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640" windowHeight="11760" activeTab="6"/>
  </bookViews>
  <sheets>
    <sheet name="1" sheetId="1" r:id="rId1"/>
    <sheet name="2" sheetId="10" r:id="rId2"/>
    <sheet name="3" sheetId="3" r:id="rId3"/>
    <sheet name="4" sheetId="11" r:id="rId4"/>
    <sheet name="5" sheetId="18" r:id="rId5"/>
    <sheet name="6-1" sheetId="5" r:id="rId6"/>
    <sheet name="6-2" sheetId="6" r:id="rId7"/>
    <sheet name="7" sheetId="19" r:id="rId8"/>
  </sheets>
  <definedNames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'1'!$A$1:$E$90</definedName>
    <definedName name="_xlnm.Print_Area" localSheetId="1">'2'!$A$1:$H$36</definedName>
    <definedName name="_xlnm.Print_Area" localSheetId="2">'3'!$A$1:$H$131</definedName>
    <definedName name="_xlnm.Print_Area" localSheetId="3">'4'!$A$1:$E$56</definedName>
    <definedName name="_xlnm.Print_Area" localSheetId="5">'6-1'!$A$1:$D$127</definedName>
    <definedName name="_xlnm.Print_Area" localSheetId="6">'6-2'!$A$1:$D$123</definedName>
    <definedName name="_xlnm.Print_Area" localSheetId="7">'7'!$A$1:$G$76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9" i="1" l="1"/>
  <c r="D9" i="1"/>
  <c r="H30" i="3"/>
  <c r="G30" i="3"/>
  <c r="H11" i="10" l="1"/>
  <c r="H92" i="3"/>
  <c r="H91" i="3" s="1"/>
  <c r="H90" i="3" s="1"/>
  <c r="H89" i="3" s="1"/>
  <c r="H88" i="3" s="1"/>
  <c r="H86" i="3" s="1"/>
  <c r="H84" i="3" s="1"/>
  <c r="E60" i="1"/>
  <c r="D94" i="5" s="1"/>
  <c r="D91" i="6" s="1"/>
  <c r="D38" i="11"/>
  <c r="D36" i="11" s="1"/>
  <c r="D80" i="6"/>
  <c r="C80" i="6"/>
  <c r="D43" i="11"/>
  <c r="D41" i="11" s="1"/>
  <c r="E43" i="11"/>
  <c r="E41" i="11" s="1"/>
  <c r="G92" i="3" l="1"/>
  <c r="G91" i="3" s="1"/>
  <c r="G90" i="3" s="1"/>
  <c r="G89" i="3" s="1"/>
  <c r="G88" i="3" s="1"/>
  <c r="G86" i="3" s="1"/>
  <c r="G84" i="3" s="1"/>
  <c r="D60" i="1"/>
  <c r="C94" i="5" s="1"/>
  <c r="C91" i="6" s="1"/>
  <c r="I12" i="18"/>
  <c r="G69" i="19" l="1"/>
  <c r="G65" i="19" s="1"/>
  <c r="G13" i="19"/>
  <c r="G49" i="19" l="1"/>
  <c r="G44" i="19"/>
  <c r="G75" i="19"/>
  <c r="G74" i="19" s="1"/>
  <c r="G66" i="19"/>
  <c r="G59" i="19"/>
  <c r="G56" i="19"/>
  <c r="G41" i="19"/>
  <c r="G40" i="19" s="1"/>
  <c r="G38" i="19"/>
  <c r="G33" i="19"/>
  <c r="G29" i="19"/>
  <c r="G27" i="19"/>
  <c r="G26" i="19" s="1"/>
  <c r="G18" i="19"/>
  <c r="G43" i="19" l="1"/>
  <c r="G32" i="19"/>
  <c r="G12" i="19"/>
  <c r="G55" i="19"/>
  <c r="G10" i="19"/>
  <c r="E22" i="10" l="1"/>
  <c r="G22" i="10"/>
  <c r="H22" i="10"/>
  <c r="F25" i="10"/>
  <c r="D25" i="10" s="1"/>
  <c r="F26" i="10"/>
  <c r="D26" i="10" s="1"/>
  <c r="F27" i="10"/>
  <c r="D27" i="10" s="1"/>
  <c r="F24" i="10"/>
  <c r="D24" i="10" s="1"/>
  <c r="E30" i="11"/>
  <c r="E28" i="11" s="1"/>
  <c r="H83" i="3" s="1"/>
  <c r="H82" i="3" s="1"/>
  <c r="H81" i="3" s="1"/>
  <c r="D30" i="11"/>
  <c r="D28" i="11" s="1"/>
  <c r="G83" i="3" s="1"/>
  <c r="G82" i="3" s="1"/>
  <c r="G81" i="3" s="1"/>
  <c r="G80" i="3" l="1"/>
  <c r="G79" i="3" s="1"/>
  <c r="G77" i="3" s="1"/>
  <c r="G75" i="3" s="1"/>
  <c r="D54" i="1" s="1"/>
  <c r="H80" i="3"/>
  <c r="H79" i="3" s="1"/>
  <c r="H77" i="3" s="1"/>
  <c r="H75" i="3" s="1"/>
  <c r="E54" i="1" s="1"/>
  <c r="F22" i="10"/>
  <c r="D22" i="10" s="1"/>
  <c r="E35" i="10"/>
  <c r="E34" i="10"/>
  <c r="G21" i="10"/>
  <c r="G11" i="10" s="1"/>
  <c r="F19" i="10"/>
  <c r="F18" i="10"/>
  <c r="F16" i="10"/>
  <c r="F15" i="10"/>
  <c r="F13" i="10" s="1"/>
  <c r="D22" i="11"/>
  <c r="E22" i="11"/>
  <c r="E15" i="11"/>
  <c r="D15" i="11"/>
  <c r="D54" i="11"/>
  <c r="G65" i="3" l="1"/>
  <c r="G64" i="3" s="1"/>
  <c r="E20" i="10"/>
  <c r="G129" i="3" l="1"/>
  <c r="H129" i="3"/>
  <c r="E50" i="11" l="1"/>
  <c r="D50" i="11"/>
  <c r="D13" i="11" l="1"/>
  <c r="G56" i="3" l="1"/>
  <c r="H65" i="3"/>
  <c r="E36" i="10"/>
  <c r="F31" i="10"/>
  <c r="F30" i="10"/>
  <c r="E54" i="11"/>
  <c r="E48" i="11"/>
  <c r="D48" i="11"/>
  <c r="E25" i="11"/>
  <c r="H74" i="3" s="1"/>
  <c r="D25" i="11"/>
  <c r="G74" i="3" s="1"/>
  <c r="H101" i="3"/>
  <c r="D11" i="11" l="1"/>
  <c r="H120" i="3"/>
  <c r="G120" i="3"/>
  <c r="G101" i="3"/>
  <c r="G46" i="3" l="1"/>
  <c r="G45" i="3" s="1"/>
  <c r="G44" i="3" s="1"/>
  <c r="G43" i="3" s="1"/>
  <c r="G41" i="3" s="1"/>
  <c r="G39" i="3" s="1"/>
  <c r="D30" i="1"/>
  <c r="C43" i="5" s="1"/>
  <c r="C40" i="6" s="1"/>
  <c r="H47" i="3"/>
  <c r="H46" i="3" s="1"/>
  <c r="H45" i="3" s="1"/>
  <c r="H44" i="3" s="1"/>
  <c r="H43" i="3" s="1"/>
  <c r="H41" i="3" s="1"/>
  <c r="H39" i="3" s="1"/>
  <c r="E30" i="1" l="1"/>
  <c r="D43" i="5" s="1"/>
  <c r="D40" i="6" s="1"/>
  <c r="H24" i="18"/>
  <c r="H23" i="18" s="1"/>
  <c r="H22" i="18" s="1"/>
  <c r="H20" i="18" s="1"/>
  <c r="H18" i="18" s="1"/>
  <c r="H16" i="18" s="1"/>
  <c r="H15" i="18" s="1"/>
  <c r="H14" i="18" s="1"/>
  <c r="H12" i="18" s="1"/>
  <c r="E24" i="18"/>
  <c r="E23" i="18" s="1"/>
  <c r="E22" i="18" s="1"/>
  <c r="I24" i="18"/>
  <c r="I23" i="18" s="1"/>
  <c r="F24" i="18"/>
  <c r="F23" i="18" s="1"/>
  <c r="F22" i="18" s="1"/>
  <c r="F20" i="18" s="1"/>
  <c r="F18" i="18" s="1"/>
  <c r="G13" i="18"/>
  <c r="G17" i="18"/>
  <c r="G19" i="18"/>
  <c r="G21" i="18"/>
  <c r="G25" i="18"/>
  <c r="D13" i="18"/>
  <c r="D17" i="18"/>
  <c r="D19" i="18"/>
  <c r="D21" i="18"/>
  <c r="D25" i="18"/>
  <c r="D24" i="18" l="1"/>
  <c r="D22" i="18"/>
  <c r="E20" i="18"/>
  <c r="D23" i="18"/>
  <c r="G23" i="18"/>
  <c r="I22" i="18"/>
  <c r="G24" i="18"/>
  <c r="F16" i="18"/>
  <c r="E18" i="18" l="1"/>
  <c r="D20" i="18"/>
  <c r="I20" i="18"/>
  <c r="G22" i="18"/>
  <c r="F15" i="18"/>
  <c r="F14" i="18" s="1"/>
  <c r="E16" i="18" l="1"/>
  <c r="D18" i="18"/>
  <c r="I18" i="18"/>
  <c r="G20" i="18"/>
  <c r="F12" i="18"/>
  <c r="E15" i="18" l="1"/>
  <c r="D16" i="18"/>
  <c r="G18" i="18"/>
  <c r="I16" i="18"/>
  <c r="E14" i="18" l="1"/>
  <c r="D15" i="18"/>
  <c r="G16" i="18"/>
  <c r="I15" i="18"/>
  <c r="E12" i="18" l="1"/>
  <c r="D12" i="18" s="1"/>
  <c r="D14" i="18"/>
  <c r="G15" i="18"/>
  <c r="I14" i="18"/>
  <c r="G14" i="18" l="1"/>
  <c r="G12" i="18"/>
  <c r="G29" i="3" l="1"/>
  <c r="H37" i="3"/>
  <c r="H36" i="3" s="1"/>
  <c r="H35" i="3" s="1"/>
  <c r="H33" i="3" s="1"/>
  <c r="H31" i="3" s="1"/>
  <c r="G37" i="3"/>
  <c r="G36" i="3" s="1"/>
  <c r="G35" i="3" s="1"/>
  <c r="G33" i="3" s="1"/>
  <c r="G31" i="3" s="1"/>
  <c r="D24" i="1" s="1"/>
  <c r="C33" i="5" s="1"/>
  <c r="C30" i="6" s="1"/>
  <c r="G55" i="3"/>
  <c r="G73" i="3"/>
  <c r="G72" i="3" s="1"/>
  <c r="G71" i="3" s="1"/>
  <c r="G70" i="3" s="1"/>
  <c r="G68" i="3" s="1"/>
  <c r="G66" i="3" s="1"/>
  <c r="D48" i="1" s="1"/>
  <c r="C73" i="5" s="1"/>
  <c r="C70" i="6" s="1"/>
  <c r="H100" i="3"/>
  <c r="H99" i="3" s="1"/>
  <c r="H98" i="3" s="1"/>
  <c r="H97" i="3" s="1"/>
  <c r="H95" i="3" s="1"/>
  <c r="H93" i="3" s="1"/>
  <c r="E66" i="1" s="1"/>
  <c r="D105" i="5" s="1"/>
  <c r="D102" i="6" s="1"/>
  <c r="G100" i="3"/>
  <c r="G99" i="3" s="1"/>
  <c r="G98" i="3" s="1"/>
  <c r="G97" i="3" s="1"/>
  <c r="G95" i="3" s="1"/>
  <c r="G93" i="3" s="1"/>
  <c r="D36" i="10"/>
  <c r="H130" i="3"/>
  <c r="G130" i="3"/>
  <c r="H128" i="3"/>
  <c r="H119" i="3"/>
  <c r="H118" i="3" s="1"/>
  <c r="H117" i="3" s="1"/>
  <c r="H116" i="3" s="1"/>
  <c r="H114" i="3" s="1"/>
  <c r="H112" i="3" s="1"/>
  <c r="H73" i="3"/>
  <c r="H72" i="3" s="1"/>
  <c r="H71" i="3" s="1"/>
  <c r="H70" i="3" s="1"/>
  <c r="H68" i="3" s="1"/>
  <c r="H66" i="3" s="1"/>
  <c r="E48" i="1" s="1"/>
  <c r="D73" i="5" s="1"/>
  <c r="D70" i="6" s="1"/>
  <c r="G119" i="3"/>
  <c r="G118" i="3" s="1"/>
  <c r="G117" i="3" s="1"/>
  <c r="G116" i="3" s="1"/>
  <c r="G114" i="3" s="1"/>
  <c r="G112" i="3" s="1"/>
  <c r="E79" i="1" l="1"/>
  <c r="D66" i="1"/>
  <c r="C105" i="5" s="1"/>
  <c r="C102" i="6" s="1"/>
  <c r="D79" i="1"/>
  <c r="H127" i="3"/>
  <c r="H126" i="3" s="1"/>
  <c r="H125" i="3" s="1"/>
  <c r="H123" i="3" s="1"/>
  <c r="H121" i="3" s="1"/>
  <c r="H110" i="3" s="1"/>
  <c r="E24" i="1"/>
  <c r="C115" i="5" l="1"/>
  <c r="C112" i="6" s="1"/>
  <c r="D115" i="5"/>
  <c r="D112" i="6" s="1"/>
  <c r="H108" i="3"/>
  <c r="H106" i="3" s="1"/>
  <c r="H104" i="3" s="1"/>
  <c r="H102" i="3" s="1"/>
  <c r="E85" i="1"/>
  <c r="D126" i="5" s="1"/>
  <c r="D123" i="6" s="1"/>
  <c r="D33" i="5"/>
  <c r="D30" i="6" s="1"/>
  <c r="E72" i="1" l="1"/>
  <c r="E28" i="10"/>
  <c r="E13" i="10"/>
  <c r="F28" i="10"/>
  <c r="F11" i="10" s="1"/>
  <c r="G28" i="10"/>
  <c r="H28" i="10"/>
  <c r="D35" i="10"/>
  <c r="D34" i="10"/>
  <c r="H32" i="10"/>
  <c r="G32" i="10"/>
  <c r="F32" i="10"/>
  <c r="E32" i="10"/>
  <c r="D31" i="10"/>
  <c r="D30" i="10"/>
  <c r="D21" i="10"/>
  <c r="E11" i="10" l="1"/>
  <c r="D32" i="10"/>
  <c r="D28" i="10"/>
  <c r="D11" i="10" l="1"/>
  <c r="E9" i="10"/>
  <c r="D17" i="10"/>
  <c r="D18" i="10"/>
  <c r="D19" i="10"/>
  <c r="E13" i="11"/>
  <c r="E11" i="11" s="1"/>
  <c r="G54" i="3"/>
  <c r="G53" i="3" s="1"/>
  <c r="G52" i="3" s="1"/>
  <c r="G28" i="3"/>
  <c r="G27" i="3" s="1"/>
  <c r="G26" i="3" s="1"/>
  <c r="D16" i="10"/>
  <c r="H13" i="10"/>
  <c r="G13" i="10"/>
  <c r="E9" i="11" l="1"/>
  <c r="H56" i="3"/>
  <c r="H55" i="3" s="1"/>
  <c r="H54" i="3" s="1"/>
  <c r="H53" i="3" s="1"/>
  <c r="H52" i="3" s="1"/>
  <c r="D9" i="11"/>
  <c r="D20" i="10"/>
  <c r="D15" i="10"/>
  <c r="G128" i="3"/>
  <c r="G22" i="3"/>
  <c r="G24" i="3"/>
  <c r="G50" i="3"/>
  <c r="G48" i="3"/>
  <c r="D36" i="1" l="1"/>
  <c r="C54" i="5"/>
  <c r="C51" i="6" s="1"/>
  <c r="G127" i="3"/>
  <c r="G126" i="3" s="1"/>
  <c r="G125" i="3" s="1"/>
  <c r="G123" i="3" s="1"/>
  <c r="G121" i="3" s="1"/>
  <c r="G110" i="3" s="1"/>
  <c r="H48" i="3"/>
  <c r="H50" i="3"/>
  <c r="D18" i="1"/>
  <c r="D13" i="10"/>
  <c r="E36" i="1" l="1"/>
  <c r="D85" i="1"/>
  <c r="D72" i="1" s="1"/>
  <c r="G108" i="3"/>
  <c r="G106" i="3" s="1"/>
  <c r="G104" i="3" s="1"/>
  <c r="G102" i="3" s="1"/>
  <c r="C22" i="5"/>
  <c r="C19" i="6" s="1"/>
  <c r="D54" i="5" l="1"/>
  <c r="D51" i="6" s="1"/>
  <c r="C126" i="5"/>
  <c r="C123" i="6" s="1"/>
  <c r="G63" i="3" l="1"/>
  <c r="G62" i="3" s="1"/>
  <c r="G61" i="3" s="1"/>
  <c r="H64" i="3" l="1"/>
  <c r="H63" i="3" s="1"/>
  <c r="H62" i="3" s="1"/>
  <c r="H61" i="3" s="1"/>
  <c r="G57" i="3"/>
  <c r="G20" i="3" s="1"/>
  <c r="G59" i="3"/>
  <c r="D42" i="1" l="1"/>
  <c r="D11" i="1" s="1"/>
  <c r="D10" i="1" s="1"/>
  <c r="G18" i="3"/>
  <c r="G16" i="3" s="1"/>
  <c r="G14" i="3" s="1"/>
  <c r="H59" i="3"/>
  <c r="H57" i="3"/>
  <c r="G12" i="3" l="1"/>
  <c r="G10" i="3" s="1"/>
  <c r="C64" i="5"/>
  <c r="C61" i="6" s="1"/>
  <c r="E42" i="1"/>
  <c r="D64" i="5" l="1"/>
  <c r="D61" i="6" s="1"/>
  <c r="G9" i="10"/>
  <c r="F9" i="10"/>
  <c r="H9" i="10"/>
  <c r="D9" i="10" l="1"/>
  <c r="H29" i="3"/>
  <c r="H28" i="3" s="1"/>
  <c r="H27" i="3" s="1"/>
  <c r="H26" i="3" s="1"/>
  <c r="H24" i="3" l="1"/>
  <c r="H22" i="3"/>
  <c r="H20" i="3" s="1"/>
  <c r="E18" i="1" l="1"/>
  <c r="E11" i="1" s="1"/>
  <c r="H18" i="3"/>
  <c r="H16" i="3" s="1"/>
  <c r="H14" i="3" s="1"/>
  <c r="H12" i="3" s="1"/>
  <c r="H10" i="3" l="1"/>
  <c r="D22" i="5"/>
  <c r="D19" i="6" s="1"/>
  <c r="E10" i="1"/>
</calcChain>
</file>

<file path=xl/sharedStrings.xml><?xml version="1.0" encoding="utf-8"?>
<sst xmlns="http://schemas.openxmlformats.org/spreadsheetml/2006/main" count="994" uniqueCount="304">
  <si>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</si>
  <si>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</si>
  <si>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</si>
  <si>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</si>
  <si>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</si>
  <si>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</si>
  <si>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</si>
  <si>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</si>
  <si>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</si>
  <si>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</si>
  <si>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</si>
  <si>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</si>
  <si>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</si>
  <si>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</si>
  <si>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</si>
  <si>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</si>
  <si>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</si>
  <si>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</si>
  <si>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</si>
  <si>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</si>
  <si>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</si>
  <si>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</si>
  <si>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</si>
  <si>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</si>
  <si>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</si>
  <si>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</si>
  <si>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</si>
  <si>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</si>
  <si>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</si>
  <si>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</si>
  <si>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</si>
  <si>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</si>
  <si>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</si>
  <si>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ԸՆԹԱՑԻԿ ԾԱԽՍԵՐ</t>
  </si>
  <si>
    <t xml:space="preserve"> ԱՅԼ  ԾԱԽՍԵՐ</t>
  </si>
  <si>
    <t>Տարի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</si>
  <si>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</si>
  <si>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</si>
  <si>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</si>
  <si>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</si>
  <si>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</si>
  <si>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</si>
  <si>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</si>
  <si>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</si>
  <si>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</si>
  <si>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</si>
  <si>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</si>
  <si>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</si>
  <si>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</si>
  <si>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Միջոցառումն իրականացնողի անվանումը </t>
  </si>
  <si>
    <t>Աղյուսակ 2</t>
  </si>
  <si>
    <t xml:space="preserve"> ՀՀ  տարածքային կառավարման և ենթակառուցվածքների նախարարության ջրային կոմիտե 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</si>
  <si>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</si>
  <si>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</si>
  <si>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</si>
  <si>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</si>
  <si>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</si>
  <si>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</si>
  <si>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</si>
  <si>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</si>
  <si>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</si>
  <si>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ՄԱՍ II ԱՇԽԱՏԱՆՔՆԵՐ</t>
  </si>
  <si>
    <t>դրամ</t>
  </si>
  <si>
    <t xml:space="preserve"> ԸՆԴԱՄԵՆԸ</t>
  </si>
  <si>
    <t>ԲՄ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</si>
  <si>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</si>
  <si>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</si>
  <si>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</si>
  <si>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</si>
  <si>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</si>
  <si>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</si>
  <si>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</si>
  <si>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</si>
  <si>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</si>
  <si>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Ոռոգման համակարգի առողջացում 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</si>
  <si>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</si>
  <si>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</si>
  <si>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</si>
  <si>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</si>
  <si>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</si>
  <si>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</si>
  <si>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</si>
  <si>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</si>
  <si>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</si>
  <si>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</si>
  <si>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</si>
  <si>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</si>
  <si>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</si>
  <si>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</si>
  <si>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</si>
  <si>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</si>
  <si>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</si>
  <si>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</si>
  <si>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</si>
  <si>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Աղյուսակ 9.1.26 </t>
  </si>
  <si>
    <t xml:space="preserve"> 1004 </t>
  </si>
  <si>
    <t>Ցուցանիշների փոփոխությունը (ավելացումները նշված են դրական նշանով)</t>
  </si>
  <si>
    <t>(հազ. դրամ)</t>
  </si>
  <si>
    <t>ՀՀ կառավարության 2022 թվականի</t>
  </si>
  <si>
    <t>Ինն ամիս</t>
  </si>
  <si>
    <t>Աղյուսակ 9.7</t>
  </si>
  <si>
    <t xml:space="preserve"> Ինն ամիս </t>
  </si>
  <si>
    <t>ՄԱՍ III ԾԱՌԱՅՈՒԹՅՈՒՆՆԵՐ</t>
  </si>
  <si>
    <t xml:space="preserve"> Ծառայությունների մատուցում </t>
  </si>
  <si>
    <t>Բաժին N 04</t>
  </si>
  <si>
    <t>Խումբ N 02</t>
  </si>
  <si>
    <t>Դաս N 04</t>
  </si>
  <si>
    <t>Ոռոգում</t>
  </si>
  <si>
    <t xml:space="preserve"> -  Շենքերի և շինությունների շինարարություն</t>
  </si>
  <si>
    <t>ՀՀ ՏԿԵՆ ջրային կոմիտե</t>
  </si>
  <si>
    <t>Պետական մարմինների կողմից օգտագործվող ոչ ֆինանսական ակտիվների հետ գործառնություններ</t>
  </si>
  <si>
    <t xml:space="preserve"> ԲՆԱԿԱՐԱՆԱՅԻՆ ՇԻՆԱՐԱՐՈՒԹՅՈՒՆ ԵՎ ԿՈՄՈՒՆԱԼ ԾԱՌԱՅՈՒԹՅՈՒՆՆԵՐ</t>
  </si>
  <si>
    <t xml:space="preserve"> Ջրամատակարարում</t>
  </si>
  <si>
    <t>այդ թվում` ըստ կատարողների</t>
  </si>
  <si>
    <t>Բաժին N 06</t>
  </si>
  <si>
    <t>Խումբ N 03</t>
  </si>
  <si>
    <t>Դաս N 01</t>
  </si>
  <si>
    <t>ՄԱ</t>
  </si>
  <si>
    <t>Ցուցանիշների փոփոխությունը                                                               (ավելացումները նշված են դրական նշանով, իսկ նվազեցումները՝ փակագծերում)</t>
  </si>
  <si>
    <t>Ցուցանիշների փոփոխությունը                 (նվազեցումները նշված են փակագծերում)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</si>
  <si>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</si>
  <si>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</si>
  <si>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>Ջրային տնտեսության հիդրոտեխնիկական սարքավորումների տեղադրման աշխատանքներ</t>
  </si>
  <si>
    <t xml:space="preserve"> Ջրային տնտեսության հիդրոտեխնիկական սարքավորումների տեղադրման աշխատանքներ </t>
  </si>
  <si>
    <t xml:space="preserve"> Ոռոգման համակարգերի ջրանցքների բաժանարար կետերը SCADA համակարգով հագեցած ջրաչափական սարքավորումներով կահավորում </t>
  </si>
  <si>
    <t xml:space="preserve"> Ոռոգման ծառայություններ մատուցող ընկերություններին ֆինանսական աջակցության տրամադրում</t>
  </si>
  <si>
    <t xml:space="preserve"> Ոռոգման ոլորտի սուբսիդավորում ՋՕԸ-ների համար սահմանված ոռոգման ջրի սակագնի և նվազագույն շահավետ գնի տարբերության չափով</t>
  </si>
  <si>
    <t xml:space="preserve"> Ոռոգման համակարգերի հիմնանորոգում</t>
  </si>
  <si>
    <t>Ոռոգման համակարգերի հիմնանորոգում</t>
  </si>
  <si>
    <t xml:space="preserve">Ոռոգման համակարգերի հիմնանորոգում </t>
  </si>
  <si>
    <t xml:space="preserve">«Արմաշ» պ/կայանի IV գոտու հեռացնող ջրատարի վերականգնում </t>
  </si>
  <si>
    <t>Սուրենավան III գոտու ջրագծի հիմնանորոգման աշխատանքներ</t>
  </si>
  <si>
    <t>ՀՀ Արարատի մարզի Քաղցրաշեն պ/կայան 2 մղման խողովակի տեղադրում</t>
  </si>
  <si>
    <t>ՀՀ Արագածոտնի մարզի Թալինի ջրանցքի ձախ ճյուղի հիմնանորոգման աշխատանքներ</t>
  </si>
  <si>
    <t>ՀՀ Սյունիքի մարզի Որոտանի մայր ջրանցքի Հարթաշենի դյուկերի վթարված հատվածի վերականգնման աշխատանքներ</t>
  </si>
  <si>
    <t xml:space="preserve"> - Շենքերի և շինությունների շինարարություն</t>
  </si>
  <si>
    <t xml:space="preserve"> - Շենքերի և շինությունների կապիտալ վերանորոգում</t>
  </si>
  <si>
    <t xml:space="preserve"> 11002</t>
  </si>
  <si>
    <t xml:space="preserve"> ՀՀ  տարածքային կառավարման և ենթակառուցվածքների նախարարության ջրային կոմիտե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</si>
  <si>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</si>
  <si>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</si>
  <si>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 պետական ոչ ֆինանսական կազմակերպություններին</t>
  </si>
  <si>
    <t xml:space="preserve"> ԱՅԼ ՀԻՄՆԱԿԱՆ ՄԻՋՈՑՆԵՐ</t>
  </si>
  <si>
    <t xml:space="preserve"> - Նախագծահետազոտական ծախսեր</t>
  </si>
  <si>
    <t>այդ թվում` ըստ ուղղությունների</t>
  </si>
  <si>
    <t xml:space="preserve"> 11002 </t>
  </si>
  <si>
    <t xml:space="preserve"> Ոռոգման ծառայություններ մատուցող ընկերություններին ֆինանսական աջակցության տրամադրում </t>
  </si>
  <si>
    <t xml:space="preserve"> Ոռոգման ոլորտի սուբսիդավորում ՋՕԸ-ների համար սահմանված ոռոգման ջրի սակագնի և նվազագույն շահավետ գնի տարբերության չափով </t>
  </si>
  <si>
    <t xml:space="preserve"> Ջրօգտագործողների ընկերություններ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</si>
  <si>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</si>
  <si>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</si>
  <si>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ՀՀ ՏԿԵՆ ջրային կոմիտե </t>
  </si>
  <si>
    <t xml:space="preserve"> 1072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</si>
  <si>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</si>
  <si>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</si>
  <si>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</si>
  <si>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 xml:space="preserve"> 31008</t>
  </si>
  <si>
    <t xml:space="preserve"> Պարտադիր կապիտալ աշխատանքների ծրագրի շրջանակներում ջրամատակարարման և ջրահեռացման ենթակառուցվածքների հիմնանորոգում</t>
  </si>
  <si>
    <t xml:space="preserve"> Մի շարք համայնքներում ջրամատակարարման և ջրահեռացման համակարգերի կառուցման և վերականգնման աշխատանքներ</t>
  </si>
  <si>
    <t xml:space="preserve"> 31009</t>
  </si>
  <si>
    <t xml:space="preserve"> ՀՀ տարածքում վարձակալի կողմից չսպասարկվող շոււրջ 560 բնակավայրերում ջրամատակարարման և ջրահեռացման համակարգերի կառուցում</t>
  </si>
  <si>
    <t xml:space="preserve"> ՀՀ տարածքում Վարձակալի կողմից չսպասարկվող շոււրջ 560 բնակավայրերքւմ ջրամատակարարման և ջրահեռացման համակարգերի կառուցման ծրագիր</t>
  </si>
  <si>
    <t xml:space="preserve"> 11011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</si>
  <si>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</si>
  <si>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31007</t>
  </si>
  <si>
    <t xml:space="preserve"> Օրվա կարգավորման ջրավազանների կառուցում և վերակառուցում</t>
  </si>
  <si>
    <t xml:space="preserve"> Օրվա կարգավորման ջրավազանների կառուցման և վերակառուցման համար նախագծերի և աշխատանքների ձեռք բերում</t>
  </si>
  <si>
    <t xml:space="preserve"> 31014</t>
  </si>
  <si>
    <t xml:space="preserve"> Ջրամբարների վերականգնման և վերազինման աշխատանքներ</t>
  </si>
  <si>
    <t xml:space="preserve"> Ջրամբարների վերականգնման և վերազինման համար նախագծերի և աշխատանքների ձեռքբերում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</si>
  <si>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բար»լավման ծրագրի համակարգում և ղ»կավարում</t>
  </si>
  <si>
    <t>Օրվա կարգավորման ջրավազանների կառուցում և վերակառուցում</t>
  </si>
  <si>
    <t>Ջրամբարների վերականգնման և վերազինման աշխատանքներ</t>
  </si>
  <si>
    <t>ՀՀ Շիրակի մարզի Արփի լճի ջրամբարի վերականգնման աշխատանքներ</t>
  </si>
  <si>
    <t xml:space="preserve">Ազատի ջրամբարի հատակային ջրթող կառուցվածքի ստորջրյա ջրառման հանգույցի ժամանակավոր անջրպետման աշխատանքներ </t>
  </si>
  <si>
    <t>Պարտադիր կապիտալ աշխատանքների ծրագրի շրջանակներում ջրամատակարարման և ջրահեռացման ենթակառուցվածքների հիմնանորոգում</t>
  </si>
  <si>
    <t xml:space="preserve">«Սառնակունք գյուղի մոտ Մուխութուրյանի ջրատարի ջրաքանակի համար քլորակայանի կառուցում» </t>
  </si>
  <si>
    <t>«Ղազանչի ջրաղբյուրների սանիտարական գոտում նոր, հեղուկ քլորով շահագործվող քլորակայանի կառուցում»</t>
  </si>
  <si>
    <t xml:space="preserve">ՀՀ-ի տարածքում Վարձակալի կողմից չսպասարկվող շուրջ 560 բնակավայրերում ջրամատակարարման և ջրահեռացման համակարգերի կառուցում  </t>
  </si>
  <si>
    <t xml:space="preserve"> Այլ ծախսեր</t>
  </si>
  <si>
    <t xml:space="preserve"> -  Շենքերի և շինությունների կապիտալ վերանորոգում</t>
  </si>
  <si>
    <t xml:space="preserve"> 06</t>
  </si>
  <si>
    <t xml:space="preserve"> 03</t>
  </si>
  <si>
    <t xml:space="preserve">ՀՀ կառավարության  2022 թվականի </t>
  </si>
  <si>
    <t>______________ ի    ___Ն որոշման</t>
  </si>
  <si>
    <t xml:space="preserve">
Ծրագրային դասիչը 
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</si>
  <si>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</si>
  <si>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</si>
  <si>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</si>
  <si>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</si>
  <si>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</si>
  <si>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համաֆինան_x000D_
սավորում </t>
  </si>
  <si>
    <t>համաֆինան_x000D_
սավորում</t>
  </si>
  <si>
    <t>ԸՆԴԱՄԵՆԸ
այդ թվում`</t>
  </si>
  <si>
    <t xml:space="preserve"> - ԸՆԹԱՑԻԿ ԾԱԽՍԵՐ</t>
  </si>
  <si>
    <t xml:space="preserve"> - ՈՉ ՖԻՆԱՆՍԱԿԱՆ ԱԿՏԻՎՆԵՐԻ ԳԾՈՎ ԾԱԽՍԵՐ </t>
  </si>
  <si>
    <t xml:space="preserve">ՀՀ ՏԱՐԱԾՔԱՅԻՆ ԿԱՌԱՎԱՐՄԱՆ ԵՎ ԵՆԹԱԿԱՌՈՒՑՎԱԾՔՆԵՐԻ ՆԱԽԱՐԱՐՈՒԹՅՈՒՆ 
այդ թվում`
</t>
  </si>
  <si>
    <t>Ոռոգման համակարգի առողջացում</t>
  </si>
  <si>
    <t xml:space="preserve"> 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2021 ԹՎԱԿԱՆԻ ԴԵԿՏԵՄԲԵՐԻ 30-Ի N 2121-Ն ՈՐՈՇՄԱՆ N5 ՀԱՎԵԼՎԱԾԻ N 4 ԱՂՅՈՒՍԱԿՈՒՄ ԿԱՏԱՐՎՈՂ ՓՈՓՈԽՈՒԹՅՈՒՆՆԵՐԸ</t>
  </si>
  <si>
    <t xml:space="preserve"> Դրամաշնորհային միջոցներ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</si>
  <si>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</si>
  <si>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</si>
  <si>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Մասնագիտացված միավոր </t>
  </si>
  <si>
    <t xml:space="preserve"> Կառավարվող/վերահսկվող խորհրդատվական պայմանագրերի քանակը, հատ </t>
  </si>
  <si>
    <t xml:space="preserve"> Օրվա կարգավորման ջրավազանների կառուցում և վերակառուցում </t>
  </si>
  <si>
    <t xml:space="preserve"> Օրվա կարգավորման ջրավազանների կառուցման և վերակառուցման համար նախագծերի և աշխատանքների ձեռք բերում </t>
  </si>
  <si>
    <t xml:space="preserve"> Փոքր և միջին ջրամբարների կառուցման խորհրդատվություն և կառավարում</t>
  </si>
  <si>
    <t xml:space="preserve"> Փոքր և միջին ջրամբարների կառուցման համակարգում և ղեկավարում</t>
  </si>
  <si>
    <t>Ծառայությունների մատուցում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</si>
  <si>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</si>
  <si>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</si>
  <si>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</si>
  <si>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Ջրամբարների վերականգնման և վերազինման աշխատանքներ </t>
  </si>
  <si>
    <t xml:space="preserve"> Ջրամբարների վերականգնման և վերազինման համար նախագծերի և աշխատանքների ձեռքբերում </t>
  </si>
  <si>
    <t xml:space="preserve"> Ոռոգման համակարգի ընկերություններ </t>
  </si>
  <si>
    <t xml:space="preserve">երականգնվող ջրամբարներ, հատ </t>
  </si>
  <si>
    <t xml:space="preserve"> 1072 </t>
  </si>
  <si>
    <t>Ցուցանիշների փոփոխությունը 
(նվազեցումները նշված են փակագծերում)</t>
  </si>
  <si>
    <t xml:space="preserve"> ՀՀ տարածքում վարձակալի կողմից չսպասարկվող շոււրջ 560 բնակավայրերում ջրամատակարարման և ջրահեռացման համակարգերի կառուցում </t>
  </si>
  <si>
    <t xml:space="preserve"> ՀՀ տարածքում Վարձակալի կողմից չսպասարկվող շոււրջ 560 բնակավայրերքւմ ջրամատակարարման և ջրահեռացման համակարգերի կառուցման ծրագիր </t>
  </si>
  <si>
    <t xml:space="preserve">Նախագծանախահաշվային փաստաթղթեր, հատ </t>
  </si>
  <si>
    <t xml:space="preserve">Կառուցվող օբյեկտներ, հատ </t>
  </si>
  <si>
    <t xml:space="preserve"> Պարտադիր կապիտալ աշխատանքների ծրագրի շրջանակներում ջրամատակարարման և ջրահեռացման ենթակառուցվածքների հիմնանորոգում </t>
  </si>
  <si>
    <t xml:space="preserve"> Մի շարք համայնքներում ջրամատակարարման և ջրահեռացման համակարգերի կառուցման և վերականգնման աշխատանքներ </t>
  </si>
  <si>
    <t xml:space="preserve"> Նոր քլորակայանի կառուցում, հատ </t>
  </si>
  <si>
    <t xml:space="preserve">Ապարանի ջրամբարի վերանորոգում </t>
  </si>
  <si>
    <t>1004   31002</t>
  </si>
  <si>
    <t>ջրատարների վերականգնման շինարարական աշխատանքներ</t>
  </si>
  <si>
    <t>45231132/1</t>
  </si>
  <si>
    <t>45231132/2</t>
  </si>
  <si>
    <t>45231132/3</t>
  </si>
  <si>
    <t>45231132/5</t>
  </si>
  <si>
    <t>ՀԲՄ</t>
  </si>
  <si>
    <t>71351540/1</t>
  </si>
  <si>
    <t>տեխնիկական հսկողության ծառայություններ</t>
  </si>
  <si>
    <t>71351540/2</t>
  </si>
  <si>
    <t>71351540/3</t>
  </si>
  <si>
    <t>ԳՀ</t>
  </si>
  <si>
    <t>98111140/1</t>
  </si>
  <si>
    <t>հեղինակային հսկողության ծառայություններ</t>
  </si>
  <si>
    <t>98111140/2</t>
  </si>
  <si>
    <t>71351540/5</t>
  </si>
  <si>
    <t>45231132/8</t>
  </si>
  <si>
    <t>71351540/6</t>
  </si>
  <si>
    <t>98111140/6</t>
  </si>
  <si>
    <t>45241152/526</t>
  </si>
  <si>
    <t>45241152/521</t>
  </si>
  <si>
    <t>շինարարական աշխատանքներ հիդրոմեխանիկական կառույցների համար</t>
  </si>
  <si>
    <t>45241152/524</t>
  </si>
  <si>
    <t>45241152/525</t>
  </si>
  <si>
    <t>71241200/1</t>
  </si>
  <si>
    <t>նախագծերի պատրաստում, ծախսերի գնահատում</t>
  </si>
  <si>
    <t>ԵՄ</t>
  </si>
  <si>
    <t>45611300/4</t>
  </si>
  <si>
    <t>այլ շենքերի, շինությունների հիմնանորոգում</t>
  </si>
  <si>
    <t>98111140/5</t>
  </si>
  <si>
    <t>1004  31007</t>
  </si>
  <si>
    <t>Ջրային տնտեսության հիդրոտեխնիկական  սարքավորումների տեղադրման</t>
  </si>
  <si>
    <t>1004  31009</t>
  </si>
  <si>
    <t>1004  31014</t>
  </si>
  <si>
    <t>45611300/9</t>
  </si>
  <si>
    <t>1072  31008</t>
  </si>
  <si>
    <t>45251135/1</t>
  </si>
  <si>
    <t>ջրի զտման կայանների կառուցման աշխատանքներ</t>
  </si>
  <si>
    <t>45251135/2</t>
  </si>
  <si>
    <t xml:space="preserve">ՀՀ-ի տարածքում Վարձակալի կողմից չսպասարկվող շուրջ 560 բնակավայրերում ջրամատակարարման և ջրահեռացման համակարգերի կառուցում </t>
  </si>
  <si>
    <t xml:space="preserve">45241170/1 </t>
  </si>
  <si>
    <t>ջրամատակարարման համակարգերի կառուցում</t>
  </si>
  <si>
    <t>Ցուցանիշների փոփոխությունը ( նվազեցումները նշված են փակագծերում)</t>
  </si>
  <si>
    <t>«ՀԱՅԱՍՏԱՆԻ ՀԱՆՐԱՊԵՏՈՒԹՅԱՆ 2022 ԹՎԱԿԱՆԻ ՊԵՏԱԿԱՆ ԲՅՈՒՋԵԻ ՄԱՍԻՆ»  ՀԱՅԱՍՏԱՆԻ ՀԱՆՐԱՊԵՏՈՒԹՅԱՆ ՕՐԵՆՔԻ N 1 ՀԱՎԵԼՎԱԾԻ N 2 ԱՂՅՈՒՍԱԿՈՒՄ ԿԱՏԱՐՎՈՂ ՎԵՐԱԲԱՇԽՈՒՄԸ, ՓՈՓՈԽՈՒԹՅՈՒՆՆԵՐԸ , ՀԱՅԱՍՏԱՆԻ ՀԱՆՐԱՊԵՏՈՒԹՅԱՆ ԿԱՌԱՎԱՐՈՒԹՅԱՆ 2021 ԹՎԱԿԱՆԻ ԴԵԿՏԵՄԲԵՐԻ 23-Ի  N 2121-Ն ՈՐՈՇՄԱՆ N 5 ՀԱՎԵԼՎԱԾԻ  N 1 ԱՂՅՈՒՍԱԿՈՒՄ ԿԱՏԱՐՎՈՂ ՓՈՓՈԽՈՒԹՅՈՒՆՆԵՐԸ</t>
  </si>
  <si>
    <t xml:space="preserve">«ՀԱՅԱՍՏԱՆԻ ՀԱՆՐԱՊԵՏՈՒԹՅԱՆ 2022 ԹՎԱԿԱՆԻ ՊԵՏԱԿԱՆ ԲՅՈՒՋԵԻ ՄԱՍԻՆ» ՀԱՅԱՍՏԱՆԻ ՀԱՆՐԱՊԵՏՈՒԹՅԱՆ ՕՐԵՆՔԻ N 1 ՀԱՎԵԼՎԱԾԻ N 3 ԱՂՅՈՒՍԱԿՈՒՄ ԿԱՏԱՐՎՈՂ  ՓՈՓՈԽՈՒԹՅՈՒՆՆԵՐԸ </t>
  </si>
  <si>
    <t xml:space="preserve"> ՀԱՅԱՍՏԱՆԻ ՀԱՆՐԱՊԵՏՈՒԹՅԱՆ ԿԱՌԱՎԱՐՈՒԹՅԱՆ 2021 ԹՎԱԿԱՆԻ ԴԵԿՏԵՄԲԵՐԻ 23-Ի N 2121-Ն ՈՐՈՇՄԱՆ N 3 ԵՎ N 4 ՀԱՎԵԼՎԱԾՆԵՐՈՒՄ ԿԱՏԱՐՎՈՂ ՓՈՓՈԽՈՒԹՅՈՒՆՆԵՐԸ </t>
  </si>
  <si>
    <t xml:space="preserve"> ՀԱՅԱՍՏԱՆԻ ՀԱՆՐԱՊԵՏՈՒԹՅԱՆ ԿԱՌԱՎԱՐՈՒԹՅԱՆ 2021 ԹՎԱԿԱՆԻ ԴԵԿՏԵՄԲԵՐԻ 23-Ի N 2121-Ն ՈՐՈՇՄԱՆ N 5 ՀԱՎԵԼՎԱԾԻ N 2 ԱՂՅՈՒՍԱԿՈՒՄ ԿԱՏԱՐՎՈՂ ՓՈՓՈԽՈՒԹՅՈՒՆՆԵՐԸ</t>
  </si>
  <si>
    <t xml:space="preserve">ՀՀ ԿԱՌԱՎԱՐՈՒԹՅԱՆ 2021 ԹՎԱԿԱՆԻ ԴԵԿՏԵՄԲԵՐԻ 23-Ի N 2121-Ն ՈՐՈՇՄԱՆ N 10 ՀԱՎԵԼՎԱԾՈՒՄ ԿԱՏԱՐՎՈՂ ՓՈՓՈԽՈՒԹՅՈՒՆԸ </t>
  </si>
  <si>
    <t xml:space="preserve"> 31011</t>
  </si>
  <si>
    <t xml:space="preserve"> Խորքային հորերի վերականգնում</t>
  </si>
  <si>
    <t xml:space="preserve"> Խորքային հորերի վերականգնման համար նախագծերի և աշխատանքների ձեռքբերում</t>
  </si>
  <si>
    <t xml:space="preserve">Խորքային հորերի վերականգնում </t>
  </si>
  <si>
    <t>Բամբակաշատ համայնքի գազի կալոնկա խոր-քային հորի վերականգնում</t>
  </si>
  <si>
    <t xml:space="preserve">Մյասնիկյան խորքային հորի վերականգնում </t>
  </si>
  <si>
    <t xml:space="preserve">Շենավան համայնքի Վարդանյանի բաժանա-րարի խորքային հորի վերականգնում </t>
  </si>
  <si>
    <t xml:space="preserve">Գետաշեն համայնքի /Կոմսոմոլի այգի/ խորքային հորի վերականգնում </t>
  </si>
  <si>
    <t xml:space="preserve"> 31011 </t>
  </si>
  <si>
    <t xml:space="preserve"> Խորքային հորերի վերականգնում </t>
  </si>
  <si>
    <t xml:space="preserve"> Խորքային հորերի վերականգնման համար նախագծերի և աշխատանքների ձեռքբերում </t>
  </si>
  <si>
    <t xml:space="preserve"> Վերականգնվող խորքային հորեր, հատ </t>
  </si>
  <si>
    <t>45251153/1</t>
  </si>
  <si>
    <t>հորերի կառուցման աշխատանքներ</t>
  </si>
  <si>
    <t>45251153/2</t>
  </si>
  <si>
    <t>45251153/3</t>
  </si>
  <si>
    <t>45251153/4</t>
  </si>
  <si>
    <t>71351540/14</t>
  </si>
  <si>
    <t>98111140/3</t>
  </si>
  <si>
    <t>98111140/4</t>
  </si>
  <si>
    <t>1004  31011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</si>
  <si>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</si>
  <si>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</si>
  <si>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 xml:space="preserve">Տանձուտ և Փամբակ գետերի ափապաշտպան հենապատերի վերականգնում մոտ 600 մ երկարությամբ հատվածում </t>
  </si>
  <si>
    <t xml:space="preserve"> Գետերի ափերի ամրացում և ափապատնեշների բարձրացում, մ </t>
  </si>
  <si>
    <t>Հավելված 5</t>
  </si>
  <si>
    <t xml:space="preserve"> Հավելված N 6</t>
  </si>
  <si>
    <t>Հավելված  N 7</t>
  </si>
  <si>
    <t xml:space="preserve">ՀԱՅԱՍՏԱՆԻ ՀԱՆՐԱՊԵՏՈՒԹՅԱՆ ԿԱՌԱՎԱՐՈՒԹՅԱՆ 2021 ԹՎԱԿԱՆԻ ԴԵԿՏԵՄԲԵՐԻ 23-Ի N 2121-Ն ՈՐՈՇՄԱՆ N 9 ՀԱՎԵԼՎԱԾԻ  N 9.7  ԱՂՅՈՒՍԱԿՈՒՄ ԿԱՏԱՐՎՈՂ ՓՈՓՈԽՈՒԹՅՈՒՆՆԵՐԸ </t>
  </si>
  <si>
    <t>ՀԱՅԱՍՏԱՆԻ ՀԱՆՐԱՊԵՏՈՒԹՅԱՆ ԿԱՌԱՎԱՐՈՒԹՅԱՆ 2021 ԹՎԱԿԱՆԻ ԴԵԿՏԵՄԲԵՐԻ 23-Ի N 2121-Ն ՈՐՈՇՄԱՆ N 9.1 ՀԱՎԵԼՎԱԾԻ  N 9.1.26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</si>
</sst>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-* #,##0.00\ _դ_ր_._-;\-* #,##0.00\ _դ_ր_._-;_-* &quot;-&quot;??\ _դ_ր_._-;_-@_-"/>
    <numFmt numFmtId="165" formatCode="_(* #,##0.00_);_(* \(#,##0.00\);_(* &quot;-&quot;??_);_(@_)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_(* #,##0.0_);_(* \(#,##0.0\);_(* &quot;-&quot;?_);_(@_)"/>
    <numFmt numFmtId="173" formatCode="_(* #,##0.00_);_(* \(#,##0.00\);_(* &quot;-&quot;?_);_(@_)"/>
    <numFmt numFmtId="174" formatCode="_-* #,##0.0\ _դ_ր_._-;\-* #,##0.0\ _դ_ր_._-;_-* &quot;-&quot;??\ _դ_ր_._-;_-@_-"/>
    <numFmt numFmtId="175" formatCode="_(* #,##0.000_);_(* \(#,##0.000\);_(* &quot;-&quot;?_);_(@_)"/>
    <numFmt numFmtId="176" formatCode="#,##0.000"/>
    <numFmt numFmtId="177" formatCode="##,##0;\(##,##0\);\-"/>
    <numFmt numFmtId="178" formatCode="_-* #,##0.00\ _₽_-;\-* #,##0.00\ _₽_-;_-* &quot;-&quot;??\ _₽_-;_-@_-"/>
  </numFmts>
  <fonts count="73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sz val="11"/>
      <color indexed="8"/>
      <name val="GHEA Grapalat"/>
      <family val="3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i/>
      <sz val="8"/>
      <name val="GHEA Grapalat"/>
      <family val="2"/>
    </font>
    <font>
      <sz val="11"/>
      <color indexed="8"/>
      <name val="GHEA Grapalat"/>
      <family val="2"/>
    </font>
    <font>
      <sz val="12"/>
      <color indexed="8"/>
      <name val="GHEA Grapalat"/>
      <family val="3"/>
    </font>
    <font>
      <sz val="12"/>
      <name val="GHEA Grapalat"/>
      <family val="2"/>
    </font>
    <font>
      <sz val="8"/>
      <color rgb="FFFF0000"/>
      <name val="GHEA Grapalat"/>
      <family val="2"/>
    </font>
    <font>
      <sz val="11"/>
      <color rgb="FFFF000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GHEA Grapalat"/>
      <family val="3"/>
    </font>
    <font>
      <b/>
      <sz val="11"/>
      <name val="GHEA Grapalat"/>
      <family val="2"/>
    </font>
    <font>
      <i/>
      <sz val="12"/>
      <name val="GHEA Grapalat"/>
      <family val="3"/>
    </font>
    <font>
      <b/>
      <sz val="11"/>
      <color rgb="FFFF0000"/>
      <name val="GHEA Grapalat"/>
      <family val="3"/>
    </font>
    <font>
      <sz val="11"/>
      <color rgb="FFFF0000"/>
      <name val="GHEA Grapalat"/>
      <family val="2"/>
    </font>
    <font>
      <b/>
      <i/>
      <sz val="12"/>
      <color theme="1"/>
      <name val="GHEA Grapalat"/>
      <family val="3"/>
    </font>
    <font>
      <b/>
      <i/>
      <sz val="11"/>
      <color theme="1"/>
      <name val="GHEA Grapalat"/>
      <family val="3"/>
    </font>
    <font>
      <i/>
      <sz val="11"/>
      <color indexed="8"/>
      <name val="GHEA Grapalat"/>
      <family val="3"/>
    </font>
    <font>
      <i/>
      <sz val="10"/>
      <color indexed="8"/>
      <name val="GHEA Grapalat"/>
      <family val="2"/>
    </font>
    <font>
      <i/>
      <sz val="12"/>
      <name val="GHEA Grapalat"/>
      <family val="2"/>
    </font>
    <font>
      <sz val="11"/>
      <name val="Times Armenian"/>
      <family val="1"/>
    </font>
    <font>
      <b/>
      <i/>
      <sz val="12"/>
      <name val="GHEA Grapalat"/>
      <family val="3"/>
    </font>
    <font>
      <b/>
      <sz val="12"/>
      <color rgb="FF000000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sz val="11"/>
      <color rgb="FF333333"/>
      <name val="GHEA Grapalat"/>
      <family val="3"/>
    </font>
    <font>
      <b/>
      <sz val="11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GHEA Grapalat"/>
      <family val="2"/>
    </font>
    <font>
      <b/>
      <sz val="12"/>
      <color theme="1"/>
      <name val="GHEA Grapalat"/>
      <family val="3"/>
    </font>
    <font>
      <i/>
      <sz val="1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</borders>
  <cellStyleXfs count="66">
    <xf numFmtId="0" fontId="0" fillId="0" borderId="0">
      <alignment horizontal="left" vertical="top" wrapText="1"/>
    </xf>
    <xf numFmtId="164" fontId="19" fillId="0" borderId="0" applyFont="0" applyFill="0" applyBorder="0" applyAlignment="0" applyProtection="0">
      <alignment horizontal="left" vertical="top" wrapText="1"/>
    </xf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166" fontId="19" fillId="0" borderId="0" applyFont="0" applyFill="0" applyBorder="0" applyAlignment="0" applyProtection="0">
      <alignment horizontal="left" vertical="top" wrapText="1"/>
    </xf>
    <xf numFmtId="0" fontId="19" fillId="0" borderId="0">
      <alignment horizontal="left" vertical="top" wrapText="1"/>
    </xf>
    <xf numFmtId="0" fontId="20" fillId="0" borderId="0"/>
    <xf numFmtId="0" fontId="21" fillId="0" borderId="0"/>
    <xf numFmtId="0" fontId="22" fillId="0" borderId="0"/>
    <xf numFmtId="0" fontId="21" fillId="0" borderId="0"/>
    <xf numFmtId="0" fontId="23" fillId="0" borderId="0"/>
    <xf numFmtId="0" fontId="24" fillId="0" borderId="0">
      <alignment vertical="center"/>
    </xf>
    <xf numFmtId="167" fontId="19" fillId="0" borderId="0" applyFill="0" applyBorder="0" applyProtection="0">
      <alignment horizontal="right" vertical="top"/>
    </xf>
    <xf numFmtId="0" fontId="21" fillId="0" borderId="0"/>
    <xf numFmtId="0" fontId="19" fillId="0" borderId="0">
      <alignment horizontal="left" vertical="top" wrapText="1"/>
    </xf>
    <xf numFmtId="0" fontId="22" fillId="0" borderId="0"/>
    <xf numFmtId="0" fontId="22" fillId="0" borderId="0"/>
    <xf numFmtId="0" fontId="19" fillId="0" borderId="0">
      <alignment horizontal="left" vertical="top" wrapText="1"/>
    </xf>
    <xf numFmtId="0" fontId="23" fillId="0" borderId="0"/>
    <xf numFmtId="167" fontId="45" fillId="0" borderId="0" applyFill="0" applyBorder="0" applyProtection="0">
      <alignment horizontal="right" vertical="top"/>
    </xf>
    <xf numFmtId="0" fontId="20" fillId="0" borderId="0"/>
    <xf numFmtId="0" fontId="24" fillId="0" borderId="0"/>
    <xf numFmtId="0" fontId="62" fillId="0" borderId="0"/>
    <xf numFmtId="165" fontId="24" fillId="0" borderId="0" applyFont="0" applyFill="0" applyBorder="0" applyAlignment="0" applyProtection="0"/>
    <xf numFmtId="0" fontId="23" fillId="0" borderId="0"/>
    <xf numFmtId="0" fontId="1" fillId="0" borderId="0"/>
    <xf numFmtId="178" fontId="23" fillId="0" borderId="0" applyFont="0" applyFill="0" applyBorder="0" applyAlignment="0" applyProtection="0"/>
  </cellStyleXfs>
  <cellXfs count="440">
    <xf numFmtId="0" fontId="0" fillId="0" borderId="0" xfId="0">
      <alignment horizontal="left" vertical="top" wrapText="1"/>
    </xf>
    <xf numFmtId="0" fontId="25" fillId="0" borderId="0" xfId="49" applyFont="1" applyFill="1" applyAlignment="1">
      <alignment vertical="center"/>
    </xf>
    <xf numFmtId="170" fontId="25" fillId="0" borderId="0" xfId="50" applyNumberFormat="1" applyFont="1" applyFill="1" applyBorder="1" applyAlignment="1">
      <alignment horizontal="left" vertical="center" wrapText="1"/>
    </xf>
    <xf numFmtId="171" fontId="36" fillId="0" borderId="0" xfId="43" applyNumberFormat="1" applyFont="1" applyFill="1" applyBorder="1" applyAlignment="1">
      <alignment horizontal="right" vertical="center"/>
    </xf>
    <xf numFmtId="0" fontId="25" fillId="0" borderId="0" xfId="49" applyFont="1" applyFill="1" applyBorder="1" applyAlignment="1">
      <alignment horizontal="left" vertical="center"/>
    </xf>
    <xf numFmtId="0" fontId="36" fillId="0" borderId="0" xfId="45" applyFont="1" applyFill="1" applyAlignment="1">
      <alignment horizontal="right" vertical="center"/>
    </xf>
    <xf numFmtId="167" fontId="36" fillId="0" borderId="21" xfId="51" applyNumberFormat="1" applyFont="1" applyFill="1" applyBorder="1" applyAlignment="1">
      <alignment horizontal="right" vertical="top"/>
    </xf>
    <xf numFmtId="0" fontId="36" fillId="0" borderId="0" xfId="45" applyFont="1" applyFill="1" applyAlignment="1">
      <alignment vertical="center"/>
    </xf>
    <xf numFmtId="0" fontId="26" fillId="0" borderId="0" xfId="0" applyFont="1" applyFill="1" applyAlignment="1">
      <alignment vertical="center" wrapText="1"/>
    </xf>
    <xf numFmtId="0" fontId="36" fillId="0" borderId="0" xfId="0" applyNumberFormat="1" applyFont="1" applyFill="1" applyAlignment="1">
      <alignment vertical="center" wrapText="1"/>
    </xf>
    <xf numFmtId="49" fontId="29" fillId="0" borderId="0" xfId="0" applyNumberFormat="1" applyFont="1" applyFill="1" applyAlignment="1">
      <alignment horizontal="center" vertical="center" wrapText="1"/>
    </xf>
    <xf numFmtId="168" fontId="29" fillId="0" borderId="0" xfId="0" applyNumberFormat="1" applyFont="1" applyFill="1" applyAlignment="1">
      <alignment horizontal="center" vertical="center" wrapText="1"/>
    </xf>
    <xf numFmtId="49" fontId="28" fillId="0" borderId="34" xfId="0" applyNumberFormat="1" applyFont="1" applyFill="1" applyBorder="1" applyAlignment="1">
      <alignment horizontal="center" vertical="center" textRotation="90" wrapText="1"/>
    </xf>
    <xf numFmtId="168" fontId="28" fillId="0" borderId="34" xfId="0" applyNumberFormat="1" applyFont="1" applyFill="1" applyBorder="1" applyAlignment="1">
      <alignment horizontal="center" vertical="center" wrapText="1"/>
    </xf>
    <xf numFmtId="49" fontId="41" fillId="0" borderId="34" xfId="0" applyNumberFormat="1" applyFont="1" applyFill="1" applyBorder="1" applyAlignment="1">
      <alignment horizontal="center" vertical="center" textRotation="90" wrapText="1"/>
    </xf>
    <xf numFmtId="0" fontId="41" fillId="0" borderId="34" xfId="0" applyNumberFormat="1" applyFont="1" applyFill="1" applyBorder="1" applyAlignment="1">
      <alignment horizontal="center" vertical="center" wrapText="1"/>
    </xf>
    <xf numFmtId="168" fontId="41" fillId="0" borderId="36" xfId="0" applyNumberFormat="1" applyFont="1" applyFill="1" applyBorder="1" applyAlignment="1">
      <alignment horizontal="center" vertical="center" wrapText="1"/>
    </xf>
    <xf numFmtId="49" fontId="28" fillId="0" borderId="36" xfId="0" applyNumberFormat="1" applyFont="1" applyFill="1" applyBorder="1" applyAlignment="1">
      <alignment horizontal="center" vertical="center" textRotation="90" wrapText="1"/>
    </xf>
    <xf numFmtId="168" fontId="41" fillId="0" borderId="34" xfId="0" applyNumberFormat="1" applyFont="1" applyFill="1" applyBorder="1" applyAlignment="1">
      <alignment horizontal="center" vertical="center" wrapText="1"/>
    </xf>
    <xf numFmtId="168" fontId="35" fillId="0" borderId="36" xfId="0" applyNumberFormat="1" applyFont="1" applyFill="1" applyBorder="1" applyAlignment="1">
      <alignment horizontal="center" vertical="center" wrapText="1"/>
    </xf>
    <xf numFmtId="167" fontId="30" fillId="0" borderId="34" xfId="51" applyNumberFormat="1" applyFont="1" applyFill="1" applyBorder="1" applyAlignment="1">
      <alignment horizontal="right" vertical="top"/>
    </xf>
    <xf numFmtId="0" fontId="30" fillId="0" borderId="34" xfId="0" applyFont="1" applyFill="1" applyBorder="1">
      <alignment horizontal="left" vertical="top" wrapText="1"/>
    </xf>
    <xf numFmtId="0" fontId="30" fillId="0" borderId="0" xfId="0" applyNumberFormat="1" applyFont="1" applyFill="1" applyBorder="1" applyAlignment="1" applyProtection="1">
      <alignment horizontal="left" vertical="top" wrapText="1"/>
    </xf>
    <xf numFmtId="0" fontId="25" fillId="0" borderId="0" xfId="0" applyNumberFormat="1" applyFont="1" applyFill="1" applyBorder="1" applyAlignment="1">
      <alignment horizontal="right" wrapText="1"/>
    </xf>
    <xf numFmtId="167" fontId="36" fillId="0" borderId="34" xfId="51" applyNumberFormat="1" applyFont="1" applyFill="1" applyBorder="1" applyAlignment="1">
      <alignment horizontal="right" vertical="top"/>
    </xf>
    <xf numFmtId="167" fontId="36" fillId="0" borderId="23" xfId="51" applyNumberFormat="1" applyFont="1" applyFill="1" applyBorder="1" applyAlignment="1">
      <alignment horizontal="right" vertical="top"/>
    </xf>
    <xf numFmtId="0" fontId="35" fillId="0" borderId="34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left" vertical="top" wrapText="1"/>
    </xf>
    <xf numFmtId="0" fontId="32" fillId="0" borderId="34" xfId="0" applyFont="1" applyFill="1" applyBorder="1" applyAlignment="1">
      <alignment horizontal="left" vertical="top" wrapText="1"/>
    </xf>
    <xf numFmtId="0" fontId="25" fillId="0" borderId="34" xfId="44" applyFont="1" applyFill="1" applyBorder="1" applyAlignment="1">
      <alignment horizontal="left" vertical="top" wrapText="1"/>
    </xf>
    <xf numFmtId="0" fontId="49" fillId="0" borderId="0" xfId="0" applyFont="1" applyFill="1">
      <alignment horizontal="left" vertical="top" wrapText="1"/>
    </xf>
    <xf numFmtId="0" fontId="50" fillId="0" borderId="0" xfId="46" applyFont="1" applyFill="1" applyAlignment="1">
      <alignment vertical="center"/>
    </xf>
    <xf numFmtId="0" fontId="51" fillId="0" borderId="0" xfId="46" applyFont="1" applyFill="1" applyAlignment="1">
      <alignment vertical="center"/>
    </xf>
    <xf numFmtId="0" fontId="52" fillId="0" borderId="0" xfId="46" applyFont="1" applyFill="1" applyAlignment="1">
      <alignment vertical="center"/>
    </xf>
    <xf numFmtId="0" fontId="44" fillId="0" borderId="34" xfId="0" applyFont="1" applyFill="1" applyBorder="1" applyAlignment="1">
      <alignment horizontal="left" vertical="top" wrapText="1"/>
    </xf>
    <xf numFmtId="0" fontId="44" fillId="0" borderId="36" xfId="0" applyFont="1" applyFill="1" applyBorder="1" applyAlignment="1">
      <alignment horizontal="left" vertical="top" wrapText="1"/>
    </xf>
    <xf numFmtId="0" fontId="43" fillId="0" borderId="18" xfId="0" applyFont="1" applyFill="1" applyBorder="1" applyAlignment="1">
      <alignment horizontal="left" vertical="top" wrapText="1"/>
    </xf>
    <xf numFmtId="167" fontId="36" fillId="0" borderId="34" xfId="51" applyNumberFormat="1" applyFont="1" applyFill="1" applyBorder="1" applyAlignment="1">
      <alignment horizontal="center" vertical="center"/>
    </xf>
    <xf numFmtId="0" fontId="30" fillId="0" borderId="34" xfId="0" applyFont="1" applyFill="1" applyBorder="1" applyAlignment="1">
      <alignment horizontal="left" vertical="top" wrapText="1"/>
    </xf>
    <xf numFmtId="0" fontId="30" fillId="0" borderId="34" xfId="0" applyFont="1" applyFill="1" applyBorder="1" applyAlignment="1">
      <alignment horizontal="right" vertical="top" wrapText="1"/>
    </xf>
    <xf numFmtId="49" fontId="36" fillId="0" borderId="11" xfId="0" applyNumberFormat="1" applyFont="1" applyFill="1" applyBorder="1" applyAlignment="1">
      <alignment horizontal="left" vertical="top" wrapText="1"/>
    </xf>
    <xf numFmtId="0" fontId="25" fillId="0" borderId="11" xfId="0" applyFont="1" applyFill="1" applyBorder="1" applyAlignment="1">
      <alignment horizontal="left" vertical="top" wrapText="1"/>
    </xf>
    <xf numFmtId="0" fontId="25" fillId="0" borderId="13" xfId="0" applyFont="1" applyFill="1" applyBorder="1" applyAlignment="1">
      <alignment horizontal="left" vertical="top" wrapText="1"/>
    </xf>
    <xf numFmtId="0" fontId="25" fillId="0" borderId="25" xfId="0" applyFont="1" applyFill="1" applyBorder="1" applyAlignment="1">
      <alignment horizontal="left" vertical="top" wrapText="1"/>
    </xf>
    <xf numFmtId="0" fontId="36" fillId="0" borderId="11" xfId="0" applyFont="1" applyFill="1" applyBorder="1" applyAlignment="1">
      <alignment horizontal="left" vertical="top" wrapText="1"/>
    </xf>
    <xf numFmtId="168" fontId="55" fillId="0" borderId="34" xfId="47" applyNumberFormat="1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 vertical="top" wrapText="1"/>
    </xf>
    <xf numFmtId="0" fontId="25" fillId="0" borderId="11" xfId="0" applyFont="1" applyFill="1" applyBorder="1" applyAlignment="1">
      <alignment horizontal="center" vertical="top" wrapText="1"/>
    </xf>
    <xf numFmtId="0" fontId="25" fillId="0" borderId="26" xfId="0" applyFont="1" applyFill="1" applyBorder="1" applyAlignment="1">
      <alignment horizontal="left" vertical="top" wrapText="1"/>
    </xf>
    <xf numFmtId="0" fontId="25" fillId="0" borderId="18" xfId="0" applyFont="1" applyFill="1" applyBorder="1" applyAlignment="1">
      <alignment horizontal="left" vertical="top" wrapText="1"/>
    </xf>
    <xf numFmtId="0" fontId="36" fillId="0" borderId="34" xfId="0" applyFont="1" applyFill="1" applyBorder="1" applyAlignment="1">
      <alignment horizontal="left" vertical="top" wrapText="1"/>
    </xf>
    <xf numFmtId="0" fontId="25" fillId="0" borderId="24" xfId="0" applyFont="1" applyFill="1" applyBorder="1" applyAlignment="1">
      <alignment horizontal="left" vertical="top" wrapText="1"/>
    </xf>
    <xf numFmtId="49" fontId="36" fillId="0" borderId="34" xfId="0" applyNumberFormat="1" applyFont="1" applyFill="1" applyBorder="1" applyAlignment="1">
      <alignment horizontal="left" vertical="top" wrapText="1"/>
    </xf>
    <xf numFmtId="0" fontId="25" fillId="0" borderId="14" xfId="0" applyFont="1" applyFill="1" applyBorder="1" applyAlignment="1">
      <alignment horizontal="left" vertical="top" wrapText="1"/>
    </xf>
    <xf numFmtId="0" fontId="25" fillId="0" borderId="20" xfId="0" applyFont="1" applyFill="1" applyBorder="1" applyAlignment="1">
      <alignment horizontal="left" vertical="top" wrapText="1"/>
    </xf>
    <xf numFmtId="0" fontId="25" fillId="0" borderId="28" xfId="0" applyFont="1" applyFill="1" applyBorder="1" applyAlignment="1">
      <alignment horizontal="right" vertical="top" wrapText="1"/>
    </xf>
    <xf numFmtId="0" fontId="36" fillId="0" borderId="25" xfId="0" applyFont="1" applyFill="1" applyBorder="1" applyAlignment="1">
      <alignment horizontal="left" vertical="top" wrapText="1"/>
    </xf>
    <xf numFmtId="167" fontId="36" fillId="0" borderId="34" xfId="0" applyNumberFormat="1" applyFont="1" applyFill="1" applyBorder="1" applyAlignment="1">
      <alignment horizontal="right" vertical="top" wrapText="1"/>
    </xf>
    <xf numFmtId="0" fontId="46" fillId="0" borderId="34" xfId="0" applyFont="1" applyFill="1" applyBorder="1" applyAlignment="1">
      <alignment horizontal="left" vertical="top" wrapText="1"/>
    </xf>
    <xf numFmtId="167" fontId="31" fillId="0" borderId="34" xfId="58" applyNumberFormat="1" applyFont="1" applyFill="1" applyBorder="1" applyAlignment="1">
      <alignment horizontal="right" vertical="top"/>
    </xf>
    <xf numFmtId="168" fontId="30" fillId="0" borderId="34" xfId="44" applyNumberFormat="1" applyFont="1" applyFill="1" applyBorder="1" applyAlignment="1">
      <alignment horizontal="right" vertical="top" wrapText="1"/>
    </xf>
    <xf numFmtId="168" fontId="30" fillId="0" borderId="34" xfId="0" applyNumberFormat="1" applyFont="1" applyFill="1" applyBorder="1" applyAlignment="1">
      <alignment horizontal="right" vertical="top" wrapText="1"/>
    </xf>
    <xf numFmtId="167" fontId="36" fillId="0" borderId="34" xfId="51" applyNumberFormat="1" applyFont="1" applyFill="1" applyBorder="1" applyAlignment="1">
      <alignment horizontal="center" vertical="top"/>
    </xf>
    <xf numFmtId="0" fontId="52" fillId="0" borderId="34" xfId="47" applyFont="1" applyFill="1" applyBorder="1" applyAlignment="1">
      <alignment horizontal="center" vertical="center"/>
    </xf>
    <xf numFmtId="0" fontId="52" fillId="0" borderId="20" xfId="47" applyFont="1" applyFill="1" applyBorder="1" applyAlignment="1">
      <alignment horizontal="center" vertical="center"/>
    </xf>
    <xf numFmtId="37" fontId="52" fillId="0" borderId="23" xfId="47" applyNumberFormat="1" applyFont="1" applyFill="1" applyBorder="1" applyAlignment="1">
      <alignment horizontal="center" vertical="center"/>
    </xf>
    <xf numFmtId="0" fontId="48" fillId="0" borderId="34" xfId="0" applyFont="1" applyBorder="1" applyAlignment="1">
      <alignment horizontal="left" vertical="top" wrapText="1"/>
    </xf>
    <xf numFmtId="0" fontId="25" fillId="0" borderId="15" xfId="0" applyFont="1" applyFill="1" applyBorder="1" applyAlignment="1">
      <alignment horizontal="left" vertical="top" wrapText="1"/>
    </xf>
    <xf numFmtId="167" fontId="25" fillId="0" borderId="34" xfId="51" applyNumberFormat="1" applyFont="1" applyFill="1" applyBorder="1" applyAlignment="1">
      <alignment horizontal="right" vertical="top"/>
    </xf>
    <xf numFmtId="0" fontId="32" fillId="0" borderId="15" xfId="0" applyFont="1" applyFill="1" applyBorder="1" applyAlignment="1">
      <alignment horizontal="left" vertical="top" wrapText="1"/>
    </xf>
    <xf numFmtId="167" fontId="32" fillId="0" borderId="34" xfId="58" applyNumberFormat="1" applyFont="1" applyFill="1" applyBorder="1" applyAlignment="1">
      <alignment horizontal="right" vertical="top"/>
    </xf>
    <xf numFmtId="0" fontId="25" fillId="0" borderId="34" xfId="0" applyFont="1" applyFill="1" applyBorder="1" applyAlignment="1">
      <alignment horizontal="right" vertical="top" wrapText="1"/>
    </xf>
    <xf numFmtId="0" fontId="25" fillId="0" borderId="15" xfId="44" applyFont="1" applyFill="1" applyBorder="1" applyAlignment="1">
      <alignment horizontal="left" vertical="top" wrapText="1"/>
    </xf>
    <xf numFmtId="168" fontId="25" fillId="0" borderId="34" xfId="44" applyNumberFormat="1" applyFont="1" applyFill="1" applyBorder="1" applyAlignment="1">
      <alignment horizontal="right" vertical="top" wrapText="1"/>
    </xf>
    <xf numFmtId="168" fontId="25" fillId="0" borderId="34" xfId="0" applyNumberFormat="1" applyFont="1" applyFill="1" applyBorder="1" applyAlignment="1">
      <alignment horizontal="right" vertical="top" wrapText="1"/>
    </xf>
    <xf numFmtId="0" fontId="43" fillId="0" borderId="15" xfId="0" applyFont="1" applyFill="1" applyBorder="1" applyAlignment="1">
      <alignment horizontal="left" vertical="top" wrapText="1"/>
    </xf>
    <xf numFmtId="0" fontId="34" fillId="0" borderId="34" xfId="0" applyFont="1" applyFill="1" applyBorder="1" applyAlignment="1">
      <alignment horizontal="left" vertical="top" wrapText="1"/>
    </xf>
    <xf numFmtId="0" fontId="48" fillId="0" borderId="34" xfId="0" applyFont="1" applyBorder="1">
      <alignment horizontal="left" vertical="top" wrapText="1"/>
    </xf>
    <xf numFmtId="49" fontId="36" fillId="0" borderId="12" xfId="0" applyNumberFormat="1" applyFont="1" applyFill="1" applyBorder="1" applyAlignment="1">
      <alignment horizontal="left" vertical="top" wrapText="1"/>
    </xf>
    <xf numFmtId="0" fontId="25" fillId="0" borderId="11" xfId="0" applyFont="1" applyFill="1" applyBorder="1" applyAlignment="1">
      <alignment horizontal="right" vertical="top" wrapText="1"/>
    </xf>
    <xf numFmtId="0" fontId="25" fillId="0" borderId="34" xfId="0" applyFont="1" applyFill="1" applyBorder="1" applyAlignment="1"/>
    <xf numFmtId="0" fontId="25" fillId="0" borderId="34" xfId="0" applyFont="1" applyFill="1" applyBorder="1" applyAlignment="1">
      <alignment vertical="center"/>
    </xf>
    <xf numFmtId="0" fontId="25" fillId="0" borderId="42" xfId="0" applyFont="1" applyFill="1" applyBorder="1" applyAlignment="1">
      <alignment horizontal="left" vertical="top" wrapText="1"/>
    </xf>
    <xf numFmtId="0" fontId="32" fillId="0" borderId="13" xfId="0" applyFont="1" applyFill="1" applyBorder="1" applyAlignment="1">
      <alignment horizontal="left" vertical="top" wrapText="1"/>
    </xf>
    <xf numFmtId="0" fontId="30" fillId="0" borderId="34" xfId="44" applyFont="1" applyFill="1" applyBorder="1" applyAlignment="1">
      <alignment horizontal="left" vertical="top" wrapText="1"/>
    </xf>
    <xf numFmtId="0" fontId="25" fillId="0" borderId="28" xfId="0" applyFont="1" applyFill="1" applyBorder="1" applyAlignment="1">
      <alignment horizontal="left" vertical="top" wrapText="1"/>
    </xf>
    <xf numFmtId="0" fontId="25" fillId="0" borderId="23" xfId="0" applyFont="1" applyFill="1" applyBorder="1" applyAlignment="1">
      <alignment horizontal="left" vertical="top" wrapText="1"/>
    </xf>
    <xf numFmtId="0" fontId="25" fillId="0" borderId="22" xfId="0" applyFont="1" applyFill="1" applyBorder="1" applyAlignment="1">
      <alignment horizontal="left" vertical="top" wrapText="1"/>
    </xf>
    <xf numFmtId="0" fontId="25" fillId="0" borderId="27" xfId="0" applyFont="1" applyFill="1" applyBorder="1" applyAlignment="1">
      <alignment horizontal="left" vertical="top" wrapText="1"/>
    </xf>
    <xf numFmtId="0" fontId="33" fillId="0" borderId="0" xfId="60" applyFont="1" applyFill="1"/>
    <xf numFmtId="172" fontId="33" fillId="0" borderId="0" xfId="60" applyNumberFormat="1" applyFont="1" applyFill="1"/>
    <xf numFmtId="0" fontId="33" fillId="0" borderId="0" xfId="60" applyFont="1" applyFill="1" applyAlignment="1">
      <alignment wrapText="1"/>
    </xf>
    <xf numFmtId="172" fontId="33" fillId="0" borderId="0" xfId="60" applyNumberFormat="1" applyFont="1" applyFill="1" applyAlignment="1">
      <alignment horizontal="right" wrapText="1"/>
    </xf>
    <xf numFmtId="0" fontId="33" fillId="0" borderId="0" xfId="60" applyFont="1" applyFill="1" applyAlignment="1">
      <alignment horizontal="center" vertical="center" wrapText="1"/>
    </xf>
    <xf numFmtId="172" fontId="33" fillId="0" borderId="0" xfId="61" applyNumberFormat="1" applyFont="1" applyFill="1" applyAlignment="1">
      <alignment horizontal="right" vertical="center" wrapText="1"/>
    </xf>
    <xf numFmtId="173" fontId="33" fillId="0" borderId="0" xfId="60" applyNumberFormat="1" applyFont="1" applyFill="1" applyAlignment="1">
      <alignment vertical="center" wrapText="1"/>
    </xf>
    <xf numFmtId="172" fontId="35" fillId="0" borderId="0" xfId="60" applyNumberFormat="1" applyFont="1" applyFill="1"/>
    <xf numFmtId="172" fontId="54" fillId="0" borderId="0" xfId="60" applyNumberFormat="1" applyFont="1" applyFill="1" applyAlignment="1">
      <alignment horizontal="right"/>
    </xf>
    <xf numFmtId="172" fontId="33" fillId="0" borderId="0" xfId="60" applyNumberFormat="1" applyFont="1" applyFill="1" applyAlignment="1">
      <alignment vertical="center" wrapText="1"/>
    </xf>
    <xf numFmtId="49" fontId="33" fillId="0" borderId="34" xfId="60" applyNumberFormat="1" applyFont="1" applyFill="1" applyBorder="1" applyAlignment="1">
      <alignment horizontal="center" vertical="center" textRotation="90" wrapText="1"/>
    </xf>
    <xf numFmtId="172" fontId="33" fillId="0" borderId="34" xfId="0" applyNumberFormat="1" applyFont="1" applyFill="1" applyBorder="1" applyAlignment="1"/>
    <xf numFmtId="175" fontId="33" fillId="0" borderId="0" xfId="60" applyNumberFormat="1" applyFont="1" applyFill="1"/>
    <xf numFmtId="0" fontId="61" fillId="0" borderId="34" xfId="0" applyFont="1" applyBorder="1" applyAlignment="1">
      <alignment horizontal="left" vertical="top" wrapText="1"/>
    </xf>
    <xf numFmtId="172" fontId="33" fillId="0" borderId="34" xfId="60" applyNumberFormat="1" applyFont="1" applyFill="1" applyBorder="1"/>
    <xf numFmtId="165" fontId="33" fillId="0" borderId="34" xfId="60" applyNumberFormat="1" applyFont="1" applyFill="1" applyBorder="1"/>
    <xf numFmtId="172" fontId="33" fillId="0" borderId="34" xfId="60" applyNumberFormat="1" applyFont="1" applyFill="1" applyBorder="1" applyAlignment="1">
      <alignment horizontal="right"/>
    </xf>
    <xf numFmtId="0" fontId="27" fillId="0" borderId="0" xfId="0" applyFont="1" applyFill="1" applyAlignment="1">
      <alignment horizontal="left" vertical="top" wrapText="1"/>
    </xf>
    <xf numFmtId="0" fontId="31" fillId="0" borderId="34" xfId="0" applyFont="1" applyFill="1" applyBorder="1" applyAlignment="1">
      <alignment horizontal="left" vertical="top" wrapText="1"/>
    </xf>
    <xf numFmtId="0" fontId="0" fillId="0" borderId="0" xfId="0" applyFill="1">
      <alignment horizontal="left" vertical="top" wrapText="1"/>
    </xf>
    <xf numFmtId="0" fontId="52" fillId="0" borderId="16" xfId="47" applyFont="1" applyFill="1" applyBorder="1" applyAlignment="1">
      <alignment horizontal="center" vertical="center"/>
    </xf>
    <xf numFmtId="37" fontId="52" fillId="0" borderId="34" xfId="47" applyNumberFormat="1" applyFont="1" applyFill="1" applyBorder="1" applyAlignment="1">
      <alignment horizontal="center" vertical="center"/>
    </xf>
    <xf numFmtId="168" fontId="25" fillId="0" borderId="34" xfId="47" applyNumberFormat="1" applyFont="1" applyFill="1" applyBorder="1" applyAlignment="1">
      <alignment horizontal="center" vertical="center"/>
    </xf>
    <xf numFmtId="49" fontId="25" fillId="0" borderId="35" xfId="0" applyNumberFormat="1" applyFont="1" applyFill="1" applyBorder="1" applyAlignment="1">
      <alignment horizontal="left" vertical="center"/>
    </xf>
    <xf numFmtId="0" fontId="25" fillId="0" borderId="20" xfId="0" applyFont="1" applyFill="1" applyBorder="1" applyAlignment="1">
      <alignment vertical="center" wrapText="1"/>
    </xf>
    <xf numFmtId="0" fontId="25" fillId="0" borderId="20" xfId="47" applyFont="1" applyFill="1" applyBorder="1" applyAlignment="1">
      <alignment horizontal="center" vertical="center"/>
    </xf>
    <xf numFmtId="49" fontId="25" fillId="0" borderId="34" xfId="0" applyNumberFormat="1" applyFont="1" applyFill="1" applyBorder="1" applyAlignment="1">
      <alignment horizontal="left" vertical="center"/>
    </xf>
    <xf numFmtId="0" fontId="25" fillId="0" borderId="34" xfId="0" applyFont="1" applyFill="1" applyBorder="1" applyAlignment="1">
      <alignment vertical="center" wrapText="1"/>
    </xf>
    <xf numFmtId="0" fontId="25" fillId="0" borderId="34" xfId="47" applyFont="1" applyFill="1" applyBorder="1" applyAlignment="1">
      <alignment horizontal="center" vertical="center"/>
    </xf>
    <xf numFmtId="0" fontId="25" fillId="0" borderId="17" xfId="47" applyFont="1" applyFill="1" applyBorder="1" applyAlignment="1">
      <alignment horizontal="left" vertical="center"/>
    </xf>
    <xf numFmtId="0" fontId="36" fillId="0" borderId="17" xfId="52" applyFont="1" applyFill="1" applyBorder="1" applyAlignment="1"/>
    <xf numFmtId="0" fontId="36" fillId="0" borderId="16" xfId="52" applyFont="1" applyFill="1" applyBorder="1" applyAlignment="1"/>
    <xf numFmtId="0" fontId="25" fillId="0" borderId="33" xfId="47" applyFont="1" applyFill="1" applyBorder="1" applyAlignment="1">
      <alignment horizontal="left" vertical="center"/>
    </xf>
    <xf numFmtId="0" fontId="25" fillId="0" borderId="33" xfId="47" applyFont="1" applyFill="1" applyBorder="1" applyAlignment="1">
      <alignment horizontal="center" vertical="center"/>
    </xf>
    <xf numFmtId="0" fontId="25" fillId="0" borderId="33" xfId="47" applyFont="1" applyFill="1" applyBorder="1" applyAlignment="1">
      <alignment horizontal="center" vertical="center" wrapText="1"/>
    </xf>
    <xf numFmtId="37" fontId="52" fillId="0" borderId="33" xfId="47" applyNumberFormat="1" applyFont="1" applyFill="1" applyBorder="1" applyAlignment="1">
      <alignment horizontal="center" vertical="center"/>
    </xf>
    <xf numFmtId="0" fontId="52" fillId="0" borderId="23" xfId="47" applyFont="1" applyFill="1" applyBorder="1" applyAlignment="1">
      <alignment horizontal="center" vertical="center"/>
    </xf>
    <xf numFmtId="0" fontId="33" fillId="0" borderId="0" xfId="46" applyFont="1" applyFill="1" applyAlignment="1">
      <alignment vertical="center"/>
    </xf>
    <xf numFmtId="0" fontId="33" fillId="0" borderId="0" xfId="47" applyFont="1" applyFill="1" applyAlignment="1">
      <alignment horizontal="right" vertical="center"/>
    </xf>
    <xf numFmtId="0" fontId="33" fillId="0" borderId="0" xfId="47" applyFont="1" applyFill="1" applyAlignment="1">
      <alignment horizontal="center" vertical="center"/>
    </xf>
    <xf numFmtId="0" fontId="65" fillId="0" borderId="0" xfId="46" applyFont="1" applyFill="1" applyAlignment="1">
      <alignment vertical="center"/>
    </xf>
    <xf numFmtId="0" fontId="65" fillId="0" borderId="0" xfId="46" applyFont="1" applyFill="1" applyAlignment="1">
      <alignment horizontal="center" vertical="center"/>
    </xf>
    <xf numFmtId="0" fontId="66" fillId="0" borderId="0" xfId="46" applyFont="1" applyFill="1" applyAlignment="1">
      <alignment vertical="center"/>
    </xf>
    <xf numFmtId="0" fontId="25" fillId="0" borderId="12" xfId="47" applyFont="1" applyFill="1" applyBorder="1" applyAlignment="1">
      <alignment vertical="center"/>
    </xf>
    <xf numFmtId="0" fontId="25" fillId="0" borderId="36" xfId="47" applyFont="1" applyFill="1" applyBorder="1" applyAlignment="1">
      <alignment horizontal="center" vertical="center"/>
    </xf>
    <xf numFmtId="0" fontId="25" fillId="0" borderId="36" xfId="47" applyFont="1" applyFill="1" applyBorder="1" applyAlignment="1">
      <alignment horizontal="center" vertical="center" wrapText="1"/>
    </xf>
    <xf numFmtId="168" fontId="36" fillId="0" borderId="34" xfId="47" applyNumberFormat="1" applyFont="1" applyFill="1" applyBorder="1" applyAlignment="1">
      <alignment horizontal="center" vertical="center"/>
    </xf>
    <xf numFmtId="37" fontId="25" fillId="0" borderId="34" xfId="47" applyNumberFormat="1" applyFont="1" applyFill="1" applyBorder="1" applyAlignment="1">
      <alignment horizontal="center" vertical="center"/>
    </xf>
    <xf numFmtId="49" fontId="36" fillId="0" borderId="35" xfId="0" applyNumberFormat="1" applyFont="1" applyFill="1" applyBorder="1" applyAlignment="1">
      <alignment horizontal="left" vertical="center"/>
    </xf>
    <xf numFmtId="0" fontId="36" fillId="0" borderId="34" xfId="0" applyFont="1" applyFill="1" applyBorder="1" applyAlignment="1">
      <alignment vertical="center" wrapText="1"/>
    </xf>
    <xf numFmtId="0" fontId="36" fillId="0" borderId="16" xfId="0" applyFont="1" applyFill="1" applyBorder="1" applyAlignment="1">
      <alignment horizontal="left" vertical="center" wrapText="1"/>
    </xf>
    <xf numFmtId="0" fontId="52" fillId="0" borderId="34" xfId="46" applyFont="1" applyFill="1" applyBorder="1" applyAlignment="1">
      <alignment vertical="center"/>
    </xf>
    <xf numFmtId="49" fontId="25" fillId="0" borderId="34" xfId="0" applyNumberFormat="1" applyFont="1" applyFill="1" applyBorder="1" applyAlignment="1">
      <alignment horizontal="center" vertical="center"/>
    </xf>
    <xf numFmtId="49" fontId="36" fillId="0" borderId="34" xfId="0" applyNumberFormat="1" applyFont="1" applyFill="1" applyBorder="1" applyAlignment="1">
      <alignment horizontal="left" vertical="center"/>
    </xf>
    <xf numFmtId="0" fontId="52" fillId="0" borderId="16" xfId="46" applyFont="1" applyFill="1" applyBorder="1" applyAlignment="1">
      <alignment vertical="center"/>
    </xf>
    <xf numFmtId="0" fontId="25" fillId="0" borderId="34" xfId="46" applyFont="1" applyFill="1" applyBorder="1" applyAlignment="1">
      <alignment horizontal="center" vertical="center"/>
    </xf>
    <xf numFmtId="0" fontId="55" fillId="0" borderId="34" xfId="47" applyFont="1" applyFill="1" applyBorder="1" applyAlignment="1">
      <alignment vertical="center" wrapText="1"/>
    </xf>
    <xf numFmtId="0" fontId="56" fillId="0" borderId="34" xfId="0" applyNumberFormat="1" applyFont="1" applyFill="1" applyBorder="1" applyAlignment="1" applyProtection="1">
      <alignment horizontal="left" vertical="top" wrapText="1"/>
    </xf>
    <xf numFmtId="0" fontId="49" fillId="0" borderId="33" xfId="0" applyFont="1" applyFill="1" applyBorder="1">
      <alignment horizontal="left" vertical="top" wrapText="1"/>
    </xf>
    <xf numFmtId="0" fontId="49" fillId="0" borderId="34" xfId="0" applyFont="1" applyFill="1" applyBorder="1">
      <alignment horizontal="left" vertical="top" wrapText="1"/>
    </xf>
    <xf numFmtId="0" fontId="36" fillId="0" borderId="17" xfId="52" applyFont="1" applyFill="1" applyBorder="1" applyAlignment="1">
      <alignment vertical="center"/>
    </xf>
    <xf numFmtId="0" fontId="36" fillId="0" borderId="15" xfId="52" applyFont="1" applyFill="1" applyBorder="1" applyAlignment="1">
      <alignment vertical="center"/>
    </xf>
    <xf numFmtId="0" fontId="30" fillId="0" borderId="34" xfId="0" applyFont="1" applyFill="1" applyBorder="1" applyAlignment="1">
      <alignment horizontal="center" vertical="center" wrapText="1"/>
    </xf>
    <xf numFmtId="168" fontId="36" fillId="0" borderId="23" xfId="0" applyNumberFormat="1" applyFont="1" applyFill="1" applyBorder="1" applyAlignment="1">
      <alignment horizontal="center" vertical="center" wrapText="1"/>
    </xf>
    <xf numFmtId="176" fontId="51" fillId="0" borderId="0" xfId="46" applyNumberFormat="1" applyFont="1" applyFill="1" applyAlignment="1">
      <alignment vertical="center"/>
    </xf>
    <xf numFmtId="168" fontId="68" fillId="0" borderId="34" xfId="47" applyNumberFormat="1" applyFont="1" applyFill="1" applyBorder="1" applyAlignment="1">
      <alignment horizontal="center" vertical="center"/>
    </xf>
    <xf numFmtId="168" fontId="69" fillId="0" borderId="34" xfId="47" applyNumberFormat="1" applyFont="1" applyFill="1" applyBorder="1" applyAlignment="1">
      <alignment horizontal="center" vertical="center"/>
    </xf>
    <xf numFmtId="0" fontId="71" fillId="0" borderId="0" xfId="60" applyFont="1" applyFill="1" applyAlignment="1">
      <alignment horizontal="center" vertical="center"/>
    </xf>
    <xf numFmtId="0" fontId="71" fillId="0" borderId="0" xfId="60" applyFont="1" applyFill="1" applyAlignment="1">
      <alignment horizontal="right" vertical="center"/>
    </xf>
    <xf numFmtId="0" fontId="71" fillId="0" borderId="0" xfId="60" applyFont="1" applyFill="1" applyAlignment="1">
      <alignment horizontal="right"/>
    </xf>
    <xf numFmtId="0" fontId="36" fillId="0" borderId="0" xfId="0" applyNumberFormat="1" applyFont="1" applyFill="1" applyAlignment="1">
      <alignment horizontal="center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25" fillId="0" borderId="23" xfId="0" applyFont="1" applyFill="1" applyBorder="1" applyAlignment="1">
      <alignment horizontal="center" vertical="top" wrapText="1"/>
    </xf>
    <xf numFmtId="0" fontId="36" fillId="0" borderId="33" xfId="47" applyFont="1" applyFill="1" applyBorder="1" applyAlignment="1">
      <alignment horizontal="left" vertical="center" wrapText="1"/>
    </xf>
    <xf numFmtId="0" fontId="25" fillId="0" borderId="34" xfId="47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left" vertical="center" wrapText="1"/>
    </xf>
    <xf numFmtId="0" fontId="25" fillId="0" borderId="33" xfId="0" applyFont="1" applyFill="1" applyBorder="1" applyAlignment="1">
      <alignment horizontal="left" vertical="center" wrapText="1"/>
    </xf>
    <xf numFmtId="0" fontId="36" fillId="0" borderId="33" xfId="0" applyFont="1" applyFill="1" applyBorder="1" applyAlignment="1">
      <alignment horizontal="left" vertical="center" wrapText="1"/>
    </xf>
    <xf numFmtId="0" fontId="36" fillId="0" borderId="23" xfId="0" applyFont="1" applyFill="1" applyBorder="1" applyAlignment="1">
      <alignment horizontal="left" vertical="center" wrapText="1"/>
    </xf>
    <xf numFmtId="0" fontId="35" fillId="0" borderId="34" xfId="0" applyFont="1" applyFill="1" applyBorder="1" applyAlignment="1">
      <alignment horizontal="left" vertical="center" wrapText="1"/>
    </xf>
    <xf numFmtId="168" fontId="35" fillId="0" borderId="34" xfId="0" applyNumberFormat="1" applyFont="1" applyFill="1" applyBorder="1" applyAlignment="1">
      <alignment horizontal="center" vertical="center" wrapText="1"/>
    </xf>
    <xf numFmtId="169" fontId="35" fillId="0" borderId="34" xfId="0" applyNumberFormat="1" applyFont="1" applyFill="1" applyBorder="1" applyAlignment="1">
      <alignment horizontal="center" vertical="center" wrapText="1"/>
    </xf>
    <xf numFmtId="168" fontId="33" fillId="0" borderId="34" xfId="0" applyNumberFormat="1" applyFont="1" applyFill="1" applyBorder="1" applyAlignment="1">
      <alignment horizontal="center" vertical="center" wrapText="1"/>
    </xf>
    <xf numFmtId="0" fontId="35" fillId="0" borderId="0" xfId="0" applyFont="1" applyFill="1" applyAlignment="1">
      <alignment vertical="center" wrapText="1"/>
    </xf>
    <xf numFmtId="167" fontId="25" fillId="0" borderId="34" xfId="51" applyNumberFormat="1" applyFont="1" applyFill="1" applyBorder="1" applyAlignment="1">
      <alignment horizontal="center" vertical="center"/>
    </xf>
    <xf numFmtId="0" fontId="54" fillId="0" borderId="34" xfId="0" applyFont="1" applyFill="1" applyBorder="1" applyAlignment="1">
      <alignment horizontal="left" vertical="center" wrapText="1"/>
    </xf>
    <xf numFmtId="0" fontId="33" fillId="0" borderId="34" xfId="0" applyFont="1" applyFill="1" applyBorder="1" applyAlignment="1">
      <alignment horizontal="left" vertical="center" wrapText="1"/>
    </xf>
    <xf numFmtId="169" fontId="33" fillId="0" borderId="34" xfId="0" applyNumberFormat="1" applyFont="1" applyFill="1" applyBorder="1" applyAlignment="1">
      <alignment horizontal="center" vertical="center" wrapText="1"/>
    </xf>
    <xf numFmtId="0" fontId="25" fillId="0" borderId="0" xfId="0" applyFont="1" applyFill="1" applyAlignment="1"/>
    <xf numFmtId="0" fontId="25" fillId="0" borderId="34" xfId="0" applyFont="1" applyFill="1" applyBorder="1">
      <alignment horizontal="left" vertical="top" wrapText="1"/>
    </xf>
    <xf numFmtId="0" fontId="39" fillId="0" borderId="15" xfId="0" applyFont="1" applyFill="1" applyBorder="1" applyAlignment="1">
      <alignment horizontal="left" vertical="top" wrapText="1"/>
    </xf>
    <xf numFmtId="0" fontId="25" fillId="0" borderId="0" xfId="0" applyFont="1" applyFill="1">
      <alignment horizontal="left" vertical="top" wrapText="1"/>
    </xf>
    <xf numFmtId="169" fontId="25" fillId="0" borderId="34" xfId="0" applyNumberFormat="1" applyFont="1" applyFill="1" applyBorder="1" applyAlignment="1">
      <alignment horizontal="right" vertical="top" wrapText="1"/>
    </xf>
    <xf numFmtId="0" fontId="25" fillId="0" borderId="15" xfId="0" applyFont="1" applyFill="1" applyBorder="1">
      <alignment horizontal="left" vertical="top" wrapText="1"/>
    </xf>
    <xf numFmtId="167" fontId="25" fillId="0" borderId="34" xfId="51" applyNumberFormat="1" applyFont="1" applyFill="1" applyBorder="1" applyAlignment="1">
      <alignment horizontal="right" vertical="center"/>
    </xf>
    <xf numFmtId="0" fontId="30" fillId="0" borderId="0" xfId="0" applyFont="1" applyFill="1">
      <alignment horizontal="left" vertical="top" wrapText="1"/>
    </xf>
    <xf numFmtId="0" fontId="48" fillId="0" borderId="34" xfId="0" applyFont="1" applyFill="1" applyBorder="1" applyAlignment="1">
      <alignment horizontal="left" vertical="top" wrapText="1"/>
    </xf>
    <xf numFmtId="0" fontId="30" fillId="0" borderId="20" xfId="0" applyFont="1" applyFill="1" applyBorder="1" applyAlignment="1">
      <alignment horizontal="left" vertical="top" wrapText="1"/>
    </xf>
    <xf numFmtId="167" fontId="25" fillId="0" borderId="20" xfId="51" applyNumberFormat="1" applyFont="1" applyFill="1" applyBorder="1" applyAlignment="1">
      <alignment horizontal="right" vertical="top"/>
    </xf>
    <xf numFmtId="167" fontId="25" fillId="0" borderId="34" xfId="0" applyNumberFormat="1" applyFont="1" applyFill="1" applyBorder="1" applyAlignment="1"/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29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>
      <alignment horizontal="right" vertical="center" wrapText="1"/>
    </xf>
    <xf numFmtId="0" fontId="26" fillId="0" borderId="20" xfId="0" applyFont="1" applyFill="1" applyBorder="1" applyAlignment="1">
      <alignment horizontal="center" vertical="center" wrapText="1"/>
    </xf>
    <xf numFmtId="0" fontId="34" fillId="0" borderId="21" xfId="0" applyFont="1" applyFill="1" applyBorder="1" applyAlignment="1">
      <alignment horizontal="left" vertical="center" wrapText="1"/>
    </xf>
    <xf numFmtId="0" fontId="53" fillId="0" borderId="15" xfId="0" applyFont="1" applyFill="1" applyBorder="1" applyAlignment="1">
      <alignment horizontal="left" vertical="center" wrapText="1"/>
    </xf>
    <xf numFmtId="0" fontId="34" fillId="0" borderId="0" xfId="0" applyFont="1" applyFill="1" applyAlignment="1">
      <alignment horizontal="left" vertical="center" wrapText="1"/>
    </xf>
    <xf numFmtId="0" fontId="40" fillId="0" borderId="0" xfId="0" applyFont="1" applyFill="1" applyAlignment="1">
      <alignment horizontal="left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left" vertical="top" wrapText="1"/>
    </xf>
    <xf numFmtId="0" fontId="36" fillId="0" borderId="21" xfId="0" applyFont="1" applyFill="1" applyBorder="1" applyAlignment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0" fontId="25" fillId="0" borderId="21" xfId="0" applyFont="1" applyFill="1" applyBorder="1" applyAlignment="1">
      <alignment horizontal="center" vertical="top" wrapText="1"/>
    </xf>
    <xf numFmtId="0" fontId="48" fillId="0" borderId="34" xfId="0" applyFont="1" applyFill="1" applyBorder="1">
      <alignment horizontal="left" vertical="top" wrapText="1"/>
    </xf>
    <xf numFmtId="167" fontId="48" fillId="0" borderId="34" xfId="51" applyNumberFormat="1" applyFont="1" applyFill="1" applyBorder="1" applyAlignment="1">
      <alignment horizontal="right" vertical="top"/>
    </xf>
    <xf numFmtId="0" fontId="48" fillId="0" borderId="0" xfId="0" applyFont="1" applyFill="1">
      <alignment horizontal="left" vertical="top" wrapText="1"/>
    </xf>
    <xf numFmtId="0" fontId="48" fillId="0" borderId="34" xfId="0" applyFont="1" applyFill="1" applyBorder="1" applyAlignment="1">
      <alignment horizontal="right" vertical="top" wrapText="1"/>
    </xf>
    <xf numFmtId="0" fontId="31" fillId="0" borderId="34" xfId="0" applyFont="1" applyFill="1" applyBorder="1">
      <alignment horizontal="left" vertical="top" wrapText="1"/>
    </xf>
    <xf numFmtId="0" fontId="61" fillId="0" borderId="34" xfId="0" applyFont="1" applyFill="1" applyBorder="1">
      <alignment horizontal="left" vertical="top" wrapText="1"/>
    </xf>
    <xf numFmtId="167" fontId="35" fillId="0" borderId="34" xfId="51" applyNumberFormat="1" applyFont="1" applyFill="1" applyBorder="1" applyAlignment="1">
      <alignment horizontal="right" vertical="top"/>
    </xf>
    <xf numFmtId="0" fontId="33" fillId="0" borderId="0" xfId="0" applyFont="1" applyFill="1" applyAlignment="1">
      <alignment vertical="center" wrapText="1"/>
    </xf>
    <xf numFmtId="0" fontId="27" fillId="0" borderId="0" xfId="0" applyFont="1" applyFill="1" applyAlignment="1">
      <alignment horizontal="center" vertical="center" wrapText="1"/>
    </xf>
    <xf numFmtId="0" fontId="33" fillId="0" borderId="0" xfId="0" applyFont="1" applyFill="1" applyAlignment="1">
      <alignment horizontal="center" vertical="center" wrapText="1"/>
    </xf>
    <xf numFmtId="0" fontId="33" fillId="0" borderId="34" xfId="0" applyFont="1" applyFill="1" applyBorder="1" applyAlignment="1">
      <alignment horizontal="center" vertical="center" wrapText="1"/>
    </xf>
    <xf numFmtId="0" fontId="42" fillId="0" borderId="34" xfId="0" applyFont="1" applyFill="1" applyBorder="1" applyAlignment="1">
      <alignment horizontal="center" vertical="center" wrapText="1"/>
    </xf>
    <xf numFmtId="0" fontId="33" fillId="0" borderId="34" xfId="0" applyFont="1" applyFill="1" applyBorder="1" applyAlignment="1">
      <alignment horizontal="justify" vertical="center"/>
    </xf>
    <xf numFmtId="165" fontId="33" fillId="0" borderId="0" xfId="1" applyNumberFormat="1" applyFont="1" applyFill="1" applyAlignment="1">
      <alignment vertical="center" wrapText="1"/>
    </xf>
    <xf numFmtId="165" fontId="26" fillId="0" borderId="0" xfId="1" applyNumberFormat="1" applyFont="1" applyFill="1" applyAlignment="1">
      <alignment vertical="center" wrapText="1"/>
    </xf>
    <xf numFmtId="165" fontId="27" fillId="0" borderId="0" xfId="1" applyNumberFormat="1" applyFont="1" applyFill="1" applyAlignment="1">
      <alignment horizontal="center" vertical="center" wrapText="1"/>
    </xf>
    <xf numFmtId="165" fontId="33" fillId="0" borderId="0" xfId="1" applyNumberFormat="1" applyFont="1" applyFill="1" applyAlignment="1">
      <alignment horizontal="center" vertical="center" wrapText="1"/>
    </xf>
    <xf numFmtId="0" fontId="58" fillId="0" borderId="34" xfId="0" applyFont="1" applyFill="1" applyBorder="1" applyAlignment="1">
      <alignment horizontal="left" vertical="center" wrapText="1"/>
    </xf>
    <xf numFmtId="0" fontId="33" fillId="0" borderId="34" xfId="0" applyFont="1" applyFill="1" applyBorder="1" applyAlignment="1">
      <alignment vertical="center" wrapText="1"/>
    </xf>
    <xf numFmtId="168" fontId="33" fillId="0" borderId="34" xfId="0" applyNumberFormat="1" applyFont="1" applyFill="1" applyBorder="1" applyAlignment="1">
      <alignment vertical="center" wrapText="1"/>
    </xf>
    <xf numFmtId="0" fontId="57" fillId="0" borderId="34" xfId="0" applyFont="1" applyFill="1" applyBorder="1" applyAlignment="1">
      <alignment horizontal="left" vertical="center" wrapText="1"/>
    </xf>
    <xf numFmtId="167" fontId="35" fillId="0" borderId="34" xfId="0" applyNumberFormat="1" applyFont="1" applyFill="1" applyBorder="1" applyAlignment="1">
      <alignment horizontal="center" vertical="center" wrapText="1"/>
    </xf>
    <xf numFmtId="168" fontId="33" fillId="0" borderId="0" xfId="0" applyNumberFormat="1" applyFont="1" applyFill="1" applyAlignment="1">
      <alignment vertical="center" wrapText="1"/>
    </xf>
    <xf numFmtId="2" fontId="29" fillId="0" borderId="0" xfId="0" applyNumberFormat="1" applyFont="1" applyFill="1" applyAlignment="1">
      <alignment horizontal="right" vertical="center" wrapText="1"/>
    </xf>
    <xf numFmtId="0" fontId="27" fillId="0" borderId="0" xfId="0" applyFont="1" applyFill="1" applyBorder="1" applyAlignment="1">
      <alignment horizontal="left" vertical="top" wrapText="1"/>
    </xf>
    <xf numFmtId="0" fontId="29" fillId="0" borderId="0" xfId="0" applyFont="1" applyFill="1" applyBorder="1" applyAlignment="1">
      <alignment horizontal="right" vertical="top" wrapText="1"/>
    </xf>
    <xf numFmtId="0" fontId="44" fillId="0" borderId="0" xfId="0" applyFont="1" applyFill="1">
      <alignment horizontal="left" vertical="top" wrapText="1"/>
    </xf>
    <xf numFmtId="0" fontId="43" fillId="0" borderId="34" xfId="0" applyFont="1" applyFill="1" applyBorder="1" applyAlignment="1">
      <alignment horizontal="left" vertical="top" wrapText="1"/>
    </xf>
    <xf numFmtId="0" fontId="44" fillId="0" borderId="0" xfId="0" applyFont="1" applyFill="1" applyBorder="1" applyAlignment="1">
      <alignment horizontal="left" vertical="top" wrapText="1"/>
    </xf>
    <xf numFmtId="167" fontId="44" fillId="0" borderId="0" xfId="51" applyNumberFormat="1" applyFont="1" applyFill="1" applyBorder="1" applyAlignment="1">
      <alignment horizontal="right" vertical="top"/>
    </xf>
    <xf numFmtId="0" fontId="44" fillId="0" borderId="0" xfId="0" applyFont="1" applyFill="1" applyBorder="1">
      <alignment horizontal="left" vertical="top" wrapText="1"/>
    </xf>
    <xf numFmtId="0" fontId="0" fillId="0" borderId="0" xfId="0" applyFont="1" applyFill="1" applyBorder="1" applyAlignment="1">
      <alignment horizontal="left" vertical="top" wrapText="1"/>
    </xf>
    <xf numFmtId="167" fontId="19" fillId="0" borderId="0" xfId="51" applyNumberFormat="1" applyFont="1" applyFill="1" applyBorder="1" applyAlignment="1">
      <alignment horizontal="right" vertical="top"/>
    </xf>
    <xf numFmtId="0" fontId="0" fillId="0" borderId="0" xfId="0" applyFill="1" applyBorder="1">
      <alignment horizontal="left" vertical="top" wrapText="1"/>
    </xf>
    <xf numFmtId="0" fontId="25" fillId="0" borderId="36" xfId="0" applyFont="1" applyFill="1" applyBorder="1" applyAlignment="1">
      <alignment horizontal="left" vertical="top" wrapText="1"/>
    </xf>
    <xf numFmtId="0" fontId="59" fillId="0" borderId="36" xfId="0" applyFont="1" applyFill="1" applyBorder="1" applyAlignment="1">
      <alignment horizontal="left" vertical="top" wrapText="1"/>
    </xf>
    <xf numFmtId="0" fontId="25" fillId="0" borderId="34" xfId="0" applyFont="1" applyFill="1" applyBorder="1" applyAlignment="1">
      <alignment horizontal="center" vertical="top" wrapText="1"/>
    </xf>
    <xf numFmtId="0" fontId="25" fillId="0" borderId="0" xfId="0" applyFont="1" applyFill="1" applyBorder="1" applyAlignment="1">
      <alignment horizontal="left" vertical="top" wrapText="1"/>
    </xf>
    <xf numFmtId="167" fontId="25" fillId="0" borderId="0" xfId="51" applyNumberFormat="1" applyFont="1" applyFill="1" applyBorder="1" applyAlignment="1">
      <alignment horizontal="right" vertical="top"/>
    </xf>
    <xf numFmtId="0" fontId="25" fillId="0" borderId="0" xfId="0" applyFont="1" applyFill="1" applyBorder="1">
      <alignment horizontal="left" vertical="top" wrapText="1"/>
    </xf>
    <xf numFmtId="167" fontId="44" fillId="0" borderId="0" xfId="51" applyNumberFormat="1" applyFont="1" applyFill="1" applyBorder="1" applyAlignment="1">
      <alignment horizontal="center" vertical="top"/>
    </xf>
    <xf numFmtId="167" fontId="30" fillId="0" borderId="34" xfId="51" applyNumberFormat="1" applyFont="1" applyFill="1" applyBorder="1" applyAlignment="1">
      <alignment horizontal="center" vertical="top"/>
    </xf>
    <xf numFmtId="167" fontId="30" fillId="0" borderId="34" xfId="51" applyNumberFormat="1" applyFont="1" applyFill="1" applyBorder="1" applyAlignment="1">
      <alignment horizontal="center" vertical="center"/>
    </xf>
    <xf numFmtId="0" fontId="44" fillId="0" borderId="0" xfId="0" applyFont="1" applyFill="1" applyBorder="1" applyAlignment="1">
      <alignment horizontal="center" vertical="top" wrapText="1"/>
    </xf>
    <xf numFmtId="167" fontId="30" fillId="0" borderId="0" xfId="51" applyNumberFormat="1" applyFont="1" applyFill="1" applyBorder="1" applyAlignment="1">
      <alignment horizontal="center" vertical="center"/>
    </xf>
    <xf numFmtId="0" fontId="31" fillId="0" borderId="34" xfId="0" applyFont="1" applyFill="1" applyBorder="1" applyAlignment="1">
      <alignment horizontal="left" vertical="center" wrapText="1"/>
    </xf>
    <xf numFmtId="177" fontId="30" fillId="0" borderId="34" xfId="51" applyNumberFormat="1" applyFont="1" applyFill="1" applyBorder="1" applyAlignment="1">
      <alignment horizontal="center" vertical="center"/>
    </xf>
    <xf numFmtId="0" fontId="60" fillId="0" borderId="34" xfId="0" applyFont="1" applyFill="1" applyBorder="1" applyAlignment="1">
      <alignment horizontal="left" vertical="top" wrapText="1"/>
    </xf>
    <xf numFmtId="0" fontId="44" fillId="0" borderId="41" xfId="0" applyFont="1" applyFill="1" applyBorder="1" applyAlignment="1">
      <alignment horizontal="center" vertical="top" wrapText="1"/>
    </xf>
    <xf numFmtId="177" fontId="44" fillId="0" borderId="34" xfId="51" applyNumberFormat="1" applyFont="1" applyFill="1" applyBorder="1" applyAlignment="1">
      <alignment horizontal="right" vertical="top"/>
    </xf>
    <xf numFmtId="167" fontId="44" fillId="0" borderId="34" xfId="51" applyNumberFormat="1" applyFont="1" applyFill="1" applyBorder="1" applyAlignment="1">
      <alignment horizontal="right" vertical="top"/>
    </xf>
    <xf numFmtId="0" fontId="45" fillId="0" borderId="34" xfId="0" applyFont="1" applyFill="1" applyBorder="1" applyAlignment="1">
      <alignment horizontal="left" vertical="top" wrapText="1"/>
    </xf>
    <xf numFmtId="167" fontId="44" fillId="0" borderId="34" xfId="51" applyNumberFormat="1" applyFont="1" applyFill="1" applyBorder="1" applyAlignment="1">
      <alignment horizontal="center" vertical="top"/>
    </xf>
    <xf numFmtId="177" fontId="44" fillId="0" borderId="34" xfId="51" applyNumberFormat="1" applyFont="1" applyFill="1" applyBorder="1" applyAlignment="1">
      <alignment horizontal="center" vertical="top"/>
    </xf>
    <xf numFmtId="0" fontId="37" fillId="0" borderId="0" xfId="0" applyFont="1" applyFill="1" applyBorder="1" applyAlignment="1">
      <alignment horizontal="left" vertical="top" wrapText="1"/>
    </xf>
    <xf numFmtId="0" fontId="38" fillId="0" borderId="0" xfId="0" applyFont="1" applyFill="1" applyBorder="1" applyAlignment="1">
      <alignment vertical="top"/>
    </xf>
    <xf numFmtId="177" fontId="48" fillId="0" borderId="34" xfId="51" applyNumberFormat="1" applyFont="1" applyFill="1" applyBorder="1" applyAlignment="1">
      <alignment horizontal="right" vertical="top"/>
    </xf>
    <xf numFmtId="0" fontId="44" fillId="0" borderId="10" xfId="0" applyFont="1" applyFill="1" applyBorder="1" applyAlignment="1">
      <alignment horizontal="center" vertical="top" wrapText="1"/>
    </xf>
    <xf numFmtId="167" fontId="30" fillId="0" borderId="35" xfId="51" applyNumberFormat="1" applyFont="1" applyFill="1" applyBorder="1" applyAlignment="1">
      <alignment horizontal="center" vertical="center"/>
    </xf>
    <xf numFmtId="167" fontId="44" fillId="0" borderId="17" xfId="51" applyNumberFormat="1" applyFont="1" applyFill="1" applyBorder="1" applyAlignment="1">
      <alignment horizontal="center" vertical="top"/>
    </xf>
    <xf numFmtId="167" fontId="44" fillId="0" borderId="16" xfId="51" applyNumberFormat="1" applyFont="1" applyFill="1" applyBorder="1" applyAlignment="1">
      <alignment horizontal="center" vertical="top"/>
    </xf>
    <xf numFmtId="0" fontId="36" fillId="0" borderId="16" xfId="47" applyFont="1" applyFill="1" applyBorder="1" applyAlignment="1">
      <alignment horizontal="left" vertical="center" wrapText="1"/>
    </xf>
    <xf numFmtId="0" fontId="69" fillId="0" borderId="33" xfId="47" applyFont="1" applyFill="1" applyBorder="1" applyAlignment="1">
      <alignment horizontal="center" vertical="center"/>
    </xf>
    <xf numFmtId="0" fontId="69" fillId="0" borderId="33" xfId="47" applyFont="1" applyFill="1" applyBorder="1" applyAlignment="1">
      <alignment horizontal="center" vertical="center" wrapText="1"/>
    </xf>
    <xf numFmtId="37" fontId="69" fillId="0" borderId="33" xfId="47" applyNumberFormat="1" applyFont="1" applyFill="1" applyBorder="1" applyAlignment="1">
      <alignment horizontal="center" vertical="center"/>
    </xf>
    <xf numFmtId="0" fontId="69" fillId="0" borderId="23" xfId="47" applyFont="1" applyFill="1" applyBorder="1" applyAlignment="1">
      <alignment horizontal="center" vertical="center"/>
    </xf>
    <xf numFmtId="49" fontId="69" fillId="0" borderId="34" xfId="0" applyNumberFormat="1" applyFont="1" applyFill="1" applyBorder="1" applyAlignment="1">
      <alignment horizontal="left" vertical="center"/>
    </xf>
    <xf numFmtId="0" fontId="69" fillId="0" borderId="34" xfId="0" applyFont="1" applyFill="1" applyBorder="1" applyAlignment="1">
      <alignment vertical="center" wrapText="1"/>
    </xf>
    <xf numFmtId="0" fontId="69" fillId="0" borderId="34" xfId="47" applyFont="1" applyFill="1" applyBorder="1" applyAlignment="1">
      <alignment horizontal="center" vertical="center"/>
    </xf>
    <xf numFmtId="0" fontId="69" fillId="0" borderId="34" xfId="47" applyFont="1" applyFill="1" applyBorder="1" applyAlignment="1">
      <alignment horizontal="center" vertical="center" wrapText="1"/>
    </xf>
    <xf numFmtId="37" fontId="69" fillId="0" borderId="34" xfId="47" applyNumberFormat="1" applyFont="1" applyFill="1" applyBorder="1" applyAlignment="1">
      <alignment horizontal="center" vertical="center"/>
    </xf>
    <xf numFmtId="49" fontId="68" fillId="0" borderId="35" xfId="0" applyNumberFormat="1" applyFont="1" applyFill="1" applyBorder="1" applyAlignment="1">
      <alignment horizontal="left" vertical="center"/>
    </xf>
    <xf numFmtId="0" fontId="68" fillId="0" borderId="17" xfId="52" applyFont="1" applyFill="1" applyBorder="1" applyAlignment="1">
      <alignment vertical="center"/>
    </xf>
    <xf numFmtId="0" fontId="68" fillId="0" borderId="16" xfId="0" applyFont="1" applyFill="1" applyBorder="1" applyAlignment="1">
      <alignment horizontal="left" vertical="center" wrapText="1"/>
    </xf>
    <xf numFmtId="0" fontId="68" fillId="0" borderId="33" xfId="0" applyFont="1" applyFill="1" applyBorder="1" applyAlignment="1">
      <alignment horizontal="left" vertical="center" wrapText="1"/>
    </xf>
    <xf numFmtId="0" fontId="68" fillId="0" borderId="23" xfId="0" applyFont="1" applyFill="1" applyBorder="1" applyAlignment="1">
      <alignment horizontal="left" vertical="center" wrapText="1"/>
    </xf>
    <xf numFmtId="0" fontId="67" fillId="0" borderId="34" xfId="0" applyFont="1" applyFill="1" applyBorder="1">
      <alignment horizontal="left" vertical="top" wrapText="1"/>
    </xf>
    <xf numFmtId="168" fontId="70" fillId="0" borderId="34" xfId="0" applyNumberFormat="1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top" wrapText="1"/>
    </xf>
    <xf numFmtId="0" fontId="25" fillId="0" borderId="34" xfId="0" applyFont="1" applyFill="1" applyBorder="1" applyAlignment="1">
      <alignment horizontal="center" vertical="center" wrapText="1"/>
    </xf>
    <xf numFmtId="0" fontId="36" fillId="0" borderId="0" xfId="45" applyFont="1" applyFill="1" applyAlignment="1">
      <alignment horizontal="right" vertical="center"/>
    </xf>
    <xf numFmtId="0" fontId="25" fillId="0" borderId="23" xfId="0" applyFont="1" applyFill="1" applyBorder="1" applyAlignment="1">
      <alignment horizontal="center" vertical="top" wrapText="1"/>
    </xf>
    <xf numFmtId="172" fontId="35" fillId="0" borderId="34" xfId="62" applyNumberFormat="1" applyFont="1" applyFill="1" applyBorder="1" applyAlignment="1">
      <alignment horizontal="center" vertical="center" wrapText="1"/>
    </xf>
    <xf numFmtId="0" fontId="44" fillId="0" borderId="36" xfId="0" applyFont="1" applyFill="1" applyBorder="1" applyAlignment="1">
      <alignment horizontal="center" vertical="top" wrapText="1"/>
    </xf>
    <xf numFmtId="0" fontId="25" fillId="0" borderId="34" xfId="0" applyFont="1" applyFill="1" applyBorder="1" applyAlignment="1">
      <alignment horizontal="left" vertical="top" wrapText="1"/>
    </xf>
    <xf numFmtId="0" fontId="35" fillId="0" borderId="0" xfId="0" applyFont="1" applyFill="1" applyAlignment="1">
      <alignment horizontal="center" vertical="top" wrapText="1"/>
    </xf>
    <xf numFmtId="0" fontId="31" fillId="0" borderId="34" xfId="0" applyFont="1" applyFill="1" applyBorder="1" applyAlignment="1">
      <alignment horizontal="left" vertical="top" wrapText="1"/>
    </xf>
    <xf numFmtId="0" fontId="44" fillId="0" borderId="34" xfId="0" applyFont="1" applyFill="1" applyBorder="1" applyAlignment="1">
      <alignment horizontal="center" vertical="top" wrapText="1"/>
    </xf>
    <xf numFmtId="0" fontId="43" fillId="0" borderId="15" xfId="0" applyFont="1" applyFill="1" applyBorder="1" applyAlignment="1">
      <alignment horizontal="left" vertical="top" wrapText="1"/>
    </xf>
    <xf numFmtId="0" fontId="35" fillId="0" borderId="34" xfId="60" applyFont="1" applyFill="1" applyBorder="1" applyAlignment="1">
      <alignment horizontal="left" vertical="center" wrapText="1"/>
    </xf>
    <xf numFmtId="174" fontId="35" fillId="0" borderId="34" xfId="1" applyNumberFormat="1" applyFont="1" applyFill="1" applyBorder="1" applyAlignment="1">
      <alignment horizontal="right" wrapText="1"/>
    </xf>
    <xf numFmtId="172" fontId="35" fillId="0" borderId="34" xfId="62" applyNumberFormat="1" applyFont="1" applyFill="1" applyBorder="1" applyAlignment="1">
      <alignment horizontal="right" wrapText="1"/>
    </xf>
    <xf numFmtId="0" fontId="64" fillId="0" borderId="34" xfId="0" applyFont="1" applyFill="1" applyBorder="1" applyAlignment="1">
      <alignment horizontal="left" vertical="center" wrapText="1"/>
    </xf>
    <xf numFmtId="172" fontId="33" fillId="0" borderId="34" xfId="62" applyNumberFormat="1" applyFont="1" applyFill="1" applyBorder="1" applyAlignment="1">
      <alignment horizontal="right" wrapText="1"/>
    </xf>
    <xf numFmtId="172" fontId="33" fillId="0" borderId="34" xfId="0" applyNumberFormat="1" applyFont="1" applyFill="1" applyBorder="1" applyAlignment="1">
      <alignment horizontal="center"/>
    </xf>
    <xf numFmtId="0" fontId="64" fillId="0" borderId="34" xfId="0" applyFont="1" applyFill="1" applyBorder="1" applyAlignment="1">
      <alignment horizontal="left" vertical="top" wrapText="1"/>
    </xf>
    <xf numFmtId="1" fontId="64" fillId="0" borderId="34" xfId="0" applyNumberFormat="1" applyFont="1" applyFill="1" applyBorder="1" applyAlignment="1">
      <alignment horizontal="center" vertical="center" shrinkToFit="1"/>
    </xf>
    <xf numFmtId="165" fontId="35" fillId="0" borderId="34" xfId="0" applyNumberFormat="1" applyFont="1" applyFill="1" applyBorder="1" applyAlignment="1">
      <alignment horizontal="left" vertical="center" wrapText="1"/>
    </xf>
    <xf numFmtId="49" fontId="33" fillId="0" borderId="34" xfId="0" applyNumberFormat="1" applyFont="1" applyFill="1" applyBorder="1" applyAlignment="1">
      <alignment horizontal="left" vertical="center" wrapText="1"/>
    </xf>
    <xf numFmtId="0" fontId="35" fillId="0" borderId="34" xfId="0" applyFont="1" applyFill="1" applyBorder="1" applyAlignment="1">
      <alignment horizontal="left" vertical="top" wrapText="1"/>
    </xf>
    <xf numFmtId="0" fontId="25" fillId="0" borderId="21" xfId="0" applyFont="1" applyFill="1" applyBorder="1" applyAlignment="1">
      <alignment horizontal="center" vertical="top"/>
    </xf>
    <xf numFmtId="0" fontId="25" fillId="0" borderId="12" xfId="0" applyFont="1" applyFill="1" applyBorder="1" applyAlignment="1">
      <alignment horizontal="left" vertical="top" wrapText="1"/>
    </xf>
    <xf numFmtId="0" fontId="48" fillId="0" borderId="34" xfId="0" applyFont="1" applyFill="1" applyBorder="1" applyAlignment="1">
      <alignment horizontal="center" vertical="top" wrapText="1"/>
    </xf>
    <xf numFmtId="0" fontId="35" fillId="0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5" fillId="0" borderId="34" xfId="0" applyFont="1" applyFill="1" applyBorder="1" applyAlignment="1">
      <alignment horizontal="center" vertical="top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3" xfId="0" applyFont="1" applyFill="1" applyBorder="1" applyAlignment="1">
      <alignment horizontal="center" vertical="center" wrapText="1"/>
    </xf>
    <xf numFmtId="49" fontId="28" fillId="0" borderId="17" xfId="0" applyNumberFormat="1" applyFont="1" applyFill="1" applyBorder="1" applyAlignment="1">
      <alignment horizontal="center" vertical="center" wrapText="1"/>
    </xf>
    <xf numFmtId="49" fontId="28" fillId="0" borderId="35" xfId="0" applyNumberFormat="1" applyFont="1" applyFill="1" applyBorder="1" applyAlignment="1">
      <alignment horizontal="center" vertical="center" wrapText="1"/>
    </xf>
    <xf numFmtId="49" fontId="28" fillId="0" borderId="18" xfId="0" applyNumberFormat="1" applyFont="1" applyFill="1" applyBorder="1" applyAlignment="1">
      <alignment horizontal="center" vertical="center" wrapText="1"/>
    </xf>
    <xf numFmtId="49" fontId="28" fillId="0" borderId="30" xfId="0" applyNumberFormat="1" applyFont="1" applyFill="1" applyBorder="1" applyAlignment="1">
      <alignment horizontal="center" vertical="center" wrapText="1"/>
    </xf>
    <xf numFmtId="0" fontId="28" fillId="0" borderId="20" xfId="0" applyNumberFormat="1" applyFont="1" applyFill="1" applyBorder="1" applyAlignment="1">
      <alignment horizontal="center" vertical="center" wrapText="1"/>
    </xf>
    <xf numFmtId="0" fontId="28" fillId="0" borderId="37" xfId="0" applyNumberFormat="1" applyFont="1" applyFill="1" applyBorder="1" applyAlignment="1">
      <alignment horizontal="center" vertical="center" wrapText="1"/>
    </xf>
    <xf numFmtId="0" fontId="28" fillId="0" borderId="36" xfId="0" applyNumberFormat="1" applyFont="1" applyFill="1" applyBorder="1" applyAlignment="1">
      <alignment horizontal="center" vertical="center" wrapText="1"/>
    </xf>
    <xf numFmtId="168" fontId="29" fillId="0" borderId="15" xfId="0" applyNumberFormat="1" applyFont="1" applyFill="1" applyBorder="1" applyAlignment="1">
      <alignment horizontal="center" vertical="center" wrapText="1"/>
    </xf>
    <xf numFmtId="168" fontId="29" fillId="0" borderId="33" xfId="0" applyNumberFormat="1" applyFont="1" applyFill="1" applyBorder="1" applyAlignment="1">
      <alignment horizontal="center" vertical="center" wrapText="1"/>
    </xf>
    <xf numFmtId="168" fontId="29" fillId="0" borderId="23" xfId="0" applyNumberFormat="1" applyFont="1" applyFill="1" applyBorder="1" applyAlignment="1">
      <alignment horizontal="center" vertical="center" wrapText="1"/>
    </xf>
    <xf numFmtId="168" fontId="28" fillId="0" borderId="35" xfId="0" applyNumberFormat="1" applyFont="1" applyFill="1" applyBorder="1" applyAlignment="1">
      <alignment horizontal="center" vertical="center" wrapText="1"/>
    </xf>
    <xf numFmtId="168" fontId="28" fillId="0" borderId="30" xfId="0" applyNumberFormat="1" applyFont="1" applyFill="1" applyBorder="1" applyAlignment="1">
      <alignment horizontal="center" vertical="center" wrapText="1"/>
    </xf>
    <xf numFmtId="168" fontId="28" fillId="0" borderId="15" xfId="0" applyNumberFormat="1" applyFont="1" applyFill="1" applyBorder="1" applyAlignment="1">
      <alignment horizontal="center" vertical="center" wrapText="1"/>
    </xf>
    <xf numFmtId="168" fontId="28" fillId="0" borderId="33" xfId="0" applyNumberFormat="1" applyFont="1" applyFill="1" applyBorder="1" applyAlignment="1">
      <alignment horizontal="center" vertical="center" wrapText="1"/>
    </xf>
    <xf numFmtId="168" fontId="28" fillId="0" borderId="23" xfId="0" applyNumberFormat="1" applyFont="1" applyFill="1" applyBorder="1" applyAlignment="1">
      <alignment horizontal="center" vertical="center" wrapText="1"/>
    </xf>
    <xf numFmtId="0" fontId="29" fillId="0" borderId="0" xfId="45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center" vertical="center" wrapText="1"/>
    </xf>
    <xf numFmtId="168" fontId="27" fillId="0" borderId="0" xfId="0" applyNumberFormat="1" applyFont="1" applyFill="1" applyBorder="1" applyAlignment="1">
      <alignment horizontal="right" vertical="center" wrapText="1"/>
    </xf>
    <xf numFmtId="0" fontId="36" fillId="0" borderId="0" xfId="0" applyFont="1" applyFill="1" applyAlignment="1">
      <alignment horizontal="right" vertical="top" wrapText="1"/>
    </xf>
    <xf numFmtId="0" fontId="25" fillId="0" borderId="34" xfId="0" applyFont="1" applyFill="1" applyBorder="1" applyAlignment="1">
      <alignment horizontal="center" vertical="center" wrapText="1"/>
    </xf>
    <xf numFmtId="0" fontId="36" fillId="0" borderId="0" xfId="45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5" fillId="0" borderId="29" xfId="0" applyFont="1" applyFill="1" applyBorder="1" applyAlignment="1">
      <alignment horizontal="center" vertical="center" wrapText="1"/>
    </xf>
    <xf numFmtId="0" fontId="25" fillId="0" borderId="31" xfId="0" applyFont="1" applyFill="1" applyBorder="1" applyAlignment="1">
      <alignment horizontal="center" vertical="center" wrapText="1"/>
    </xf>
    <xf numFmtId="0" fontId="25" fillId="0" borderId="32" xfId="0" applyFont="1" applyFill="1" applyBorder="1" applyAlignment="1">
      <alignment horizontal="center" vertical="center" wrapText="1"/>
    </xf>
    <xf numFmtId="0" fontId="25" fillId="0" borderId="10" xfId="0" applyFont="1" applyFill="1" applyBorder="1" applyAlignment="1">
      <alignment horizontal="center" vertical="center" wrapText="1"/>
    </xf>
    <xf numFmtId="0" fontId="25" fillId="0" borderId="30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top" wrapText="1"/>
    </xf>
    <xf numFmtId="0" fontId="25" fillId="0" borderId="23" xfId="0" applyFont="1" applyFill="1" applyBorder="1" applyAlignment="1">
      <alignment horizontal="center" vertical="top" wrapText="1"/>
    </xf>
    <xf numFmtId="0" fontId="36" fillId="0" borderId="0" xfId="0" applyNumberFormat="1" applyFont="1" applyFill="1" applyBorder="1" applyAlignment="1">
      <alignment horizontal="center" vertical="center" wrapText="1"/>
    </xf>
    <xf numFmtId="49" fontId="41" fillId="0" borderId="17" xfId="0" applyNumberFormat="1" applyFont="1" applyFill="1" applyBorder="1" applyAlignment="1">
      <alignment horizontal="center" vertical="center" wrapText="1"/>
    </xf>
    <xf numFmtId="49" fontId="41" fillId="0" borderId="35" xfId="0" applyNumberFormat="1" applyFont="1" applyFill="1" applyBorder="1" applyAlignment="1">
      <alignment horizontal="center" vertical="center" wrapText="1"/>
    </xf>
    <xf numFmtId="49" fontId="41" fillId="0" borderId="18" xfId="0" applyNumberFormat="1" applyFont="1" applyFill="1" applyBorder="1" applyAlignment="1">
      <alignment horizontal="center" vertical="center" wrapText="1"/>
    </xf>
    <xf numFmtId="49" fontId="41" fillId="0" borderId="30" xfId="0" applyNumberFormat="1" applyFont="1" applyFill="1" applyBorder="1" applyAlignment="1">
      <alignment horizontal="center" vertical="center" wrapText="1"/>
    </xf>
    <xf numFmtId="0" fontId="41" fillId="0" borderId="16" xfId="0" applyNumberFormat="1" applyFont="1" applyFill="1" applyBorder="1" applyAlignment="1">
      <alignment horizontal="center" vertical="center" wrapText="1"/>
    </xf>
    <xf numFmtId="0" fontId="41" fillId="0" borderId="0" xfId="0" applyNumberFormat="1" applyFont="1" applyFill="1" applyBorder="1" applyAlignment="1">
      <alignment horizontal="center" vertical="center" wrapText="1"/>
    </xf>
    <xf numFmtId="0" fontId="41" fillId="0" borderId="10" xfId="0" applyNumberFormat="1" applyFont="1" applyFill="1" applyBorder="1" applyAlignment="1">
      <alignment horizontal="center" vertical="center" wrapText="1"/>
    </xf>
    <xf numFmtId="169" fontId="47" fillId="0" borderId="34" xfId="0" applyNumberFormat="1" applyFont="1" applyFill="1" applyBorder="1" applyAlignment="1">
      <alignment horizontal="center" vertical="center" wrapText="1"/>
    </xf>
    <xf numFmtId="0" fontId="35" fillId="0" borderId="0" xfId="60" applyFont="1" applyFill="1" applyAlignment="1">
      <alignment horizontal="center" vertical="center" wrapText="1"/>
    </xf>
    <xf numFmtId="172" fontId="35" fillId="0" borderId="34" xfId="62" applyNumberFormat="1" applyFont="1" applyFill="1" applyBorder="1" applyAlignment="1">
      <alignment horizontal="center" vertical="center" wrapText="1"/>
    </xf>
    <xf numFmtId="49" fontId="33" fillId="0" borderId="34" xfId="60" applyNumberFormat="1" applyFont="1" applyFill="1" applyBorder="1" applyAlignment="1">
      <alignment horizontal="center" vertical="center" wrapText="1"/>
    </xf>
    <xf numFmtId="0" fontId="35" fillId="0" borderId="34" xfId="60" applyFont="1" applyFill="1" applyBorder="1" applyAlignment="1">
      <alignment horizontal="center" vertical="center" wrapText="1"/>
    </xf>
    <xf numFmtId="172" fontId="33" fillId="33" borderId="34" xfId="62" applyNumberFormat="1" applyFont="1" applyFill="1" applyBorder="1" applyAlignment="1">
      <alignment horizontal="center" vertical="center" wrapText="1"/>
    </xf>
    <xf numFmtId="172" fontId="63" fillId="0" borderId="34" xfId="62" applyNumberFormat="1" applyFont="1" applyFill="1" applyBorder="1" applyAlignment="1">
      <alignment horizontal="center" vertical="center" wrapText="1"/>
    </xf>
    <xf numFmtId="49" fontId="33" fillId="0" borderId="34" xfId="60" applyNumberFormat="1" applyFont="1" applyFill="1" applyBorder="1" applyAlignment="1">
      <alignment horizontal="center" vertical="center" textRotation="90" wrapText="1"/>
    </xf>
    <xf numFmtId="0" fontId="44" fillId="0" borderId="17" xfId="0" applyFont="1" applyFill="1" applyBorder="1" applyAlignment="1">
      <alignment horizontal="center" vertical="top" wrapText="1"/>
    </xf>
    <xf numFmtId="0" fontId="44" fillId="0" borderId="35" xfId="0" applyFont="1" applyFill="1" applyBorder="1" applyAlignment="1">
      <alignment horizontal="center" vertical="top" wrapText="1"/>
    </xf>
    <xf numFmtId="0" fontId="44" fillId="0" borderId="15" xfId="0" applyFont="1" applyFill="1" applyBorder="1" applyAlignment="1">
      <alignment horizontal="left" vertical="top" wrapText="1"/>
    </xf>
    <xf numFmtId="0" fontId="44" fillId="0" borderId="23" xfId="0" applyFont="1" applyFill="1" applyBorder="1" applyAlignment="1">
      <alignment horizontal="left" vertical="top" wrapText="1"/>
    </xf>
    <xf numFmtId="0" fontId="44" fillId="0" borderId="13" xfId="0" applyFont="1" applyFill="1" applyBorder="1" applyAlignment="1">
      <alignment horizontal="left" vertical="top" wrapText="1"/>
    </xf>
    <xf numFmtId="0" fontId="44" fillId="0" borderId="19" xfId="0" applyFont="1" applyFill="1" applyBorder="1" applyAlignment="1">
      <alignment horizontal="left" vertical="top" wrapText="1"/>
    </xf>
    <xf numFmtId="0" fontId="44" fillId="0" borderId="33" xfId="0" applyFont="1" applyFill="1" applyBorder="1" applyAlignment="1">
      <alignment horizontal="center" vertical="top" wrapText="1"/>
    </xf>
    <xf numFmtId="0" fontId="44" fillId="0" borderId="23" xfId="0" applyFont="1" applyFill="1" applyBorder="1" applyAlignment="1">
      <alignment horizontal="center" vertical="top" wrapText="1"/>
    </xf>
    <xf numFmtId="0" fontId="72" fillId="0" borderId="15" xfId="0" applyFont="1" applyFill="1" applyBorder="1" applyAlignment="1">
      <alignment horizontal="left" vertical="top" wrapText="1"/>
    </xf>
    <xf numFmtId="0" fontId="72" fillId="0" borderId="23" xfId="0" applyFont="1" applyFill="1" applyBorder="1" applyAlignment="1">
      <alignment horizontal="left" vertical="top" wrapText="1"/>
    </xf>
    <xf numFmtId="0" fontId="44" fillId="0" borderId="34" xfId="0" applyFont="1" applyFill="1" applyBorder="1" applyAlignment="1">
      <alignment horizontal="left" vertical="center" wrapText="1"/>
    </xf>
    <xf numFmtId="0" fontId="43" fillId="0" borderId="20" xfId="0" applyFont="1" applyFill="1" applyBorder="1" applyAlignment="1">
      <alignment horizontal="left" vertical="center" wrapText="1"/>
    </xf>
    <xf numFmtId="0" fontId="43" fillId="0" borderId="36" xfId="0" applyFont="1" applyFill="1" applyBorder="1" applyAlignment="1">
      <alignment horizontal="left" vertical="center" wrapText="1"/>
    </xf>
    <xf numFmtId="0" fontId="44" fillId="0" borderId="33" xfId="0" applyFont="1" applyFill="1" applyBorder="1" applyAlignment="1">
      <alignment horizontal="left" vertical="center" wrapText="1"/>
    </xf>
    <xf numFmtId="0" fontId="44" fillId="0" borderId="23" xfId="0" applyFont="1" applyFill="1" applyBorder="1" applyAlignment="1">
      <alignment horizontal="left" vertical="center" wrapText="1"/>
    </xf>
    <xf numFmtId="0" fontId="44" fillId="0" borderId="34" xfId="0" applyFont="1" applyFill="1" applyBorder="1" applyAlignment="1">
      <alignment horizontal="center" vertical="top" wrapText="1"/>
    </xf>
    <xf numFmtId="0" fontId="44" fillId="0" borderId="37" xfId="0" applyFont="1" applyFill="1" applyBorder="1" applyAlignment="1">
      <alignment horizontal="center" vertical="top" wrapText="1"/>
    </xf>
    <xf numFmtId="0" fontId="44" fillId="0" borderId="36" xfId="0" applyFont="1" applyFill="1" applyBorder="1" applyAlignment="1">
      <alignment horizontal="center" vertical="top" wrapText="1"/>
    </xf>
    <xf numFmtId="0" fontId="44" fillId="0" borderId="15" xfId="0" applyFont="1" applyFill="1" applyBorder="1" applyAlignment="1">
      <alignment horizontal="center" vertical="top" wrapText="1"/>
    </xf>
    <xf numFmtId="0" fontId="44" fillId="0" borderId="40" xfId="0" applyFont="1" applyFill="1" applyBorder="1" applyAlignment="1">
      <alignment horizontal="left" vertical="top" wrapText="1"/>
    </xf>
    <xf numFmtId="0" fontId="44" fillId="0" borderId="15" xfId="0" applyFont="1" applyFill="1" applyBorder="1" applyAlignment="1">
      <alignment horizontal="center" vertical="center" wrapText="1"/>
    </xf>
    <xf numFmtId="0" fontId="44" fillId="0" borderId="23" xfId="0" applyFont="1" applyFill="1" applyBorder="1" applyAlignment="1">
      <alignment horizontal="center" vertical="center" wrapText="1"/>
    </xf>
    <xf numFmtId="0" fontId="44" fillId="0" borderId="13" xfId="0" applyFont="1" applyFill="1" applyBorder="1" applyAlignment="1">
      <alignment horizontal="center" vertical="top" wrapText="1"/>
    </xf>
    <xf numFmtId="0" fontId="44" fillId="0" borderId="19" xfId="0" applyFont="1" applyFill="1" applyBorder="1" applyAlignment="1">
      <alignment horizontal="center" vertical="top" wrapText="1"/>
    </xf>
    <xf numFmtId="0" fontId="45" fillId="0" borderId="34" xfId="0" applyFont="1" applyFill="1" applyBorder="1" applyAlignment="1">
      <alignment horizontal="left" vertical="top" wrapText="1"/>
    </xf>
    <xf numFmtId="0" fontId="25" fillId="0" borderId="20" xfId="0" applyFont="1" applyFill="1" applyBorder="1" applyAlignment="1">
      <alignment horizontal="left" vertical="center" wrapText="1"/>
    </xf>
    <xf numFmtId="0" fontId="25" fillId="0" borderId="36" xfId="0" applyFont="1" applyFill="1" applyBorder="1" applyAlignment="1">
      <alignment horizontal="left" vertical="center" wrapText="1"/>
    </xf>
    <xf numFmtId="0" fontId="32" fillId="0" borderId="20" xfId="0" applyFont="1" applyFill="1" applyBorder="1" applyAlignment="1">
      <alignment horizontal="left" vertical="center" wrapText="1"/>
    </xf>
    <xf numFmtId="0" fontId="32" fillId="0" borderId="36" xfId="0" applyFont="1" applyFill="1" applyBorder="1" applyAlignment="1">
      <alignment horizontal="left" vertical="center" wrapText="1"/>
    </xf>
    <xf numFmtId="0" fontId="25" fillId="0" borderId="17" xfId="0" applyFont="1" applyFill="1" applyBorder="1" applyAlignment="1">
      <alignment horizontal="center" vertical="top" wrapText="1"/>
    </xf>
    <xf numFmtId="0" fontId="25" fillId="0" borderId="35" xfId="0" applyFont="1" applyFill="1" applyBorder="1" applyAlignment="1">
      <alignment horizontal="center" vertical="top" wrapText="1"/>
    </xf>
    <xf numFmtId="0" fontId="25" fillId="0" borderId="18" xfId="0" applyFont="1" applyFill="1" applyBorder="1" applyAlignment="1">
      <alignment horizontal="center" vertical="top" wrapText="1"/>
    </xf>
    <xf numFmtId="0" fontId="25" fillId="0" borderId="30" xfId="0" applyFont="1" applyFill="1" applyBorder="1" applyAlignment="1">
      <alignment horizontal="center" vertical="top" wrapText="1"/>
    </xf>
    <xf numFmtId="0" fontId="25" fillId="0" borderId="37" xfId="0" applyFont="1" applyFill="1" applyBorder="1" applyAlignment="1">
      <alignment horizontal="center" vertical="top" wrapText="1"/>
    </xf>
    <xf numFmtId="0" fontId="25" fillId="0" borderId="36" xfId="0" applyFont="1" applyFill="1" applyBorder="1" applyAlignment="1">
      <alignment horizontal="center" vertical="top" wrapText="1"/>
    </xf>
    <xf numFmtId="0" fontId="25" fillId="0" borderId="34" xfId="0" applyFont="1" applyFill="1" applyBorder="1" applyAlignment="1">
      <alignment horizontal="left" vertical="top" wrapText="1"/>
    </xf>
    <xf numFmtId="0" fontId="35" fillId="0" borderId="0" xfId="0" applyFont="1" applyFill="1" applyAlignment="1">
      <alignment horizontal="center" vertical="top" wrapText="1"/>
    </xf>
    <xf numFmtId="0" fontId="38" fillId="0" borderId="0" xfId="0" applyFont="1" applyFill="1" applyBorder="1" applyAlignment="1">
      <alignment horizontal="center" vertical="top"/>
    </xf>
    <xf numFmtId="0" fontId="31" fillId="0" borderId="34" xfId="0" applyFont="1" applyFill="1" applyBorder="1" applyAlignment="1">
      <alignment horizontal="left" vertical="top" wrapText="1"/>
    </xf>
    <xf numFmtId="0" fontId="44" fillId="0" borderId="20" xfId="0" applyFont="1" applyFill="1" applyBorder="1" applyAlignment="1">
      <alignment horizontal="left" vertical="center" wrapText="1"/>
    </xf>
    <xf numFmtId="0" fontId="44" fillId="0" borderId="36" xfId="0" applyFont="1" applyFill="1" applyBorder="1" applyAlignment="1">
      <alignment horizontal="left" vertical="center" wrapText="1"/>
    </xf>
    <xf numFmtId="0" fontId="44" fillId="0" borderId="39" xfId="0" applyFont="1" applyFill="1" applyBorder="1" applyAlignment="1">
      <alignment horizontal="center" vertical="top" wrapText="1"/>
    </xf>
    <xf numFmtId="0" fontId="34" fillId="0" borderId="15" xfId="0" applyFont="1" applyFill="1" applyBorder="1" applyAlignment="1">
      <alignment horizontal="left" vertical="top" wrapText="1"/>
    </xf>
    <xf numFmtId="0" fontId="34" fillId="0" borderId="33" xfId="0" applyFont="1" applyFill="1" applyBorder="1" applyAlignment="1">
      <alignment horizontal="left" vertical="top" wrapText="1"/>
    </xf>
    <xf numFmtId="0" fontId="34" fillId="0" borderId="23" xfId="0" applyFont="1" applyFill="1" applyBorder="1" applyAlignment="1">
      <alignment horizontal="left" vertical="top" wrapText="1"/>
    </xf>
    <xf numFmtId="0" fontId="43" fillId="0" borderId="15" xfId="0" applyFont="1" applyFill="1" applyBorder="1" applyAlignment="1">
      <alignment horizontal="left" vertical="top" wrapText="1"/>
    </xf>
    <xf numFmtId="0" fontId="43" fillId="0" borderId="33" xfId="0" applyFont="1" applyFill="1" applyBorder="1" applyAlignment="1">
      <alignment horizontal="left" vertical="top" wrapText="1"/>
    </xf>
    <xf numFmtId="0" fontId="43" fillId="0" borderId="23" xfId="0" applyFont="1" applyFill="1" applyBorder="1" applyAlignment="1">
      <alignment horizontal="left" vertical="top" wrapText="1"/>
    </xf>
    <xf numFmtId="0" fontId="34" fillId="0" borderId="17" xfId="0" applyFont="1" applyFill="1" applyBorder="1" applyAlignment="1">
      <alignment horizontal="left" vertical="top" wrapText="1"/>
    </xf>
    <xf numFmtId="0" fontId="34" fillId="0" borderId="16" xfId="0" applyFont="1" applyFill="1" applyBorder="1" applyAlignment="1">
      <alignment horizontal="left" vertical="top" wrapText="1"/>
    </xf>
    <xf numFmtId="0" fontId="34" fillId="0" borderId="35" xfId="0" applyFont="1" applyFill="1" applyBorder="1" applyAlignment="1">
      <alignment horizontal="left" vertical="top" wrapText="1"/>
    </xf>
    <xf numFmtId="0" fontId="25" fillId="0" borderId="15" xfId="0" applyFont="1" applyFill="1" applyBorder="1" applyAlignment="1">
      <alignment horizontal="left" vertical="top" wrapText="1"/>
    </xf>
    <xf numFmtId="0" fontId="25" fillId="0" borderId="23" xfId="0" applyFont="1" applyFill="1" applyBorder="1" applyAlignment="1">
      <alignment horizontal="left" vertical="top" wrapText="1"/>
    </xf>
    <xf numFmtId="0" fontId="44" fillId="0" borderId="34" xfId="0" applyFont="1" applyFill="1" applyBorder="1" applyAlignment="1">
      <alignment horizontal="left" vertical="top" wrapText="1"/>
    </xf>
    <xf numFmtId="2" fontId="35" fillId="0" borderId="0" xfId="0" applyNumberFormat="1" applyFont="1" applyFill="1" applyAlignment="1">
      <alignment horizontal="center" vertical="center" wrapText="1"/>
    </xf>
    <xf numFmtId="0" fontId="25" fillId="0" borderId="20" xfId="0" applyFont="1" applyFill="1" applyBorder="1" applyAlignment="1">
      <alignment horizontal="center" vertical="top" wrapText="1"/>
    </xf>
    <xf numFmtId="0" fontId="43" fillId="0" borderId="34" xfId="0" applyFont="1" applyFill="1" applyBorder="1" applyAlignment="1">
      <alignment horizontal="left" vertical="center" wrapText="1"/>
    </xf>
    <xf numFmtId="0" fontId="31" fillId="0" borderId="43" xfId="0" applyFont="1" applyFill="1" applyBorder="1" applyAlignment="1">
      <alignment horizontal="left" vertical="top" wrapText="1"/>
    </xf>
    <xf numFmtId="0" fontId="31" fillId="0" borderId="40" xfId="0" applyFont="1" applyFill="1" applyBorder="1" applyAlignment="1">
      <alignment horizontal="left" vertical="top" wrapText="1"/>
    </xf>
    <xf numFmtId="0" fontId="36" fillId="0" borderId="15" xfId="0" applyFont="1" applyFill="1" applyBorder="1" applyAlignment="1">
      <alignment horizontal="left" vertical="center" wrapText="1"/>
    </xf>
    <xf numFmtId="0" fontId="36" fillId="0" borderId="33" xfId="0" applyFont="1" applyFill="1" applyBorder="1" applyAlignment="1">
      <alignment horizontal="left" vertical="center" wrapText="1"/>
    </xf>
    <xf numFmtId="0" fontId="36" fillId="0" borderId="23" xfId="0" applyFont="1" applyFill="1" applyBorder="1" applyAlignment="1">
      <alignment horizontal="left" vertical="center" wrapText="1"/>
    </xf>
    <xf numFmtId="0" fontId="36" fillId="0" borderId="39" xfId="47" applyFont="1" applyFill="1" applyBorder="1" applyAlignment="1">
      <alignment horizontal="left" vertical="center" wrapText="1"/>
    </xf>
    <xf numFmtId="0" fontId="36" fillId="0" borderId="33" xfId="47" applyFont="1" applyFill="1" applyBorder="1" applyAlignment="1">
      <alignment horizontal="left" vertical="center" wrapText="1"/>
    </xf>
    <xf numFmtId="0" fontId="36" fillId="0" borderId="23" xfId="47" applyFont="1" applyFill="1" applyBorder="1" applyAlignment="1">
      <alignment horizontal="left" vertical="center" wrapText="1"/>
    </xf>
    <xf numFmtId="0" fontId="68" fillId="0" borderId="15" xfId="0" applyFont="1" applyFill="1" applyBorder="1" applyAlignment="1">
      <alignment horizontal="left" vertical="center" wrapText="1"/>
    </xf>
    <xf numFmtId="0" fontId="68" fillId="0" borderId="33" xfId="0" applyFont="1" applyFill="1" applyBorder="1" applyAlignment="1">
      <alignment horizontal="left" vertical="center" wrapText="1"/>
    </xf>
    <xf numFmtId="0" fontId="68" fillId="0" borderId="23" xfId="0" applyFont="1" applyFill="1" applyBorder="1" applyAlignment="1">
      <alignment horizontal="left" vertical="center" wrapText="1"/>
    </xf>
    <xf numFmtId="0" fontId="36" fillId="0" borderId="34" xfId="0" applyFont="1" applyFill="1" applyBorder="1" applyAlignment="1">
      <alignment horizontal="left" vertical="center" wrapText="1"/>
    </xf>
    <xf numFmtId="0" fontId="35" fillId="0" borderId="0" xfId="47" applyFont="1" applyFill="1" applyAlignment="1">
      <alignment horizontal="right" vertical="center"/>
    </xf>
    <xf numFmtId="0" fontId="35" fillId="0" borderId="0" xfId="47" applyFont="1" applyFill="1" applyAlignment="1">
      <alignment horizontal="center" vertical="center" wrapText="1"/>
    </xf>
    <xf numFmtId="0" fontId="25" fillId="0" borderId="22" xfId="46" applyFont="1" applyFill="1" applyBorder="1" applyAlignment="1">
      <alignment horizontal="center" vertical="center"/>
    </xf>
    <xf numFmtId="0" fontId="25" fillId="0" borderId="38" xfId="46" applyFont="1" applyFill="1" applyBorder="1" applyAlignment="1">
      <alignment horizontal="center" vertical="center"/>
    </xf>
    <xf numFmtId="0" fontId="25" fillId="0" borderId="22" xfId="47" applyFont="1" applyFill="1" applyBorder="1" applyAlignment="1">
      <alignment horizontal="center" vertical="center"/>
    </xf>
    <xf numFmtId="0" fontId="25" fillId="0" borderId="38" xfId="47" applyFont="1" applyFill="1" applyBorder="1" applyAlignment="1">
      <alignment horizontal="center" vertical="center"/>
    </xf>
    <xf numFmtId="0" fontId="25" fillId="0" borderId="22" xfId="47" applyFont="1" applyFill="1" applyBorder="1" applyAlignment="1">
      <alignment horizontal="center" vertical="center" wrapText="1"/>
    </xf>
    <xf numFmtId="0" fontId="25" fillId="0" borderId="38" xfId="47" applyFont="1" applyFill="1" applyBorder="1" applyAlignment="1">
      <alignment horizontal="center" vertical="center" wrapText="1"/>
    </xf>
    <xf numFmtId="0" fontId="25" fillId="0" borderId="27" xfId="47" applyFont="1" applyFill="1" applyBorder="1" applyAlignment="1">
      <alignment horizontal="center" vertical="center" wrapText="1"/>
    </xf>
    <xf numFmtId="0" fontId="25" fillId="0" borderId="34" xfId="47" applyFont="1" applyFill="1" applyBorder="1" applyAlignment="1">
      <alignment horizontal="center" vertical="center" wrapText="1"/>
    </xf>
  </cellXfs>
  <cellStyles count="66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3" xfId="65"/>
    <cellStyle name="Comma 4" xfId="62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0"/>
    <cellStyle name="Normal 12" xfId="56"/>
    <cellStyle name="Normal 2" xfId="44"/>
    <cellStyle name="Normal 2 2" xfId="54"/>
    <cellStyle name="Normal 2 3" xfId="45"/>
    <cellStyle name="Normal 2 4" xfId="63"/>
    <cellStyle name="Normal 2_IV-ՀՐԱՏԱՊ ՓՈՒԼԵՐՈՎ" xfId="46"/>
    <cellStyle name="Normal 3" xfId="64"/>
    <cellStyle name="Normal 5" xfId="59"/>
    <cellStyle name="Normal 5 2" xfId="47"/>
    <cellStyle name="Normal 5 3" xfId="57"/>
    <cellStyle name="Normal 6 2" xfId="48"/>
    <cellStyle name="Normal 8" xfId="53"/>
    <cellStyle name="Normal_Book2" xfId="61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it" xfId="58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view="pageBreakPreview" topLeftCell="A34" zoomScale="90" zoomScaleNormal="100" zoomScaleSheetLayoutView="90" workbookViewId="0">
      <selection activeCell="D9" sqref="D9:E9"/>
    </sheetView>
  </sheetViews>
  <sheetFormatPr defaultColWidth="8" defaultRowHeight="16.5" customHeight="1" x14ac:dyDescent="0.25"/>
  <cols>
    <col min="1" max="1" width="7.85546875" style="106" customWidth="1"/>
    <col min="2" max="2" width="12.7109375" style="106" customWidth="1"/>
    <col min="3" max="3" width="76.28515625" style="106" customWidth="1"/>
    <col min="4" max="4" width="22" style="106" customWidth="1"/>
    <col min="5" max="5" width="25.85546875" style="46" customWidth="1"/>
    <col min="6" max="6" width="25" style="106" customWidth="1"/>
    <col min="7" max="256" width="8" style="106"/>
    <col min="257" max="258" width="5.7109375" style="106" customWidth="1"/>
    <col min="259" max="259" width="76.28515625" style="106" customWidth="1"/>
    <col min="260" max="260" width="17.85546875" style="106" customWidth="1"/>
    <col min="261" max="512" width="8" style="106"/>
    <col min="513" max="514" width="5.7109375" style="106" customWidth="1"/>
    <col min="515" max="515" width="76.28515625" style="106" customWidth="1"/>
    <col min="516" max="516" width="17.85546875" style="106" customWidth="1"/>
    <col min="517" max="768" width="8" style="106"/>
    <col min="769" max="770" width="5.7109375" style="106" customWidth="1"/>
    <col min="771" max="771" width="76.28515625" style="106" customWidth="1"/>
    <col min="772" max="772" width="17.85546875" style="106" customWidth="1"/>
    <col min="773" max="1024" width="8" style="106"/>
    <col min="1025" max="1026" width="5.7109375" style="106" customWidth="1"/>
    <col min="1027" max="1027" width="76.28515625" style="106" customWidth="1"/>
    <col min="1028" max="1028" width="17.85546875" style="106" customWidth="1"/>
    <col min="1029" max="1280" width="8" style="106"/>
    <col min="1281" max="1282" width="5.7109375" style="106" customWidth="1"/>
    <col min="1283" max="1283" width="76.28515625" style="106" customWidth="1"/>
    <col min="1284" max="1284" width="17.85546875" style="106" customWidth="1"/>
    <col min="1285" max="1536" width="8" style="106"/>
    <col min="1537" max="1538" width="5.7109375" style="106" customWidth="1"/>
    <col min="1539" max="1539" width="76.28515625" style="106" customWidth="1"/>
    <col min="1540" max="1540" width="17.85546875" style="106" customWidth="1"/>
    <col min="1541" max="1792" width="8" style="106"/>
    <col min="1793" max="1794" width="5.7109375" style="106" customWidth="1"/>
    <col min="1795" max="1795" width="76.28515625" style="106" customWidth="1"/>
    <col min="1796" max="1796" width="17.85546875" style="106" customWidth="1"/>
    <col min="1797" max="2048" width="8" style="106"/>
    <col min="2049" max="2050" width="5.7109375" style="106" customWidth="1"/>
    <col min="2051" max="2051" width="76.28515625" style="106" customWidth="1"/>
    <col min="2052" max="2052" width="17.85546875" style="106" customWidth="1"/>
    <col min="2053" max="2304" width="8" style="106"/>
    <col min="2305" max="2306" width="5.7109375" style="106" customWidth="1"/>
    <col min="2307" max="2307" width="76.28515625" style="106" customWidth="1"/>
    <col min="2308" max="2308" width="17.85546875" style="106" customWidth="1"/>
    <col min="2309" max="2560" width="8" style="106"/>
    <col min="2561" max="2562" width="5.7109375" style="106" customWidth="1"/>
    <col min="2563" max="2563" width="76.28515625" style="106" customWidth="1"/>
    <col min="2564" max="2564" width="17.85546875" style="106" customWidth="1"/>
    <col min="2565" max="2816" width="8" style="106"/>
    <col min="2817" max="2818" width="5.7109375" style="106" customWidth="1"/>
    <col min="2819" max="2819" width="76.28515625" style="106" customWidth="1"/>
    <col min="2820" max="2820" width="17.85546875" style="106" customWidth="1"/>
    <col min="2821" max="3072" width="8" style="106"/>
    <col min="3073" max="3074" width="5.7109375" style="106" customWidth="1"/>
    <col min="3075" max="3075" width="76.28515625" style="106" customWidth="1"/>
    <col min="3076" max="3076" width="17.85546875" style="106" customWidth="1"/>
    <col min="3077" max="3328" width="8" style="106"/>
    <col min="3329" max="3330" width="5.7109375" style="106" customWidth="1"/>
    <col min="3331" max="3331" width="76.28515625" style="106" customWidth="1"/>
    <col min="3332" max="3332" width="17.85546875" style="106" customWidth="1"/>
    <col min="3333" max="3584" width="8" style="106"/>
    <col min="3585" max="3586" width="5.7109375" style="106" customWidth="1"/>
    <col min="3587" max="3587" width="76.28515625" style="106" customWidth="1"/>
    <col min="3588" max="3588" width="17.85546875" style="106" customWidth="1"/>
    <col min="3589" max="3840" width="8" style="106"/>
    <col min="3841" max="3842" width="5.7109375" style="106" customWidth="1"/>
    <col min="3843" max="3843" width="76.28515625" style="106" customWidth="1"/>
    <col min="3844" max="3844" width="17.85546875" style="106" customWidth="1"/>
    <col min="3845" max="4096" width="8" style="106"/>
    <col min="4097" max="4098" width="5.7109375" style="106" customWidth="1"/>
    <col min="4099" max="4099" width="76.28515625" style="106" customWidth="1"/>
    <col min="4100" max="4100" width="17.85546875" style="106" customWidth="1"/>
    <col min="4101" max="4352" width="8" style="106"/>
    <col min="4353" max="4354" width="5.7109375" style="106" customWidth="1"/>
    <col min="4355" max="4355" width="76.28515625" style="106" customWidth="1"/>
    <col min="4356" max="4356" width="17.85546875" style="106" customWidth="1"/>
    <col min="4357" max="4608" width="8" style="106"/>
    <col min="4609" max="4610" width="5.7109375" style="106" customWidth="1"/>
    <col min="4611" max="4611" width="76.28515625" style="106" customWidth="1"/>
    <col min="4612" max="4612" width="17.85546875" style="106" customWidth="1"/>
    <col min="4613" max="4864" width="8" style="106"/>
    <col min="4865" max="4866" width="5.7109375" style="106" customWidth="1"/>
    <col min="4867" max="4867" width="76.28515625" style="106" customWidth="1"/>
    <col min="4868" max="4868" width="17.85546875" style="106" customWidth="1"/>
    <col min="4869" max="5120" width="8" style="106"/>
    <col min="5121" max="5122" width="5.7109375" style="106" customWidth="1"/>
    <col min="5123" max="5123" width="76.28515625" style="106" customWidth="1"/>
    <col min="5124" max="5124" width="17.85546875" style="106" customWidth="1"/>
    <col min="5125" max="5376" width="8" style="106"/>
    <col min="5377" max="5378" width="5.7109375" style="106" customWidth="1"/>
    <col min="5379" max="5379" width="76.28515625" style="106" customWidth="1"/>
    <col min="5380" max="5380" width="17.85546875" style="106" customWidth="1"/>
    <col min="5381" max="5632" width="8" style="106"/>
    <col min="5633" max="5634" width="5.7109375" style="106" customWidth="1"/>
    <col min="5635" max="5635" width="76.28515625" style="106" customWidth="1"/>
    <col min="5636" max="5636" width="17.85546875" style="106" customWidth="1"/>
    <col min="5637" max="5888" width="8" style="106"/>
    <col min="5889" max="5890" width="5.7109375" style="106" customWidth="1"/>
    <col min="5891" max="5891" width="76.28515625" style="106" customWidth="1"/>
    <col min="5892" max="5892" width="17.85546875" style="106" customWidth="1"/>
    <col min="5893" max="6144" width="8" style="106"/>
    <col min="6145" max="6146" width="5.7109375" style="106" customWidth="1"/>
    <col min="6147" max="6147" width="76.28515625" style="106" customWidth="1"/>
    <col min="6148" max="6148" width="17.85546875" style="106" customWidth="1"/>
    <col min="6149" max="6400" width="8" style="106"/>
    <col min="6401" max="6402" width="5.7109375" style="106" customWidth="1"/>
    <col min="6403" max="6403" width="76.28515625" style="106" customWidth="1"/>
    <col min="6404" max="6404" width="17.85546875" style="106" customWidth="1"/>
    <col min="6405" max="6656" width="8" style="106"/>
    <col min="6657" max="6658" width="5.7109375" style="106" customWidth="1"/>
    <col min="6659" max="6659" width="76.28515625" style="106" customWidth="1"/>
    <col min="6660" max="6660" width="17.85546875" style="106" customWidth="1"/>
    <col min="6661" max="6912" width="8" style="106"/>
    <col min="6913" max="6914" width="5.7109375" style="106" customWidth="1"/>
    <col min="6915" max="6915" width="76.28515625" style="106" customWidth="1"/>
    <col min="6916" max="6916" width="17.85546875" style="106" customWidth="1"/>
    <col min="6917" max="7168" width="8" style="106"/>
    <col min="7169" max="7170" width="5.7109375" style="106" customWidth="1"/>
    <col min="7171" max="7171" width="76.28515625" style="106" customWidth="1"/>
    <col min="7172" max="7172" width="17.85546875" style="106" customWidth="1"/>
    <col min="7173" max="7424" width="8" style="106"/>
    <col min="7425" max="7426" width="5.7109375" style="106" customWidth="1"/>
    <col min="7427" max="7427" width="76.28515625" style="106" customWidth="1"/>
    <col min="7428" max="7428" width="17.85546875" style="106" customWidth="1"/>
    <col min="7429" max="7680" width="8" style="106"/>
    <col min="7681" max="7682" width="5.7109375" style="106" customWidth="1"/>
    <col min="7683" max="7683" width="76.28515625" style="106" customWidth="1"/>
    <col min="7684" max="7684" width="17.85546875" style="106" customWidth="1"/>
    <col min="7685" max="7936" width="8" style="106"/>
    <col min="7937" max="7938" width="5.7109375" style="106" customWidth="1"/>
    <col min="7939" max="7939" width="76.28515625" style="106" customWidth="1"/>
    <col min="7940" max="7940" width="17.85546875" style="106" customWidth="1"/>
    <col min="7941" max="8192" width="8" style="106"/>
    <col min="8193" max="8194" width="5.7109375" style="106" customWidth="1"/>
    <col min="8195" max="8195" width="76.28515625" style="106" customWidth="1"/>
    <col min="8196" max="8196" width="17.85546875" style="106" customWidth="1"/>
    <col min="8197" max="8448" width="8" style="106"/>
    <col min="8449" max="8450" width="5.7109375" style="106" customWidth="1"/>
    <col min="8451" max="8451" width="76.28515625" style="106" customWidth="1"/>
    <col min="8452" max="8452" width="17.85546875" style="106" customWidth="1"/>
    <col min="8453" max="8704" width="8" style="106"/>
    <col min="8705" max="8706" width="5.7109375" style="106" customWidth="1"/>
    <col min="8707" max="8707" width="76.28515625" style="106" customWidth="1"/>
    <col min="8708" max="8708" width="17.85546875" style="106" customWidth="1"/>
    <col min="8709" max="8960" width="8" style="106"/>
    <col min="8961" max="8962" width="5.7109375" style="106" customWidth="1"/>
    <col min="8963" max="8963" width="76.28515625" style="106" customWidth="1"/>
    <col min="8964" max="8964" width="17.85546875" style="106" customWidth="1"/>
    <col min="8965" max="9216" width="8" style="106"/>
    <col min="9217" max="9218" width="5.7109375" style="106" customWidth="1"/>
    <col min="9219" max="9219" width="76.28515625" style="106" customWidth="1"/>
    <col min="9220" max="9220" width="17.85546875" style="106" customWidth="1"/>
    <col min="9221" max="9472" width="8" style="106"/>
    <col min="9473" max="9474" width="5.7109375" style="106" customWidth="1"/>
    <col min="9475" max="9475" width="76.28515625" style="106" customWidth="1"/>
    <col min="9476" max="9476" width="17.85546875" style="106" customWidth="1"/>
    <col min="9477" max="9728" width="8" style="106"/>
    <col min="9729" max="9730" width="5.7109375" style="106" customWidth="1"/>
    <col min="9731" max="9731" width="76.28515625" style="106" customWidth="1"/>
    <col min="9732" max="9732" width="17.85546875" style="106" customWidth="1"/>
    <col min="9733" max="9984" width="8" style="106"/>
    <col min="9985" max="9986" width="5.7109375" style="106" customWidth="1"/>
    <col min="9987" max="9987" width="76.28515625" style="106" customWidth="1"/>
    <col min="9988" max="9988" width="17.85546875" style="106" customWidth="1"/>
    <col min="9989" max="10240" width="8" style="106"/>
    <col min="10241" max="10242" width="5.7109375" style="106" customWidth="1"/>
    <col min="10243" max="10243" width="76.28515625" style="106" customWidth="1"/>
    <col min="10244" max="10244" width="17.85546875" style="106" customWidth="1"/>
    <col min="10245" max="10496" width="8" style="106"/>
    <col min="10497" max="10498" width="5.7109375" style="106" customWidth="1"/>
    <col min="10499" max="10499" width="76.28515625" style="106" customWidth="1"/>
    <col min="10500" max="10500" width="17.85546875" style="106" customWidth="1"/>
    <col min="10501" max="10752" width="8" style="106"/>
    <col min="10753" max="10754" width="5.7109375" style="106" customWidth="1"/>
    <col min="10755" max="10755" width="76.28515625" style="106" customWidth="1"/>
    <col min="10756" max="10756" width="17.85546875" style="106" customWidth="1"/>
    <col min="10757" max="11008" width="8" style="106"/>
    <col min="11009" max="11010" width="5.7109375" style="106" customWidth="1"/>
    <col min="11011" max="11011" width="76.28515625" style="106" customWidth="1"/>
    <col min="11012" max="11012" width="17.85546875" style="106" customWidth="1"/>
    <col min="11013" max="11264" width="8" style="106"/>
    <col min="11265" max="11266" width="5.7109375" style="106" customWidth="1"/>
    <col min="11267" max="11267" width="76.28515625" style="106" customWidth="1"/>
    <col min="11268" max="11268" width="17.85546875" style="106" customWidth="1"/>
    <col min="11269" max="11520" width="8" style="106"/>
    <col min="11521" max="11522" width="5.7109375" style="106" customWidth="1"/>
    <col min="11523" max="11523" width="76.28515625" style="106" customWidth="1"/>
    <col min="11524" max="11524" width="17.85546875" style="106" customWidth="1"/>
    <col min="11525" max="11776" width="8" style="106"/>
    <col min="11777" max="11778" width="5.7109375" style="106" customWidth="1"/>
    <col min="11779" max="11779" width="76.28515625" style="106" customWidth="1"/>
    <col min="11780" max="11780" width="17.85546875" style="106" customWidth="1"/>
    <col min="11781" max="12032" width="8" style="106"/>
    <col min="12033" max="12034" width="5.7109375" style="106" customWidth="1"/>
    <col min="12035" max="12035" width="76.28515625" style="106" customWidth="1"/>
    <col min="12036" max="12036" width="17.85546875" style="106" customWidth="1"/>
    <col min="12037" max="12288" width="8" style="106"/>
    <col min="12289" max="12290" width="5.7109375" style="106" customWidth="1"/>
    <col min="12291" max="12291" width="76.28515625" style="106" customWidth="1"/>
    <col min="12292" max="12292" width="17.85546875" style="106" customWidth="1"/>
    <col min="12293" max="12544" width="8" style="106"/>
    <col min="12545" max="12546" width="5.7109375" style="106" customWidth="1"/>
    <col min="12547" max="12547" width="76.28515625" style="106" customWidth="1"/>
    <col min="12548" max="12548" width="17.85546875" style="106" customWidth="1"/>
    <col min="12549" max="12800" width="8" style="106"/>
    <col min="12801" max="12802" width="5.7109375" style="106" customWidth="1"/>
    <col min="12803" max="12803" width="76.28515625" style="106" customWidth="1"/>
    <col min="12804" max="12804" width="17.85546875" style="106" customWidth="1"/>
    <col min="12805" max="13056" width="8" style="106"/>
    <col min="13057" max="13058" width="5.7109375" style="106" customWidth="1"/>
    <col min="13059" max="13059" width="76.28515625" style="106" customWidth="1"/>
    <col min="13060" max="13060" width="17.85546875" style="106" customWidth="1"/>
    <col min="13061" max="13312" width="8" style="106"/>
    <col min="13313" max="13314" width="5.7109375" style="106" customWidth="1"/>
    <col min="13315" max="13315" width="76.28515625" style="106" customWidth="1"/>
    <col min="13316" max="13316" width="17.85546875" style="106" customWidth="1"/>
    <col min="13317" max="13568" width="8" style="106"/>
    <col min="13569" max="13570" width="5.7109375" style="106" customWidth="1"/>
    <col min="13571" max="13571" width="76.28515625" style="106" customWidth="1"/>
    <col min="13572" max="13572" width="17.85546875" style="106" customWidth="1"/>
    <col min="13573" max="13824" width="8" style="106"/>
    <col min="13825" max="13826" width="5.7109375" style="106" customWidth="1"/>
    <col min="13827" max="13827" width="76.28515625" style="106" customWidth="1"/>
    <col min="13828" max="13828" width="17.85546875" style="106" customWidth="1"/>
    <col min="13829" max="14080" width="8" style="106"/>
    <col min="14081" max="14082" width="5.7109375" style="106" customWidth="1"/>
    <col min="14083" max="14083" width="76.28515625" style="106" customWidth="1"/>
    <col min="14084" max="14084" width="17.85546875" style="106" customWidth="1"/>
    <col min="14085" max="14336" width="8" style="106"/>
    <col min="14337" max="14338" width="5.7109375" style="106" customWidth="1"/>
    <col min="14339" max="14339" width="76.28515625" style="106" customWidth="1"/>
    <col min="14340" max="14340" width="17.85546875" style="106" customWidth="1"/>
    <col min="14341" max="14592" width="8" style="106"/>
    <col min="14593" max="14594" width="5.7109375" style="106" customWidth="1"/>
    <col min="14595" max="14595" width="76.28515625" style="106" customWidth="1"/>
    <col min="14596" max="14596" width="17.85546875" style="106" customWidth="1"/>
    <col min="14597" max="14848" width="8" style="106"/>
    <col min="14849" max="14850" width="5.7109375" style="106" customWidth="1"/>
    <col min="14851" max="14851" width="76.28515625" style="106" customWidth="1"/>
    <col min="14852" max="14852" width="17.85546875" style="106" customWidth="1"/>
    <col min="14853" max="15104" width="8" style="106"/>
    <col min="15105" max="15106" width="5.7109375" style="106" customWidth="1"/>
    <col min="15107" max="15107" width="76.28515625" style="106" customWidth="1"/>
    <col min="15108" max="15108" width="17.85546875" style="106" customWidth="1"/>
    <col min="15109" max="15360" width="8" style="106"/>
    <col min="15361" max="15362" width="5.7109375" style="106" customWidth="1"/>
    <col min="15363" max="15363" width="76.28515625" style="106" customWidth="1"/>
    <col min="15364" max="15364" width="17.85546875" style="106" customWidth="1"/>
    <col min="15365" max="15616" width="8" style="106"/>
    <col min="15617" max="15618" width="5.7109375" style="106" customWidth="1"/>
    <col min="15619" max="15619" width="76.28515625" style="106" customWidth="1"/>
    <col min="15620" max="15620" width="17.85546875" style="106" customWidth="1"/>
    <col min="15621" max="15872" width="8" style="106"/>
    <col min="15873" max="15874" width="5.7109375" style="106" customWidth="1"/>
    <col min="15875" max="15875" width="76.28515625" style="106" customWidth="1"/>
    <col min="15876" max="15876" width="17.85546875" style="106" customWidth="1"/>
    <col min="15877" max="16128" width="8" style="106"/>
    <col min="16129" max="16130" width="5.7109375" style="106" customWidth="1"/>
    <col min="16131" max="16131" width="76.28515625" style="106" customWidth="1"/>
    <col min="16132" max="16132" width="17.85546875" style="106" customWidth="1"/>
    <col min="16133" max="16384" width="8" style="106"/>
  </cols>
  <sheetData>
    <row r="1" spans="1:6" s="1" customFormat="1" ht="18.75" customHeight="1" x14ac:dyDescent="0.25">
      <c r="A1" s="2"/>
      <c r="B1" s="2"/>
      <c r="C1" s="2"/>
      <c r="D1" s="2"/>
      <c r="E1" s="3" t="s">
        <v>0</v>
      </c>
    </row>
    <row r="2" spans="1:6" s="1" customFormat="1" ht="15" customHeight="1" x14ac:dyDescent="0.3">
      <c r="A2" s="4"/>
      <c r="B2" s="4"/>
      <c r="C2" s="4"/>
      <c r="D2" s="4"/>
      <c r="E2" s="189" t="s">
        <v>98</v>
      </c>
    </row>
    <row r="3" spans="1:6" s="1" customFormat="1" ht="19.5" customHeight="1" x14ac:dyDescent="0.25">
      <c r="A3" s="4"/>
      <c r="B3" s="4"/>
      <c r="C3" s="4"/>
      <c r="D3" s="4"/>
      <c r="E3" s="283" t="s">
        <v>1</v>
      </c>
    </row>
    <row r="4" spans="1:6" s="1" customFormat="1" ht="104.25" customHeight="1" x14ac:dyDescent="0.25">
      <c r="A4" s="306" t="s">
        <v>269</v>
      </c>
      <c r="B4" s="306"/>
      <c r="C4" s="306"/>
      <c r="D4" s="306"/>
      <c r="E4" s="306"/>
    </row>
    <row r="5" spans="1:6" s="1" customFormat="1" ht="14.25" customHeight="1" x14ac:dyDescent="0.3">
      <c r="A5" s="4"/>
      <c r="B5" s="4"/>
      <c r="C5" s="4"/>
      <c r="D5" s="4"/>
      <c r="E5" s="190"/>
    </row>
    <row r="6" spans="1:6" ht="16.5" customHeight="1" x14ac:dyDescent="0.25">
      <c r="A6" s="191"/>
      <c r="B6" s="191"/>
      <c r="C6" s="191"/>
      <c r="D6" s="191"/>
      <c r="E6" s="192" t="s">
        <v>97</v>
      </c>
    </row>
    <row r="7" spans="1:6" ht="57" customHeight="1" x14ac:dyDescent="0.25">
      <c r="A7" s="307" t="s">
        <v>2</v>
      </c>
      <c r="B7" s="308"/>
      <c r="C7" s="309" t="s">
        <v>3</v>
      </c>
      <c r="D7" s="312" t="s">
        <v>16</v>
      </c>
      <c r="E7" s="313"/>
    </row>
    <row r="8" spans="1:6" ht="33" customHeight="1" x14ac:dyDescent="0.25">
      <c r="A8" s="193" t="s">
        <v>4</v>
      </c>
      <c r="B8" s="193" t="s">
        <v>5</v>
      </c>
      <c r="C8" s="310"/>
      <c r="D8" s="282" t="s">
        <v>99</v>
      </c>
      <c r="E8" s="282" t="s">
        <v>6</v>
      </c>
    </row>
    <row r="9" spans="1:6" s="197" customFormat="1" ht="27" customHeight="1" x14ac:dyDescent="0.25">
      <c r="A9" s="194"/>
      <c r="B9" s="194"/>
      <c r="C9" s="195" t="s">
        <v>63</v>
      </c>
      <c r="D9" s="62">
        <f>D10</f>
        <v>0</v>
      </c>
      <c r="E9" s="62">
        <f>E10</f>
        <v>0</v>
      </c>
      <c r="F9" s="196"/>
    </row>
    <row r="10" spans="1:6" s="46" customFormat="1" ht="33" customHeight="1" x14ac:dyDescent="0.25">
      <c r="A10" s="198"/>
      <c r="B10" s="198"/>
      <c r="C10" s="199" t="s">
        <v>7</v>
      </c>
      <c r="D10" s="62">
        <f>D11+D72</f>
        <v>0</v>
      </c>
      <c r="E10" s="62">
        <f>E11+E72</f>
        <v>0</v>
      </c>
    </row>
    <row r="11" spans="1:6" ht="16.5" customHeight="1" x14ac:dyDescent="0.25">
      <c r="A11" s="200">
        <v>1004</v>
      </c>
      <c r="B11" s="201"/>
      <c r="C11" s="28" t="s">
        <v>8</v>
      </c>
      <c r="D11" s="37">
        <f>D18+D24+D36+D42+D48+D54+D60+D66+D30</f>
        <v>256489.99999999988</v>
      </c>
      <c r="E11" s="37">
        <f>E18+E24+E36+E42+E48+E54+E60+E66+E30</f>
        <v>288063.99999999965</v>
      </c>
    </row>
    <row r="12" spans="1:6" ht="16.5" customHeight="1" x14ac:dyDescent="0.25">
      <c r="A12" s="51"/>
      <c r="B12" s="51"/>
      <c r="C12" s="38" t="s">
        <v>65</v>
      </c>
      <c r="D12" s="38"/>
      <c r="E12" s="202"/>
    </row>
    <row r="13" spans="1:6" ht="16.5" customHeight="1" x14ac:dyDescent="0.25">
      <c r="A13" s="41"/>
      <c r="B13" s="41"/>
      <c r="C13" s="289" t="s">
        <v>9</v>
      </c>
      <c r="D13" s="289"/>
      <c r="E13" s="202"/>
    </row>
    <row r="14" spans="1:6" ht="21" customHeight="1" x14ac:dyDescent="0.25">
      <c r="A14" s="41"/>
      <c r="B14" s="41"/>
      <c r="C14" s="38" t="s">
        <v>66</v>
      </c>
      <c r="D14" s="38"/>
      <c r="E14" s="202"/>
    </row>
    <row r="15" spans="1:6" ht="16.5" customHeight="1" x14ac:dyDescent="0.25">
      <c r="A15" s="87"/>
      <c r="B15" s="87"/>
      <c r="C15" s="289" t="s">
        <v>10</v>
      </c>
      <c r="D15" s="289"/>
      <c r="E15" s="303"/>
    </row>
    <row r="16" spans="1:6" ht="39.75" customHeight="1" x14ac:dyDescent="0.25">
      <c r="A16" s="201"/>
      <c r="B16" s="201"/>
      <c r="C16" s="38" t="s">
        <v>67</v>
      </c>
      <c r="D16" s="38"/>
      <c r="E16" s="202"/>
    </row>
    <row r="17" spans="1:5" ht="16.5" customHeight="1" x14ac:dyDescent="0.25">
      <c r="A17" s="311" t="s">
        <v>11</v>
      </c>
      <c r="B17" s="311"/>
      <c r="C17" s="311"/>
      <c r="D17" s="311"/>
      <c r="E17" s="311"/>
    </row>
    <row r="18" spans="1:5" s="22" customFormat="1" ht="15" customHeight="1" x14ac:dyDescent="0.25">
      <c r="A18" s="21"/>
      <c r="B18" s="39">
        <v>11002</v>
      </c>
      <c r="C18" s="287" t="s">
        <v>12</v>
      </c>
      <c r="D18" s="183">
        <f>'3'!G22</f>
        <v>1451419.2999999998</v>
      </c>
      <c r="E18" s="183">
        <f>'3'!H22</f>
        <v>1451419.2999999998</v>
      </c>
    </row>
    <row r="19" spans="1:5" s="22" customFormat="1" ht="33" x14ac:dyDescent="0.25">
      <c r="A19" s="21"/>
      <c r="B19" s="38"/>
      <c r="C19" s="28" t="s">
        <v>125</v>
      </c>
      <c r="D19" s="183"/>
      <c r="E19" s="39"/>
    </row>
    <row r="20" spans="1:5" s="22" customFormat="1" x14ac:dyDescent="0.25">
      <c r="A20" s="21"/>
      <c r="B20" s="21"/>
      <c r="C20" s="287" t="s">
        <v>13</v>
      </c>
      <c r="D20" s="183"/>
      <c r="E20" s="39"/>
    </row>
    <row r="21" spans="1:5" s="22" customFormat="1" ht="41.25" customHeight="1" x14ac:dyDescent="0.25">
      <c r="A21" s="21"/>
      <c r="B21" s="21"/>
      <c r="C21" s="28" t="s">
        <v>126</v>
      </c>
      <c r="D21" s="183"/>
      <c r="E21" s="39"/>
    </row>
    <row r="22" spans="1:5" s="22" customFormat="1" x14ac:dyDescent="0.25">
      <c r="A22" s="21"/>
      <c r="B22" s="21"/>
      <c r="C22" s="287" t="s">
        <v>14</v>
      </c>
      <c r="D22" s="183"/>
      <c r="E22" s="39"/>
    </row>
    <row r="23" spans="1:5" s="22" customFormat="1" x14ac:dyDescent="0.25">
      <c r="A23" s="21"/>
      <c r="B23" s="21"/>
      <c r="C23" s="28" t="s">
        <v>15</v>
      </c>
      <c r="D23" s="183"/>
      <c r="E23" s="39"/>
    </row>
    <row r="24" spans="1:5" s="205" customFormat="1" ht="17.25" x14ac:dyDescent="0.25">
      <c r="A24" s="203"/>
      <c r="B24" s="39" t="s">
        <v>162</v>
      </c>
      <c r="C24" s="287" t="s">
        <v>12</v>
      </c>
      <c r="D24" s="204">
        <f>'3'!G31</f>
        <v>-18399.400000000001</v>
      </c>
      <c r="E24" s="204">
        <f>'3'!H31</f>
        <v>-24532.5</v>
      </c>
    </row>
    <row r="25" spans="1:5" s="205" customFormat="1" ht="66" x14ac:dyDescent="0.25">
      <c r="A25" s="203"/>
      <c r="B25" s="203"/>
      <c r="C25" s="28" t="s">
        <v>163</v>
      </c>
      <c r="D25" s="206"/>
      <c r="E25" s="206"/>
    </row>
    <row r="26" spans="1:5" s="205" customFormat="1" ht="17.25" x14ac:dyDescent="0.25">
      <c r="A26" s="203"/>
      <c r="B26" s="203"/>
      <c r="C26" s="287" t="s">
        <v>13</v>
      </c>
      <c r="D26" s="206"/>
      <c r="E26" s="206"/>
    </row>
    <row r="27" spans="1:5" s="205" customFormat="1" ht="66" x14ac:dyDescent="0.25">
      <c r="A27" s="203"/>
      <c r="B27" s="203"/>
      <c r="C27" s="28" t="s">
        <v>170</v>
      </c>
      <c r="D27" s="206"/>
      <c r="E27" s="206"/>
    </row>
    <row r="28" spans="1:5" s="205" customFormat="1" ht="17.25" x14ac:dyDescent="0.25">
      <c r="A28" s="203"/>
      <c r="B28" s="203"/>
      <c r="C28" s="287" t="s">
        <v>14</v>
      </c>
      <c r="D28" s="206"/>
      <c r="E28" s="206"/>
    </row>
    <row r="29" spans="1:5" s="205" customFormat="1" ht="17.25" x14ac:dyDescent="0.25">
      <c r="A29" s="203"/>
      <c r="B29" s="203"/>
      <c r="C29" s="28" t="s">
        <v>15</v>
      </c>
      <c r="D29" s="206"/>
      <c r="E29" s="206"/>
    </row>
    <row r="30" spans="1:5" s="205" customFormat="1" ht="17.25" x14ac:dyDescent="0.25">
      <c r="A30" s="203"/>
      <c r="B30" s="39">
        <v>11013</v>
      </c>
      <c r="C30" s="207" t="s">
        <v>12</v>
      </c>
      <c r="D30" s="204">
        <f>'3'!G47</f>
        <v>-26020</v>
      </c>
      <c r="E30" s="204">
        <f>'3'!H47</f>
        <v>-26020</v>
      </c>
    </row>
    <row r="31" spans="1:5" s="205" customFormat="1" ht="19.5" customHeight="1" x14ac:dyDescent="0.25">
      <c r="A31" s="203"/>
      <c r="B31" s="203"/>
      <c r="C31" s="38" t="s">
        <v>206</v>
      </c>
      <c r="D31" s="206"/>
      <c r="E31" s="206"/>
    </row>
    <row r="32" spans="1:5" s="205" customFormat="1" ht="17.25" x14ac:dyDescent="0.25">
      <c r="A32" s="203"/>
      <c r="B32" s="203"/>
      <c r="C32" s="207" t="s">
        <v>13</v>
      </c>
      <c r="D32" s="206"/>
      <c r="E32" s="206"/>
    </row>
    <row r="33" spans="1:5" s="205" customFormat="1" ht="17.25" x14ac:dyDescent="0.25">
      <c r="A33" s="203"/>
      <c r="B33" s="203"/>
      <c r="C33" s="38" t="s">
        <v>207</v>
      </c>
      <c r="D33" s="206"/>
      <c r="E33" s="206"/>
    </row>
    <row r="34" spans="1:5" s="205" customFormat="1" ht="17.25" x14ac:dyDescent="0.25">
      <c r="A34" s="203"/>
      <c r="B34" s="203"/>
      <c r="C34" s="207" t="s">
        <v>14</v>
      </c>
      <c r="D34" s="206"/>
      <c r="E34" s="206"/>
    </row>
    <row r="35" spans="1:5" s="205" customFormat="1" ht="17.25" x14ac:dyDescent="0.25">
      <c r="A35" s="203"/>
      <c r="B35" s="203"/>
      <c r="C35" s="38" t="s">
        <v>208</v>
      </c>
      <c r="D35" s="206"/>
      <c r="E35" s="206"/>
    </row>
    <row r="36" spans="1:5" s="22" customFormat="1" ht="15" customHeight="1" x14ac:dyDescent="0.25">
      <c r="A36" s="21"/>
      <c r="B36" s="39">
        <v>31002</v>
      </c>
      <c r="C36" s="287" t="s">
        <v>12</v>
      </c>
      <c r="D36" s="183">
        <f>'3'!G48</f>
        <v>-478849</v>
      </c>
      <c r="E36" s="183">
        <f>'3'!H48</f>
        <v>-132336.1</v>
      </c>
    </row>
    <row r="37" spans="1:5" s="22" customFormat="1" x14ac:dyDescent="0.25">
      <c r="A37" s="21"/>
      <c r="B37" s="38"/>
      <c r="C37" s="28" t="s">
        <v>127</v>
      </c>
      <c r="D37" s="38"/>
      <c r="E37" s="38"/>
    </row>
    <row r="38" spans="1:5" s="22" customFormat="1" x14ac:dyDescent="0.25">
      <c r="A38" s="21"/>
      <c r="B38" s="21"/>
      <c r="C38" s="287" t="s">
        <v>13</v>
      </c>
      <c r="D38" s="207"/>
      <c r="E38" s="38"/>
    </row>
    <row r="39" spans="1:5" s="22" customFormat="1" x14ac:dyDescent="0.25">
      <c r="A39" s="21"/>
      <c r="B39" s="21"/>
      <c r="C39" s="28" t="s">
        <v>127</v>
      </c>
      <c r="D39" s="38"/>
      <c r="E39" s="38"/>
    </row>
    <row r="40" spans="1:5" s="22" customFormat="1" x14ac:dyDescent="0.25">
      <c r="A40" s="21"/>
      <c r="B40" s="21"/>
      <c r="C40" s="287" t="s">
        <v>14</v>
      </c>
      <c r="D40" s="207"/>
      <c r="E40" s="38"/>
    </row>
    <row r="41" spans="1:5" s="22" customFormat="1" ht="33" x14ac:dyDescent="0.25">
      <c r="A41" s="21"/>
      <c r="B41" s="21"/>
      <c r="C41" s="28" t="s">
        <v>75</v>
      </c>
      <c r="D41" s="38"/>
      <c r="E41" s="38"/>
    </row>
    <row r="42" spans="1:5" s="205" customFormat="1" ht="17.25" x14ac:dyDescent="0.25">
      <c r="A42" s="203"/>
      <c r="B42" s="39" t="s">
        <v>164</v>
      </c>
      <c r="C42" s="287" t="s">
        <v>12</v>
      </c>
      <c r="D42" s="204">
        <f>'3'!G57</f>
        <v>-129699</v>
      </c>
      <c r="E42" s="204">
        <f>'3'!H57</f>
        <v>-92201</v>
      </c>
    </row>
    <row r="43" spans="1:5" s="205" customFormat="1" ht="33" x14ac:dyDescent="0.25">
      <c r="A43" s="203"/>
      <c r="B43" s="39"/>
      <c r="C43" s="28" t="s">
        <v>120</v>
      </c>
      <c r="D43" s="185"/>
      <c r="E43" s="203"/>
    </row>
    <row r="44" spans="1:5" s="205" customFormat="1" ht="17.25" x14ac:dyDescent="0.25">
      <c r="A44" s="203"/>
      <c r="B44" s="39"/>
      <c r="C44" s="287" t="s">
        <v>13</v>
      </c>
      <c r="D44" s="185"/>
      <c r="E44" s="203"/>
    </row>
    <row r="45" spans="1:5" s="205" customFormat="1" ht="33" x14ac:dyDescent="0.25">
      <c r="A45" s="203"/>
      <c r="B45" s="39"/>
      <c r="C45" s="28" t="s">
        <v>121</v>
      </c>
      <c r="D45" s="185"/>
      <c r="E45" s="203"/>
    </row>
    <row r="46" spans="1:5" s="205" customFormat="1" ht="17.25" x14ac:dyDescent="0.25">
      <c r="A46" s="203"/>
      <c r="B46" s="39"/>
      <c r="C46" s="287" t="s">
        <v>14</v>
      </c>
      <c r="D46" s="185"/>
      <c r="E46" s="203"/>
    </row>
    <row r="47" spans="1:5" s="205" customFormat="1" ht="33" x14ac:dyDescent="0.25">
      <c r="A47" s="203"/>
      <c r="B47" s="39"/>
      <c r="C47" s="28" t="s">
        <v>75</v>
      </c>
      <c r="D47" s="185"/>
      <c r="E47" s="203"/>
    </row>
    <row r="48" spans="1:5" s="205" customFormat="1" ht="17.25" x14ac:dyDescent="0.25">
      <c r="A48" s="203"/>
      <c r="B48" s="39" t="s">
        <v>159</v>
      </c>
      <c r="C48" s="287" t="s">
        <v>12</v>
      </c>
      <c r="D48" s="204">
        <f>'3'!G66</f>
        <v>-99824.3</v>
      </c>
      <c r="E48" s="204">
        <f>'3'!H66</f>
        <v>-99824.3</v>
      </c>
    </row>
    <row r="49" spans="1:5" s="205" customFormat="1" ht="17.25" x14ac:dyDescent="0.25">
      <c r="A49" s="203"/>
      <c r="B49" s="39"/>
      <c r="C49" s="28" t="s">
        <v>165</v>
      </c>
      <c r="D49" s="185"/>
      <c r="E49" s="203"/>
    </row>
    <row r="50" spans="1:5" s="205" customFormat="1" ht="17.25" x14ac:dyDescent="0.25">
      <c r="A50" s="203"/>
      <c r="B50" s="39"/>
      <c r="C50" s="287" t="s">
        <v>13</v>
      </c>
      <c r="D50" s="185"/>
      <c r="E50" s="203"/>
    </row>
    <row r="51" spans="1:5" s="205" customFormat="1" ht="33" x14ac:dyDescent="0.25">
      <c r="A51" s="203"/>
      <c r="B51" s="39"/>
      <c r="C51" s="28" t="s">
        <v>166</v>
      </c>
      <c r="D51" s="185"/>
      <c r="E51" s="203"/>
    </row>
    <row r="52" spans="1:5" s="205" customFormat="1" ht="17.25" x14ac:dyDescent="0.25">
      <c r="A52" s="203"/>
      <c r="B52" s="203"/>
      <c r="C52" s="287" t="s">
        <v>14</v>
      </c>
      <c r="D52" s="185"/>
      <c r="E52" s="203"/>
    </row>
    <row r="53" spans="1:5" s="205" customFormat="1" ht="33" x14ac:dyDescent="0.25">
      <c r="A53" s="203"/>
      <c r="B53" s="203"/>
      <c r="C53" s="28" t="s">
        <v>75</v>
      </c>
      <c r="D53" s="185"/>
      <c r="E53" s="203"/>
    </row>
    <row r="54" spans="1:5" s="205" customFormat="1" ht="17.25" x14ac:dyDescent="0.25">
      <c r="A54" s="203"/>
      <c r="B54" s="39" t="s">
        <v>274</v>
      </c>
      <c r="C54" s="287" t="s">
        <v>12</v>
      </c>
      <c r="D54" s="204">
        <f>'3'!G75</f>
        <v>-12000</v>
      </c>
      <c r="E54" s="204">
        <f>'3'!H75</f>
        <v>-49497.7</v>
      </c>
    </row>
    <row r="55" spans="1:5" s="205" customFormat="1" ht="17.25" x14ac:dyDescent="0.25">
      <c r="A55" s="203"/>
      <c r="B55" s="203"/>
      <c r="C55" s="28" t="s">
        <v>275</v>
      </c>
      <c r="D55" s="185"/>
      <c r="E55" s="203"/>
    </row>
    <row r="56" spans="1:5" s="205" customFormat="1" ht="17.25" x14ac:dyDescent="0.25">
      <c r="A56" s="203"/>
      <c r="B56" s="203"/>
      <c r="C56" s="287" t="s">
        <v>13</v>
      </c>
      <c r="D56" s="185"/>
      <c r="E56" s="203"/>
    </row>
    <row r="57" spans="1:5" s="205" customFormat="1" ht="33" x14ac:dyDescent="0.25">
      <c r="A57" s="203"/>
      <c r="B57" s="203"/>
      <c r="C57" s="28" t="s">
        <v>276</v>
      </c>
      <c r="D57" s="185"/>
      <c r="E57" s="203"/>
    </row>
    <row r="58" spans="1:5" s="205" customFormat="1" ht="17.25" x14ac:dyDescent="0.25">
      <c r="A58" s="203"/>
      <c r="B58" s="203"/>
      <c r="C58" s="287" t="s">
        <v>14</v>
      </c>
      <c r="D58" s="185"/>
      <c r="E58" s="203"/>
    </row>
    <row r="59" spans="1:5" s="205" customFormat="1" ht="33" x14ac:dyDescent="0.25">
      <c r="A59" s="203"/>
      <c r="B59" s="203"/>
      <c r="C59" s="28" t="s">
        <v>75</v>
      </c>
      <c r="D59" s="185"/>
      <c r="E59" s="203"/>
    </row>
    <row r="60" spans="1:5" s="205" customFormat="1" ht="17.25" x14ac:dyDescent="0.25">
      <c r="A60" s="203"/>
      <c r="B60" s="39">
        <v>31012</v>
      </c>
      <c r="C60" s="287" t="s">
        <v>12</v>
      </c>
      <c r="D60" s="204">
        <f>'4'!D36</f>
        <v>-23822.6</v>
      </c>
      <c r="E60" s="204">
        <f>'4'!E36</f>
        <v>0</v>
      </c>
    </row>
    <row r="61" spans="1:5" s="205" customFormat="1" ht="33" x14ac:dyDescent="0.25">
      <c r="A61" s="203"/>
      <c r="B61" s="203"/>
      <c r="C61" s="28" t="s">
        <v>295</v>
      </c>
      <c r="D61" s="185"/>
      <c r="E61" s="203"/>
    </row>
    <row r="62" spans="1:5" s="205" customFormat="1" ht="17.25" x14ac:dyDescent="0.25">
      <c r="A62" s="203"/>
      <c r="B62" s="203"/>
      <c r="C62" s="287" t="s">
        <v>13</v>
      </c>
      <c r="D62" s="185"/>
      <c r="E62" s="203"/>
    </row>
    <row r="63" spans="1:5" s="205" customFormat="1" ht="33" x14ac:dyDescent="0.25">
      <c r="A63" s="203"/>
      <c r="B63" s="203"/>
      <c r="C63" s="28" t="s">
        <v>296</v>
      </c>
      <c r="D63" s="185"/>
      <c r="E63" s="203"/>
    </row>
    <row r="64" spans="1:5" s="205" customFormat="1" ht="17.25" x14ac:dyDescent="0.25">
      <c r="A64" s="203"/>
      <c r="B64" s="203"/>
      <c r="C64" s="287" t="s">
        <v>14</v>
      </c>
      <c r="D64" s="185"/>
      <c r="E64" s="203"/>
    </row>
    <row r="65" spans="1:5" s="205" customFormat="1" ht="33" x14ac:dyDescent="0.25">
      <c r="A65" s="203"/>
      <c r="B65" s="203"/>
      <c r="C65" s="28" t="s">
        <v>75</v>
      </c>
      <c r="D65" s="185"/>
      <c r="E65" s="203"/>
    </row>
    <row r="66" spans="1:5" s="205" customFormat="1" ht="17.25" x14ac:dyDescent="0.25">
      <c r="A66" s="203"/>
      <c r="B66" s="39" t="s">
        <v>167</v>
      </c>
      <c r="C66" s="287" t="s">
        <v>12</v>
      </c>
      <c r="D66" s="204">
        <f>'3'!G93</f>
        <v>-406315</v>
      </c>
      <c r="E66" s="204">
        <f>'3'!H93</f>
        <v>-738943.70000000007</v>
      </c>
    </row>
    <row r="67" spans="1:5" s="205" customFormat="1" ht="17.25" x14ac:dyDescent="0.25">
      <c r="A67" s="203"/>
      <c r="B67" s="203"/>
      <c r="C67" s="28" t="s">
        <v>168</v>
      </c>
      <c r="D67" s="185"/>
      <c r="E67" s="203"/>
    </row>
    <row r="68" spans="1:5" s="205" customFormat="1" ht="17.25" x14ac:dyDescent="0.25">
      <c r="A68" s="203"/>
      <c r="B68" s="203"/>
      <c r="C68" s="287" t="s">
        <v>13</v>
      </c>
      <c r="D68" s="185"/>
      <c r="E68" s="203"/>
    </row>
    <row r="69" spans="1:5" s="205" customFormat="1" ht="33" x14ac:dyDescent="0.25">
      <c r="A69" s="203"/>
      <c r="B69" s="203"/>
      <c r="C69" s="28" t="s">
        <v>169</v>
      </c>
      <c r="D69" s="185"/>
      <c r="E69" s="203"/>
    </row>
    <row r="70" spans="1:5" s="205" customFormat="1" ht="17.25" x14ac:dyDescent="0.25">
      <c r="A70" s="203"/>
      <c r="B70" s="203"/>
      <c r="C70" s="287" t="s">
        <v>14</v>
      </c>
      <c r="D70" s="185"/>
      <c r="E70" s="203"/>
    </row>
    <row r="71" spans="1:5" s="205" customFormat="1" ht="33" x14ac:dyDescent="0.25">
      <c r="A71" s="203"/>
      <c r="B71" s="203"/>
      <c r="C71" s="28" t="s">
        <v>75</v>
      </c>
      <c r="D71" s="185"/>
      <c r="E71" s="203"/>
    </row>
    <row r="72" spans="1:5" s="205" customFormat="1" ht="17.25" x14ac:dyDescent="0.25">
      <c r="A72" s="302" t="s">
        <v>152</v>
      </c>
      <c r="B72" s="203"/>
      <c r="C72" s="208" t="s">
        <v>8</v>
      </c>
      <c r="D72" s="209">
        <f>D79+D85</f>
        <v>-256490</v>
      </c>
      <c r="E72" s="209">
        <f>E79+E85</f>
        <v>-288064</v>
      </c>
    </row>
    <row r="73" spans="1:5" s="205" customFormat="1" ht="17.25" x14ac:dyDescent="0.25">
      <c r="A73" s="203"/>
      <c r="B73" s="203"/>
      <c r="C73" s="185" t="s">
        <v>153</v>
      </c>
      <c r="D73" s="185"/>
      <c r="E73" s="203"/>
    </row>
    <row r="74" spans="1:5" s="205" customFormat="1" ht="17.25" x14ac:dyDescent="0.25">
      <c r="A74" s="203"/>
      <c r="B74" s="203"/>
      <c r="C74" s="208" t="s">
        <v>9</v>
      </c>
      <c r="D74" s="185"/>
      <c r="E74" s="203"/>
    </row>
    <row r="75" spans="1:5" s="205" customFormat="1" ht="34.5" x14ac:dyDescent="0.25">
      <c r="A75" s="203"/>
      <c r="B75" s="203"/>
      <c r="C75" s="185" t="s">
        <v>154</v>
      </c>
      <c r="D75" s="185"/>
      <c r="E75" s="203"/>
    </row>
    <row r="76" spans="1:5" s="205" customFormat="1" ht="17.25" x14ac:dyDescent="0.25">
      <c r="A76" s="203"/>
      <c r="B76" s="203"/>
      <c r="C76" s="208" t="s">
        <v>10</v>
      </c>
      <c r="D76" s="185"/>
      <c r="E76" s="203"/>
    </row>
    <row r="77" spans="1:5" s="205" customFormat="1" ht="34.5" x14ac:dyDescent="0.25">
      <c r="A77" s="203"/>
      <c r="B77" s="203"/>
      <c r="C77" s="185" t="s">
        <v>155</v>
      </c>
      <c r="D77" s="185"/>
      <c r="E77" s="203"/>
    </row>
    <row r="78" spans="1:5" s="205" customFormat="1" ht="17.25" x14ac:dyDescent="0.25">
      <c r="A78" s="305" t="s">
        <v>11</v>
      </c>
      <c r="B78" s="305"/>
      <c r="C78" s="305"/>
      <c r="D78" s="305"/>
      <c r="E78" s="203"/>
    </row>
    <row r="79" spans="1:5" s="205" customFormat="1" ht="17.25" x14ac:dyDescent="0.25">
      <c r="A79" s="203"/>
      <c r="B79" s="206" t="s">
        <v>156</v>
      </c>
      <c r="C79" s="287" t="s">
        <v>12</v>
      </c>
      <c r="D79" s="204">
        <f>'3'!G112</f>
        <v>-164270</v>
      </c>
      <c r="E79" s="204">
        <f>'3'!H112</f>
        <v>-182573.7</v>
      </c>
    </row>
    <row r="80" spans="1:5" s="205" customFormat="1" ht="49.5" x14ac:dyDescent="0.25">
      <c r="A80" s="203"/>
      <c r="B80" s="206"/>
      <c r="C80" s="28" t="s">
        <v>157</v>
      </c>
      <c r="D80" s="185"/>
      <c r="E80" s="203"/>
    </row>
    <row r="81" spans="1:5" s="205" customFormat="1" ht="17.25" x14ac:dyDescent="0.25">
      <c r="A81" s="203"/>
      <c r="B81" s="206"/>
      <c r="C81" s="287" t="s">
        <v>13</v>
      </c>
      <c r="D81" s="185"/>
      <c r="E81" s="203"/>
    </row>
    <row r="82" spans="1:5" s="205" customFormat="1" ht="33" x14ac:dyDescent="0.25">
      <c r="A82" s="203"/>
      <c r="B82" s="206"/>
      <c r="C82" s="28" t="s">
        <v>158</v>
      </c>
      <c r="D82" s="185"/>
      <c r="E82" s="203"/>
    </row>
    <row r="83" spans="1:5" s="205" customFormat="1" ht="17.25" x14ac:dyDescent="0.25">
      <c r="A83" s="203"/>
      <c r="B83" s="206"/>
      <c r="C83" s="287" t="s">
        <v>14</v>
      </c>
      <c r="D83" s="185"/>
      <c r="E83" s="203"/>
    </row>
    <row r="84" spans="1:5" s="205" customFormat="1" ht="33" x14ac:dyDescent="0.25">
      <c r="A84" s="203"/>
      <c r="B84" s="206"/>
      <c r="C84" s="28" t="s">
        <v>75</v>
      </c>
      <c r="D84" s="185"/>
      <c r="E84" s="203"/>
    </row>
    <row r="85" spans="1:5" s="205" customFormat="1" ht="17.25" x14ac:dyDescent="0.25">
      <c r="A85" s="203"/>
      <c r="B85" s="206" t="s">
        <v>159</v>
      </c>
      <c r="C85" s="287" t="s">
        <v>12</v>
      </c>
      <c r="D85" s="204">
        <f>'3'!G121</f>
        <v>-92220</v>
      </c>
      <c r="E85" s="204">
        <f>'3'!H121</f>
        <v>-105490.3</v>
      </c>
    </row>
    <row r="86" spans="1:5" s="205" customFormat="1" ht="49.5" x14ac:dyDescent="0.25">
      <c r="A86" s="203"/>
      <c r="B86" s="203"/>
      <c r="C86" s="28" t="s">
        <v>160</v>
      </c>
      <c r="D86" s="185"/>
      <c r="E86" s="203"/>
    </row>
    <row r="87" spans="1:5" s="205" customFormat="1" ht="17.25" x14ac:dyDescent="0.25">
      <c r="A87" s="203"/>
      <c r="B87" s="203"/>
      <c r="C87" s="287" t="s">
        <v>13</v>
      </c>
      <c r="D87" s="185"/>
      <c r="E87" s="203"/>
    </row>
    <row r="88" spans="1:5" s="205" customFormat="1" ht="49.5" x14ac:dyDescent="0.25">
      <c r="A88" s="203"/>
      <c r="B88" s="203"/>
      <c r="C88" s="28" t="s">
        <v>161</v>
      </c>
      <c r="D88" s="185"/>
      <c r="E88" s="203"/>
    </row>
    <row r="89" spans="1:5" s="205" customFormat="1" ht="17.25" x14ac:dyDescent="0.25">
      <c r="A89" s="203"/>
      <c r="B89" s="203"/>
      <c r="C89" s="287" t="s">
        <v>14</v>
      </c>
      <c r="D89" s="185"/>
      <c r="E89" s="203"/>
    </row>
    <row r="90" spans="1:5" s="205" customFormat="1" ht="33" x14ac:dyDescent="0.25">
      <c r="A90" s="203"/>
      <c r="B90" s="203"/>
      <c r="C90" s="28" t="s">
        <v>75</v>
      </c>
      <c r="D90" s="185"/>
      <c r="E90" s="203"/>
    </row>
  </sheetData>
  <mergeCells count="6">
    <mergeCell ref="A78:D78"/>
    <mergeCell ref="A4:E4"/>
    <mergeCell ref="A7:B7"/>
    <mergeCell ref="C7:C8"/>
    <mergeCell ref="A17:E17"/>
    <mergeCell ref="D7:E7"/>
  </mergeCells>
  <pageMargins left="0.15748031496062992" right="0.23622047244094491" top="0.74803149606299213" bottom="0.74803149606299213" header="0.31496062992125984" footer="0.31496062992125984"/>
  <pageSetup scale="70" orientation="portrait" r:id="rId1"/>
  <rowBreaks count="1" manualBreakCount="1">
    <brk id="37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view="pageBreakPreview" topLeftCell="A7" zoomScale="90" zoomScaleNormal="100" zoomScaleSheetLayoutView="90" workbookViewId="0">
      <selection activeCell="C17" sqref="C17"/>
    </sheetView>
  </sheetViews>
  <sheetFormatPr defaultColWidth="8" defaultRowHeight="11.25" customHeight="1" x14ac:dyDescent="0.25"/>
  <cols>
    <col min="1" max="1" width="7.85546875" style="108" customWidth="1"/>
    <col min="2" max="2" width="8.7109375" style="108" customWidth="1"/>
    <col min="3" max="3" width="62.5703125" style="108" customWidth="1"/>
    <col min="4" max="4" width="17.7109375" style="108" customWidth="1"/>
    <col min="5" max="5" width="20.7109375" style="108" bestFit="1" customWidth="1"/>
    <col min="6" max="6" width="17.85546875" style="108" customWidth="1"/>
    <col min="7" max="7" width="14.5703125" style="108" bestFit="1" customWidth="1"/>
    <col min="8" max="8" width="15" style="108" bestFit="1" customWidth="1"/>
    <col min="9" max="16384" width="8" style="108"/>
  </cols>
  <sheetData>
    <row r="1" spans="1:9" ht="18.75" customHeight="1" x14ac:dyDescent="0.25">
      <c r="A1" s="329" t="s">
        <v>76</v>
      </c>
      <c r="B1" s="329"/>
      <c r="C1" s="329"/>
      <c r="D1" s="329"/>
      <c r="E1" s="329"/>
      <c r="F1" s="329"/>
      <c r="G1" s="329"/>
      <c r="H1" s="329"/>
    </row>
    <row r="2" spans="1:9" s="8" customFormat="1" ht="19.5" customHeight="1" x14ac:dyDescent="0.25">
      <c r="A2" s="329" t="s">
        <v>98</v>
      </c>
      <c r="B2" s="329"/>
      <c r="C2" s="329"/>
      <c r="D2" s="329"/>
      <c r="E2" s="329"/>
      <c r="F2" s="329"/>
      <c r="G2" s="329"/>
      <c r="H2" s="329"/>
      <c r="I2" s="7"/>
    </row>
    <row r="3" spans="1:9" s="8" customFormat="1" ht="17.25" customHeight="1" x14ac:dyDescent="0.25">
      <c r="A3" s="329" t="s">
        <v>1</v>
      </c>
      <c r="B3" s="329"/>
      <c r="C3" s="329"/>
      <c r="D3" s="329"/>
      <c r="E3" s="329"/>
      <c r="F3" s="329"/>
      <c r="G3" s="329"/>
      <c r="H3" s="329"/>
      <c r="I3" s="7"/>
    </row>
    <row r="4" spans="1:9" s="8" customFormat="1" ht="52.5" customHeight="1" x14ac:dyDescent="0.25">
      <c r="A4" s="330" t="s">
        <v>270</v>
      </c>
      <c r="B4" s="330"/>
      <c r="C4" s="330"/>
      <c r="D4" s="330"/>
      <c r="E4" s="330"/>
      <c r="F4" s="330"/>
      <c r="G4" s="330"/>
      <c r="H4" s="330"/>
      <c r="I4" s="9"/>
    </row>
    <row r="5" spans="1:9" s="210" customFormat="1" ht="17.25" customHeight="1" x14ac:dyDescent="0.25">
      <c r="A5" s="10"/>
      <c r="B5" s="10"/>
      <c r="C5" s="159"/>
      <c r="D5" s="11"/>
      <c r="E5" s="11"/>
      <c r="F5" s="11"/>
      <c r="G5" s="331" t="s">
        <v>97</v>
      </c>
      <c r="H5" s="331"/>
    </row>
    <row r="6" spans="1:9" s="210" customFormat="1" ht="32.25" customHeight="1" x14ac:dyDescent="0.25">
      <c r="A6" s="314" t="s">
        <v>77</v>
      </c>
      <c r="B6" s="315"/>
      <c r="C6" s="318" t="s">
        <v>78</v>
      </c>
      <c r="D6" s="321" t="s">
        <v>16</v>
      </c>
      <c r="E6" s="322"/>
      <c r="F6" s="322"/>
      <c r="G6" s="322"/>
      <c r="H6" s="323"/>
    </row>
    <row r="7" spans="1:9" s="211" customFormat="1" ht="31.5" customHeight="1" x14ac:dyDescent="0.25">
      <c r="A7" s="316"/>
      <c r="B7" s="317"/>
      <c r="C7" s="319"/>
      <c r="D7" s="324" t="s">
        <v>79</v>
      </c>
      <c r="E7" s="326" t="s">
        <v>17</v>
      </c>
      <c r="F7" s="327"/>
      <c r="G7" s="327"/>
      <c r="H7" s="328"/>
    </row>
    <row r="8" spans="1:9" s="211" customFormat="1" ht="96" customHeight="1" x14ac:dyDescent="0.25">
      <c r="A8" s="12" t="s">
        <v>4</v>
      </c>
      <c r="B8" s="12" t="s">
        <v>5</v>
      </c>
      <c r="C8" s="320"/>
      <c r="D8" s="325"/>
      <c r="E8" s="13" t="s">
        <v>80</v>
      </c>
      <c r="F8" s="13" t="s">
        <v>81</v>
      </c>
      <c r="G8" s="13" t="s">
        <v>82</v>
      </c>
      <c r="H8" s="13" t="s">
        <v>83</v>
      </c>
    </row>
    <row r="9" spans="1:9" s="212" customFormat="1" ht="30.75" customHeight="1" x14ac:dyDescent="0.25">
      <c r="A9" s="14"/>
      <c r="B9" s="14"/>
      <c r="C9" s="15" t="s">
        <v>84</v>
      </c>
      <c r="D9" s="19">
        <f>SUM(E9:H9)</f>
        <v>-1400866.8</v>
      </c>
      <c r="E9" s="19">
        <f>E11</f>
        <v>-380265</v>
      </c>
      <c r="F9" s="19">
        <f>F11</f>
        <v>-920777.5</v>
      </c>
      <c r="G9" s="19">
        <f>G11</f>
        <v>-99824.3</v>
      </c>
      <c r="H9" s="19">
        <f>H11</f>
        <v>0</v>
      </c>
    </row>
    <row r="10" spans="1:9" s="210" customFormat="1" ht="17.25" customHeight="1" x14ac:dyDescent="0.25">
      <c r="A10" s="14"/>
      <c r="B10" s="14"/>
      <c r="C10" s="15" t="s">
        <v>85</v>
      </c>
      <c r="D10" s="16"/>
      <c r="E10" s="16"/>
      <c r="F10" s="16"/>
      <c r="G10" s="16"/>
      <c r="H10" s="16"/>
    </row>
    <row r="11" spans="1:9" s="212" customFormat="1" ht="51.75" customHeight="1" x14ac:dyDescent="0.25">
      <c r="A11" s="213"/>
      <c r="B11" s="214"/>
      <c r="C11" s="214" t="s">
        <v>86</v>
      </c>
      <c r="D11" s="169">
        <f>SUM(E11:H11)</f>
        <v>-1400866.8</v>
      </c>
      <c r="E11" s="18">
        <f>E13+E20+E21+E22+E28+E32+E36</f>
        <v>-380265</v>
      </c>
      <c r="F11" s="18">
        <f t="shared" ref="F11:H11" si="0">F13+F20+F21+F22+F28+F32+F36</f>
        <v>-920777.5</v>
      </c>
      <c r="G11" s="18">
        <f t="shared" si="0"/>
        <v>-99824.3</v>
      </c>
      <c r="H11" s="18">
        <f t="shared" si="0"/>
        <v>0</v>
      </c>
    </row>
    <row r="12" spans="1:9" s="212" customFormat="1" ht="17.25" customHeight="1" x14ac:dyDescent="0.25">
      <c r="A12" s="213"/>
      <c r="B12" s="213"/>
      <c r="C12" s="213" t="s">
        <v>87</v>
      </c>
      <c r="D12" s="169"/>
      <c r="E12" s="171"/>
      <c r="F12" s="171"/>
      <c r="G12" s="171"/>
      <c r="H12" s="171"/>
    </row>
    <row r="13" spans="1:9" s="172" customFormat="1" ht="34.5" customHeight="1" x14ac:dyDescent="0.25">
      <c r="A13" s="26">
        <v>1004</v>
      </c>
      <c r="B13" s="26">
        <v>31002</v>
      </c>
      <c r="C13" s="168" t="s">
        <v>129</v>
      </c>
      <c r="D13" s="37">
        <f>SUM(E13:H13)</f>
        <v>-132336.1</v>
      </c>
      <c r="E13" s="170">
        <f>SUM(E15:E19)</f>
        <v>0</v>
      </c>
      <c r="F13" s="37">
        <f>SUM(F15:F19)</f>
        <v>-132336.1</v>
      </c>
      <c r="G13" s="170">
        <f>SUM(G15:G19)</f>
        <v>0</v>
      </c>
      <c r="H13" s="170">
        <f>SUM(H15:H19)</f>
        <v>0</v>
      </c>
    </row>
    <row r="14" spans="1:9" s="172" customFormat="1" ht="24.75" customHeight="1" x14ac:dyDescent="0.25">
      <c r="A14" s="26"/>
      <c r="B14" s="26"/>
      <c r="C14" s="174" t="s">
        <v>87</v>
      </c>
      <c r="D14" s="170"/>
      <c r="E14" s="170"/>
      <c r="F14" s="170"/>
      <c r="G14" s="170"/>
      <c r="H14" s="170"/>
    </row>
    <row r="15" spans="1:9" s="172" customFormat="1" ht="39" customHeight="1" x14ac:dyDescent="0.25">
      <c r="A15" s="26"/>
      <c r="B15" s="26"/>
      <c r="C15" s="175" t="s">
        <v>130</v>
      </c>
      <c r="D15" s="173">
        <f>SUM(E15:H15)</f>
        <v>-39511.199999999997</v>
      </c>
      <c r="E15" s="176"/>
      <c r="F15" s="173">
        <f>'4'!E17</f>
        <v>-39511.199999999997</v>
      </c>
      <c r="G15" s="176"/>
      <c r="H15" s="176"/>
    </row>
    <row r="16" spans="1:9" s="172" customFormat="1" ht="40.5" customHeight="1" x14ac:dyDescent="0.25">
      <c r="A16" s="26"/>
      <c r="B16" s="26"/>
      <c r="C16" s="175" t="s">
        <v>131</v>
      </c>
      <c r="D16" s="173">
        <f t="shared" ref="D16:D19" si="1">SUM(E16:H16)</f>
        <v>-105997.3</v>
      </c>
      <c r="E16" s="176"/>
      <c r="F16" s="173">
        <f>'4'!E18</f>
        <v>-105997.3</v>
      </c>
      <c r="G16" s="176"/>
      <c r="H16" s="176"/>
    </row>
    <row r="17" spans="1:8" s="172" customFormat="1" ht="40.5" customHeight="1" x14ac:dyDescent="0.25">
      <c r="A17" s="26"/>
      <c r="B17" s="26"/>
      <c r="C17" s="215" t="s">
        <v>132</v>
      </c>
      <c r="D17" s="173">
        <f t="shared" si="1"/>
        <v>-6554.2</v>
      </c>
      <c r="E17" s="176"/>
      <c r="F17" s="173">
        <v>-6554.2</v>
      </c>
      <c r="G17" s="176"/>
      <c r="H17" s="176"/>
    </row>
    <row r="18" spans="1:8" s="172" customFormat="1" ht="45.75" customHeight="1" x14ac:dyDescent="0.25">
      <c r="A18" s="26"/>
      <c r="B18" s="26"/>
      <c r="C18" s="215" t="s">
        <v>133</v>
      </c>
      <c r="D18" s="173">
        <f t="shared" si="1"/>
        <v>-1387.1</v>
      </c>
      <c r="E18" s="176"/>
      <c r="F18" s="173">
        <f>'4'!E20</f>
        <v>-1387.1</v>
      </c>
      <c r="G18" s="176"/>
      <c r="H18" s="176"/>
    </row>
    <row r="19" spans="1:8" s="172" customFormat="1" ht="58.5" customHeight="1" x14ac:dyDescent="0.25">
      <c r="A19" s="26"/>
      <c r="B19" s="26"/>
      <c r="C19" s="215" t="s">
        <v>134</v>
      </c>
      <c r="D19" s="176">
        <f t="shared" si="1"/>
        <v>21113.7</v>
      </c>
      <c r="E19" s="176"/>
      <c r="F19" s="176">
        <f>'4'!E21</f>
        <v>21113.7</v>
      </c>
      <c r="G19" s="176"/>
      <c r="H19" s="176"/>
    </row>
    <row r="20" spans="1:8" s="172" customFormat="1" ht="62.25" customHeight="1" x14ac:dyDescent="0.25">
      <c r="A20" s="26">
        <v>1004</v>
      </c>
      <c r="B20" s="26">
        <v>31007</v>
      </c>
      <c r="C20" s="168" t="s">
        <v>122</v>
      </c>
      <c r="D20" s="37">
        <f>SUM(E20:H20)</f>
        <v>-92201</v>
      </c>
      <c r="E20" s="173">
        <f>'4'!E22</f>
        <v>-92201</v>
      </c>
      <c r="F20" s="170"/>
      <c r="G20" s="170"/>
      <c r="H20" s="170"/>
    </row>
    <row r="21" spans="1:8" s="172" customFormat="1" ht="54.75" customHeight="1" x14ac:dyDescent="0.25">
      <c r="A21" s="26">
        <v>1004</v>
      </c>
      <c r="B21" s="26">
        <v>31009</v>
      </c>
      <c r="C21" s="168" t="s">
        <v>171</v>
      </c>
      <c r="D21" s="169">
        <f>SUM(E21:H21)</f>
        <v>-99824.3</v>
      </c>
      <c r="E21" s="170"/>
      <c r="F21" s="170"/>
      <c r="G21" s="171">
        <f>'4'!E27</f>
        <v>-99824.3</v>
      </c>
      <c r="H21" s="170"/>
    </row>
    <row r="22" spans="1:8" s="172" customFormat="1" ht="54.75" customHeight="1" x14ac:dyDescent="0.25">
      <c r="A22" s="26">
        <v>1004</v>
      </c>
      <c r="B22" s="26">
        <v>31011</v>
      </c>
      <c r="C22" s="168" t="s">
        <v>277</v>
      </c>
      <c r="D22" s="37">
        <f>SUM(E22:H22)</f>
        <v>-49497.7</v>
      </c>
      <c r="E22" s="37">
        <f>SUM(E24:E27)</f>
        <v>0</v>
      </c>
      <c r="F22" s="37">
        <f>SUM(F24:F27)</f>
        <v>-49497.7</v>
      </c>
      <c r="G22" s="37">
        <f t="shared" ref="G22:H22" si="2">SUM(G24:G27)</f>
        <v>0</v>
      </c>
      <c r="H22" s="37">
        <f t="shared" si="2"/>
        <v>0</v>
      </c>
    </row>
    <row r="23" spans="1:8" s="172" customFormat="1" ht="25.5" customHeight="1" x14ac:dyDescent="0.25">
      <c r="A23" s="26"/>
      <c r="B23" s="26"/>
      <c r="C23" s="174" t="s">
        <v>87</v>
      </c>
      <c r="D23" s="170"/>
      <c r="E23" s="170"/>
      <c r="F23" s="170"/>
      <c r="G23" s="170"/>
      <c r="H23" s="170"/>
    </row>
    <row r="24" spans="1:8" s="172" customFormat="1" ht="42.75" customHeight="1" x14ac:dyDescent="0.25">
      <c r="A24" s="26"/>
      <c r="B24" s="26"/>
      <c r="C24" s="175" t="s">
        <v>278</v>
      </c>
      <c r="D24" s="173">
        <f>SUM(E24:H24)</f>
        <v>-11081.3</v>
      </c>
      <c r="E24" s="176"/>
      <c r="F24" s="173">
        <f>'4'!E32</f>
        <v>-11081.3</v>
      </c>
      <c r="G24" s="176"/>
      <c r="H24" s="176"/>
    </row>
    <row r="25" spans="1:8" s="172" customFormat="1" ht="33.75" customHeight="1" x14ac:dyDescent="0.25">
      <c r="A25" s="26"/>
      <c r="B25" s="26"/>
      <c r="C25" s="175" t="s">
        <v>279</v>
      </c>
      <c r="D25" s="173">
        <f t="shared" ref="D25:D27" si="3">SUM(E25:H25)</f>
        <v>-17113.3</v>
      </c>
      <c r="E25" s="176"/>
      <c r="F25" s="173">
        <f>'4'!E33</f>
        <v>-17113.3</v>
      </c>
      <c r="G25" s="176"/>
      <c r="H25" s="176"/>
    </row>
    <row r="26" spans="1:8" s="172" customFormat="1" ht="42.75" customHeight="1" x14ac:dyDescent="0.25">
      <c r="A26" s="26"/>
      <c r="B26" s="26"/>
      <c r="C26" s="175" t="s">
        <v>280</v>
      </c>
      <c r="D26" s="173">
        <f t="shared" si="3"/>
        <v>-10510.5</v>
      </c>
      <c r="E26" s="170"/>
      <c r="F26" s="173">
        <f>'4'!E34</f>
        <v>-10510.5</v>
      </c>
      <c r="G26" s="171"/>
      <c r="H26" s="170"/>
    </row>
    <row r="27" spans="1:8" s="172" customFormat="1" ht="41.25" customHeight="1" x14ac:dyDescent="0.25">
      <c r="A27" s="26"/>
      <c r="B27" s="26"/>
      <c r="C27" s="175" t="s">
        <v>281</v>
      </c>
      <c r="D27" s="173">
        <f t="shared" si="3"/>
        <v>-10792.6</v>
      </c>
      <c r="E27" s="170"/>
      <c r="F27" s="173">
        <f>'4'!E35</f>
        <v>-10792.6</v>
      </c>
      <c r="G27" s="171"/>
      <c r="H27" s="170"/>
    </row>
    <row r="28" spans="1:8" s="172" customFormat="1" ht="54.75" customHeight="1" x14ac:dyDescent="0.25">
      <c r="A28" s="26">
        <v>1004</v>
      </c>
      <c r="B28" s="26">
        <v>31014</v>
      </c>
      <c r="C28" s="168" t="s">
        <v>172</v>
      </c>
      <c r="D28" s="37">
        <f>SUM(E28:H28)</f>
        <v>-738943.70000000007</v>
      </c>
      <c r="E28" s="170">
        <f>E30+E31</f>
        <v>0</v>
      </c>
      <c r="F28" s="173">
        <f t="shared" ref="F28:H28" si="4">F30+F31</f>
        <v>-738943.70000000007</v>
      </c>
      <c r="G28" s="170">
        <f t="shared" si="4"/>
        <v>0</v>
      </c>
      <c r="H28" s="170">
        <f t="shared" si="4"/>
        <v>0</v>
      </c>
    </row>
    <row r="29" spans="1:8" s="172" customFormat="1" ht="25.5" customHeight="1" x14ac:dyDescent="0.25">
      <c r="A29" s="26"/>
      <c r="B29" s="26"/>
      <c r="C29" s="174" t="s">
        <v>87</v>
      </c>
      <c r="D29" s="170"/>
      <c r="E29" s="170"/>
      <c r="F29" s="170"/>
      <c r="G29" s="170"/>
      <c r="H29" s="170"/>
    </row>
    <row r="30" spans="1:8" s="172" customFormat="1" ht="45" customHeight="1" x14ac:dyDescent="0.25">
      <c r="A30" s="26"/>
      <c r="B30" s="26"/>
      <c r="C30" s="175" t="s">
        <v>173</v>
      </c>
      <c r="D30" s="173">
        <f>SUM(E30:H30)</f>
        <v>-729713.8</v>
      </c>
      <c r="E30" s="176"/>
      <c r="F30" s="173">
        <f>'4'!E45</f>
        <v>-729713.8</v>
      </c>
      <c r="G30" s="176"/>
      <c r="H30" s="176"/>
    </row>
    <row r="31" spans="1:8" s="172" customFormat="1" ht="57" customHeight="1" x14ac:dyDescent="0.25">
      <c r="A31" s="26"/>
      <c r="B31" s="26"/>
      <c r="C31" s="175" t="s">
        <v>174</v>
      </c>
      <c r="D31" s="173">
        <f t="shared" ref="D31" si="5">SUM(E31:H31)</f>
        <v>-9229.9</v>
      </c>
      <c r="E31" s="176"/>
      <c r="F31" s="173">
        <f>'4'!E47</f>
        <v>-9229.9</v>
      </c>
      <c r="G31" s="176"/>
      <c r="H31" s="176"/>
    </row>
    <row r="32" spans="1:8" s="172" customFormat="1" ht="77.25" customHeight="1" x14ac:dyDescent="0.25">
      <c r="A32" s="26">
        <v>1072</v>
      </c>
      <c r="B32" s="26">
        <v>31008</v>
      </c>
      <c r="C32" s="168" t="s">
        <v>175</v>
      </c>
      <c r="D32" s="169">
        <f>SUM(D34:D35)</f>
        <v>-182573.7</v>
      </c>
      <c r="E32" s="169">
        <f>SUM(E34:E35)</f>
        <v>-182573.7</v>
      </c>
      <c r="F32" s="170">
        <f t="shared" ref="F32:H32" si="6">SUM(F34:F35)</f>
        <v>0</v>
      </c>
      <c r="G32" s="170">
        <f t="shared" si="6"/>
        <v>0</v>
      </c>
      <c r="H32" s="170">
        <f t="shared" si="6"/>
        <v>0</v>
      </c>
    </row>
    <row r="33" spans="1:8" s="172" customFormat="1" ht="25.5" customHeight="1" x14ac:dyDescent="0.25">
      <c r="A33" s="26"/>
      <c r="B33" s="26"/>
      <c r="C33" s="174" t="s">
        <v>87</v>
      </c>
      <c r="D33" s="170"/>
      <c r="E33" s="170"/>
      <c r="F33" s="170"/>
      <c r="G33" s="170"/>
      <c r="H33" s="170"/>
    </row>
    <row r="34" spans="1:8" s="172" customFormat="1" ht="62.25" customHeight="1" x14ac:dyDescent="0.25">
      <c r="A34" s="26"/>
      <c r="B34" s="26"/>
      <c r="C34" s="175" t="s">
        <v>176</v>
      </c>
      <c r="D34" s="169">
        <f>SUM(E34:H34)</f>
        <v>-81603.899999999994</v>
      </c>
      <c r="E34" s="171">
        <f>'4'!E52</f>
        <v>-81603.899999999994</v>
      </c>
      <c r="F34" s="170"/>
      <c r="G34" s="170"/>
      <c r="H34" s="170"/>
    </row>
    <row r="35" spans="1:8" s="172" customFormat="1" ht="60" customHeight="1" x14ac:dyDescent="0.25">
      <c r="A35" s="26"/>
      <c r="B35" s="26"/>
      <c r="C35" s="175" t="s">
        <v>177</v>
      </c>
      <c r="D35" s="169">
        <f>SUM(E35:H35)</f>
        <v>-100969.8</v>
      </c>
      <c r="E35" s="171">
        <f>'4'!E53</f>
        <v>-100969.8</v>
      </c>
      <c r="F35" s="170"/>
      <c r="G35" s="170"/>
      <c r="H35" s="170"/>
    </row>
    <row r="36" spans="1:8" s="172" customFormat="1" ht="74.25" customHeight="1" x14ac:dyDescent="0.25">
      <c r="A36" s="26">
        <v>1072</v>
      </c>
      <c r="B36" s="26">
        <v>31009</v>
      </c>
      <c r="C36" s="168" t="s">
        <v>178</v>
      </c>
      <c r="D36" s="169">
        <f>SUM(E36:H36)</f>
        <v>-105490.3</v>
      </c>
      <c r="E36" s="171">
        <f>'4'!E56</f>
        <v>-105490.3</v>
      </c>
      <c r="F36" s="171"/>
      <c r="G36" s="171"/>
      <c r="H36" s="170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view="pageBreakPreview" topLeftCell="A25" zoomScale="90" zoomScaleNormal="93" zoomScaleSheetLayoutView="90" workbookViewId="0">
      <selection activeCell="H30" sqref="H30"/>
    </sheetView>
  </sheetViews>
  <sheetFormatPr defaultColWidth="8" defaultRowHeight="16.5" customHeight="1" x14ac:dyDescent="0.3"/>
  <cols>
    <col min="1" max="1" width="9.42578125" style="177" customWidth="1"/>
    <col min="2" max="3" width="8" style="177"/>
    <col min="4" max="4" width="10.5703125" style="177" customWidth="1"/>
    <col min="5" max="5" width="15.85546875" style="177" customWidth="1"/>
    <col min="6" max="6" width="76.42578125" style="177" customWidth="1"/>
    <col min="7" max="7" width="22.28515625" style="177" customWidth="1"/>
    <col min="8" max="8" width="23.42578125" style="177" customWidth="1"/>
    <col min="9" max="16384" width="8" style="177"/>
  </cols>
  <sheetData>
    <row r="1" spans="1:8" ht="20.25" customHeight="1" x14ac:dyDescent="0.3">
      <c r="G1" s="332" t="s">
        <v>19</v>
      </c>
      <c r="H1" s="332"/>
    </row>
    <row r="2" spans="1:8" s="8" customFormat="1" ht="13.5" customHeight="1" x14ac:dyDescent="0.25">
      <c r="A2" s="334" t="s">
        <v>98</v>
      </c>
      <c r="B2" s="334"/>
      <c r="C2" s="334"/>
      <c r="D2" s="334"/>
      <c r="E2" s="334"/>
      <c r="F2" s="334"/>
      <c r="G2" s="334"/>
      <c r="H2" s="334"/>
    </row>
    <row r="3" spans="1:8" s="8" customFormat="1" ht="13.5" customHeight="1" x14ac:dyDescent="0.25">
      <c r="A3" s="334" t="s">
        <v>1</v>
      </c>
      <c r="B3" s="334"/>
      <c r="C3" s="334"/>
      <c r="D3" s="334"/>
      <c r="E3" s="334"/>
      <c r="F3" s="334"/>
      <c r="G3" s="334"/>
      <c r="H3" s="334"/>
    </row>
    <row r="4" spans="1:8" s="8" customFormat="1" ht="52.5" customHeight="1" x14ac:dyDescent="0.25">
      <c r="A4" s="335" t="s">
        <v>271</v>
      </c>
      <c r="B4" s="335"/>
      <c r="C4" s="335"/>
      <c r="D4" s="335"/>
      <c r="E4" s="335"/>
      <c r="F4" s="335"/>
      <c r="G4" s="335"/>
      <c r="H4" s="335"/>
    </row>
    <row r="5" spans="1:8" s="106" customFormat="1" ht="16.5" customHeight="1" x14ac:dyDescent="0.25">
      <c r="A5" s="46"/>
      <c r="B5" s="46"/>
      <c r="C5" s="46"/>
      <c r="D5" s="46"/>
      <c r="E5" s="46"/>
      <c r="F5" s="46"/>
      <c r="G5" s="46"/>
      <c r="H5" s="46"/>
    </row>
    <row r="6" spans="1:8" s="106" customFormat="1" ht="36" customHeight="1" x14ac:dyDescent="0.3">
      <c r="A6" s="46"/>
      <c r="B6" s="46"/>
      <c r="C6" s="46"/>
      <c r="D6" s="46"/>
      <c r="E6" s="46"/>
      <c r="F6" s="46"/>
      <c r="G6" s="46"/>
      <c r="H6" s="23" t="s">
        <v>97</v>
      </c>
    </row>
    <row r="7" spans="1:8" s="106" customFormat="1" ht="58.5" customHeight="1" x14ac:dyDescent="0.25">
      <c r="A7" s="336" t="s">
        <v>20</v>
      </c>
      <c r="B7" s="337"/>
      <c r="C7" s="338"/>
      <c r="D7" s="336" t="s">
        <v>21</v>
      </c>
      <c r="E7" s="338"/>
      <c r="F7" s="336" t="s">
        <v>22</v>
      </c>
      <c r="G7" s="343" t="s">
        <v>16</v>
      </c>
      <c r="H7" s="344"/>
    </row>
    <row r="8" spans="1:8" s="106" customFormat="1" ht="30" customHeight="1" x14ac:dyDescent="0.25">
      <c r="A8" s="339"/>
      <c r="B8" s="340"/>
      <c r="C8" s="341"/>
      <c r="D8" s="339"/>
      <c r="E8" s="341"/>
      <c r="F8" s="342"/>
      <c r="G8" s="333" t="s">
        <v>99</v>
      </c>
      <c r="H8" s="333" t="s">
        <v>6</v>
      </c>
    </row>
    <row r="9" spans="1:8" s="106" customFormat="1" ht="38.25" customHeight="1" x14ac:dyDescent="0.25">
      <c r="A9" s="47" t="s">
        <v>23</v>
      </c>
      <c r="B9" s="47" t="s">
        <v>24</v>
      </c>
      <c r="C9" s="47" t="s">
        <v>25</v>
      </c>
      <c r="D9" s="47" t="s">
        <v>26</v>
      </c>
      <c r="E9" s="47" t="s">
        <v>27</v>
      </c>
      <c r="F9" s="339"/>
      <c r="G9" s="333"/>
      <c r="H9" s="333"/>
    </row>
    <row r="10" spans="1:8" s="106" customFormat="1" ht="16.5" customHeight="1" x14ac:dyDescent="0.25">
      <c r="A10" s="48"/>
      <c r="B10" s="48"/>
      <c r="C10" s="48"/>
      <c r="D10" s="48"/>
      <c r="E10" s="49"/>
      <c r="F10" s="50" t="s">
        <v>28</v>
      </c>
      <c r="G10" s="24">
        <f>G12+G102</f>
        <v>0</v>
      </c>
      <c r="H10" s="24">
        <f>H12+H102</f>
        <v>0</v>
      </c>
    </row>
    <row r="11" spans="1:8" s="106" customFormat="1" ht="16.5" customHeight="1" x14ac:dyDescent="0.25">
      <c r="A11" s="41"/>
      <c r="B11" s="41"/>
      <c r="C11" s="41"/>
      <c r="D11" s="41"/>
      <c r="E11" s="42"/>
      <c r="F11" s="27" t="s">
        <v>29</v>
      </c>
      <c r="G11" s="304"/>
      <c r="H11" s="51"/>
    </row>
    <row r="12" spans="1:8" s="106" customFormat="1" ht="18" customHeight="1" x14ac:dyDescent="0.25">
      <c r="A12" s="40" t="s">
        <v>68</v>
      </c>
      <c r="B12" s="41"/>
      <c r="C12" s="41"/>
      <c r="D12" s="41"/>
      <c r="E12" s="42"/>
      <c r="F12" s="52" t="s">
        <v>69</v>
      </c>
      <c r="G12" s="25">
        <f>G14</f>
        <v>256489.99999999988</v>
      </c>
      <c r="H12" s="25">
        <f>H14</f>
        <v>288063.99999999965</v>
      </c>
    </row>
    <row r="13" spans="1:8" s="106" customFormat="1" ht="16.5" customHeight="1" x14ac:dyDescent="0.25">
      <c r="A13" s="41"/>
      <c r="B13" s="41"/>
      <c r="C13" s="41"/>
      <c r="D13" s="41"/>
      <c r="E13" s="42"/>
      <c r="F13" s="27" t="s">
        <v>29</v>
      </c>
      <c r="G13" s="27"/>
      <c r="H13" s="53"/>
    </row>
    <row r="14" spans="1:8" s="106" customFormat="1" ht="20.25" customHeight="1" x14ac:dyDescent="0.25">
      <c r="A14" s="41"/>
      <c r="B14" s="40" t="s">
        <v>70</v>
      </c>
      <c r="C14" s="41"/>
      <c r="D14" s="41"/>
      <c r="E14" s="42"/>
      <c r="F14" s="52" t="s">
        <v>71</v>
      </c>
      <c r="G14" s="25">
        <f t="shared" ref="G14" si="0">G16</f>
        <v>256489.99999999988</v>
      </c>
      <c r="H14" s="25">
        <f>H16</f>
        <v>288063.99999999965</v>
      </c>
    </row>
    <row r="15" spans="1:8" s="106" customFormat="1" ht="16.5" customHeight="1" x14ac:dyDescent="0.25">
      <c r="A15" s="41"/>
      <c r="B15" s="41"/>
      <c r="C15" s="41"/>
      <c r="D15" s="41"/>
      <c r="E15" s="42"/>
      <c r="F15" s="27" t="s">
        <v>29</v>
      </c>
      <c r="G15" s="54"/>
      <c r="H15" s="55"/>
    </row>
    <row r="16" spans="1:8" s="106" customFormat="1" ht="16.5" customHeight="1" x14ac:dyDescent="0.25">
      <c r="A16" s="41"/>
      <c r="B16" s="41"/>
      <c r="C16" s="44" t="s">
        <v>68</v>
      </c>
      <c r="D16" s="41"/>
      <c r="E16" s="41"/>
      <c r="F16" s="56" t="s">
        <v>72</v>
      </c>
      <c r="G16" s="57">
        <f t="shared" ref="G16:H16" si="1">G18</f>
        <v>256489.99999999988</v>
      </c>
      <c r="H16" s="57">
        <f t="shared" si="1"/>
        <v>288063.99999999965</v>
      </c>
    </row>
    <row r="17" spans="1:8" s="106" customFormat="1" ht="16.5" customHeight="1" x14ac:dyDescent="0.25">
      <c r="A17" s="41"/>
      <c r="B17" s="41"/>
      <c r="C17" s="41"/>
      <c r="D17" s="41"/>
      <c r="E17" s="41"/>
      <c r="F17" s="41" t="s">
        <v>29</v>
      </c>
      <c r="G17" s="51"/>
      <c r="H17" s="51"/>
    </row>
    <row r="18" spans="1:8" s="106" customFormat="1" ht="34.5" customHeight="1" x14ac:dyDescent="0.25">
      <c r="A18" s="41"/>
      <c r="B18" s="41"/>
      <c r="C18" s="41"/>
      <c r="D18" s="41"/>
      <c r="E18" s="41"/>
      <c r="F18" s="44" t="s">
        <v>18</v>
      </c>
      <c r="G18" s="6">
        <f t="shared" ref="G18:H18" si="2">G20</f>
        <v>256489.99999999988</v>
      </c>
      <c r="H18" s="6">
        <f t="shared" si="2"/>
        <v>288063.99999999965</v>
      </c>
    </row>
    <row r="19" spans="1:8" s="106" customFormat="1" ht="16.5" customHeight="1" x14ac:dyDescent="0.25">
      <c r="A19" s="41"/>
      <c r="B19" s="41"/>
      <c r="C19" s="41"/>
      <c r="D19" s="41"/>
      <c r="E19" s="41"/>
      <c r="F19" s="41" t="s">
        <v>29</v>
      </c>
      <c r="G19" s="41"/>
      <c r="H19" s="41"/>
    </row>
    <row r="20" spans="1:8" s="106" customFormat="1" ht="18.75" customHeight="1" x14ac:dyDescent="0.25">
      <c r="A20" s="41"/>
      <c r="B20" s="41"/>
      <c r="C20" s="41"/>
      <c r="D20" s="41" t="s">
        <v>73</v>
      </c>
      <c r="E20" s="41"/>
      <c r="F20" s="41" t="s">
        <v>65</v>
      </c>
      <c r="G20" s="20">
        <f>G22+G31+G48+G57+G66+G75+G84+G93+G39</f>
        <v>256489.99999999988</v>
      </c>
      <c r="H20" s="20">
        <f>H22+H31+H48+H57+H66+H75+H84+H93+H39</f>
        <v>288063.99999999965</v>
      </c>
    </row>
    <row r="21" spans="1:8" s="106" customFormat="1" ht="16.5" customHeight="1" x14ac:dyDescent="0.25">
      <c r="A21" s="41"/>
      <c r="B21" s="41"/>
      <c r="C21" s="41"/>
      <c r="D21" s="41"/>
      <c r="E21" s="41"/>
      <c r="F21" s="41" t="s">
        <v>29</v>
      </c>
      <c r="G21" s="41"/>
      <c r="H21" s="41"/>
    </row>
    <row r="22" spans="1:8" s="180" customFormat="1" ht="33" x14ac:dyDescent="0.25">
      <c r="A22" s="178"/>
      <c r="B22" s="178"/>
      <c r="C22" s="178"/>
      <c r="D22" s="178"/>
      <c r="E22" s="179" t="s">
        <v>137</v>
      </c>
      <c r="F22" s="67" t="s">
        <v>125</v>
      </c>
      <c r="G22" s="68">
        <f>G26</f>
        <v>1451419.2999999998</v>
      </c>
      <c r="H22" s="68">
        <f>H26</f>
        <v>1451419.2999999998</v>
      </c>
    </row>
    <row r="23" spans="1:8" s="180" customFormat="1" x14ac:dyDescent="0.25">
      <c r="A23" s="178"/>
      <c r="B23" s="178"/>
      <c r="C23" s="178"/>
      <c r="D23" s="178"/>
      <c r="E23" s="178"/>
      <c r="F23" s="49" t="s">
        <v>30</v>
      </c>
      <c r="G23" s="27"/>
      <c r="H23" s="27"/>
    </row>
    <row r="24" spans="1:8" s="180" customFormat="1" ht="33" x14ac:dyDescent="0.25">
      <c r="A24" s="178"/>
      <c r="B24" s="178"/>
      <c r="C24" s="178"/>
      <c r="D24" s="178"/>
      <c r="E24" s="178"/>
      <c r="F24" s="69" t="s">
        <v>138</v>
      </c>
      <c r="G24" s="70">
        <f>G26</f>
        <v>1451419.2999999998</v>
      </c>
      <c r="H24" s="70">
        <f>H26</f>
        <v>1451419.2999999998</v>
      </c>
    </row>
    <row r="25" spans="1:8" s="180" customFormat="1" ht="33" x14ac:dyDescent="0.25">
      <c r="A25" s="178"/>
      <c r="B25" s="178"/>
      <c r="C25" s="178"/>
      <c r="D25" s="178"/>
      <c r="E25" s="178"/>
      <c r="F25" s="67" t="s">
        <v>31</v>
      </c>
      <c r="G25" s="71"/>
      <c r="H25" s="71"/>
    </row>
    <row r="26" spans="1:8" s="180" customFormat="1" x14ac:dyDescent="0.25">
      <c r="A26" s="178"/>
      <c r="B26" s="178"/>
      <c r="C26" s="178"/>
      <c r="D26" s="178"/>
      <c r="E26" s="178"/>
      <c r="F26" s="72" t="s">
        <v>28</v>
      </c>
      <c r="G26" s="73">
        <f>G27</f>
        <v>1451419.2999999998</v>
      </c>
      <c r="H26" s="73">
        <f>H27</f>
        <v>1451419.2999999998</v>
      </c>
    </row>
    <row r="27" spans="1:8" s="180" customFormat="1" x14ac:dyDescent="0.25">
      <c r="A27" s="178"/>
      <c r="B27" s="178"/>
      <c r="C27" s="178"/>
      <c r="D27" s="178"/>
      <c r="E27" s="178"/>
      <c r="F27" s="72" t="s">
        <v>33</v>
      </c>
      <c r="G27" s="74">
        <f t="shared" ref="G27:H29" si="3">G28</f>
        <v>1451419.2999999998</v>
      </c>
      <c r="H27" s="74">
        <f t="shared" si="3"/>
        <v>1451419.2999999998</v>
      </c>
    </row>
    <row r="28" spans="1:8" s="180" customFormat="1" x14ac:dyDescent="0.25">
      <c r="A28" s="178"/>
      <c r="B28" s="178"/>
      <c r="C28" s="178"/>
      <c r="D28" s="178"/>
      <c r="E28" s="178"/>
      <c r="F28" s="67" t="s">
        <v>139</v>
      </c>
      <c r="G28" s="74">
        <f t="shared" si="3"/>
        <v>1451419.2999999998</v>
      </c>
      <c r="H28" s="74">
        <f t="shared" si="3"/>
        <v>1451419.2999999998</v>
      </c>
    </row>
    <row r="29" spans="1:8" s="180" customFormat="1" x14ac:dyDescent="0.25">
      <c r="A29" s="178"/>
      <c r="B29" s="178"/>
      <c r="C29" s="178"/>
      <c r="D29" s="178"/>
      <c r="E29" s="178"/>
      <c r="F29" s="67" t="s">
        <v>140</v>
      </c>
      <c r="G29" s="74">
        <f>G30</f>
        <v>1451419.2999999998</v>
      </c>
      <c r="H29" s="74">
        <f t="shared" si="3"/>
        <v>1451419.2999999998</v>
      </c>
    </row>
    <row r="30" spans="1:8" s="180" customFormat="1" ht="24" customHeight="1" x14ac:dyDescent="0.25">
      <c r="A30" s="178"/>
      <c r="B30" s="178"/>
      <c r="C30" s="178"/>
      <c r="D30" s="178"/>
      <c r="E30" s="178"/>
      <c r="F30" s="67" t="s">
        <v>141</v>
      </c>
      <c r="G30" s="181">
        <f>1669809.4-218390.1</f>
        <v>1451419.2999999998</v>
      </c>
      <c r="H30" s="181">
        <f>1669809.4-218390.1</f>
        <v>1451419.2999999998</v>
      </c>
    </row>
    <row r="31" spans="1:8" s="180" customFormat="1" ht="18" customHeight="1" x14ac:dyDescent="0.25">
      <c r="A31" s="178"/>
      <c r="B31" s="178"/>
      <c r="C31" s="178"/>
      <c r="D31" s="178"/>
      <c r="E31" s="182">
        <v>11011</v>
      </c>
      <c r="F31" s="67" t="s">
        <v>163</v>
      </c>
      <c r="G31" s="73">
        <f>G33</f>
        <v>-18399.400000000001</v>
      </c>
      <c r="H31" s="73">
        <f>H33</f>
        <v>-24532.5</v>
      </c>
    </row>
    <row r="32" spans="1:8" s="180" customFormat="1" ht="18" customHeight="1" x14ac:dyDescent="0.25">
      <c r="A32" s="178"/>
      <c r="B32" s="178"/>
      <c r="C32" s="178"/>
      <c r="D32" s="178"/>
      <c r="E32" s="182"/>
      <c r="F32" s="49" t="s">
        <v>30</v>
      </c>
      <c r="G32" s="73"/>
      <c r="H32" s="73"/>
    </row>
    <row r="33" spans="1:8" s="180" customFormat="1" ht="18" customHeight="1" x14ac:dyDescent="0.25">
      <c r="A33" s="178"/>
      <c r="B33" s="178"/>
      <c r="C33" s="178"/>
      <c r="D33" s="178"/>
      <c r="E33" s="182"/>
      <c r="F33" s="69" t="s">
        <v>138</v>
      </c>
      <c r="G33" s="73">
        <f>G35</f>
        <v>-18399.400000000001</v>
      </c>
      <c r="H33" s="73">
        <f>H35</f>
        <v>-24532.5</v>
      </c>
    </row>
    <row r="34" spans="1:8" s="180" customFormat="1" ht="35.25" customHeight="1" x14ac:dyDescent="0.25">
      <c r="A34" s="178"/>
      <c r="B34" s="178"/>
      <c r="C34" s="178"/>
      <c r="D34" s="178"/>
      <c r="E34" s="182"/>
      <c r="F34" s="67" t="s">
        <v>31</v>
      </c>
      <c r="G34" s="73"/>
      <c r="H34" s="73"/>
    </row>
    <row r="35" spans="1:8" s="180" customFormat="1" ht="18" customHeight="1" x14ac:dyDescent="0.25">
      <c r="A35" s="178"/>
      <c r="B35" s="178"/>
      <c r="C35" s="178"/>
      <c r="D35" s="178"/>
      <c r="E35" s="182"/>
      <c r="F35" s="72" t="s">
        <v>28</v>
      </c>
      <c r="G35" s="73">
        <f t="shared" ref="G35:H37" si="4">G36</f>
        <v>-18399.400000000001</v>
      </c>
      <c r="H35" s="73">
        <f t="shared" si="4"/>
        <v>-24532.5</v>
      </c>
    </row>
    <row r="36" spans="1:8" s="180" customFormat="1" ht="18" customHeight="1" x14ac:dyDescent="0.25">
      <c r="A36" s="178"/>
      <c r="B36" s="178"/>
      <c r="C36" s="178"/>
      <c r="D36" s="178"/>
      <c r="E36" s="182"/>
      <c r="F36" s="72" t="s">
        <v>33</v>
      </c>
      <c r="G36" s="73">
        <f t="shared" si="4"/>
        <v>-18399.400000000001</v>
      </c>
      <c r="H36" s="73">
        <f t="shared" si="4"/>
        <v>-24532.5</v>
      </c>
    </row>
    <row r="37" spans="1:8" s="180" customFormat="1" ht="18" customHeight="1" x14ac:dyDescent="0.25">
      <c r="A37" s="178"/>
      <c r="B37" s="178"/>
      <c r="C37" s="178"/>
      <c r="D37" s="178"/>
      <c r="E37" s="182"/>
      <c r="F37" s="67" t="s">
        <v>34</v>
      </c>
      <c r="G37" s="73">
        <f t="shared" si="4"/>
        <v>-18399.400000000001</v>
      </c>
      <c r="H37" s="73">
        <f t="shared" si="4"/>
        <v>-24532.5</v>
      </c>
    </row>
    <row r="38" spans="1:8" s="180" customFormat="1" ht="18" customHeight="1" x14ac:dyDescent="0.25">
      <c r="A38" s="178"/>
      <c r="B38" s="178"/>
      <c r="C38" s="178"/>
      <c r="D38" s="178"/>
      <c r="E38" s="182"/>
      <c r="F38" s="67" t="s">
        <v>179</v>
      </c>
      <c r="G38" s="183">
        <v>-18399.400000000001</v>
      </c>
      <c r="H38" s="183">
        <v>-24532.5</v>
      </c>
    </row>
    <row r="39" spans="1:8" s="180" customFormat="1" ht="18" customHeight="1" x14ac:dyDescent="0.25">
      <c r="A39" s="178"/>
      <c r="B39" s="178"/>
      <c r="C39" s="178"/>
      <c r="D39" s="178"/>
      <c r="E39" s="182">
        <v>11013</v>
      </c>
      <c r="F39" s="38" t="s">
        <v>206</v>
      </c>
      <c r="G39" s="73">
        <f>G41</f>
        <v>-26020</v>
      </c>
      <c r="H39" s="73">
        <f>H41</f>
        <v>-26020</v>
      </c>
    </row>
    <row r="40" spans="1:8" s="180" customFormat="1" ht="18" customHeight="1" x14ac:dyDescent="0.25">
      <c r="A40" s="178"/>
      <c r="B40" s="178"/>
      <c r="C40" s="178"/>
      <c r="D40" s="178"/>
      <c r="E40" s="182"/>
      <c r="F40" s="38" t="s">
        <v>30</v>
      </c>
      <c r="G40" s="73"/>
      <c r="H40" s="73"/>
    </row>
    <row r="41" spans="1:8" s="180" customFormat="1" ht="33" x14ac:dyDescent="0.25">
      <c r="A41" s="178"/>
      <c r="B41" s="178"/>
      <c r="C41" s="178"/>
      <c r="D41" s="178"/>
      <c r="E41" s="182"/>
      <c r="F41" s="107" t="s">
        <v>88</v>
      </c>
      <c r="G41" s="73">
        <f>G43</f>
        <v>-26020</v>
      </c>
      <c r="H41" s="73">
        <f>H43</f>
        <v>-26020</v>
      </c>
    </row>
    <row r="42" spans="1:8" s="180" customFormat="1" ht="35.25" customHeight="1" x14ac:dyDescent="0.25">
      <c r="A42" s="178"/>
      <c r="B42" s="178"/>
      <c r="C42" s="178"/>
      <c r="D42" s="178"/>
      <c r="E42" s="182"/>
      <c r="F42" s="38" t="s">
        <v>31</v>
      </c>
      <c r="G42" s="73"/>
      <c r="H42" s="73"/>
    </row>
    <row r="43" spans="1:8" s="180" customFormat="1" ht="18" customHeight="1" x14ac:dyDescent="0.25">
      <c r="A43" s="178"/>
      <c r="B43" s="178"/>
      <c r="C43" s="178"/>
      <c r="D43" s="178"/>
      <c r="E43" s="182"/>
      <c r="F43" s="84" t="s">
        <v>28</v>
      </c>
      <c r="G43" s="73">
        <f t="shared" ref="G43:H46" si="5">G44</f>
        <v>-26020</v>
      </c>
      <c r="H43" s="73">
        <f t="shared" si="5"/>
        <v>-26020</v>
      </c>
    </row>
    <row r="44" spans="1:8" s="180" customFormat="1" ht="18" customHeight="1" x14ac:dyDescent="0.25">
      <c r="A44" s="178"/>
      <c r="B44" s="178"/>
      <c r="C44" s="178"/>
      <c r="D44" s="178"/>
      <c r="E44" s="182"/>
      <c r="F44" s="84" t="s">
        <v>33</v>
      </c>
      <c r="G44" s="73">
        <f t="shared" si="5"/>
        <v>-26020</v>
      </c>
      <c r="H44" s="73">
        <f t="shared" si="5"/>
        <v>-26020</v>
      </c>
    </row>
    <row r="45" spans="1:8" s="180" customFormat="1" ht="18" customHeight="1" x14ac:dyDescent="0.25">
      <c r="A45" s="178"/>
      <c r="B45" s="178"/>
      <c r="C45" s="178"/>
      <c r="D45" s="178"/>
      <c r="E45" s="182"/>
      <c r="F45" s="84" t="s">
        <v>209</v>
      </c>
      <c r="G45" s="73">
        <f t="shared" si="5"/>
        <v>-26020</v>
      </c>
      <c r="H45" s="73">
        <f t="shared" si="5"/>
        <v>-26020</v>
      </c>
    </row>
    <row r="46" spans="1:8" s="180" customFormat="1" ht="18" customHeight="1" x14ac:dyDescent="0.25">
      <c r="A46" s="178"/>
      <c r="B46" s="178"/>
      <c r="C46" s="178"/>
      <c r="D46" s="178"/>
      <c r="E46" s="182"/>
      <c r="F46" s="84" t="s">
        <v>210</v>
      </c>
      <c r="G46" s="183">
        <f t="shared" si="5"/>
        <v>-26020</v>
      </c>
      <c r="H46" s="183">
        <f t="shared" si="5"/>
        <v>-26020</v>
      </c>
    </row>
    <row r="47" spans="1:8" s="180" customFormat="1" ht="18" customHeight="1" x14ac:dyDescent="0.25">
      <c r="A47" s="178"/>
      <c r="B47" s="178"/>
      <c r="C47" s="178"/>
      <c r="D47" s="178"/>
      <c r="E47" s="182"/>
      <c r="F47" s="84" t="s">
        <v>211</v>
      </c>
      <c r="G47" s="183">
        <v>-26020</v>
      </c>
      <c r="H47" s="183">
        <f>G47</f>
        <v>-26020</v>
      </c>
    </row>
    <row r="48" spans="1:8" s="180" customFormat="1" x14ac:dyDescent="0.25">
      <c r="A48" s="178"/>
      <c r="B48" s="178"/>
      <c r="C48" s="178"/>
      <c r="D48" s="178"/>
      <c r="E48" s="179">
        <v>31002</v>
      </c>
      <c r="F48" s="67" t="s">
        <v>127</v>
      </c>
      <c r="G48" s="68">
        <f>G52</f>
        <v>-478849</v>
      </c>
      <c r="H48" s="68">
        <f>H52</f>
        <v>-132336.1</v>
      </c>
    </row>
    <row r="49" spans="1:8" s="180" customFormat="1" x14ac:dyDescent="0.25">
      <c r="A49" s="178"/>
      <c r="B49" s="178"/>
      <c r="C49" s="178"/>
      <c r="D49" s="178"/>
      <c r="E49" s="178"/>
      <c r="F49" s="49" t="s">
        <v>30</v>
      </c>
      <c r="G49" s="27"/>
      <c r="H49" s="27"/>
    </row>
    <row r="50" spans="1:8" s="180" customFormat="1" ht="33" x14ac:dyDescent="0.25">
      <c r="A50" s="178"/>
      <c r="B50" s="178"/>
      <c r="C50" s="178"/>
      <c r="D50" s="178"/>
      <c r="E50" s="178"/>
      <c r="F50" s="69" t="s">
        <v>88</v>
      </c>
      <c r="G50" s="70">
        <f>G52</f>
        <v>-478849</v>
      </c>
      <c r="H50" s="70">
        <f>H52</f>
        <v>-132336.1</v>
      </c>
    </row>
    <row r="51" spans="1:8" s="180" customFormat="1" ht="33" x14ac:dyDescent="0.25">
      <c r="A51" s="178"/>
      <c r="B51" s="178"/>
      <c r="C51" s="178"/>
      <c r="D51" s="178"/>
      <c r="E51" s="178"/>
      <c r="F51" s="67" t="s">
        <v>31</v>
      </c>
      <c r="G51" s="71"/>
      <c r="H51" s="71"/>
    </row>
    <row r="52" spans="1:8" s="180" customFormat="1" x14ac:dyDescent="0.25">
      <c r="A52" s="178"/>
      <c r="B52" s="178"/>
      <c r="C52" s="178"/>
      <c r="D52" s="178"/>
      <c r="E52" s="178"/>
      <c r="F52" s="72" t="s">
        <v>28</v>
      </c>
      <c r="G52" s="73">
        <f>G53</f>
        <v>-478849</v>
      </c>
      <c r="H52" s="73">
        <f>H53</f>
        <v>-132336.1</v>
      </c>
    </row>
    <row r="53" spans="1:8" s="180" customFormat="1" x14ac:dyDescent="0.25">
      <c r="A53" s="178"/>
      <c r="B53" s="178"/>
      <c r="C53" s="178"/>
      <c r="D53" s="178"/>
      <c r="E53" s="178"/>
      <c r="F53" s="72" t="s">
        <v>89</v>
      </c>
      <c r="G53" s="74">
        <f t="shared" ref="G53:H54" si="6">G54</f>
        <v>-478849</v>
      </c>
      <c r="H53" s="74">
        <f t="shared" si="6"/>
        <v>-132336.1</v>
      </c>
    </row>
    <row r="54" spans="1:8" s="180" customFormat="1" x14ac:dyDescent="0.25">
      <c r="A54" s="178"/>
      <c r="B54" s="178"/>
      <c r="C54" s="178"/>
      <c r="D54" s="178"/>
      <c r="E54" s="178"/>
      <c r="F54" s="67" t="s">
        <v>90</v>
      </c>
      <c r="G54" s="74">
        <f t="shared" si="6"/>
        <v>-478849</v>
      </c>
      <c r="H54" s="74">
        <f t="shared" si="6"/>
        <v>-132336.1</v>
      </c>
    </row>
    <row r="55" spans="1:8" s="180" customFormat="1" x14ac:dyDescent="0.25">
      <c r="A55" s="178"/>
      <c r="B55" s="178"/>
      <c r="C55" s="178"/>
      <c r="D55" s="178"/>
      <c r="E55" s="178"/>
      <c r="F55" s="67" t="s">
        <v>91</v>
      </c>
      <c r="G55" s="74">
        <f>G56</f>
        <v>-478849</v>
      </c>
      <c r="H55" s="74">
        <f>H56</f>
        <v>-132336.1</v>
      </c>
    </row>
    <row r="56" spans="1:8" s="180" customFormat="1" x14ac:dyDescent="0.25">
      <c r="A56" s="178"/>
      <c r="B56" s="178"/>
      <c r="C56" s="178"/>
      <c r="D56" s="178"/>
      <c r="E56" s="178"/>
      <c r="F56" s="67" t="s">
        <v>136</v>
      </c>
      <c r="G56" s="183">
        <f>'4'!D13</f>
        <v>-478849</v>
      </c>
      <c r="H56" s="183">
        <f>'4'!E13</f>
        <v>-132336.1</v>
      </c>
    </row>
    <row r="57" spans="1:8" s="184" customFormat="1" ht="39" customHeight="1" x14ac:dyDescent="0.25">
      <c r="A57" s="21"/>
      <c r="B57" s="21"/>
      <c r="C57" s="21"/>
      <c r="D57" s="21"/>
      <c r="E57" s="58">
        <v>31007</v>
      </c>
      <c r="F57" s="27" t="s">
        <v>122</v>
      </c>
      <c r="G57" s="20">
        <f>G61</f>
        <v>-129699</v>
      </c>
      <c r="H57" s="20">
        <f>H61</f>
        <v>-92201</v>
      </c>
    </row>
    <row r="58" spans="1:8" s="184" customFormat="1" x14ac:dyDescent="0.25">
      <c r="A58" s="21"/>
      <c r="B58" s="21"/>
      <c r="C58" s="21"/>
      <c r="D58" s="21"/>
      <c r="E58" s="21"/>
      <c r="F58" s="27" t="s">
        <v>30</v>
      </c>
      <c r="G58" s="38"/>
      <c r="H58" s="38"/>
    </row>
    <row r="59" spans="1:8" s="184" customFormat="1" ht="33" x14ac:dyDescent="0.25">
      <c r="A59" s="21"/>
      <c r="B59" s="21"/>
      <c r="C59" s="21"/>
      <c r="D59" s="21"/>
      <c r="E59" s="21"/>
      <c r="F59" s="28" t="s">
        <v>88</v>
      </c>
      <c r="G59" s="59">
        <f>G61</f>
        <v>-129699</v>
      </c>
      <c r="H59" s="59">
        <f>H61</f>
        <v>-92201</v>
      </c>
    </row>
    <row r="60" spans="1:8" s="184" customFormat="1" ht="33" x14ac:dyDescent="0.25">
      <c r="A60" s="21"/>
      <c r="B60" s="21"/>
      <c r="C60" s="21"/>
      <c r="D60" s="21"/>
      <c r="E60" s="21"/>
      <c r="F60" s="27" t="s">
        <v>31</v>
      </c>
      <c r="G60" s="39"/>
      <c r="H60" s="39"/>
    </row>
    <row r="61" spans="1:8" s="184" customFormat="1" x14ac:dyDescent="0.25">
      <c r="A61" s="21"/>
      <c r="B61" s="21"/>
      <c r="C61" s="21"/>
      <c r="D61" s="21"/>
      <c r="E61" s="21"/>
      <c r="F61" s="29" t="s">
        <v>28</v>
      </c>
      <c r="G61" s="60">
        <f t="shared" ref="G61:H64" si="7">G62</f>
        <v>-129699</v>
      </c>
      <c r="H61" s="60">
        <f t="shared" si="7"/>
        <v>-92201</v>
      </c>
    </row>
    <row r="62" spans="1:8" s="184" customFormat="1" x14ac:dyDescent="0.25">
      <c r="A62" s="21"/>
      <c r="B62" s="21"/>
      <c r="C62" s="21"/>
      <c r="D62" s="21"/>
      <c r="E62" s="21"/>
      <c r="F62" s="29" t="s">
        <v>89</v>
      </c>
      <c r="G62" s="61">
        <f t="shared" si="7"/>
        <v>-129699</v>
      </c>
      <c r="H62" s="61">
        <f t="shared" si="7"/>
        <v>-92201</v>
      </c>
    </row>
    <row r="63" spans="1:8" s="184" customFormat="1" x14ac:dyDescent="0.25">
      <c r="A63" s="21"/>
      <c r="B63" s="21"/>
      <c r="C63" s="21"/>
      <c r="D63" s="21"/>
      <c r="E63" s="21"/>
      <c r="F63" s="29" t="s">
        <v>90</v>
      </c>
      <c r="G63" s="61">
        <f t="shared" si="7"/>
        <v>-129699</v>
      </c>
      <c r="H63" s="61">
        <f t="shared" si="7"/>
        <v>-92201</v>
      </c>
    </row>
    <row r="64" spans="1:8" s="184" customFormat="1" x14ac:dyDescent="0.25">
      <c r="A64" s="21"/>
      <c r="B64" s="21"/>
      <c r="C64" s="21"/>
      <c r="D64" s="21"/>
      <c r="E64" s="21"/>
      <c r="F64" s="29" t="s">
        <v>91</v>
      </c>
      <c r="G64" s="61">
        <f>G65</f>
        <v>-129699</v>
      </c>
      <c r="H64" s="61">
        <f t="shared" si="7"/>
        <v>-92201</v>
      </c>
    </row>
    <row r="65" spans="1:8" s="184" customFormat="1" x14ac:dyDescent="0.25">
      <c r="A65" s="21"/>
      <c r="B65" s="21"/>
      <c r="C65" s="21"/>
      <c r="D65" s="21"/>
      <c r="E65" s="21"/>
      <c r="F65" s="27" t="s">
        <v>108</v>
      </c>
      <c r="G65" s="183">
        <f>'4'!D22</f>
        <v>-129699</v>
      </c>
      <c r="H65" s="183">
        <f>'4'!E22</f>
        <v>-92201</v>
      </c>
    </row>
    <row r="66" spans="1:8" s="184" customFormat="1" x14ac:dyDescent="0.25">
      <c r="A66" s="21"/>
      <c r="B66" s="21"/>
      <c r="C66" s="21"/>
      <c r="D66" s="21"/>
      <c r="E66" s="21">
        <v>31009</v>
      </c>
      <c r="F66" s="27" t="s">
        <v>165</v>
      </c>
      <c r="G66" s="20">
        <f>G68</f>
        <v>-99824.3</v>
      </c>
      <c r="H66" s="20">
        <f>H68</f>
        <v>-99824.3</v>
      </c>
    </row>
    <row r="67" spans="1:8" s="184" customFormat="1" x14ac:dyDescent="0.25">
      <c r="A67" s="21"/>
      <c r="B67" s="21"/>
      <c r="C67" s="21"/>
      <c r="D67" s="21"/>
      <c r="E67" s="21"/>
      <c r="F67" s="27" t="s">
        <v>30</v>
      </c>
      <c r="G67" s="20"/>
      <c r="H67" s="20"/>
    </row>
    <row r="68" spans="1:8" s="184" customFormat="1" ht="33" x14ac:dyDescent="0.25">
      <c r="A68" s="21"/>
      <c r="B68" s="21"/>
      <c r="C68" s="21"/>
      <c r="D68" s="21"/>
      <c r="E68" s="21"/>
      <c r="F68" s="28" t="s">
        <v>138</v>
      </c>
      <c r="G68" s="20">
        <f>G70</f>
        <v>-99824.3</v>
      </c>
      <c r="H68" s="20">
        <f>H70</f>
        <v>-99824.3</v>
      </c>
    </row>
    <row r="69" spans="1:8" s="184" customFormat="1" ht="33" x14ac:dyDescent="0.25">
      <c r="A69" s="21"/>
      <c r="B69" s="21"/>
      <c r="C69" s="21"/>
      <c r="D69" s="21"/>
      <c r="E69" s="21"/>
      <c r="F69" s="27" t="s">
        <v>31</v>
      </c>
      <c r="G69" s="20"/>
      <c r="H69" s="20"/>
    </row>
    <row r="70" spans="1:8" s="184" customFormat="1" x14ac:dyDescent="0.25">
      <c r="A70" s="21"/>
      <c r="B70" s="21"/>
      <c r="C70" s="21"/>
      <c r="D70" s="21"/>
      <c r="E70" s="21"/>
      <c r="F70" s="29" t="s">
        <v>28</v>
      </c>
      <c r="G70" s="20">
        <f t="shared" ref="G70:H73" si="8">G71</f>
        <v>-99824.3</v>
      </c>
      <c r="H70" s="20">
        <f t="shared" si="8"/>
        <v>-99824.3</v>
      </c>
    </row>
    <row r="71" spans="1:8" s="184" customFormat="1" x14ac:dyDescent="0.25">
      <c r="A71" s="21"/>
      <c r="B71" s="21"/>
      <c r="C71" s="21"/>
      <c r="D71" s="21"/>
      <c r="E71" s="21"/>
      <c r="F71" s="29" t="s">
        <v>89</v>
      </c>
      <c r="G71" s="20">
        <f t="shared" si="8"/>
        <v>-99824.3</v>
      </c>
      <c r="H71" s="20">
        <f t="shared" si="8"/>
        <v>-99824.3</v>
      </c>
    </row>
    <row r="72" spans="1:8" s="184" customFormat="1" x14ac:dyDescent="0.25">
      <c r="A72" s="21"/>
      <c r="B72" s="21"/>
      <c r="C72" s="21"/>
      <c r="D72" s="21"/>
      <c r="E72" s="21"/>
      <c r="F72" s="29" t="s">
        <v>90</v>
      </c>
      <c r="G72" s="20">
        <f t="shared" si="8"/>
        <v>-99824.3</v>
      </c>
      <c r="H72" s="20">
        <f t="shared" si="8"/>
        <v>-99824.3</v>
      </c>
    </row>
    <row r="73" spans="1:8" s="184" customFormat="1" x14ac:dyDescent="0.25">
      <c r="A73" s="21"/>
      <c r="B73" s="21"/>
      <c r="C73" s="21"/>
      <c r="D73" s="21"/>
      <c r="E73" s="21"/>
      <c r="F73" s="29" t="s">
        <v>142</v>
      </c>
      <c r="G73" s="20">
        <f t="shared" si="8"/>
        <v>-99824.3</v>
      </c>
      <c r="H73" s="20">
        <f t="shared" si="8"/>
        <v>-99824.3</v>
      </c>
    </row>
    <row r="74" spans="1:8" s="184" customFormat="1" x14ac:dyDescent="0.25">
      <c r="A74" s="21"/>
      <c r="B74" s="21"/>
      <c r="C74" s="21"/>
      <c r="D74" s="21"/>
      <c r="E74" s="21"/>
      <c r="F74" s="27" t="s">
        <v>143</v>
      </c>
      <c r="G74" s="183">
        <f>'4'!D25</f>
        <v>-99824.3</v>
      </c>
      <c r="H74" s="183">
        <f>'4'!E25</f>
        <v>-99824.3</v>
      </c>
    </row>
    <row r="75" spans="1:8" s="184" customFormat="1" ht="17.25" x14ac:dyDescent="0.25">
      <c r="A75" s="21"/>
      <c r="B75" s="21"/>
      <c r="C75" s="21"/>
      <c r="D75" s="21"/>
      <c r="E75" s="21" t="s">
        <v>274</v>
      </c>
      <c r="F75" s="185" t="s">
        <v>275</v>
      </c>
      <c r="G75" s="20">
        <f>G77</f>
        <v>-12000</v>
      </c>
      <c r="H75" s="20">
        <f>H77</f>
        <v>-49497.7</v>
      </c>
    </row>
    <row r="76" spans="1:8" s="184" customFormat="1" x14ac:dyDescent="0.25">
      <c r="A76" s="21"/>
      <c r="B76" s="21"/>
      <c r="C76" s="21"/>
      <c r="D76" s="21"/>
      <c r="E76" s="21"/>
      <c r="F76" s="38" t="s">
        <v>30</v>
      </c>
      <c r="G76" s="20"/>
      <c r="H76" s="20"/>
    </row>
    <row r="77" spans="1:8" s="184" customFormat="1" ht="33" x14ac:dyDescent="0.25">
      <c r="A77" s="21"/>
      <c r="B77" s="21"/>
      <c r="C77" s="21"/>
      <c r="D77" s="21"/>
      <c r="E77" s="21"/>
      <c r="F77" s="107" t="s">
        <v>88</v>
      </c>
      <c r="G77" s="20">
        <f>G79</f>
        <v>-12000</v>
      </c>
      <c r="H77" s="20">
        <f>H79</f>
        <v>-49497.7</v>
      </c>
    </row>
    <row r="78" spans="1:8" s="184" customFormat="1" ht="33" x14ac:dyDescent="0.25">
      <c r="A78" s="21"/>
      <c r="B78" s="21"/>
      <c r="C78" s="21"/>
      <c r="D78" s="21"/>
      <c r="E78" s="21"/>
      <c r="F78" s="38" t="s">
        <v>31</v>
      </c>
      <c r="G78" s="20"/>
      <c r="H78" s="20"/>
    </row>
    <row r="79" spans="1:8" s="184" customFormat="1" x14ac:dyDescent="0.25">
      <c r="A79" s="21"/>
      <c r="B79" s="21"/>
      <c r="C79" s="21"/>
      <c r="D79" s="21"/>
      <c r="E79" s="21"/>
      <c r="F79" s="84" t="s">
        <v>28</v>
      </c>
      <c r="G79" s="20">
        <f t="shared" ref="G79:H82" si="9">G80</f>
        <v>-12000</v>
      </c>
      <c r="H79" s="20">
        <f t="shared" si="9"/>
        <v>-49497.7</v>
      </c>
    </row>
    <row r="80" spans="1:8" s="184" customFormat="1" x14ac:dyDescent="0.25">
      <c r="A80" s="21"/>
      <c r="B80" s="21"/>
      <c r="C80" s="21"/>
      <c r="D80" s="21"/>
      <c r="E80" s="21"/>
      <c r="F80" s="84" t="s">
        <v>89</v>
      </c>
      <c r="G80" s="20">
        <f t="shared" si="9"/>
        <v>-12000</v>
      </c>
      <c r="H80" s="20">
        <f t="shared" si="9"/>
        <v>-49497.7</v>
      </c>
    </row>
    <row r="81" spans="1:8" s="184" customFormat="1" x14ac:dyDescent="0.25">
      <c r="A81" s="21"/>
      <c r="B81" s="21"/>
      <c r="C81" s="21"/>
      <c r="D81" s="21"/>
      <c r="E81" s="21"/>
      <c r="F81" s="84" t="s">
        <v>90</v>
      </c>
      <c r="G81" s="20">
        <f t="shared" si="9"/>
        <v>-12000</v>
      </c>
      <c r="H81" s="20">
        <f t="shared" si="9"/>
        <v>-49497.7</v>
      </c>
    </row>
    <row r="82" spans="1:8" s="184" customFormat="1" x14ac:dyDescent="0.25">
      <c r="A82" s="21"/>
      <c r="B82" s="21"/>
      <c r="C82" s="21"/>
      <c r="D82" s="21"/>
      <c r="E82" s="21"/>
      <c r="F82" s="84" t="s">
        <v>91</v>
      </c>
      <c r="G82" s="20">
        <f t="shared" si="9"/>
        <v>-12000</v>
      </c>
      <c r="H82" s="20">
        <f t="shared" si="9"/>
        <v>-49497.7</v>
      </c>
    </row>
    <row r="83" spans="1:8" s="184" customFormat="1" x14ac:dyDescent="0.25">
      <c r="A83" s="21"/>
      <c r="B83" s="21"/>
      <c r="C83" s="21"/>
      <c r="D83" s="21"/>
      <c r="E83" s="21"/>
      <c r="F83" s="38" t="s">
        <v>180</v>
      </c>
      <c r="G83" s="183">
        <f>'4'!D28</f>
        <v>-12000</v>
      </c>
      <c r="H83" s="183">
        <f>'4'!E28</f>
        <v>-49497.7</v>
      </c>
    </row>
    <row r="84" spans="1:8" s="184" customFormat="1" ht="34.5" x14ac:dyDescent="0.25">
      <c r="A84" s="21"/>
      <c r="B84" s="21"/>
      <c r="C84" s="21"/>
      <c r="D84" s="21"/>
      <c r="E84" s="21">
        <v>31012</v>
      </c>
      <c r="F84" s="185" t="s">
        <v>295</v>
      </c>
      <c r="G84" s="20">
        <f>G86</f>
        <v>-23822.6</v>
      </c>
      <c r="H84" s="20">
        <f>H86</f>
        <v>0</v>
      </c>
    </row>
    <row r="85" spans="1:8" s="184" customFormat="1" x14ac:dyDescent="0.25">
      <c r="A85" s="21"/>
      <c r="B85" s="21"/>
      <c r="C85" s="21"/>
      <c r="D85" s="21"/>
      <c r="E85" s="21"/>
      <c r="F85" s="38" t="s">
        <v>30</v>
      </c>
      <c r="G85" s="20"/>
      <c r="H85" s="20"/>
    </row>
    <row r="86" spans="1:8" s="184" customFormat="1" ht="33" x14ac:dyDescent="0.25">
      <c r="A86" s="21"/>
      <c r="B86" s="21"/>
      <c r="C86" s="21"/>
      <c r="D86" s="21"/>
      <c r="E86" s="21"/>
      <c r="F86" s="289" t="s">
        <v>88</v>
      </c>
      <c r="G86" s="20">
        <f>G88</f>
        <v>-23822.6</v>
      </c>
      <c r="H86" s="20">
        <f>H88</f>
        <v>0</v>
      </c>
    </row>
    <row r="87" spans="1:8" s="184" customFormat="1" ht="33" x14ac:dyDescent="0.25">
      <c r="A87" s="21"/>
      <c r="B87" s="21"/>
      <c r="C87" s="21"/>
      <c r="D87" s="21"/>
      <c r="E87" s="21"/>
      <c r="F87" s="38" t="s">
        <v>31</v>
      </c>
      <c r="G87" s="20"/>
      <c r="H87" s="20"/>
    </row>
    <row r="88" spans="1:8" s="184" customFormat="1" x14ac:dyDescent="0.25">
      <c r="A88" s="21"/>
      <c r="B88" s="21"/>
      <c r="C88" s="21"/>
      <c r="D88" s="21"/>
      <c r="E88" s="21"/>
      <c r="F88" s="84" t="s">
        <v>28</v>
      </c>
      <c r="G88" s="20">
        <f t="shared" ref="G88:H91" si="10">G89</f>
        <v>-23822.6</v>
      </c>
      <c r="H88" s="20">
        <f t="shared" si="10"/>
        <v>0</v>
      </c>
    </row>
    <row r="89" spans="1:8" s="184" customFormat="1" x14ac:dyDescent="0.25">
      <c r="A89" s="21"/>
      <c r="B89" s="21"/>
      <c r="C89" s="21"/>
      <c r="D89" s="21"/>
      <c r="E89" s="21"/>
      <c r="F89" s="84" t="s">
        <v>89</v>
      </c>
      <c r="G89" s="20">
        <f t="shared" si="10"/>
        <v>-23822.6</v>
      </c>
      <c r="H89" s="20">
        <f t="shared" si="10"/>
        <v>0</v>
      </c>
    </row>
    <row r="90" spans="1:8" s="184" customFormat="1" x14ac:dyDescent="0.25">
      <c r="A90" s="21"/>
      <c r="B90" s="21"/>
      <c r="C90" s="21"/>
      <c r="D90" s="21"/>
      <c r="E90" s="21"/>
      <c r="F90" s="84" t="s">
        <v>90</v>
      </c>
      <c r="G90" s="20">
        <f t="shared" si="10"/>
        <v>-23822.6</v>
      </c>
      <c r="H90" s="20">
        <f t="shared" si="10"/>
        <v>0</v>
      </c>
    </row>
    <row r="91" spans="1:8" s="184" customFormat="1" x14ac:dyDescent="0.25">
      <c r="A91" s="21"/>
      <c r="B91" s="21"/>
      <c r="C91" s="21"/>
      <c r="D91" s="21"/>
      <c r="E91" s="21"/>
      <c r="F91" s="84" t="s">
        <v>91</v>
      </c>
      <c r="G91" s="20">
        <f t="shared" si="10"/>
        <v>-23822.6</v>
      </c>
      <c r="H91" s="20">
        <f t="shared" si="10"/>
        <v>0</v>
      </c>
    </row>
    <row r="92" spans="1:8" s="184" customFormat="1" x14ac:dyDescent="0.25">
      <c r="A92" s="21"/>
      <c r="B92" s="21"/>
      <c r="C92" s="21"/>
      <c r="D92" s="21"/>
      <c r="E92" s="21"/>
      <c r="F92" s="38" t="s">
        <v>136</v>
      </c>
      <c r="G92" s="183">
        <f>'4'!D36</f>
        <v>-23822.6</v>
      </c>
      <c r="H92" s="183">
        <f>'4'!E36</f>
        <v>0</v>
      </c>
    </row>
    <row r="93" spans="1:8" s="184" customFormat="1" ht="17.25" x14ac:dyDescent="0.25">
      <c r="A93" s="21"/>
      <c r="B93" s="21"/>
      <c r="C93" s="21"/>
      <c r="D93" s="21"/>
      <c r="E93" s="21">
        <v>31014</v>
      </c>
      <c r="F93" s="185" t="s">
        <v>168</v>
      </c>
      <c r="G93" s="20">
        <f>G95</f>
        <v>-406315</v>
      </c>
      <c r="H93" s="20">
        <f>H95</f>
        <v>-738943.70000000007</v>
      </c>
    </row>
    <row r="94" spans="1:8" s="184" customFormat="1" x14ac:dyDescent="0.25">
      <c r="A94" s="21"/>
      <c r="B94" s="21"/>
      <c r="C94" s="21"/>
      <c r="D94" s="21"/>
      <c r="E94" s="21"/>
      <c r="F94" s="38" t="s">
        <v>30</v>
      </c>
      <c r="G94" s="20"/>
      <c r="H94" s="20"/>
    </row>
    <row r="95" spans="1:8" s="184" customFormat="1" ht="33" x14ac:dyDescent="0.25">
      <c r="A95" s="21"/>
      <c r="B95" s="21"/>
      <c r="C95" s="21"/>
      <c r="D95" s="21"/>
      <c r="E95" s="21"/>
      <c r="F95" s="289" t="s">
        <v>88</v>
      </c>
      <c r="G95" s="20">
        <f>G97</f>
        <v>-406315</v>
      </c>
      <c r="H95" s="20">
        <f>H97</f>
        <v>-738943.70000000007</v>
      </c>
    </row>
    <row r="96" spans="1:8" s="184" customFormat="1" ht="33" x14ac:dyDescent="0.25">
      <c r="A96" s="21"/>
      <c r="B96" s="21"/>
      <c r="C96" s="21"/>
      <c r="D96" s="21"/>
      <c r="E96" s="21"/>
      <c r="F96" s="38" t="s">
        <v>31</v>
      </c>
      <c r="G96" s="20"/>
      <c r="H96" s="20"/>
    </row>
    <row r="97" spans="1:8" s="184" customFormat="1" x14ac:dyDescent="0.25">
      <c r="A97" s="21"/>
      <c r="B97" s="21"/>
      <c r="C97" s="21"/>
      <c r="D97" s="21"/>
      <c r="E97" s="21"/>
      <c r="F97" s="84" t="s">
        <v>28</v>
      </c>
      <c r="G97" s="20">
        <f t="shared" ref="G97:H100" si="11">G98</f>
        <v>-406315</v>
      </c>
      <c r="H97" s="20">
        <f t="shared" si="11"/>
        <v>-738943.70000000007</v>
      </c>
    </row>
    <row r="98" spans="1:8" s="184" customFormat="1" x14ac:dyDescent="0.25">
      <c r="A98" s="21"/>
      <c r="B98" s="21"/>
      <c r="C98" s="21"/>
      <c r="D98" s="21"/>
      <c r="E98" s="21"/>
      <c r="F98" s="84" t="s">
        <v>89</v>
      </c>
      <c r="G98" s="20">
        <f t="shared" si="11"/>
        <v>-406315</v>
      </c>
      <c r="H98" s="20">
        <f t="shared" si="11"/>
        <v>-738943.70000000007</v>
      </c>
    </row>
    <row r="99" spans="1:8" s="184" customFormat="1" x14ac:dyDescent="0.25">
      <c r="A99" s="21"/>
      <c r="B99" s="21"/>
      <c r="C99" s="21"/>
      <c r="D99" s="21"/>
      <c r="E99" s="21"/>
      <c r="F99" s="84" t="s">
        <v>90</v>
      </c>
      <c r="G99" s="20">
        <f t="shared" si="11"/>
        <v>-406315</v>
      </c>
      <c r="H99" s="20">
        <f t="shared" si="11"/>
        <v>-738943.70000000007</v>
      </c>
    </row>
    <row r="100" spans="1:8" s="184" customFormat="1" x14ac:dyDescent="0.25">
      <c r="A100" s="21"/>
      <c r="B100" s="21"/>
      <c r="C100" s="21"/>
      <c r="D100" s="21"/>
      <c r="E100" s="21"/>
      <c r="F100" s="84" t="s">
        <v>91</v>
      </c>
      <c r="G100" s="20">
        <f t="shared" si="11"/>
        <v>-406315</v>
      </c>
      <c r="H100" s="20">
        <f t="shared" si="11"/>
        <v>-738943.70000000007</v>
      </c>
    </row>
    <row r="101" spans="1:8" s="184" customFormat="1" x14ac:dyDescent="0.25">
      <c r="A101" s="21"/>
      <c r="B101" s="21"/>
      <c r="C101" s="21"/>
      <c r="D101" s="21"/>
      <c r="E101" s="21"/>
      <c r="F101" s="38" t="s">
        <v>180</v>
      </c>
      <c r="G101" s="183">
        <f>'4'!D41</f>
        <v>-406315</v>
      </c>
      <c r="H101" s="183">
        <f>'4'!E41</f>
        <v>-738943.70000000007</v>
      </c>
    </row>
    <row r="102" spans="1:8" s="106" customFormat="1" ht="33.75" customHeight="1" x14ac:dyDescent="0.25">
      <c r="A102" s="40" t="s">
        <v>181</v>
      </c>
      <c r="B102" s="41"/>
      <c r="C102" s="41"/>
      <c r="D102" s="41"/>
      <c r="E102" s="41"/>
      <c r="F102" s="78" t="s">
        <v>111</v>
      </c>
      <c r="G102" s="24">
        <f>G104</f>
        <v>-256490</v>
      </c>
      <c r="H102" s="24">
        <f t="shared" ref="H102" si="12">H104</f>
        <v>-288064</v>
      </c>
    </row>
    <row r="103" spans="1:8" s="106" customFormat="1" ht="16.5" customHeight="1" x14ac:dyDescent="0.25">
      <c r="A103" s="41"/>
      <c r="B103" s="41"/>
      <c r="C103" s="41"/>
      <c r="D103" s="41"/>
      <c r="E103" s="42"/>
      <c r="F103" s="27" t="s">
        <v>29</v>
      </c>
      <c r="G103" s="53"/>
      <c r="H103" s="41"/>
    </row>
    <row r="104" spans="1:8" s="106" customFormat="1" ht="20.25" customHeight="1" x14ac:dyDescent="0.25">
      <c r="A104" s="41"/>
      <c r="B104" s="40" t="s">
        <v>182</v>
      </c>
      <c r="C104" s="41"/>
      <c r="D104" s="41"/>
      <c r="E104" s="42"/>
      <c r="F104" s="52" t="s">
        <v>112</v>
      </c>
      <c r="G104" s="24">
        <f t="shared" ref="G104:H104" si="13">G106</f>
        <v>-256490</v>
      </c>
      <c r="H104" s="24">
        <f t="shared" si="13"/>
        <v>-288064</v>
      </c>
    </row>
    <row r="105" spans="1:8" s="106" customFormat="1" ht="16.5" customHeight="1" x14ac:dyDescent="0.25">
      <c r="A105" s="41"/>
      <c r="B105" s="41"/>
      <c r="C105" s="41"/>
      <c r="D105" s="41"/>
      <c r="E105" s="41"/>
      <c r="F105" s="51" t="s">
        <v>29</v>
      </c>
      <c r="G105" s="79"/>
      <c r="H105" s="79"/>
    </row>
    <row r="106" spans="1:8" s="106" customFormat="1" ht="16.5" customHeight="1" x14ac:dyDescent="0.25">
      <c r="A106" s="41"/>
      <c r="B106" s="41"/>
      <c r="C106" s="44" t="s">
        <v>32</v>
      </c>
      <c r="D106" s="41"/>
      <c r="E106" s="41"/>
      <c r="F106" s="52" t="s">
        <v>112</v>
      </c>
      <c r="G106" s="57">
        <f t="shared" ref="G106:H106" si="14">G108</f>
        <v>-256490</v>
      </c>
      <c r="H106" s="57">
        <f t="shared" si="14"/>
        <v>-288064</v>
      </c>
    </row>
    <row r="107" spans="1:8" s="106" customFormat="1" ht="16.5" customHeight="1" x14ac:dyDescent="0.25">
      <c r="A107" s="41"/>
      <c r="B107" s="41"/>
      <c r="C107" s="41"/>
      <c r="D107" s="41"/>
      <c r="E107" s="41"/>
      <c r="F107" s="41" t="s">
        <v>29</v>
      </c>
      <c r="G107" s="41"/>
      <c r="H107" s="41"/>
    </row>
    <row r="108" spans="1:8" s="106" customFormat="1" ht="33" x14ac:dyDescent="0.25">
      <c r="A108" s="41"/>
      <c r="B108" s="41"/>
      <c r="C108" s="41"/>
      <c r="D108" s="41"/>
      <c r="E108" s="42"/>
      <c r="F108" s="50" t="s">
        <v>7</v>
      </c>
      <c r="G108" s="57">
        <f t="shared" ref="G108:H108" si="15">G110</f>
        <v>-256490</v>
      </c>
      <c r="H108" s="57">
        <f t="shared" si="15"/>
        <v>-288064</v>
      </c>
    </row>
    <row r="109" spans="1:8" s="106" customFormat="1" ht="16.5" customHeight="1" x14ac:dyDescent="0.25">
      <c r="A109" s="41"/>
      <c r="B109" s="41"/>
      <c r="C109" s="41"/>
      <c r="D109" s="41"/>
      <c r="E109" s="41"/>
      <c r="F109" s="41" t="s">
        <v>29</v>
      </c>
      <c r="G109" s="41"/>
      <c r="H109" s="41"/>
    </row>
    <row r="110" spans="1:8" ht="23.25" customHeight="1" x14ac:dyDescent="0.3">
      <c r="A110" s="80"/>
      <c r="B110" s="80"/>
      <c r="C110" s="80"/>
      <c r="D110" s="81" t="s">
        <v>152</v>
      </c>
      <c r="E110" s="27"/>
      <c r="F110" s="27" t="s">
        <v>153</v>
      </c>
      <c r="G110" s="68">
        <f>G112+G121</f>
        <v>-256490</v>
      </c>
      <c r="H110" s="68">
        <f>H112+H121</f>
        <v>-288064</v>
      </c>
    </row>
    <row r="111" spans="1:8" ht="16.5" customHeight="1" x14ac:dyDescent="0.3">
      <c r="A111" s="80"/>
      <c r="B111" s="80"/>
      <c r="C111" s="80"/>
      <c r="D111" s="80"/>
      <c r="E111" s="82"/>
      <c r="F111" s="43" t="s">
        <v>29</v>
      </c>
      <c r="G111" s="27"/>
      <c r="H111" s="27"/>
    </row>
    <row r="112" spans="1:8" ht="40.5" customHeight="1" x14ac:dyDescent="0.3">
      <c r="A112" s="80"/>
      <c r="B112" s="80"/>
      <c r="C112" s="80"/>
      <c r="D112" s="80"/>
      <c r="E112" s="53">
        <v>31008</v>
      </c>
      <c r="F112" s="42" t="s">
        <v>157</v>
      </c>
      <c r="G112" s="68">
        <f t="shared" ref="G112:H112" si="16">G114</f>
        <v>-164270</v>
      </c>
      <c r="H112" s="68">
        <f t="shared" si="16"/>
        <v>-182573.7</v>
      </c>
    </row>
    <row r="113" spans="1:8" ht="23.25" customHeight="1" x14ac:dyDescent="0.3">
      <c r="A113" s="80"/>
      <c r="B113" s="80"/>
      <c r="C113" s="80"/>
      <c r="D113" s="80"/>
      <c r="E113" s="53"/>
      <c r="F113" s="42" t="s">
        <v>30</v>
      </c>
      <c r="G113" s="27"/>
      <c r="H113" s="27"/>
    </row>
    <row r="114" spans="1:8" ht="37.5" customHeight="1" x14ac:dyDescent="0.3">
      <c r="A114" s="80"/>
      <c r="B114" s="80"/>
      <c r="C114" s="80"/>
      <c r="D114" s="80"/>
      <c r="E114" s="53"/>
      <c r="F114" s="83" t="s">
        <v>138</v>
      </c>
      <c r="G114" s="68">
        <f t="shared" ref="G114:H114" si="17">G116</f>
        <v>-164270</v>
      </c>
      <c r="H114" s="68">
        <f t="shared" si="17"/>
        <v>-182573.7</v>
      </c>
    </row>
    <row r="115" spans="1:8" ht="36" customHeight="1" x14ac:dyDescent="0.3">
      <c r="A115" s="80"/>
      <c r="B115" s="80"/>
      <c r="C115" s="80"/>
      <c r="D115" s="80"/>
      <c r="E115" s="53"/>
      <c r="F115" s="84" t="s">
        <v>31</v>
      </c>
      <c r="G115" s="68"/>
      <c r="H115" s="68"/>
    </row>
    <row r="116" spans="1:8" ht="16.5" customHeight="1" x14ac:dyDescent="0.3">
      <c r="A116" s="80"/>
      <c r="B116" s="80"/>
      <c r="C116" s="80"/>
      <c r="D116" s="80"/>
      <c r="E116" s="53"/>
      <c r="F116" s="84" t="s">
        <v>28</v>
      </c>
      <c r="G116" s="68">
        <f t="shared" ref="G116:H119" si="18">G117</f>
        <v>-164270</v>
      </c>
      <c r="H116" s="68">
        <f t="shared" si="18"/>
        <v>-182573.7</v>
      </c>
    </row>
    <row r="117" spans="1:8" ht="16.5" customHeight="1" x14ac:dyDescent="0.3">
      <c r="A117" s="80"/>
      <c r="B117" s="80"/>
      <c r="C117" s="80"/>
      <c r="D117" s="80"/>
      <c r="E117" s="85"/>
      <c r="F117" s="84" t="s">
        <v>89</v>
      </c>
      <c r="G117" s="68">
        <f t="shared" si="18"/>
        <v>-164270</v>
      </c>
      <c r="H117" s="68">
        <f t="shared" si="18"/>
        <v>-182573.7</v>
      </c>
    </row>
    <row r="118" spans="1:8" ht="16.5" customHeight="1" x14ac:dyDescent="0.3">
      <c r="A118" s="80"/>
      <c r="B118" s="80"/>
      <c r="C118" s="80"/>
      <c r="D118" s="80"/>
      <c r="E118" s="86"/>
      <c r="F118" s="38" t="s">
        <v>90</v>
      </c>
      <c r="G118" s="61">
        <f t="shared" si="18"/>
        <v>-164270</v>
      </c>
      <c r="H118" s="68">
        <f t="shared" si="18"/>
        <v>-182573.7</v>
      </c>
    </row>
    <row r="119" spans="1:8" ht="18" customHeight="1" x14ac:dyDescent="0.3">
      <c r="A119" s="80"/>
      <c r="B119" s="80"/>
      <c r="C119" s="80"/>
      <c r="D119" s="80"/>
      <c r="E119" s="27"/>
      <c r="F119" s="27" t="s">
        <v>91</v>
      </c>
      <c r="G119" s="68">
        <f t="shared" si="18"/>
        <v>-164270</v>
      </c>
      <c r="H119" s="68">
        <f t="shared" si="18"/>
        <v>-182573.7</v>
      </c>
    </row>
    <row r="120" spans="1:8" s="106" customFormat="1" ht="21" customHeight="1" x14ac:dyDescent="0.25">
      <c r="A120" s="41"/>
      <c r="B120" s="41"/>
      <c r="C120" s="41"/>
      <c r="D120" s="41"/>
      <c r="E120" s="42"/>
      <c r="F120" s="38" t="s">
        <v>135</v>
      </c>
      <c r="G120" s="68">
        <f>'4'!D48</f>
        <v>-164270</v>
      </c>
      <c r="H120" s="68">
        <f>'4'!E48</f>
        <v>-182573.7</v>
      </c>
    </row>
    <row r="121" spans="1:8" ht="51" customHeight="1" x14ac:dyDescent="0.3">
      <c r="A121" s="80"/>
      <c r="B121" s="80"/>
      <c r="C121" s="80"/>
      <c r="D121" s="80"/>
      <c r="E121" s="53" t="s">
        <v>159</v>
      </c>
      <c r="F121" s="42" t="s">
        <v>160</v>
      </c>
      <c r="G121" s="68">
        <f t="shared" ref="G121:H121" si="19">G123</f>
        <v>-92220</v>
      </c>
      <c r="H121" s="68">
        <f t="shared" si="19"/>
        <v>-105490.3</v>
      </c>
    </row>
    <row r="122" spans="1:8" ht="23.25" customHeight="1" x14ac:dyDescent="0.3">
      <c r="A122" s="80"/>
      <c r="B122" s="80"/>
      <c r="C122" s="80"/>
      <c r="D122" s="80"/>
      <c r="E122" s="53"/>
      <c r="F122" s="42" t="s">
        <v>30</v>
      </c>
      <c r="G122" s="27"/>
      <c r="H122" s="27"/>
    </row>
    <row r="123" spans="1:8" ht="37.5" customHeight="1" x14ac:dyDescent="0.3">
      <c r="A123" s="80"/>
      <c r="B123" s="80"/>
      <c r="C123" s="80"/>
      <c r="D123" s="80"/>
      <c r="E123" s="53"/>
      <c r="F123" s="83" t="s">
        <v>138</v>
      </c>
      <c r="G123" s="68">
        <f t="shared" ref="G123:H123" si="20">G125</f>
        <v>-92220</v>
      </c>
      <c r="H123" s="68">
        <f t="shared" si="20"/>
        <v>-105490.3</v>
      </c>
    </row>
    <row r="124" spans="1:8" ht="36" customHeight="1" x14ac:dyDescent="0.3">
      <c r="A124" s="80"/>
      <c r="B124" s="80"/>
      <c r="C124" s="80"/>
      <c r="D124" s="80"/>
      <c r="E124" s="53"/>
      <c r="F124" s="84" t="s">
        <v>31</v>
      </c>
      <c r="G124" s="68"/>
      <c r="H124" s="68"/>
    </row>
    <row r="125" spans="1:8" ht="16.5" customHeight="1" x14ac:dyDescent="0.3">
      <c r="A125" s="80"/>
      <c r="B125" s="80"/>
      <c r="C125" s="80"/>
      <c r="D125" s="80"/>
      <c r="E125" s="53"/>
      <c r="F125" s="84" t="s">
        <v>28</v>
      </c>
      <c r="G125" s="68">
        <f t="shared" ref="G125:H128" si="21">G126</f>
        <v>-92220</v>
      </c>
      <c r="H125" s="68">
        <f t="shared" si="21"/>
        <v>-105490.3</v>
      </c>
    </row>
    <row r="126" spans="1:8" ht="16.5" customHeight="1" x14ac:dyDescent="0.3">
      <c r="A126" s="80"/>
      <c r="B126" s="80"/>
      <c r="C126" s="80"/>
      <c r="D126" s="80"/>
      <c r="E126" s="85"/>
      <c r="F126" s="84" t="s">
        <v>89</v>
      </c>
      <c r="G126" s="68">
        <f t="shared" si="21"/>
        <v>-92220</v>
      </c>
      <c r="H126" s="68">
        <f t="shared" si="21"/>
        <v>-105490.3</v>
      </c>
    </row>
    <row r="127" spans="1:8" ht="16.5" customHeight="1" x14ac:dyDescent="0.3">
      <c r="A127" s="80"/>
      <c r="B127" s="80"/>
      <c r="C127" s="80"/>
      <c r="D127" s="80"/>
      <c r="E127" s="86"/>
      <c r="F127" s="38" t="s">
        <v>90</v>
      </c>
      <c r="G127" s="61">
        <f>G128+G130</f>
        <v>-92220</v>
      </c>
      <c r="H127" s="61">
        <f>H128+H130</f>
        <v>-105490.3</v>
      </c>
    </row>
    <row r="128" spans="1:8" ht="18" customHeight="1" x14ac:dyDescent="0.3">
      <c r="A128" s="80"/>
      <c r="B128" s="80"/>
      <c r="C128" s="80"/>
      <c r="D128" s="80"/>
      <c r="E128" s="27"/>
      <c r="F128" s="27" t="s">
        <v>91</v>
      </c>
      <c r="G128" s="68">
        <f t="shared" si="21"/>
        <v>-79620</v>
      </c>
      <c r="H128" s="68">
        <f t="shared" si="21"/>
        <v>-105490.3</v>
      </c>
    </row>
    <row r="129" spans="1:8" s="106" customFormat="1" ht="21" customHeight="1" x14ac:dyDescent="0.25">
      <c r="A129" s="87"/>
      <c r="B129" s="87"/>
      <c r="C129" s="87"/>
      <c r="D129" s="87"/>
      <c r="E129" s="88"/>
      <c r="F129" s="186" t="s">
        <v>135</v>
      </c>
      <c r="G129" s="187">
        <f>-79620</f>
        <v>-79620</v>
      </c>
      <c r="H129" s="187">
        <f>'4'!E56</f>
        <v>-105490.3</v>
      </c>
    </row>
    <row r="130" spans="1:8" ht="16.5" customHeight="1" x14ac:dyDescent="0.3">
      <c r="A130" s="80"/>
      <c r="B130" s="80"/>
      <c r="C130" s="80"/>
      <c r="D130" s="80"/>
      <c r="E130" s="80"/>
      <c r="F130" s="27" t="s">
        <v>142</v>
      </c>
      <c r="G130" s="188">
        <f>G131</f>
        <v>-12600</v>
      </c>
      <c r="H130" s="188">
        <f>H131</f>
        <v>0</v>
      </c>
    </row>
    <row r="131" spans="1:8" ht="16.5" customHeight="1" x14ac:dyDescent="0.3">
      <c r="A131" s="80"/>
      <c r="B131" s="80"/>
      <c r="C131" s="80"/>
      <c r="D131" s="80"/>
      <c r="E131" s="80"/>
      <c r="F131" s="38" t="s">
        <v>143</v>
      </c>
      <c r="G131" s="68">
        <v>-12600</v>
      </c>
      <c r="H131" s="188">
        <v>0</v>
      </c>
    </row>
  </sheetData>
  <mergeCells count="10">
    <mergeCell ref="G1:H1"/>
    <mergeCell ref="H8:H9"/>
    <mergeCell ref="A2:H2"/>
    <mergeCell ref="A3:H3"/>
    <mergeCell ref="A4:H4"/>
    <mergeCell ref="A7:C8"/>
    <mergeCell ref="D7:E8"/>
    <mergeCell ref="F7:F9"/>
    <mergeCell ref="G8:G9"/>
    <mergeCell ref="G7:H7"/>
  </mergeCells>
  <pageMargins left="0.23622047244094491" right="0.23622047244094491" top="0.15748031496062992" bottom="0.15748031496062992" header="0.15748031496062992" footer="0.15748031496062992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view="pageBreakPreview" zoomScale="90" zoomScaleNormal="100" zoomScaleSheetLayoutView="90" workbookViewId="0">
      <selection activeCell="A40" sqref="A40:XFD42"/>
    </sheetView>
  </sheetViews>
  <sheetFormatPr defaultColWidth="8" defaultRowHeight="17.25" customHeight="1" x14ac:dyDescent="0.25"/>
  <cols>
    <col min="1" max="1" width="7.42578125" style="212" customWidth="1"/>
    <col min="2" max="2" width="8.7109375" style="212" customWidth="1"/>
    <col min="3" max="3" width="66.28515625" style="210" customWidth="1"/>
    <col min="4" max="4" width="19.42578125" style="210" customWidth="1"/>
    <col min="5" max="5" width="22.42578125" style="225" customWidth="1"/>
    <col min="6" max="6" width="16.42578125" style="216" bestFit="1" customWidth="1"/>
    <col min="7" max="7" width="18.28515625" style="216" bestFit="1" customWidth="1"/>
    <col min="8" max="8" width="18.5703125" style="216" bestFit="1" customWidth="1"/>
    <col min="9" max="9" width="16.42578125" style="210" customWidth="1"/>
    <col min="10" max="16384" width="8" style="210"/>
  </cols>
  <sheetData>
    <row r="1" spans="1:8" ht="17.25" customHeight="1" x14ac:dyDescent="0.25">
      <c r="A1" s="329" t="s">
        <v>92</v>
      </c>
      <c r="B1" s="329"/>
      <c r="C1" s="329"/>
      <c r="D1" s="329"/>
      <c r="E1" s="329"/>
    </row>
    <row r="2" spans="1:8" s="8" customFormat="1" ht="16.5" customHeight="1" x14ac:dyDescent="0.25">
      <c r="A2" s="329" t="s">
        <v>98</v>
      </c>
      <c r="B2" s="329"/>
      <c r="C2" s="329"/>
      <c r="D2" s="329"/>
      <c r="E2" s="329"/>
      <c r="F2" s="7"/>
      <c r="G2" s="217"/>
      <c r="H2" s="217"/>
    </row>
    <row r="3" spans="1:8" s="8" customFormat="1" ht="16.5" customHeight="1" x14ac:dyDescent="0.25">
      <c r="A3" s="329" t="s">
        <v>1</v>
      </c>
      <c r="B3" s="329"/>
      <c r="C3" s="329"/>
      <c r="D3" s="329"/>
      <c r="E3" s="329"/>
      <c r="F3" s="7"/>
      <c r="G3" s="217"/>
      <c r="H3" s="217"/>
    </row>
    <row r="4" spans="1:8" s="8" customFormat="1" ht="52.5" customHeight="1" x14ac:dyDescent="0.25">
      <c r="A4" s="345" t="s">
        <v>272</v>
      </c>
      <c r="B4" s="345"/>
      <c r="C4" s="345"/>
      <c r="D4" s="345"/>
      <c r="E4" s="345"/>
      <c r="F4" s="9"/>
      <c r="G4" s="217"/>
      <c r="H4" s="217"/>
    </row>
    <row r="5" spans="1:8" ht="17.25" customHeight="1" x14ac:dyDescent="0.25">
      <c r="A5" s="10"/>
      <c r="B5" s="10"/>
      <c r="C5" s="159"/>
      <c r="D5" s="159"/>
      <c r="E5" s="160" t="s">
        <v>97</v>
      </c>
    </row>
    <row r="6" spans="1:8" ht="47.25" customHeight="1" x14ac:dyDescent="0.25">
      <c r="A6" s="346" t="s">
        <v>77</v>
      </c>
      <c r="B6" s="347"/>
      <c r="C6" s="350" t="s">
        <v>93</v>
      </c>
      <c r="D6" s="321" t="s">
        <v>118</v>
      </c>
      <c r="E6" s="323"/>
    </row>
    <row r="7" spans="1:8" s="211" customFormat="1" ht="17.25" customHeight="1" x14ac:dyDescent="0.25">
      <c r="A7" s="348"/>
      <c r="B7" s="349"/>
      <c r="C7" s="351"/>
      <c r="D7" s="353" t="s">
        <v>99</v>
      </c>
      <c r="E7" s="353" t="s">
        <v>35</v>
      </c>
      <c r="F7" s="218"/>
      <c r="G7" s="218"/>
      <c r="H7" s="218"/>
    </row>
    <row r="8" spans="1:8" s="211" customFormat="1" ht="66" customHeight="1" x14ac:dyDescent="0.25">
      <c r="A8" s="17" t="s">
        <v>4</v>
      </c>
      <c r="B8" s="17" t="s">
        <v>5</v>
      </c>
      <c r="C8" s="352"/>
      <c r="D8" s="353"/>
      <c r="E8" s="353"/>
      <c r="F8" s="218"/>
      <c r="G8" s="218"/>
      <c r="H8" s="218"/>
    </row>
    <row r="9" spans="1:8" s="212" customFormat="1" ht="17.25" customHeight="1" x14ac:dyDescent="0.25">
      <c r="A9" s="14"/>
      <c r="B9" s="14"/>
      <c r="C9" s="15" t="s">
        <v>84</v>
      </c>
      <c r="D9" s="169">
        <f>D11</f>
        <v>-1406999.9</v>
      </c>
      <c r="E9" s="169">
        <f>E11</f>
        <v>-1400866.8</v>
      </c>
      <c r="F9" s="219"/>
      <c r="G9" s="219"/>
      <c r="H9" s="219"/>
    </row>
    <row r="10" spans="1:8" ht="17.25" customHeight="1" x14ac:dyDescent="0.25">
      <c r="A10" s="14"/>
      <c r="B10" s="14"/>
      <c r="C10" s="15" t="s">
        <v>85</v>
      </c>
      <c r="D10" s="15"/>
      <c r="E10" s="18"/>
    </row>
    <row r="11" spans="1:8" s="212" customFormat="1" ht="34.5" customHeight="1" x14ac:dyDescent="0.25">
      <c r="A11" s="213"/>
      <c r="B11" s="214"/>
      <c r="C11" s="214" t="s">
        <v>86</v>
      </c>
      <c r="D11" s="169">
        <f>D13+D22+D25+D28+D36+D41+D48+D54</f>
        <v>-1406999.9</v>
      </c>
      <c r="E11" s="169">
        <f>E13+E22+E25+E28+E36+E41+E48+E54</f>
        <v>-1400866.8</v>
      </c>
      <c r="F11" s="219"/>
      <c r="G11" s="219"/>
      <c r="H11" s="219"/>
    </row>
    <row r="12" spans="1:8" s="212" customFormat="1" ht="17.25" customHeight="1" x14ac:dyDescent="0.25">
      <c r="A12" s="213"/>
      <c r="B12" s="213"/>
      <c r="C12" s="213" t="s">
        <v>87</v>
      </c>
      <c r="D12" s="213"/>
      <c r="E12" s="171"/>
      <c r="F12" s="219"/>
      <c r="G12" s="219"/>
      <c r="H12" s="219"/>
    </row>
    <row r="13" spans="1:8" ht="17.25" customHeight="1" x14ac:dyDescent="0.25">
      <c r="A13" s="26">
        <v>1004</v>
      </c>
      <c r="B13" s="26">
        <v>31002</v>
      </c>
      <c r="C13" s="168" t="s">
        <v>129</v>
      </c>
      <c r="D13" s="37">
        <f>D15</f>
        <v>-478849</v>
      </c>
      <c r="E13" s="37">
        <f>E15</f>
        <v>-132336.1</v>
      </c>
    </row>
    <row r="14" spans="1:8" ht="20.25" customHeight="1" x14ac:dyDescent="0.25">
      <c r="A14" s="26"/>
      <c r="B14" s="26"/>
      <c r="C14" s="213" t="s">
        <v>113</v>
      </c>
      <c r="D14" s="169"/>
      <c r="E14" s="169"/>
      <c r="H14" s="210"/>
    </row>
    <row r="15" spans="1:8" ht="33" x14ac:dyDescent="0.25">
      <c r="A15" s="26"/>
      <c r="B15" s="26"/>
      <c r="C15" s="220" t="s">
        <v>88</v>
      </c>
      <c r="D15" s="37">
        <f>SUM(D17:D21)</f>
        <v>-478849</v>
      </c>
      <c r="E15" s="37">
        <f>SUM(E17:E21)</f>
        <v>-132336.1</v>
      </c>
    </row>
    <row r="16" spans="1:8" ht="17.25" customHeight="1" x14ac:dyDescent="0.25">
      <c r="A16" s="26"/>
      <c r="B16" s="26"/>
      <c r="C16" s="213" t="s">
        <v>144</v>
      </c>
      <c r="D16" s="221"/>
      <c r="E16" s="222"/>
    </row>
    <row r="17" spans="1:8" ht="34.5" x14ac:dyDescent="0.25">
      <c r="A17" s="26"/>
      <c r="B17" s="26"/>
      <c r="C17" s="175" t="s">
        <v>130</v>
      </c>
      <c r="D17" s="173">
        <v>-39511.199999999997</v>
      </c>
      <c r="E17" s="173">
        <v>-39511.199999999997</v>
      </c>
    </row>
    <row r="18" spans="1:8" ht="34.5" x14ac:dyDescent="0.25">
      <c r="A18" s="26"/>
      <c r="B18" s="26"/>
      <c r="C18" s="175" t="s">
        <v>131</v>
      </c>
      <c r="D18" s="173">
        <v>-105997.3</v>
      </c>
      <c r="E18" s="173">
        <v>-105997.3</v>
      </c>
    </row>
    <row r="19" spans="1:8" ht="39.75" customHeight="1" x14ac:dyDescent="0.25">
      <c r="A19" s="26"/>
      <c r="B19" s="26"/>
      <c r="C19" s="175" t="s">
        <v>132</v>
      </c>
      <c r="D19" s="173">
        <v>-89556</v>
      </c>
      <c r="E19" s="173">
        <v>-6554.2</v>
      </c>
    </row>
    <row r="20" spans="1:8" ht="34.5" x14ac:dyDescent="0.25">
      <c r="A20" s="26"/>
      <c r="B20" s="26"/>
      <c r="C20" s="175" t="s">
        <v>133</v>
      </c>
      <c r="D20" s="173">
        <v>-195527.2</v>
      </c>
      <c r="E20" s="173">
        <v>-1387.1</v>
      </c>
    </row>
    <row r="21" spans="1:8" ht="51.75" x14ac:dyDescent="0.25">
      <c r="A21" s="26"/>
      <c r="B21" s="26"/>
      <c r="C21" s="175" t="s">
        <v>134</v>
      </c>
      <c r="D21" s="173">
        <v>-48257.3</v>
      </c>
      <c r="E21" s="171">
        <v>21113.7</v>
      </c>
    </row>
    <row r="22" spans="1:8" ht="44.25" customHeight="1" x14ac:dyDescent="0.25">
      <c r="A22" s="26">
        <v>1004</v>
      </c>
      <c r="B22" s="26">
        <v>31007</v>
      </c>
      <c r="C22" s="168" t="s">
        <v>122</v>
      </c>
      <c r="D22" s="37">
        <f>D24</f>
        <v>-129699</v>
      </c>
      <c r="E22" s="37">
        <f>E24</f>
        <v>-92201</v>
      </c>
      <c r="H22" s="210"/>
    </row>
    <row r="23" spans="1:8" x14ac:dyDescent="0.25">
      <c r="A23" s="26"/>
      <c r="B23" s="26"/>
      <c r="C23" s="213" t="s">
        <v>113</v>
      </c>
      <c r="D23" s="169"/>
      <c r="E23" s="169"/>
      <c r="H23" s="210"/>
    </row>
    <row r="24" spans="1:8" ht="44.25" customHeight="1" x14ac:dyDescent="0.25">
      <c r="A24" s="26"/>
      <c r="B24" s="26"/>
      <c r="C24" s="223" t="s">
        <v>88</v>
      </c>
      <c r="D24" s="171">
        <v>-129699</v>
      </c>
      <c r="E24" s="171">
        <v>-92201</v>
      </c>
      <c r="H24" s="210"/>
    </row>
    <row r="25" spans="1:8" ht="44.25" customHeight="1" x14ac:dyDescent="0.25">
      <c r="A25" s="26">
        <v>1004</v>
      </c>
      <c r="B25" s="26">
        <v>31009</v>
      </c>
      <c r="C25" s="168" t="s">
        <v>171</v>
      </c>
      <c r="D25" s="169">
        <f>D27</f>
        <v>-99824.3</v>
      </c>
      <c r="E25" s="169">
        <f>E27</f>
        <v>-99824.3</v>
      </c>
      <c r="H25" s="210"/>
    </row>
    <row r="26" spans="1:8" x14ac:dyDescent="0.25">
      <c r="A26" s="26"/>
      <c r="B26" s="26"/>
      <c r="C26" s="213" t="s">
        <v>113</v>
      </c>
      <c r="D26" s="169"/>
      <c r="E26" s="169"/>
      <c r="H26" s="210"/>
    </row>
    <row r="27" spans="1:8" ht="44.25" customHeight="1" x14ac:dyDescent="0.25">
      <c r="A27" s="26"/>
      <c r="B27" s="26"/>
      <c r="C27" s="223" t="s">
        <v>88</v>
      </c>
      <c r="D27" s="171">
        <v>-99824.3</v>
      </c>
      <c r="E27" s="171">
        <v>-99824.3</v>
      </c>
      <c r="H27" s="210"/>
    </row>
    <row r="28" spans="1:8" ht="24.75" customHeight="1" x14ac:dyDescent="0.25">
      <c r="A28" s="26">
        <v>1004</v>
      </c>
      <c r="B28" s="26">
        <v>31011</v>
      </c>
      <c r="C28" s="168" t="s">
        <v>277</v>
      </c>
      <c r="D28" s="224">
        <f>D30</f>
        <v>-12000</v>
      </c>
      <c r="E28" s="224">
        <f>E30</f>
        <v>-49497.7</v>
      </c>
    </row>
    <row r="29" spans="1:8" ht="17.25" customHeight="1" x14ac:dyDescent="0.25">
      <c r="A29" s="26"/>
      <c r="B29" s="26"/>
      <c r="C29" s="213" t="s">
        <v>113</v>
      </c>
      <c r="D29" s="221"/>
      <c r="E29" s="222"/>
    </row>
    <row r="30" spans="1:8" ht="51.75" x14ac:dyDescent="0.25">
      <c r="A30" s="26"/>
      <c r="B30" s="26"/>
      <c r="C30" s="223" t="s">
        <v>88</v>
      </c>
      <c r="D30" s="173">
        <f>SUM(D32:D35)</f>
        <v>-12000</v>
      </c>
      <c r="E30" s="173">
        <f>SUM(E32:E35)</f>
        <v>-49497.7</v>
      </c>
    </row>
    <row r="31" spans="1:8" ht="17.25" customHeight="1" x14ac:dyDescent="0.25">
      <c r="A31" s="26"/>
      <c r="B31" s="26"/>
      <c r="C31" s="213" t="s">
        <v>144</v>
      </c>
      <c r="D31" s="221"/>
      <c r="E31" s="222"/>
    </row>
    <row r="32" spans="1:8" ht="43.5" customHeight="1" x14ac:dyDescent="0.25">
      <c r="A32" s="26"/>
      <c r="B32" s="26"/>
      <c r="C32" s="175" t="s">
        <v>278</v>
      </c>
      <c r="D32" s="173">
        <v>-2600</v>
      </c>
      <c r="E32" s="171">
        <v>-11081.3</v>
      </c>
    </row>
    <row r="33" spans="1:5" ht="31.5" customHeight="1" x14ac:dyDescent="0.25">
      <c r="A33" s="26"/>
      <c r="B33" s="26"/>
      <c r="C33" s="175" t="s">
        <v>279</v>
      </c>
      <c r="D33" s="173">
        <v>-4200</v>
      </c>
      <c r="E33" s="173">
        <v>-17113.3</v>
      </c>
    </row>
    <row r="34" spans="1:5" ht="45" customHeight="1" x14ac:dyDescent="0.25">
      <c r="A34" s="26"/>
      <c r="B34" s="26"/>
      <c r="C34" s="175" t="s">
        <v>280</v>
      </c>
      <c r="D34" s="173">
        <v>-2600</v>
      </c>
      <c r="E34" s="173">
        <v>-10510.5</v>
      </c>
    </row>
    <row r="35" spans="1:5" ht="50.25" customHeight="1" x14ac:dyDescent="0.25">
      <c r="A35" s="26"/>
      <c r="B35" s="26"/>
      <c r="C35" s="175" t="s">
        <v>281</v>
      </c>
      <c r="D35" s="173">
        <v>-2600</v>
      </c>
      <c r="E35" s="173">
        <v>-10792.6</v>
      </c>
    </row>
    <row r="36" spans="1:5" ht="44.25" customHeight="1" x14ac:dyDescent="0.25">
      <c r="A36" s="26">
        <v>1004</v>
      </c>
      <c r="B36" s="26">
        <v>31012</v>
      </c>
      <c r="C36" s="168" t="s">
        <v>295</v>
      </c>
      <c r="D36" s="224">
        <f>D38</f>
        <v>-23822.6</v>
      </c>
      <c r="E36" s="224">
        <v>0</v>
      </c>
    </row>
    <row r="37" spans="1:5" ht="17.25" customHeight="1" x14ac:dyDescent="0.25">
      <c r="A37" s="26"/>
      <c r="B37" s="26"/>
      <c r="C37" s="213" t="s">
        <v>113</v>
      </c>
      <c r="D37" s="221"/>
      <c r="E37" s="222"/>
    </row>
    <row r="38" spans="1:5" ht="51.75" x14ac:dyDescent="0.25">
      <c r="A38" s="26"/>
      <c r="B38" s="26"/>
      <c r="C38" s="223" t="s">
        <v>88</v>
      </c>
      <c r="D38" s="173">
        <f>SUM(D40:D40)</f>
        <v>-23822.6</v>
      </c>
      <c r="E38" s="173">
        <v>0</v>
      </c>
    </row>
    <row r="39" spans="1:5" ht="21.75" customHeight="1" x14ac:dyDescent="0.25">
      <c r="A39" s="26"/>
      <c r="B39" s="26"/>
      <c r="C39" s="213" t="s">
        <v>144</v>
      </c>
      <c r="D39" s="221"/>
      <c r="E39" s="222"/>
    </row>
    <row r="40" spans="1:5" ht="45" customHeight="1" x14ac:dyDescent="0.25">
      <c r="A40" s="26"/>
      <c r="B40" s="26"/>
      <c r="C40" s="175" t="s">
        <v>297</v>
      </c>
      <c r="D40" s="173">
        <v>-23822.6</v>
      </c>
      <c r="E40" s="173">
        <v>0</v>
      </c>
    </row>
    <row r="41" spans="1:5" ht="40.5" customHeight="1" x14ac:dyDescent="0.25">
      <c r="A41" s="26">
        <v>1004</v>
      </c>
      <c r="B41" s="26">
        <v>31014</v>
      </c>
      <c r="C41" s="168" t="s">
        <v>172</v>
      </c>
      <c r="D41" s="224">
        <f>D43</f>
        <v>-406315</v>
      </c>
      <c r="E41" s="224">
        <f>E43</f>
        <v>-738943.70000000007</v>
      </c>
    </row>
    <row r="42" spans="1:5" ht="17.25" customHeight="1" x14ac:dyDescent="0.25">
      <c r="A42" s="26"/>
      <c r="B42" s="26"/>
      <c r="C42" s="213" t="s">
        <v>113</v>
      </c>
      <c r="D42" s="221"/>
      <c r="E42" s="222"/>
    </row>
    <row r="43" spans="1:5" ht="51.75" x14ac:dyDescent="0.25">
      <c r="A43" s="26"/>
      <c r="B43" s="26"/>
      <c r="C43" s="223" t="s">
        <v>88</v>
      </c>
      <c r="D43" s="173">
        <f>SUM(D45:D47)</f>
        <v>-406315</v>
      </c>
      <c r="E43" s="173">
        <f>SUM(E45:E47)</f>
        <v>-738943.70000000007</v>
      </c>
    </row>
    <row r="44" spans="1:5" ht="17.25" customHeight="1" x14ac:dyDescent="0.25">
      <c r="A44" s="26"/>
      <c r="B44" s="26"/>
      <c r="C44" s="213" t="s">
        <v>144</v>
      </c>
      <c r="D44" s="221"/>
      <c r="E44" s="222"/>
    </row>
    <row r="45" spans="1:5" ht="34.5" x14ac:dyDescent="0.25">
      <c r="A45" s="26"/>
      <c r="B45" s="26"/>
      <c r="C45" s="175" t="s">
        <v>173</v>
      </c>
      <c r="D45" s="173">
        <v>-360084.2</v>
      </c>
      <c r="E45" s="171">
        <v>-729713.8</v>
      </c>
    </row>
    <row r="46" spans="1:5" ht="23.25" customHeight="1" x14ac:dyDescent="0.25">
      <c r="A46" s="26"/>
      <c r="B46" s="26"/>
      <c r="C46" s="175" t="s">
        <v>225</v>
      </c>
      <c r="D46" s="173">
        <v>-41530.800000000003</v>
      </c>
      <c r="E46" s="173">
        <v>0</v>
      </c>
    </row>
    <row r="47" spans="1:5" ht="57" customHeight="1" x14ac:dyDescent="0.25">
      <c r="A47" s="26"/>
      <c r="B47" s="26"/>
      <c r="C47" s="175" t="s">
        <v>174</v>
      </c>
      <c r="D47" s="173">
        <v>-4700</v>
      </c>
      <c r="E47" s="173">
        <v>-9229.9</v>
      </c>
    </row>
    <row r="48" spans="1:5" ht="63.75" customHeight="1" x14ac:dyDescent="0.25">
      <c r="A48" s="26">
        <v>1072</v>
      </c>
      <c r="B48" s="26">
        <v>31008</v>
      </c>
      <c r="C48" s="168" t="s">
        <v>175</v>
      </c>
      <c r="D48" s="224">
        <f>D50</f>
        <v>-164270</v>
      </c>
      <c r="E48" s="224">
        <f>E50</f>
        <v>-182573.7</v>
      </c>
    </row>
    <row r="49" spans="1:5" ht="17.25" customHeight="1" x14ac:dyDescent="0.25">
      <c r="A49" s="26"/>
      <c r="B49" s="26"/>
      <c r="C49" s="213" t="s">
        <v>113</v>
      </c>
      <c r="D49" s="221"/>
      <c r="E49" s="222"/>
    </row>
    <row r="50" spans="1:5" ht="51.75" x14ac:dyDescent="0.25">
      <c r="A50" s="26"/>
      <c r="B50" s="26"/>
      <c r="C50" s="223" t="s">
        <v>88</v>
      </c>
      <c r="D50" s="173">
        <f>SUM(D52:D53)</f>
        <v>-164270</v>
      </c>
      <c r="E50" s="173">
        <f>SUM(E52:E53)</f>
        <v>-182573.7</v>
      </c>
    </row>
    <row r="51" spans="1:5" ht="17.25" customHeight="1" x14ac:dyDescent="0.25">
      <c r="A51" s="26"/>
      <c r="B51" s="26"/>
      <c r="C51" s="213" t="s">
        <v>144</v>
      </c>
      <c r="D51" s="221"/>
      <c r="E51" s="222"/>
    </row>
    <row r="52" spans="1:5" ht="41.25" customHeight="1" x14ac:dyDescent="0.25">
      <c r="A52" s="26"/>
      <c r="B52" s="26"/>
      <c r="C52" s="175" t="s">
        <v>176</v>
      </c>
      <c r="D52" s="173">
        <v>-73450</v>
      </c>
      <c r="E52" s="173">
        <v>-81603.899999999994</v>
      </c>
    </row>
    <row r="53" spans="1:5" ht="43.5" customHeight="1" x14ac:dyDescent="0.25">
      <c r="A53" s="26"/>
      <c r="B53" s="26"/>
      <c r="C53" s="175" t="s">
        <v>177</v>
      </c>
      <c r="D53" s="173">
        <v>-90820</v>
      </c>
      <c r="E53" s="173">
        <v>-100969.8</v>
      </c>
    </row>
    <row r="54" spans="1:5" ht="64.5" customHeight="1" x14ac:dyDescent="0.25">
      <c r="A54" s="26">
        <v>1072</v>
      </c>
      <c r="B54" s="26">
        <v>31009</v>
      </c>
      <c r="C54" s="168" t="s">
        <v>178</v>
      </c>
      <c r="D54" s="224">
        <f>D56</f>
        <v>-92220</v>
      </c>
      <c r="E54" s="224">
        <f>E56</f>
        <v>-105490.3</v>
      </c>
    </row>
    <row r="55" spans="1:5" ht="17.25" customHeight="1" x14ac:dyDescent="0.25">
      <c r="A55" s="26"/>
      <c r="B55" s="26"/>
      <c r="C55" s="213" t="s">
        <v>113</v>
      </c>
      <c r="D55" s="221"/>
      <c r="E55" s="222"/>
    </row>
    <row r="56" spans="1:5" ht="51.75" x14ac:dyDescent="0.25">
      <c r="A56" s="26"/>
      <c r="B56" s="26"/>
      <c r="C56" s="223" t="s">
        <v>88</v>
      </c>
      <c r="D56" s="173">
        <v>-92220</v>
      </c>
      <c r="E56" s="173">
        <v>-105490.3</v>
      </c>
    </row>
  </sheetData>
  <mergeCells count="9">
    <mergeCell ref="A1:E1"/>
    <mergeCell ref="A2:E2"/>
    <mergeCell ref="A3:E3"/>
    <mergeCell ref="A4:E4"/>
    <mergeCell ref="A6:B7"/>
    <mergeCell ref="C6:C8"/>
    <mergeCell ref="E7:E8"/>
    <mergeCell ref="D7:D8"/>
    <mergeCell ref="D6:E6"/>
  </mergeCells>
  <pageMargins left="0.7" right="0.7" top="0.75" bottom="0.75" header="0.3" footer="0.3"/>
  <pageSetup scale="7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view="pageBreakPreview" zoomScale="80" zoomScaleNormal="100" zoomScaleSheetLayoutView="80" workbookViewId="0">
      <selection activeCell="I2" sqref="I2"/>
    </sheetView>
  </sheetViews>
  <sheetFormatPr defaultColWidth="9.42578125" defaultRowHeight="17.25" x14ac:dyDescent="0.3"/>
  <cols>
    <col min="1" max="1" width="7.85546875" style="90" customWidth="1"/>
    <col min="2" max="2" width="7" style="90" customWidth="1"/>
    <col min="3" max="3" width="81.28515625" style="90" customWidth="1"/>
    <col min="4" max="4" width="17" style="90" bestFit="1" customWidth="1"/>
    <col min="5" max="5" width="17.85546875" style="90" customWidth="1"/>
    <col min="6" max="6" width="21.7109375" style="90" customWidth="1"/>
    <col min="7" max="7" width="18.5703125" style="90" customWidth="1"/>
    <col min="8" max="8" width="17.85546875" style="90" bestFit="1" customWidth="1"/>
    <col min="9" max="9" width="16.5703125" style="90" customWidth="1"/>
    <col min="10" max="10" width="13.42578125" style="90" bestFit="1" customWidth="1"/>
    <col min="11" max="11" width="20" style="90" customWidth="1"/>
    <col min="12" max="12" width="16" style="90" customWidth="1"/>
    <col min="13" max="256" width="9.42578125" style="90"/>
    <col min="257" max="257" width="7.85546875" style="90" customWidth="1"/>
    <col min="258" max="258" width="7" style="90" customWidth="1"/>
    <col min="259" max="259" width="81.28515625" style="90" customWidth="1"/>
    <col min="260" max="260" width="17" style="90" bestFit="1" customWidth="1"/>
    <col min="261" max="261" width="16.140625" style="90" bestFit="1" customWidth="1"/>
    <col min="262" max="262" width="21.7109375" style="90" customWidth="1"/>
    <col min="263" max="263" width="18.5703125" style="90" customWidth="1"/>
    <col min="264" max="264" width="16.5703125" style="90" bestFit="1" customWidth="1"/>
    <col min="265" max="265" width="16.5703125" style="90" customWidth="1"/>
    <col min="266" max="266" width="13.42578125" style="90" bestFit="1" customWidth="1"/>
    <col min="267" max="267" width="20" style="90" customWidth="1"/>
    <col min="268" max="268" width="16" style="90" customWidth="1"/>
    <col min="269" max="512" width="9.42578125" style="90"/>
    <col min="513" max="513" width="7.85546875" style="90" customWidth="1"/>
    <col min="514" max="514" width="7" style="90" customWidth="1"/>
    <col min="515" max="515" width="81.28515625" style="90" customWidth="1"/>
    <col min="516" max="516" width="17" style="90" bestFit="1" customWidth="1"/>
    <col min="517" max="517" width="16.140625" style="90" bestFit="1" customWidth="1"/>
    <col min="518" max="518" width="21.7109375" style="90" customWidth="1"/>
    <col min="519" max="519" width="18.5703125" style="90" customWidth="1"/>
    <col min="520" max="520" width="16.5703125" style="90" bestFit="1" customWidth="1"/>
    <col min="521" max="521" width="16.5703125" style="90" customWidth="1"/>
    <col min="522" max="522" width="13.42578125" style="90" bestFit="1" customWidth="1"/>
    <col min="523" max="523" width="20" style="90" customWidth="1"/>
    <col min="524" max="524" width="16" style="90" customWidth="1"/>
    <col min="525" max="768" width="9.42578125" style="90"/>
    <col min="769" max="769" width="7.85546875" style="90" customWidth="1"/>
    <col min="770" max="770" width="7" style="90" customWidth="1"/>
    <col min="771" max="771" width="81.28515625" style="90" customWidth="1"/>
    <col min="772" max="772" width="17" style="90" bestFit="1" customWidth="1"/>
    <col min="773" max="773" width="16.140625" style="90" bestFit="1" customWidth="1"/>
    <col min="774" max="774" width="21.7109375" style="90" customWidth="1"/>
    <col min="775" max="775" width="18.5703125" style="90" customWidth="1"/>
    <col min="776" max="776" width="16.5703125" style="90" bestFit="1" customWidth="1"/>
    <col min="777" max="777" width="16.5703125" style="90" customWidth="1"/>
    <col min="778" max="778" width="13.42578125" style="90" bestFit="1" customWidth="1"/>
    <col min="779" max="779" width="20" style="90" customWidth="1"/>
    <col min="780" max="780" width="16" style="90" customWidth="1"/>
    <col min="781" max="1024" width="9.42578125" style="90"/>
    <col min="1025" max="1025" width="7.85546875" style="90" customWidth="1"/>
    <col min="1026" max="1026" width="7" style="90" customWidth="1"/>
    <col min="1027" max="1027" width="81.28515625" style="90" customWidth="1"/>
    <col min="1028" max="1028" width="17" style="90" bestFit="1" customWidth="1"/>
    <col min="1029" max="1029" width="16.140625" style="90" bestFit="1" customWidth="1"/>
    <col min="1030" max="1030" width="21.7109375" style="90" customWidth="1"/>
    <col min="1031" max="1031" width="18.5703125" style="90" customWidth="1"/>
    <col min="1032" max="1032" width="16.5703125" style="90" bestFit="1" customWidth="1"/>
    <col min="1033" max="1033" width="16.5703125" style="90" customWidth="1"/>
    <col min="1034" max="1034" width="13.42578125" style="90" bestFit="1" customWidth="1"/>
    <col min="1035" max="1035" width="20" style="90" customWidth="1"/>
    <col min="1036" max="1036" width="16" style="90" customWidth="1"/>
    <col min="1037" max="1280" width="9.42578125" style="90"/>
    <col min="1281" max="1281" width="7.85546875" style="90" customWidth="1"/>
    <col min="1282" max="1282" width="7" style="90" customWidth="1"/>
    <col min="1283" max="1283" width="81.28515625" style="90" customWidth="1"/>
    <col min="1284" max="1284" width="17" style="90" bestFit="1" customWidth="1"/>
    <col min="1285" max="1285" width="16.140625" style="90" bestFit="1" customWidth="1"/>
    <col min="1286" max="1286" width="21.7109375" style="90" customWidth="1"/>
    <col min="1287" max="1287" width="18.5703125" style="90" customWidth="1"/>
    <col min="1288" max="1288" width="16.5703125" style="90" bestFit="1" customWidth="1"/>
    <col min="1289" max="1289" width="16.5703125" style="90" customWidth="1"/>
    <col min="1290" max="1290" width="13.42578125" style="90" bestFit="1" customWidth="1"/>
    <col min="1291" max="1291" width="20" style="90" customWidth="1"/>
    <col min="1292" max="1292" width="16" style="90" customWidth="1"/>
    <col min="1293" max="1536" width="9.42578125" style="90"/>
    <col min="1537" max="1537" width="7.85546875" style="90" customWidth="1"/>
    <col min="1538" max="1538" width="7" style="90" customWidth="1"/>
    <col min="1539" max="1539" width="81.28515625" style="90" customWidth="1"/>
    <col min="1540" max="1540" width="17" style="90" bestFit="1" customWidth="1"/>
    <col min="1541" max="1541" width="16.140625" style="90" bestFit="1" customWidth="1"/>
    <col min="1542" max="1542" width="21.7109375" style="90" customWidth="1"/>
    <col min="1543" max="1543" width="18.5703125" style="90" customWidth="1"/>
    <col min="1544" max="1544" width="16.5703125" style="90" bestFit="1" customWidth="1"/>
    <col min="1545" max="1545" width="16.5703125" style="90" customWidth="1"/>
    <col min="1546" max="1546" width="13.42578125" style="90" bestFit="1" customWidth="1"/>
    <col min="1547" max="1547" width="20" style="90" customWidth="1"/>
    <col min="1548" max="1548" width="16" style="90" customWidth="1"/>
    <col min="1549" max="1792" width="9.42578125" style="90"/>
    <col min="1793" max="1793" width="7.85546875" style="90" customWidth="1"/>
    <col min="1794" max="1794" width="7" style="90" customWidth="1"/>
    <col min="1795" max="1795" width="81.28515625" style="90" customWidth="1"/>
    <col min="1796" max="1796" width="17" style="90" bestFit="1" customWidth="1"/>
    <col min="1797" max="1797" width="16.140625" style="90" bestFit="1" customWidth="1"/>
    <col min="1798" max="1798" width="21.7109375" style="90" customWidth="1"/>
    <col min="1799" max="1799" width="18.5703125" style="90" customWidth="1"/>
    <col min="1800" max="1800" width="16.5703125" style="90" bestFit="1" customWidth="1"/>
    <col min="1801" max="1801" width="16.5703125" style="90" customWidth="1"/>
    <col min="1802" max="1802" width="13.42578125" style="90" bestFit="1" customWidth="1"/>
    <col min="1803" max="1803" width="20" style="90" customWidth="1"/>
    <col min="1804" max="1804" width="16" style="90" customWidth="1"/>
    <col min="1805" max="2048" width="9.42578125" style="90"/>
    <col min="2049" max="2049" width="7.85546875" style="90" customWidth="1"/>
    <col min="2050" max="2050" width="7" style="90" customWidth="1"/>
    <col min="2051" max="2051" width="81.28515625" style="90" customWidth="1"/>
    <col min="2052" max="2052" width="17" style="90" bestFit="1" customWidth="1"/>
    <col min="2053" max="2053" width="16.140625" style="90" bestFit="1" customWidth="1"/>
    <col min="2054" max="2054" width="21.7109375" style="90" customWidth="1"/>
    <col min="2055" max="2055" width="18.5703125" style="90" customWidth="1"/>
    <col min="2056" max="2056" width="16.5703125" style="90" bestFit="1" customWidth="1"/>
    <col min="2057" max="2057" width="16.5703125" style="90" customWidth="1"/>
    <col min="2058" max="2058" width="13.42578125" style="90" bestFit="1" customWidth="1"/>
    <col min="2059" max="2059" width="20" style="90" customWidth="1"/>
    <col min="2060" max="2060" width="16" style="90" customWidth="1"/>
    <col min="2061" max="2304" width="9.42578125" style="90"/>
    <col min="2305" max="2305" width="7.85546875" style="90" customWidth="1"/>
    <col min="2306" max="2306" width="7" style="90" customWidth="1"/>
    <col min="2307" max="2307" width="81.28515625" style="90" customWidth="1"/>
    <col min="2308" max="2308" width="17" style="90" bestFit="1" customWidth="1"/>
    <col min="2309" max="2309" width="16.140625" style="90" bestFit="1" customWidth="1"/>
    <col min="2310" max="2310" width="21.7109375" style="90" customWidth="1"/>
    <col min="2311" max="2311" width="18.5703125" style="90" customWidth="1"/>
    <col min="2312" max="2312" width="16.5703125" style="90" bestFit="1" customWidth="1"/>
    <col min="2313" max="2313" width="16.5703125" style="90" customWidth="1"/>
    <col min="2314" max="2314" width="13.42578125" style="90" bestFit="1" customWidth="1"/>
    <col min="2315" max="2315" width="20" style="90" customWidth="1"/>
    <col min="2316" max="2316" width="16" style="90" customWidth="1"/>
    <col min="2317" max="2560" width="9.42578125" style="90"/>
    <col min="2561" max="2561" width="7.85546875" style="90" customWidth="1"/>
    <col min="2562" max="2562" width="7" style="90" customWidth="1"/>
    <col min="2563" max="2563" width="81.28515625" style="90" customWidth="1"/>
    <col min="2564" max="2564" width="17" style="90" bestFit="1" customWidth="1"/>
    <col min="2565" max="2565" width="16.140625" style="90" bestFit="1" customWidth="1"/>
    <col min="2566" max="2566" width="21.7109375" style="90" customWidth="1"/>
    <col min="2567" max="2567" width="18.5703125" style="90" customWidth="1"/>
    <col min="2568" max="2568" width="16.5703125" style="90" bestFit="1" customWidth="1"/>
    <col min="2569" max="2569" width="16.5703125" style="90" customWidth="1"/>
    <col min="2570" max="2570" width="13.42578125" style="90" bestFit="1" customWidth="1"/>
    <col min="2571" max="2571" width="20" style="90" customWidth="1"/>
    <col min="2572" max="2572" width="16" style="90" customWidth="1"/>
    <col min="2573" max="2816" width="9.42578125" style="90"/>
    <col min="2817" max="2817" width="7.85546875" style="90" customWidth="1"/>
    <col min="2818" max="2818" width="7" style="90" customWidth="1"/>
    <col min="2819" max="2819" width="81.28515625" style="90" customWidth="1"/>
    <col min="2820" max="2820" width="17" style="90" bestFit="1" customWidth="1"/>
    <col min="2821" max="2821" width="16.140625" style="90" bestFit="1" customWidth="1"/>
    <col min="2822" max="2822" width="21.7109375" style="90" customWidth="1"/>
    <col min="2823" max="2823" width="18.5703125" style="90" customWidth="1"/>
    <col min="2824" max="2824" width="16.5703125" style="90" bestFit="1" customWidth="1"/>
    <col min="2825" max="2825" width="16.5703125" style="90" customWidth="1"/>
    <col min="2826" max="2826" width="13.42578125" style="90" bestFit="1" customWidth="1"/>
    <col min="2827" max="2827" width="20" style="90" customWidth="1"/>
    <col min="2828" max="2828" width="16" style="90" customWidth="1"/>
    <col min="2829" max="3072" width="9.42578125" style="90"/>
    <col min="3073" max="3073" width="7.85546875" style="90" customWidth="1"/>
    <col min="3074" max="3074" width="7" style="90" customWidth="1"/>
    <col min="3075" max="3075" width="81.28515625" style="90" customWidth="1"/>
    <col min="3076" max="3076" width="17" style="90" bestFit="1" customWidth="1"/>
    <col min="3077" max="3077" width="16.140625" style="90" bestFit="1" customWidth="1"/>
    <col min="3078" max="3078" width="21.7109375" style="90" customWidth="1"/>
    <col min="3079" max="3079" width="18.5703125" style="90" customWidth="1"/>
    <col min="3080" max="3080" width="16.5703125" style="90" bestFit="1" customWidth="1"/>
    <col min="3081" max="3081" width="16.5703125" style="90" customWidth="1"/>
    <col min="3082" max="3082" width="13.42578125" style="90" bestFit="1" customWidth="1"/>
    <col min="3083" max="3083" width="20" style="90" customWidth="1"/>
    <col min="3084" max="3084" width="16" style="90" customWidth="1"/>
    <col min="3085" max="3328" width="9.42578125" style="90"/>
    <col min="3329" max="3329" width="7.85546875" style="90" customWidth="1"/>
    <col min="3330" max="3330" width="7" style="90" customWidth="1"/>
    <col min="3331" max="3331" width="81.28515625" style="90" customWidth="1"/>
    <col min="3332" max="3332" width="17" style="90" bestFit="1" customWidth="1"/>
    <col min="3333" max="3333" width="16.140625" style="90" bestFit="1" customWidth="1"/>
    <col min="3334" max="3334" width="21.7109375" style="90" customWidth="1"/>
    <col min="3335" max="3335" width="18.5703125" style="90" customWidth="1"/>
    <col min="3336" max="3336" width="16.5703125" style="90" bestFit="1" customWidth="1"/>
    <col min="3337" max="3337" width="16.5703125" style="90" customWidth="1"/>
    <col min="3338" max="3338" width="13.42578125" style="90" bestFit="1" customWidth="1"/>
    <col min="3339" max="3339" width="20" style="90" customWidth="1"/>
    <col min="3340" max="3340" width="16" style="90" customWidth="1"/>
    <col min="3341" max="3584" width="9.42578125" style="90"/>
    <col min="3585" max="3585" width="7.85546875" style="90" customWidth="1"/>
    <col min="3586" max="3586" width="7" style="90" customWidth="1"/>
    <col min="3587" max="3587" width="81.28515625" style="90" customWidth="1"/>
    <col min="3588" max="3588" width="17" style="90" bestFit="1" customWidth="1"/>
    <col min="3589" max="3589" width="16.140625" style="90" bestFit="1" customWidth="1"/>
    <col min="3590" max="3590" width="21.7109375" style="90" customWidth="1"/>
    <col min="3591" max="3591" width="18.5703125" style="90" customWidth="1"/>
    <col min="3592" max="3592" width="16.5703125" style="90" bestFit="1" customWidth="1"/>
    <col min="3593" max="3593" width="16.5703125" style="90" customWidth="1"/>
    <col min="3594" max="3594" width="13.42578125" style="90" bestFit="1" customWidth="1"/>
    <col min="3595" max="3595" width="20" style="90" customWidth="1"/>
    <col min="3596" max="3596" width="16" style="90" customWidth="1"/>
    <col min="3597" max="3840" width="9.42578125" style="90"/>
    <col min="3841" max="3841" width="7.85546875" style="90" customWidth="1"/>
    <col min="3842" max="3842" width="7" style="90" customWidth="1"/>
    <col min="3843" max="3843" width="81.28515625" style="90" customWidth="1"/>
    <col min="3844" max="3844" width="17" style="90" bestFit="1" customWidth="1"/>
    <col min="3845" max="3845" width="16.140625" style="90" bestFit="1" customWidth="1"/>
    <col min="3846" max="3846" width="21.7109375" style="90" customWidth="1"/>
    <col min="3847" max="3847" width="18.5703125" style="90" customWidth="1"/>
    <col min="3848" max="3848" width="16.5703125" style="90" bestFit="1" customWidth="1"/>
    <col min="3849" max="3849" width="16.5703125" style="90" customWidth="1"/>
    <col min="3850" max="3850" width="13.42578125" style="90" bestFit="1" customWidth="1"/>
    <col min="3851" max="3851" width="20" style="90" customWidth="1"/>
    <col min="3852" max="3852" width="16" style="90" customWidth="1"/>
    <col min="3853" max="4096" width="9.42578125" style="90"/>
    <col min="4097" max="4097" width="7.85546875" style="90" customWidth="1"/>
    <col min="4098" max="4098" width="7" style="90" customWidth="1"/>
    <col min="4099" max="4099" width="81.28515625" style="90" customWidth="1"/>
    <col min="4100" max="4100" width="17" style="90" bestFit="1" customWidth="1"/>
    <col min="4101" max="4101" width="16.140625" style="90" bestFit="1" customWidth="1"/>
    <col min="4102" max="4102" width="21.7109375" style="90" customWidth="1"/>
    <col min="4103" max="4103" width="18.5703125" style="90" customWidth="1"/>
    <col min="4104" max="4104" width="16.5703125" style="90" bestFit="1" customWidth="1"/>
    <col min="4105" max="4105" width="16.5703125" style="90" customWidth="1"/>
    <col min="4106" max="4106" width="13.42578125" style="90" bestFit="1" customWidth="1"/>
    <col min="4107" max="4107" width="20" style="90" customWidth="1"/>
    <col min="4108" max="4108" width="16" style="90" customWidth="1"/>
    <col min="4109" max="4352" width="9.42578125" style="90"/>
    <col min="4353" max="4353" width="7.85546875" style="90" customWidth="1"/>
    <col min="4354" max="4354" width="7" style="90" customWidth="1"/>
    <col min="4355" max="4355" width="81.28515625" style="90" customWidth="1"/>
    <col min="4356" max="4356" width="17" style="90" bestFit="1" customWidth="1"/>
    <col min="4357" max="4357" width="16.140625" style="90" bestFit="1" customWidth="1"/>
    <col min="4358" max="4358" width="21.7109375" style="90" customWidth="1"/>
    <col min="4359" max="4359" width="18.5703125" style="90" customWidth="1"/>
    <col min="4360" max="4360" width="16.5703125" style="90" bestFit="1" customWidth="1"/>
    <col min="4361" max="4361" width="16.5703125" style="90" customWidth="1"/>
    <col min="4362" max="4362" width="13.42578125" style="90" bestFit="1" customWidth="1"/>
    <col min="4363" max="4363" width="20" style="90" customWidth="1"/>
    <col min="4364" max="4364" width="16" style="90" customWidth="1"/>
    <col min="4365" max="4608" width="9.42578125" style="90"/>
    <col min="4609" max="4609" width="7.85546875" style="90" customWidth="1"/>
    <col min="4610" max="4610" width="7" style="90" customWidth="1"/>
    <col min="4611" max="4611" width="81.28515625" style="90" customWidth="1"/>
    <col min="4612" max="4612" width="17" style="90" bestFit="1" customWidth="1"/>
    <col min="4613" max="4613" width="16.140625" style="90" bestFit="1" customWidth="1"/>
    <col min="4614" max="4614" width="21.7109375" style="90" customWidth="1"/>
    <col min="4615" max="4615" width="18.5703125" style="90" customWidth="1"/>
    <col min="4616" max="4616" width="16.5703125" style="90" bestFit="1" customWidth="1"/>
    <col min="4617" max="4617" width="16.5703125" style="90" customWidth="1"/>
    <col min="4618" max="4618" width="13.42578125" style="90" bestFit="1" customWidth="1"/>
    <col min="4619" max="4619" width="20" style="90" customWidth="1"/>
    <col min="4620" max="4620" width="16" style="90" customWidth="1"/>
    <col min="4621" max="4864" width="9.42578125" style="90"/>
    <col min="4865" max="4865" width="7.85546875" style="90" customWidth="1"/>
    <col min="4866" max="4866" width="7" style="90" customWidth="1"/>
    <col min="4867" max="4867" width="81.28515625" style="90" customWidth="1"/>
    <col min="4868" max="4868" width="17" style="90" bestFit="1" customWidth="1"/>
    <col min="4869" max="4869" width="16.140625" style="90" bestFit="1" customWidth="1"/>
    <col min="4870" max="4870" width="21.7109375" style="90" customWidth="1"/>
    <col min="4871" max="4871" width="18.5703125" style="90" customWidth="1"/>
    <col min="4872" max="4872" width="16.5703125" style="90" bestFit="1" customWidth="1"/>
    <col min="4873" max="4873" width="16.5703125" style="90" customWidth="1"/>
    <col min="4874" max="4874" width="13.42578125" style="90" bestFit="1" customWidth="1"/>
    <col min="4875" max="4875" width="20" style="90" customWidth="1"/>
    <col min="4876" max="4876" width="16" style="90" customWidth="1"/>
    <col min="4877" max="5120" width="9.42578125" style="90"/>
    <col min="5121" max="5121" width="7.85546875" style="90" customWidth="1"/>
    <col min="5122" max="5122" width="7" style="90" customWidth="1"/>
    <col min="5123" max="5123" width="81.28515625" style="90" customWidth="1"/>
    <col min="5124" max="5124" width="17" style="90" bestFit="1" customWidth="1"/>
    <col min="5125" max="5125" width="16.140625" style="90" bestFit="1" customWidth="1"/>
    <col min="5126" max="5126" width="21.7109375" style="90" customWidth="1"/>
    <col min="5127" max="5127" width="18.5703125" style="90" customWidth="1"/>
    <col min="5128" max="5128" width="16.5703125" style="90" bestFit="1" customWidth="1"/>
    <col min="5129" max="5129" width="16.5703125" style="90" customWidth="1"/>
    <col min="5130" max="5130" width="13.42578125" style="90" bestFit="1" customWidth="1"/>
    <col min="5131" max="5131" width="20" style="90" customWidth="1"/>
    <col min="5132" max="5132" width="16" style="90" customWidth="1"/>
    <col min="5133" max="5376" width="9.42578125" style="90"/>
    <col min="5377" max="5377" width="7.85546875" style="90" customWidth="1"/>
    <col min="5378" max="5378" width="7" style="90" customWidth="1"/>
    <col min="5379" max="5379" width="81.28515625" style="90" customWidth="1"/>
    <col min="5380" max="5380" width="17" style="90" bestFit="1" customWidth="1"/>
    <col min="5381" max="5381" width="16.140625" style="90" bestFit="1" customWidth="1"/>
    <col min="5382" max="5382" width="21.7109375" style="90" customWidth="1"/>
    <col min="5383" max="5383" width="18.5703125" style="90" customWidth="1"/>
    <col min="5384" max="5384" width="16.5703125" style="90" bestFit="1" customWidth="1"/>
    <col min="5385" max="5385" width="16.5703125" style="90" customWidth="1"/>
    <col min="5386" max="5386" width="13.42578125" style="90" bestFit="1" customWidth="1"/>
    <col min="5387" max="5387" width="20" style="90" customWidth="1"/>
    <col min="5388" max="5388" width="16" style="90" customWidth="1"/>
    <col min="5389" max="5632" width="9.42578125" style="90"/>
    <col min="5633" max="5633" width="7.85546875" style="90" customWidth="1"/>
    <col min="5634" max="5634" width="7" style="90" customWidth="1"/>
    <col min="5635" max="5635" width="81.28515625" style="90" customWidth="1"/>
    <col min="5636" max="5636" width="17" style="90" bestFit="1" customWidth="1"/>
    <col min="5637" max="5637" width="16.140625" style="90" bestFit="1" customWidth="1"/>
    <col min="5638" max="5638" width="21.7109375" style="90" customWidth="1"/>
    <col min="5639" max="5639" width="18.5703125" style="90" customWidth="1"/>
    <col min="5640" max="5640" width="16.5703125" style="90" bestFit="1" customWidth="1"/>
    <col min="5641" max="5641" width="16.5703125" style="90" customWidth="1"/>
    <col min="5642" max="5642" width="13.42578125" style="90" bestFit="1" customWidth="1"/>
    <col min="5643" max="5643" width="20" style="90" customWidth="1"/>
    <col min="5644" max="5644" width="16" style="90" customWidth="1"/>
    <col min="5645" max="5888" width="9.42578125" style="90"/>
    <col min="5889" max="5889" width="7.85546875" style="90" customWidth="1"/>
    <col min="5890" max="5890" width="7" style="90" customWidth="1"/>
    <col min="5891" max="5891" width="81.28515625" style="90" customWidth="1"/>
    <col min="5892" max="5892" width="17" style="90" bestFit="1" customWidth="1"/>
    <col min="5893" max="5893" width="16.140625" style="90" bestFit="1" customWidth="1"/>
    <col min="5894" max="5894" width="21.7109375" style="90" customWidth="1"/>
    <col min="5895" max="5895" width="18.5703125" style="90" customWidth="1"/>
    <col min="5896" max="5896" width="16.5703125" style="90" bestFit="1" customWidth="1"/>
    <col min="5897" max="5897" width="16.5703125" style="90" customWidth="1"/>
    <col min="5898" max="5898" width="13.42578125" style="90" bestFit="1" customWidth="1"/>
    <col min="5899" max="5899" width="20" style="90" customWidth="1"/>
    <col min="5900" max="5900" width="16" style="90" customWidth="1"/>
    <col min="5901" max="6144" width="9.42578125" style="90"/>
    <col min="6145" max="6145" width="7.85546875" style="90" customWidth="1"/>
    <col min="6146" max="6146" width="7" style="90" customWidth="1"/>
    <col min="6147" max="6147" width="81.28515625" style="90" customWidth="1"/>
    <col min="6148" max="6148" width="17" style="90" bestFit="1" customWidth="1"/>
    <col min="6149" max="6149" width="16.140625" style="90" bestFit="1" customWidth="1"/>
    <col min="6150" max="6150" width="21.7109375" style="90" customWidth="1"/>
    <col min="6151" max="6151" width="18.5703125" style="90" customWidth="1"/>
    <col min="6152" max="6152" width="16.5703125" style="90" bestFit="1" customWidth="1"/>
    <col min="6153" max="6153" width="16.5703125" style="90" customWidth="1"/>
    <col min="6154" max="6154" width="13.42578125" style="90" bestFit="1" customWidth="1"/>
    <col min="6155" max="6155" width="20" style="90" customWidth="1"/>
    <col min="6156" max="6156" width="16" style="90" customWidth="1"/>
    <col min="6157" max="6400" width="9.42578125" style="90"/>
    <col min="6401" max="6401" width="7.85546875" style="90" customWidth="1"/>
    <col min="6402" max="6402" width="7" style="90" customWidth="1"/>
    <col min="6403" max="6403" width="81.28515625" style="90" customWidth="1"/>
    <col min="6404" max="6404" width="17" style="90" bestFit="1" customWidth="1"/>
    <col min="6405" max="6405" width="16.140625" style="90" bestFit="1" customWidth="1"/>
    <col min="6406" max="6406" width="21.7109375" style="90" customWidth="1"/>
    <col min="6407" max="6407" width="18.5703125" style="90" customWidth="1"/>
    <col min="6408" max="6408" width="16.5703125" style="90" bestFit="1" customWidth="1"/>
    <col min="6409" max="6409" width="16.5703125" style="90" customWidth="1"/>
    <col min="6410" max="6410" width="13.42578125" style="90" bestFit="1" customWidth="1"/>
    <col min="6411" max="6411" width="20" style="90" customWidth="1"/>
    <col min="6412" max="6412" width="16" style="90" customWidth="1"/>
    <col min="6413" max="6656" width="9.42578125" style="90"/>
    <col min="6657" max="6657" width="7.85546875" style="90" customWidth="1"/>
    <col min="6658" max="6658" width="7" style="90" customWidth="1"/>
    <col min="6659" max="6659" width="81.28515625" style="90" customWidth="1"/>
    <col min="6660" max="6660" width="17" style="90" bestFit="1" customWidth="1"/>
    <col min="6661" max="6661" width="16.140625" style="90" bestFit="1" customWidth="1"/>
    <col min="6662" max="6662" width="21.7109375" style="90" customWidth="1"/>
    <col min="6663" max="6663" width="18.5703125" style="90" customWidth="1"/>
    <col min="6664" max="6664" width="16.5703125" style="90" bestFit="1" customWidth="1"/>
    <col min="6665" max="6665" width="16.5703125" style="90" customWidth="1"/>
    <col min="6666" max="6666" width="13.42578125" style="90" bestFit="1" customWidth="1"/>
    <col min="6667" max="6667" width="20" style="90" customWidth="1"/>
    <col min="6668" max="6668" width="16" style="90" customWidth="1"/>
    <col min="6669" max="6912" width="9.42578125" style="90"/>
    <col min="6913" max="6913" width="7.85546875" style="90" customWidth="1"/>
    <col min="6914" max="6914" width="7" style="90" customWidth="1"/>
    <col min="6915" max="6915" width="81.28515625" style="90" customWidth="1"/>
    <col min="6916" max="6916" width="17" style="90" bestFit="1" customWidth="1"/>
    <col min="6917" max="6917" width="16.140625" style="90" bestFit="1" customWidth="1"/>
    <col min="6918" max="6918" width="21.7109375" style="90" customWidth="1"/>
    <col min="6919" max="6919" width="18.5703125" style="90" customWidth="1"/>
    <col min="6920" max="6920" width="16.5703125" style="90" bestFit="1" customWidth="1"/>
    <col min="6921" max="6921" width="16.5703125" style="90" customWidth="1"/>
    <col min="6922" max="6922" width="13.42578125" style="90" bestFit="1" customWidth="1"/>
    <col min="6923" max="6923" width="20" style="90" customWidth="1"/>
    <col min="6924" max="6924" width="16" style="90" customWidth="1"/>
    <col min="6925" max="7168" width="9.42578125" style="90"/>
    <col min="7169" max="7169" width="7.85546875" style="90" customWidth="1"/>
    <col min="7170" max="7170" width="7" style="90" customWidth="1"/>
    <col min="7171" max="7171" width="81.28515625" style="90" customWidth="1"/>
    <col min="7172" max="7172" width="17" style="90" bestFit="1" customWidth="1"/>
    <col min="7173" max="7173" width="16.140625" style="90" bestFit="1" customWidth="1"/>
    <col min="7174" max="7174" width="21.7109375" style="90" customWidth="1"/>
    <col min="7175" max="7175" width="18.5703125" style="90" customWidth="1"/>
    <col min="7176" max="7176" width="16.5703125" style="90" bestFit="1" customWidth="1"/>
    <col min="7177" max="7177" width="16.5703125" style="90" customWidth="1"/>
    <col min="7178" max="7178" width="13.42578125" style="90" bestFit="1" customWidth="1"/>
    <col min="7179" max="7179" width="20" style="90" customWidth="1"/>
    <col min="7180" max="7180" width="16" style="90" customWidth="1"/>
    <col min="7181" max="7424" width="9.42578125" style="90"/>
    <col min="7425" max="7425" width="7.85546875" style="90" customWidth="1"/>
    <col min="7426" max="7426" width="7" style="90" customWidth="1"/>
    <col min="7427" max="7427" width="81.28515625" style="90" customWidth="1"/>
    <col min="7428" max="7428" width="17" style="90" bestFit="1" customWidth="1"/>
    <col min="7429" max="7429" width="16.140625" style="90" bestFit="1" customWidth="1"/>
    <col min="7430" max="7430" width="21.7109375" style="90" customWidth="1"/>
    <col min="7431" max="7431" width="18.5703125" style="90" customWidth="1"/>
    <col min="7432" max="7432" width="16.5703125" style="90" bestFit="1" customWidth="1"/>
    <col min="7433" max="7433" width="16.5703125" style="90" customWidth="1"/>
    <col min="7434" max="7434" width="13.42578125" style="90" bestFit="1" customWidth="1"/>
    <col min="7435" max="7435" width="20" style="90" customWidth="1"/>
    <col min="7436" max="7436" width="16" style="90" customWidth="1"/>
    <col min="7437" max="7680" width="9.42578125" style="90"/>
    <col min="7681" max="7681" width="7.85546875" style="90" customWidth="1"/>
    <col min="7682" max="7682" width="7" style="90" customWidth="1"/>
    <col min="7683" max="7683" width="81.28515625" style="90" customWidth="1"/>
    <col min="7684" max="7684" width="17" style="90" bestFit="1" customWidth="1"/>
    <col min="7685" max="7685" width="16.140625" style="90" bestFit="1" customWidth="1"/>
    <col min="7686" max="7686" width="21.7109375" style="90" customWidth="1"/>
    <col min="7687" max="7687" width="18.5703125" style="90" customWidth="1"/>
    <col min="7688" max="7688" width="16.5703125" style="90" bestFit="1" customWidth="1"/>
    <col min="7689" max="7689" width="16.5703125" style="90" customWidth="1"/>
    <col min="7690" max="7690" width="13.42578125" style="90" bestFit="1" customWidth="1"/>
    <col min="7691" max="7691" width="20" style="90" customWidth="1"/>
    <col min="7692" max="7692" width="16" style="90" customWidth="1"/>
    <col min="7693" max="7936" width="9.42578125" style="90"/>
    <col min="7937" max="7937" width="7.85546875" style="90" customWidth="1"/>
    <col min="7938" max="7938" width="7" style="90" customWidth="1"/>
    <col min="7939" max="7939" width="81.28515625" style="90" customWidth="1"/>
    <col min="7940" max="7940" width="17" style="90" bestFit="1" customWidth="1"/>
    <col min="7941" max="7941" width="16.140625" style="90" bestFit="1" customWidth="1"/>
    <col min="7942" max="7942" width="21.7109375" style="90" customWidth="1"/>
    <col min="7943" max="7943" width="18.5703125" style="90" customWidth="1"/>
    <col min="7944" max="7944" width="16.5703125" style="90" bestFit="1" customWidth="1"/>
    <col min="7945" max="7945" width="16.5703125" style="90" customWidth="1"/>
    <col min="7946" max="7946" width="13.42578125" style="90" bestFit="1" customWidth="1"/>
    <col min="7947" max="7947" width="20" style="90" customWidth="1"/>
    <col min="7948" max="7948" width="16" style="90" customWidth="1"/>
    <col min="7949" max="8192" width="9.42578125" style="90"/>
    <col min="8193" max="8193" width="7.85546875" style="90" customWidth="1"/>
    <col min="8194" max="8194" width="7" style="90" customWidth="1"/>
    <col min="8195" max="8195" width="81.28515625" style="90" customWidth="1"/>
    <col min="8196" max="8196" width="17" style="90" bestFit="1" customWidth="1"/>
    <col min="8197" max="8197" width="16.140625" style="90" bestFit="1" customWidth="1"/>
    <col min="8198" max="8198" width="21.7109375" style="90" customWidth="1"/>
    <col min="8199" max="8199" width="18.5703125" style="90" customWidth="1"/>
    <col min="8200" max="8200" width="16.5703125" style="90" bestFit="1" customWidth="1"/>
    <col min="8201" max="8201" width="16.5703125" style="90" customWidth="1"/>
    <col min="8202" max="8202" width="13.42578125" style="90" bestFit="1" customWidth="1"/>
    <col min="8203" max="8203" width="20" style="90" customWidth="1"/>
    <col min="8204" max="8204" width="16" style="90" customWidth="1"/>
    <col min="8205" max="8448" width="9.42578125" style="90"/>
    <col min="8449" max="8449" width="7.85546875" style="90" customWidth="1"/>
    <col min="8450" max="8450" width="7" style="90" customWidth="1"/>
    <col min="8451" max="8451" width="81.28515625" style="90" customWidth="1"/>
    <col min="8452" max="8452" width="17" style="90" bestFit="1" customWidth="1"/>
    <col min="8453" max="8453" width="16.140625" style="90" bestFit="1" customWidth="1"/>
    <col min="8454" max="8454" width="21.7109375" style="90" customWidth="1"/>
    <col min="8455" max="8455" width="18.5703125" style="90" customWidth="1"/>
    <col min="8456" max="8456" width="16.5703125" style="90" bestFit="1" customWidth="1"/>
    <col min="8457" max="8457" width="16.5703125" style="90" customWidth="1"/>
    <col min="8458" max="8458" width="13.42578125" style="90" bestFit="1" customWidth="1"/>
    <col min="8459" max="8459" width="20" style="90" customWidth="1"/>
    <col min="8460" max="8460" width="16" style="90" customWidth="1"/>
    <col min="8461" max="8704" width="9.42578125" style="90"/>
    <col min="8705" max="8705" width="7.85546875" style="90" customWidth="1"/>
    <col min="8706" max="8706" width="7" style="90" customWidth="1"/>
    <col min="8707" max="8707" width="81.28515625" style="90" customWidth="1"/>
    <col min="8708" max="8708" width="17" style="90" bestFit="1" customWidth="1"/>
    <col min="8709" max="8709" width="16.140625" style="90" bestFit="1" customWidth="1"/>
    <col min="8710" max="8710" width="21.7109375" style="90" customWidth="1"/>
    <col min="8711" max="8711" width="18.5703125" style="90" customWidth="1"/>
    <col min="8712" max="8712" width="16.5703125" style="90" bestFit="1" customWidth="1"/>
    <col min="8713" max="8713" width="16.5703125" style="90" customWidth="1"/>
    <col min="8714" max="8714" width="13.42578125" style="90" bestFit="1" customWidth="1"/>
    <col min="8715" max="8715" width="20" style="90" customWidth="1"/>
    <col min="8716" max="8716" width="16" style="90" customWidth="1"/>
    <col min="8717" max="8960" width="9.42578125" style="90"/>
    <col min="8961" max="8961" width="7.85546875" style="90" customWidth="1"/>
    <col min="8962" max="8962" width="7" style="90" customWidth="1"/>
    <col min="8963" max="8963" width="81.28515625" style="90" customWidth="1"/>
    <col min="8964" max="8964" width="17" style="90" bestFit="1" customWidth="1"/>
    <col min="8965" max="8965" width="16.140625" style="90" bestFit="1" customWidth="1"/>
    <col min="8966" max="8966" width="21.7109375" style="90" customWidth="1"/>
    <col min="8967" max="8967" width="18.5703125" style="90" customWidth="1"/>
    <col min="8968" max="8968" width="16.5703125" style="90" bestFit="1" customWidth="1"/>
    <col min="8969" max="8969" width="16.5703125" style="90" customWidth="1"/>
    <col min="8970" max="8970" width="13.42578125" style="90" bestFit="1" customWidth="1"/>
    <col min="8971" max="8971" width="20" style="90" customWidth="1"/>
    <col min="8972" max="8972" width="16" style="90" customWidth="1"/>
    <col min="8973" max="9216" width="9.42578125" style="90"/>
    <col min="9217" max="9217" width="7.85546875" style="90" customWidth="1"/>
    <col min="9218" max="9218" width="7" style="90" customWidth="1"/>
    <col min="9219" max="9219" width="81.28515625" style="90" customWidth="1"/>
    <col min="9220" max="9220" width="17" style="90" bestFit="1" customWidth="1"/>
    <col min="9221" max="9221" width="16.140625" style="90" bestFit="1" customWidth="1"/>
    <col min="9222" max="9222" width="21.7109375" style="90" customWidth="1"/>
    <col min="9223" max="9223" width="18.5703125" style="90" customWidth="1"/>
    <col min="9224" max="9224" width="16.5703125" style="90" bestFit="1" customWidth="1"/>
    <col min="9225" max="9225" width="16.5703125" style="90" customWidth="1"/>
    <col min="9226" max="9226" width="13.42578125" style="90" bestFit="1" customWidth="1"/>
    <col min="9227" max="9227" width="20" style="90" customWidth="1"/>
    <col min="9228" max="9228" width="16" style="90" customWidth="1"/>
    <col min="9229" max="9472" width="9.42578125" style="90"/>
    <col min="9473" max="9473" width="7.85546875" style="90" customWidth="1"/>
    <col min="9474" max="9474" width="7" style="90" customWidth="1"/>
    <col min="9475" max="9475" width="81.28515625" style="90" customWidth="1"/>
    <col min="9476" max="9476" width="17" style="90" bestFit="1" customWidth="1"/>
    <col min="9477" max="9477" width="16.140625" style="90" bestFit="1" customWidth="1"/>
    <col min="9478" max="9478" width="21.7109375" style="90" customWidth="1"/>
    <col min="9479" max="9479" width="18.5703125" style="90" customWidth="1"/>
    <col min="9480" max="9480" width="16.5703125" style="90" bestFit="1" customWidth="1"/>
    <col min="9481" max="9481" width="16.5703125" style="90" customWidth="1"/>
    <col min="9482" max="9482" width="13.42578125" style="90" bestFit="1" customWidth="1"/>
    <col min="9483" max="9483" width="20" style="90" customWidth="1"/>
    <col min="9484" max="9484" width="16" style="90" customWidth="1"/>
    <col min="9485" max="9728" width="9.42578125" style="90"/>
    <col min="9729" max="9729" width="7.85546875" style="90" customWidth="1"/>
    <col min="9730" max="9730" width="7" style="90" customWidth="1"/>
    <col min="9731" max="9731" width="81.28515625" style="90" customWidth="1"/>
    <col min="9732" max="9732" width="17" style="90" bestFit="1" customWidth="1"/>
    <col min="9733" max="9733" width="16.140625" style="90" bestFit="1" customWidth="1"/>
    <col min="9734" max="9734" width="21.7109375" style="90" customWidth="1"/>
    <col min="9735" max="9735" width="18.5703125" style="90" customWidth="1"/>
    <col min="9736" max="9736" width="16.5703125" style="90" bestFit="1" customWidth="1"/>
    <col min="9737" max="9737" width="16.5703125" style="90" customWidth="1"/>
    <col min="9738" max="9738" width="13.42578125" style="90" bestFit="1" customWidth="1"/>
    <col min="9739" max="9739" width="20" style="90" customWidth="1"/>
    <col min="9740" max="9740" width="16" style="90" customWidth="1"/>
    <col min="9741" max="9984" width="9.42578125" style="90"/>
    <col min="9985" max="9985" width="7.85546875" style="90" customWidth="1"/>
    <col min="9986" max="9986" width="7" style="90" customWidth="1"/>
    <col min="9987" max="9987" width="81.28515625" style="90" customWidth="1"/>
    <col min="9988" max="9988" width="17" style="90" bestFit="1" customWidth="1"/>
    <col min="9989" max="9989" width="16.140625" style="90" bestFit="1" customWidth="1"/>
    <col min="9990" max="9990" width="21.7109375" style="90" customWidth="1"/>
    <col min="9991" max="9991" width="18.5703125" style="90" customWidth="1"/>
    <col min="9992" max="9992" width="16.5703125" style="90" bestFit="1" customWidth="1"/>
    <col min="9993" max="9993" width="16.5703125" style="90" customWidth="1"/>
    <col min="9994" max="9994" width="13.42578125" style="90" bestFit="1" customWidth="1"/>
    <col min="9995" max="9995" width="20" style="90" customWidth="1"/>
    <col min="9996" max="9996" width="16" style="90" customWidth="1"/>
    <col min="9997" max="10240" width="9.42578125" style="90"/>
    <col min="10241" max="10241" width="7.85546875" style="90" customWidth="1"/>
    <col min="10242" max="10242" width="7" style="90" customWidth="1"/>
    <col min="10243" max="10243" width="81.28515625" style="90" customWidth="1"/>
    <col min="10244" max="10244" width="17" style="90" bestFit="1" customWidth="1"/>
    <col min="10245" max="10245" width="16.140625" style="90" bestFit="1" customWidth="1"/>
    <col min="10246" max="10246" width="21.7109375" style="90" customWidth="1"/>
    <col min="10247" max="10247" width="18.5703125" style="90" customWidth="1"/>
    <col min="10248" max="10248" width="16.5703125" style="90" bestFit="1" customWidth="1"/>
    <col min="10249" max="10249" width="16.5703125" style="90" customWidth="1"/>
    <col min="10250" max="10250" width="13.42578125" style="90" bestFit="1" customWidth="1"/>
    <col min="10251" max="10251" width="20" style="90" customWidth="1"/>
    <col min="10252" max="10252" width="16" style="90" customWidth="1"/>
    <col min="10253" max="10496" width="9.42578125" style="90"/>
    <col min="10497" max="10497" width="7.85546875" style="90" customWidth="1"/>
    <col min="10498" max="10498" width="7" style="90" customWidth="1"/>
    <col min="10499" max="10499" width="81.28515625" style="90" customWidth="1"/>
    <col min="10500" max="10500" width="17" style="90" bestFit="1" customWidth="1"/>
    <col min="10501" max="10501" width="16.140625" style="90" bestFit="1" customWidth="1"/>
    <col min="10502" max="10502" width="21.7109375" style="90" customWidth="1"/>
    <col min="10503" max="10503" width="18.5703125" style="90" customWidth="1"/>
    <col min="10504" max="10504" width="16.5703125" style="90" bestFit="1" customWidth="1"/>
    <col min="10505" max="10505" width="16.5703125" style="90" customWidth="1"/>
    <col min="10506" max="10506" width="13.42578125" style="90" bestFit="1" customWidth="1"/>
    <col min="10507" max="10507" width="20" style="90" customWidth="1"/>
    <col min="10508" max="10508" width="16" style="90" customWidth="1"/>
    <col min="10509" max="10752" width="9.42578125" style="90"/>
    <col min="10753" max="10753" width="7.85546875" style="90" customWidth="1"/>
    <col min="10754" max="10754" width="7" style="90" customWidth="1"/>
    <col min="10755" max="10755" width="81.28515625" style="90" customWidth="1"/>
    <col min="10756" max="10756" width="17" style="90" bestFit="1" customWidth="1"/>
    <col min="10757" max="10757" width="16.140625" style="90" bestFit="1" customWidth="1"/>
    <col min="10758" max="10758" width="21.7109375" style="90" customWidth="1"/>
    <col min="10759" max="10759" width="18.5703125" style="90" customWidth="1"/>
    <col min="10760" max="10760" width="16.5703125" style="90" bestFit="1" customWidth="1"/>
    <col min="10761" max="10761" width="16.5703125" style="90" customWidth="1"/>
    <col min="10762" max="10762" width="13.42578125" style="90" bestFit="1" customWidth="1"/>
    <col min="10763" max="10763" width="20" style="90" customWidth="1"/>
    <col min="10764" max="10764" width="16" style="90" customWidth="1"/>
    <col min="10765" max="11008" width="9.42578125" style="90"/>
    <col min="11009" max="11009" width="7.85546875" style="90" customWidth="1"/>
    <col min="11010" max="11010" width="7" style="90" customWidth="1"/>
    <col min="11011" max="11011" width="81.28515625" style="90" customWidth="1"/>
    <col min="11012" max="11012" width="17" style="90" bestFit="1" customWidth="1"/>
    <col min="11013" max="11013" width="16.140625" style="90" bestFit="1" customWidth="1"/>
    <col min="11014" max="11014" width="21.7109375" style="90" customWidth="1"/>
    <col min="11015" max="11015" width="18.5703125" style="90" customWidth="1"/>
    <col min="11016" max="11016" width="16.5703125" style="90" bestFit="1" customWidth="1"/>
    <col min="11017" max="11017" width="16.5703125" style="90" customWidth="1"/>
    <col min="11018" max="11018" width="13.42578125" style="90" bestFit="1" customWidth="1"/>
    <col min="11019" max="11019" width="20" style="90" customWidth="1"/>
    <col min="11020" max="11020" width="16" style="90" customWidth="1"/>
    <col min="11021" max="11264" width="9.42578125" style="90"/>
    <col min="11265" max="11265" width="7.85546875" style="90" customWidth="1"/>
    <col min="11266" max="11266" width="7" style="90" customWidth="1"/>
    <col min="11267" max="11267" width="81.28515625" style="90" customWidth="1"/>
    <col min="11268" max="11268" width="17" style="90" bestFit="1" customWidth="1"/>
    <col min="11269" max="11269" width="16.140625" style="90" bestFit="1" customWidth="1"/>
    <col min="11270" max="11270" width="21.7109375" style="90" customWidth="1"/>
    <col min="11271" max="11271" width="18.5703125" style="90" customWidth="1"/>
    <col min="11272" max="11272" width="16.5703125" style="90" bestFit="1" customWidth="1"/>
    <col min="11273" max="11273" width="16.5703125" style="90" customWidth="1"/>
    <col min="11274" max="11274" width="13.42578125" style="90" bestFit="1" customWidth="1"/>
    <col min="11275" max="11275" width="20" style="90" customWidth="1"/>
    <col min="11276" max="11276" width="16" style="90" customWidth="1"/>
    <col min="11277" max="11520" width="9.42578125" style="90"/>
    <col min="11521" max="11521" width="7.85546875" style="90" customWidth="1"/>
    <col min="11522" max="11522" width="7" style="90" customWidth="1"/>
    <col min="11523" max="11523" width="81.28515625" style="90" customWidth="1"/>
    <col min="11524" max="11524" width="17" style="90" bestFit="1" customWidth="1"/>
    <col min="11525" max="11525" width="16.140625" style="90" bestFit="1" customWidth="1"/>
    <col min="11526" max="11526" width="21.7109375" style="90" customWidth="1"/>
    <col min="11527" max="11527" width="18.5703125" style="90" customWidth="1"/>
    <col min="11528" max="11528" width="16.5703125" style="90" bestFit="1" customWidth="1"/>
    <col min="11529" max="11529" width="16.5703125" style="90" customWidth="1"/>
    <col min="11530" max="11530" width="13.42578125" style="90" bestFit="1" customWidth="1"/>
    <col min="11531" max="11531" width="20" style="90" customWidth="1"/>
    <col min="11532" max="11532" width="16" style="90" customWidth="1"/>
    <col min="11533" max="11776" width="9.42578125" style="90"/>
    <col min="11777" max="11777" width="7.85546875" style="90" customWidth="1"/>
    <col min="11778" max="11778" width="7" style="90" customWidth="1"/>
    <col min="11779" max="11779" width="81.28515625" style="90" customWidth="1"/>
    <col min="11780" max="11780" width="17" style="90" bestFit="1" customWidth="1"/>
    <col min="11781" max="11781" width="16.140625" style="90" bestFit="1" customWidth="1"/>
    <col min="11782" max="11782" width="21.7109375" style="90" customWidth="1"/>
    <col min="11783" max="11783" width="18.5703125" style="90" customWidth="1"/>
    <col min="11784" max="11784" width="16.5703125" style="90" bestFit="1" customWidth="1"/>
    <col min="11785" max="11785" width="16.5703125" style="90" customWidth="1"/>
    <col min="11786" max="11786" width="13.42578125" style="90" bestFit="1" customWidth="1"/>
    <col min="11787" max="11787" width="20" style="90" customWidth="1"/>
    <col min="11788" max="11788" width="16" style="90" customWidth="1"/>
    <col min="11789" max="12032" width="9.42578125" style="90"/>
    <col min="12033" max="12033" width="7.85546875" style="90" customWidth="1"/>
    <col min="12034" max="12034" width="7" style="90" customWidth="1"/>
    <col min="12035" max="12035" width="81.28515625" style="90" customWidth="1"/>
    <col min="12036" max="12036" width="17" style="90" bestFit="1" customWidth="1"/>
    <col min="12037" max="12037" width="16.140625" style="90" bestFit="1" customWidth="1"/>
    <col min="12038" max="12038" width="21.7109375" style="90" customWidth="1"/>
    <col min="12039" max="12039" width="18.5703125" style="90" customWidth="1"/>
    <col min="12040" max="12040" width="16.5703125" style="90" bestFit="1" customWidth="1"/>
    <col min="12041" max="12041" width="16.5703125" style="90" customWidth="1"/>
    <col min="12042" max="12042" width="13.42578125" style="90" bestFit="1" customWidth="1"/>
    <col min="12043" max="12043" width="20" style="90" customWidth="1"/>
    <col min="12044" max="12044" width="16" style="90" customWidth="1"/>
    <col min="12045" max="12288" width="9.42578125" style="90"/>
    <col min="12289" max="12289" width="7.85546875" style="90" customWidth="1"/>
    <col min="12290" max="12290" width="7" style="90" customWidth="1"/>
    <col min="12291" max="12291" width="81.28515625" style="90" customWidth="1"/>
    <col min="12292" max="12292" width="17" style="90" bestFit="1" customWidth="1"/>
    <col min="12293" max="12293" width="16.140625" style="90" bestFit="1" customWidth="1"/>
    <col min="12294" max="12294" width="21.7109375" style="90" customWidth="1"/>
    <col min="12295" max="12295" width="18.5703125" style="90" customWidth="1"/>
    <col min="12296" max="12296" width="16.5703125" style="90" bestFit="1" customWidth="1"/>
    <col min="12297" max="12297" width="16.5703125" style="90" customWidth="1"/>
    <col min="12298" max="12298" width="13.42578125" style="90" bestFit="1" customWidth="1"/>
    <col min="12299" max="12299" width="20" style="90" customWidth="1"/>
    <col min="12300" max="12300" width="16" style="90" customWidth="1"/>
    <col min="12301" max="12544" width="9.42578125" style="90"/>
    <col min="12545" max="12545" width="7.85546875" style="90" customWidth="1"/>
    <col min="12546" max="12546" width="7" style="90" customWidth="1"/>
    <col min="12547" max="12547" width="81.28515625" style="90" customWidth="1"/>
    <col min="12548" max="12548" width="17" style="90" bestFit="1" customWidth="1"/>
    <col min="12549" max="12549" width="16.140625" style="90" bestFit="1" customWidth="1"/>
    <col min="12550" max="12550" width="21.7109375" style="90" customWidth="1"/>
    <col min="12551" max="12551" width="18.5703125" style="90" customWidth="1"/>
    <col min="12552" max="12552" width="16.5703125" style="90" bestFit="1" customWidth="1"/>
    <col min="12553" max="12553" width="16.5703125" style="90" customWidth="1"/>
    <col min="12554" max="12554" width="13.42578125" style="90" bestFit="1" customWidth="1"/>
    <col min="12555" max="12555" width="20" style="90" customWidth="1"/>
    <col min="12556" max="12556" width="16" style="90" customWidth="1"/>
    <col min="12557" max="12800" width="9.42578125" style="90"/>
    <col min="12801" max="12801" width="7.85546875" style="90" customWidth="1"/>
    <col min="12802" max="12802" width="7" style="90" customWidth="1"/>
    <col min="12803" max="12803" width="81.28515625" style="90" customWidth="1"/>
    <col min="12804" max="12804" width="17" style="90" bestFit="1" customWidth="1"/>
    <col min="12805" max="12805" width="16.140625" style="90" bestFit="1" customWidth="1"/>
    <col min="12806" max="12806" width="21.7109375" style="90" customWidth="1"/>
    <col min="12807" max="12807" width="18.5703125" style="90" customWidth="1"/>
    <col min="12808" max="12808" width="16.5703125" style="90" bestFit="1" customWidth="1"/>
    <col min="12809" max="12809" width="16.5703125" style="90" customWidth="1"/>
    <col min="12810" max="12810" width="13.42578125" style="90" bestFit="1" customWidth="1"/>
    <col min="12811" max="12811" width="20" style="90" customWidth="1"/>
    <col min="12812" max="12812" width="16" style="90" customWidth="1"/>
    <col min="12813" max="13056" width="9.42578125" style="90"/>
    <col min="13057" max="13057" width="7.85546875" style="90" customWidth="1"/>
    <col min="13058" max="13058" width="7" style="90" customWidth="1"/>
    <col min="13059" max="13059" width="81.28515625" style="90" customWidth="1"/>
    <col min="13060" max="13060" width="17" style="90" bestFit="1" customWidth="1"/>
    <col min="13061" max="13061" width="16.140625" style="90" bestFit="1" customWidth="1"/>
    <col min="13062" max="13062" width="21.7109375" style="90" customWidth="1"/>
    <col min="13063" max="13063" width="18.5703125" style="90" customWidth="1"/>
    <col min="13064" max="13064" width="16.5703125" style="90" bestFit="1" customWidth="1"/>
    <col min="13065" max="13065" width="16.5703125" style="90" customWidth="1"/>
    <col min="13066" max="13066" width="13.42578125" style="90" bestFit="1" customWidth="1"/>
    <col min="13067" max="13067" width="20" style="90" customWidth="1"/>
    <col min="13068" max="13068" width="16" style="90" customWidth="1"/>
    <col min="13069" max="13312" width="9.42578125" style="90"/>
    <col min="13313" max="13313" width="7.85546875" style="90" customWidth="1"/>
    <col min="13314" max="13314" width="7" style="90" customWidth="1"/>
    <col min="13315" max="13315" width="81.28515625" style="90" customWidth="1"/>
    <col min="13316" max="13316" width="17" style="90" bestFit="1" customWidth="1"/>
    <col min="13317" max="13317" width="16.140625" style="90" bestFit="1" customWidth="1"/>
    <col min="13318" max="13318" width="21.7109375" style="90" customWidth="1"/>
    <col min="13319" max="13319" width="18.5703125" style="90" customWidth="1"/>
    <col min="13320" max="13320" width="16.5703125" style="90" bestFit="1" customWidth="1"/>
    <col min="13321" max="13321" width="16.5703125" style="90" customWidth="1"/>
    <col min="13322" max="13322" width="13.42578125" style="90" bestFit="1" customWidth="1"/>
    <col min="13323" max="13323" width="20" style="90" customWidth="1"/>
    <col min="13324" max="13324" width="16" style="90" customWidth="1"/>
    <col min="13325" max="13568" width="9.42578125" style="90"/>
    <col min="13569" max="13569" width="7.85546875" style="90" customWidth="1"/>
    <col min="13570" max="13570" width="7" style="90" customWidth="1"/>
    <col min="13571" max="13571" width="81.28515625" style="90" customWidth="1"/>
    <col min="13572" max="13572" width="17" style="90" bestFit="1" customWidth="1"/>
    <col min="13573" max="13573" width="16.140625" style="90" bestFit="1" customWidth="1"/>
    <col min="13574" max="13574" width="21.7109375" style="90" customWidth="1"/>
    <col min="13575" max="13575" width="18.5703125" style="90" customWidth="1"/>
    <col min="13576" max="13576" width="16.5703125" style="90" bestFit="1" customWidth="1"/>
    <col min="13577" max="13577" width="16.5703125" style="90" customWidth="1"/>
    <col min="13578" max="13578" width="13.42578125" style="90" bestFit="1" customWidth="1"/>
    <col min="13579" max="13579" width="20" style="90" customWidth="1"/>
    <col min="13580" max="13580" width="16" style="90" customWidth="1"/>
    <col min="13581" max="13824" width="9.42578125" style="90"/>
    <col min="13825" max="13825" width="7.85546875" style="90" customWidth="1"/>
    <col min="13826" max="13826" width="7" style="90" customWidth="1"/>
    <col min="13827" max="13827" width="81.28515625" style="90" customWidth="1"/>
    <col min="13828" max="13828" width="17" style="90" bestFit="1" customWidth="1"/>
    <col min="13829" max="13829" width="16.140625" style="90" bestFit="1" customWidth="1"/>
    <col min="13830" max="13830" width="21.7109375" style="90" customWidth="1"/>
    <col min="13831" max="13831" width="18.5703125" style="90" customWidth="1"/>
    <col min="13832" max="13832" width="16.5703125" style="90" bestFit="1" customWidth="1"/>
    <col min="13833" max="13833" width="16.5703125" style="90" customWidth="1"/>
    <col min="13834" max="13834" width="13.42578125" style="90" bestFit="1" customWidth="1"/>
    <col min="13835" max="13835" width="20" style="90" customWidth="1"/>
    <col min="13836" max="13836" width="16" style="90" customWidth="1"/>
    <col min="13837" max="14080" width="9.42578125" style="90"/>
    <col min="14081" max="14081" width="7.85546875" style="90" customWidth="1"/>
    <col min="14082" max="14082" width="7" style="90" customWidth="1"/>
    <col min="14083" max="14083" width="81.28515625" style="90" customWidth="1"/>
    <col min="14084" max="14084" width="17" style="90" bestFit="1" customWidth="1"/>
    <col min="14085" max="14085" width="16.140625" style="90" bestFit="1" customWidth="1"/>
    <col min="14086" max="14086" width="21.7109375" style="90" customWidth="1"/>
    <col min="14087" max="14087" width="18.5703125" style="90" customWidth="1"/>
    <col min="14088" max="14088" width="16.5703125" style="90" bestFit="1" customWidth="1"/>
    <col min="14089" max="14089" width="16.5703125" style="90" customWidth="1"/>
    <col min="14090" max="14090" width="13.42578125" style="90" bestFit="1" customWidth="1"/>
    <col min="14091" max="14091" width="20" style="90" customWidth="1"/>
    <col min="14092" max="14092" width="16" style="90" customWidth="1"/>
    <col min="14093" max="14336" width="9.42578125" style="90"/>
    <col min="14337" max="14337" width="7.85546875" style="90" customWidth="1"/>
    <col min="14338" max="14338" width="7" style="90" customWidth="1"/>
    <col min="14339" max="14339" width="81.28515625" style="90" customWidth="1"/>
    <col min="14340" max="14340" width="17" style="90" bestFit="1" customWidth="1"/>
    <col min="14341" max="14341" width="16.140625" style="90" bestFit="1" customWidth="1"/>
    <col min="14342" max="14342" width="21.7109375" style="90" customWidth="1"/>
    <col min="14343" max="14343" width="18.5703125" style="90" customWidth="1"/>
    <col min="14344" max="14344" width="16.5703125" style="90" bestFit="1" customWidth="1"/>
    <col min="14345" max="14345" width="16.5703125" style="90" customWidth="1"/>
    <col min="14346" max="14346" width="13.42578125" style="90" bestFit="1" customWidth="1"/>
    <col min="14347" max="14347" width="20" style="90" customWidth="1"/>
    <col min="14348" max="14348" width="16" style="90" customWidth="1"/>
    <col min="14349" max="14592" width="9.42578125" style="90"/>
    <col min="14593" max="14593" width="7.85546875" style="90" customWidth="1"/>
    <col min="14594" max="14594" width="7" style="90" customWidth="1"/>
    <col min="14595" max="14595" width="81.28515625" style="90" customWidth="1"/>
    <col min="14596" max="14596" width="17" style="90" bestFit="1" customWidth="1"/>
    <col min="14597" max="14597" width="16.140625" style="90" bestFit="1" customWidth="1"/>
    <col min="14598" max="14598" width="21.7109375" style="90" customWidth="1"/>
    <col min="14599" max="14599" width="18.5703125" style="90" customWidth="1"/>
    <col min="14600" max="14600" width="16.5703125" style="90" bestFit="1" customWidth="1"/>
    <col min="14601" max="14601" width="16.5703125" style="90" customWidth="1"/>
    <col min="14602" max="14602" width="13.42578125" style="90" bestFit="1" customWidth="1"/>
    <col min="14603" max="14603" width="20" style="90" customWidth="1"/>
    <col min="14604" max="14604" width="16" style="90" customWidth="1"/>
    <col min="14605" max="14848" width="9.42578125" style="90"/>
    <col min="14849" max="14849" width="7.85546875" style="90" customWidth="1"/>
    <col min="14850" max="14850" width="7" style="90" customWidth="1"/>
    <col min="14851" max="14851" width="81.28515625" style="90" customWidth="1"/>
    <col min="14852" max="14852" width="17" style="90" bestFit="1" customWidth="1"/>
    <col min="14853" max="14853" width="16.140625" style="90" bestFit="1" customWidth="1"/>
    <col min="14854" max="14854" width="21.7109375" style="90" customWidth="1"/>
    <col min="14855" max="14855" width="18.5703125" style="90" customWidth="1"/>
    <col min="14856" max="14856" width="16.5703125" style="90" bestFit="1" customWidth="1"/>
    <col min="14857" max="14857" width="16.5703125" style="90" customWidth="1"/>
    <col min="14858" max="14858" width="13.42578125" style="90" bestFit="1" customWidth="1"/>
    <col min="14859" max="14859" width="20" style="90" customWidth="1"/>
    <col min="14860" max="14860" width="16" style="90" customWidth="1"/>
    <col min="14861" max="15104" width="9.42578125" style="90"/>
    <col min="15105" max="15105" width="7.85546875" style="90" customWidth="1"/>
    <col min="15106" max="15106" width="7" style="90" customWidth="1"/>
    <col min="15107" max="15107" width="81.28515625" style="90" customWidth="1"/>
    <col min="15108" max="15108" width="17" style="90" bestFit="1" customWidth="1"/>
    <col min="15109" max="15109" width="16.140625" style="90" bestFit="1" customWidth="1"/>
    <col min="15110" max="15110" width="21.7109375" style="90" customWidth="1"/>
    <col min="15111" max="15111" width="18.5703125" style="90" customWidth="1"/>
    <col min="15112" max="15112" width="16.5703125" style="90" bestFit="1" customWidth="1"/>
    <col min="15113" max="15113" width="16.5703125" style="90" customWidth="1"/>
    <col min="15114" max="15114" width="13.42578125" style="90" bestFit="1" customWidth="1"/>
    <col min="15115" max="15115" width="20" style="90" customWidth="1"/>
    <col min="15116" max="15116" width="16" style="90" customWidth="1"/>
    <col min="15117" max="15360" width="9.42578125" style="90"/>
    <col min="15361" max="15361" width="7.85546875" style="90" customWidth="1"/>
    <col min="15362" max="15362" width="7" style="90" customWidth="1"/>
    <col min="15363" max="15363" width="81.28515625" style="90" customWidth="1"/>
    <col min="15364" max="15364" width="17" style="90" bestFit="1" customWidth="1"/>
    <col min="15365" max="15365" width="16.140625" style="90" bestFit="1" customWidth="1"/>
    <col min="15366" max="15366" width="21.7109375" style="90" customWidth="1"/>
    <col min="15367" max="15367" width="18.5703125" style="90" customWidth="1"/>
    <col min="15368" max="15368" width="16.5703125" style="90" bestFit="1" customWidth="1"/>
    <col min="15369" max="15369" width="16.5703125" style="90" customWidth="1"/>
    <col min="15370" max="15370" width="13.42578125" style="90" bestFit="1" customWidth="1"/>
    <col min="15371" max="15371" width="20" style="90" customWidth="1"/>
    <col min="15372" max="15372" width="16" style="90" customWidth="1"/>
    <col min="15373" max="15616" width="9.42578125" style="90"/>
    <col min="15617" max="15617" width="7.85546875" style="90" customWidth="1"/>
    <col min="15618" max="15618" width="7" style="90" customWidth="1"/>
    <col min="15619" max="15619" width="81.28515625" style="90" customWidth="1"/>
    <col min="15620" max="15620" width="17" style="90" bestFit="1" customWidth="1"/>
    <col min="15621" max="15621" width="16.140625" style="90" bestFit="1" customWidth="1"/>
    <col min="15622" max="15622" width="21.7109375" style="90" customWidth="1"/>
    <col min="15623" max="15623" width="18.5703125" style="90" customWidth="1"/>
    <col min="15624" max="15624" width="16.5703125" style="90" bestFit="1" customWidth="1"/>
    <col min="15625" max="15625" width="16.5703125" style="90" customWidth="1"/>
    <col min="15626" max="15626" width="13.42578125" style="90" bestFit="1" customWidth="1"/>
    <col min="15627" max="15627" width="20" style="90" customWidth="1"/>
    <col min="15628" max="15628" width="16" style="90" customWidth="1"/>
    <col min="15629" max="15872" width="9.42578125" style="90"/>
    <col min="15873" max="15873" width="7.85546875" style="90" customWidth="1"/>
    <col min="15874" max="15874" width="7" style="90" customWidth="1"/>
    <col min="15875" max="15875" width="81.28515625" style="90" customWidth="1"/>
    <col min="15876" max="15876" width="17" style="90" bestFit="1" customWidth="1"/>
    <col min="15877" max="15877" width="16.140625" style="90" bestFit="1" customWidth="1"/>
    <col min="15878" max="15878" width="21.7109375" style="90" customWidth="1"/>
    <col min="15879" max="15879" width="18.5703125" style="90" customWidth="1"/>
    <col min="15880" max="15880" width="16.5703125" style="90" bestFit="1" customWidth="1"/>
    <col min="15881" max="15881" width="16.5703125" style="90" customWidth="1"/>
    <col min="15882" max="15882" width="13.42578125" style="90" bestFit="1" customWidth="1"/>
    <col min="15883" max="15883" width="20" style="90" customWidth="1"/>
    <col min="15884" max="15884" width="16" style="90" customWidth="1"/>
    <col min="15885" max="16128" width="9.42578125" style="90"/>
    <col min="16129" max="16129" width="7.85546875" style="90" customWidth="1"/>
    <col min="16130" max="16130" width="7" style="90" customWidth="1"/>
    <col min="16131" max="16131" width="81.28515625" style="90" customWidth="1"/>
    <col min="16132" max="16132" width="17" style="90" bestFit="1" customWidth="1"/>
    <col min="16133" max="16133" width="16.140625" style="90" bestFit="1" customWidth="1"/>
    <col min="16134" max="16134" width="21.7109375" style="90" customWidth="1"/>
    <col min="16135" max="16135" width="18.5703125" style="90" customWidth="1"/>
    <col min="16136" max="16136" width="16.5703125" style="90" bestFit="1" customWidth="1"/>
    <col min="16137" max="16137" width="16.5703125" style="90" customWidth="1"/>
    <col min="16138" max="16138" width="13.42578125" style="90" bestFit="1" customWidth="1"/>
    <col min="16139" max="16139" width="20" style="90" customWidth="1"/>
    <col min="16140" max="16140" width="16" style="90" customWidth="1"/>
    <col min="16141" max="16384" width="9.42578125" style="90"/>
  </cols>
  <sheetData>
    <row r="1" spans="1:9" s="89" customFormat="1" ht="21" customHeight="1" x14ac:dyDescent="0.3">
      <c r="G1" s="90"/>
      <c r="I1" s="156" t="s">
        <v>299</v>
      </c>
    </row>
    <row r="2" spans="1:9" s="89" customFormat="1" ht="18" customHeight="1" x14ac:dyDescent="0.3">
      <c r="C2" s="91"/>
      <c r="D2" s="91"/>
      <c r="E2" s="91"/>
      <c r="F2" s="91"/>
      <c r="G2" s="91"/>
      <c r="I2" s="157" t="s">
        <v>183</v>
      </c>
    </row>
    <row r="3" spans="1:9" s="89" customFormat="1" ht="18" customHeight="1" x14ac:dyDescent="0.3">
      <c r="C3" s="91"/>
      <c r="D3" s="91"/>
      <c r="E3" s="91"/>
      <c r="F3" s="91"/>
      <c r="G3" s="91"/>
      <c r="I3" s="158" t="s">
        <v>184</v>
      </c>
    </row>
    <row r="4" spans="1:9" s="89" customFormat="1" ht="18" customHeight="1" x14ac:dyDescent="0.3">
      <c r="C4" s="91"/>
      <c r="D4" s="91"/>
      <c r="E4" s="91"/>
      <c r="F4" s="91"/>
      <c r="G4" s="91"/>
      <c r="H4" s="92"/>
      <c r="I4" s="92"/>
    </row>
    <row r="5" spans="1:9" s="89" customFormat="1" ht="52.5" customHeight="1" x14ac:dyDescent="0.3">
      <c r="A5" s="354" t="s">
        <v>198</v>
      </c>
      <c r="B5" s="354"/>
      <c r="C5" s="354"/>
      <c r="D5" s="354"/>
      <c r="E5" s="354"/>
      <c r="F5" s="354"/>
      <c r="G5" s="354"/>
      <c r="H5" s="354"/>
      <c r="I5" s="354"/>
    </row>
    <row r="6" spans="1:9" s="89" customFormat="1" ht="6.75" customHeight="1" x14ac:dyDescent="0.3">
      <c r="A6" s="93"/>
      <c r="B6" s="93"/>
      <c r="C6" s="93"/>
      <c r="D6" s="93"/>
      <c r="E6" s="93"/>
      <c r="F6" s="93"/>
      <c r="G6" s="93"/>
      <c r="H6" s="93"/>
      <c r="I6" s="93"/>
    </row>
    <row r="7" spans="1:9" ht="18.75" customHeight="1" x14ac:dyDescent="0.3">
      <c r="A7" s="94"/>
      <c r="B7" s="94"/>
      <c r="C7" s="95"/>
      <c r="D7" s="95"/>
      <c r="E7" s="95"/>
      <c r="F7" s="95"/>
      <c r="G7" s="96"/>
      <c r="H7" s="96"/>
      <c r="I7" s="97" t="s">
        <v>97</v>
      </c>
    </row>
    <row r="8" spans="1:9" ht="40.5" customHeight="1" x14ac:dyDescent="0.3">
      <c r="A8" s="356" t="s">
        <v>185</v>
      </c>
      <c r="B8" s="356"/>
      <c r="C8" s="357" t="s">
        <v>186</v>
      </c>
      <c r="D8" s="358" t="s">
        <v>268</v>
      </c>
      <c r="E8" s="358"/>
      <c r="F8" s="358"/>
      <c r="G8" s="358"/>
      <c r="H8" s="358"/>
      <c r="I8" s="358"/>
    </row>
    <row r="9" spans="1:9" ht="22.5" customHeight="1" x14ac:dyDescent="0.3">
      <c r="A9" s="356"/>
      <c r="B9" s="356"/>
      <c r="C9" s="357"/>
      <c r="D9" s="359" t="s">
        <v>99</v>
      </c>
      <c r="E9" s="359"/>
      <c r="F9" s="359"/>
      <c r="G9" s="359" t="s">
        <v>35</v>
      </c>
      <c r="H9" s="359"/>
      <c r="I9" s="359"/>
    </row>
    <row r="10" spans="1:9" s="98" customFormat="1" ht="17.25" customHeight="1" x14ac:dyDescent="0.25">
      <c r="A10" s="360" t="s">
        <v>187</v>
      </c>
      <c r="B10" s="360" t="s">
        <v>188</v>
      </c>
      <c r="C10" s="357"/>
      <c r="D10" s="355" t="s">
        <v>189</v>
      </c>
      <c r="E10" s="355" t="s">
        <v>190</v>
      </c>
      <c r="F10" s="355"/>
      <c r="G10" s="355" t="s">
        <v>189</v>
      </c>
      <c r="H10" s="355" t="s">
        <v>190</v>
      </c>
      <c r="I10" s="355"/>
    </row>
    <row r="11" spans="1:9" s="98" customFormat="1" ht="54" customHeight="1" x14ac:dyDescent="0.25">
      <c r="A11" s="360"/>
      <c r="B11" s="360"/>
      <c r="C11" s="357"/>
      <c r="D11" s="355"/>
      <c r="E11" s="285" t="s">
        <v>199</v>
      </c>
      <c r="F11" s="285" t="s">
        <v>191</v>
      </c>
      <c r="G11" s="355"/>
      <c r="H11" s="285" t="s">
        <v>199</v>
      </c>
      <c r="I11" s="285" t="s">
        <v>192</v>
      </c>
    </row>
    <row r="12" spans="1:9" s="98" customFormat="1" ht="39.75" customHeight="1" x14ac:dyDescent="0.3">
      <c r="A12" s="99"/>
      <c r="B12" s="99"/>
      <c r="C12" s="292" t="s">
        <v>193</v>
      </c>
      <c r="D12" s="103">
        <f t="shared" ref="D12:D24" si="0">SUM(E12:F12)</f>
        <v>-18399.400000000001</v>
      </c>
      <c r="E12" s="293">
        <f t="shared" ref="E12" si="1">E14+E13</f>
        <v>0</v>
      </c>
      <c r="F12" s="296">
        <f t="shared" ref="F12" si="2">F14+F13</f>
        <v>-18399.400000000001</v>
      </c>
      <c r="G12" s="103">
        <f t="shared" ref="G12:G24" si="3">SUM(H12:I12)</f>
        <v>-24532.5</v>
      </c>
      <c r="H12" s="293">
        <f t="shared" ref="H12" si="4">H14+H13</f>
        <v>0</v>
      </c>
      <c r="I12" s="296">
        <f>I14+I13</f>
        <v>-24532.5</v>
      </c>
    </row>
    <row r="13" spans="1:9" s="98" customFormat="1" ht="19.5" customHeight="1" x14ac:dyDescent="0.3">
      <c r="A13" s="99"/>
      <c r="B13" s="99"/>
      <c r="C13" s="295" t="s">
        <v>194</v>
      </c>
      <c r="D13" s="103">
        <f t="shared" si="0"/>
        <v>0</v>
      </c>
      <c r="E13" s="293"/>
      <c r="F13" s="296"/>
      <c r="G13" s="103">
        <f t="shared" si="3"/>
        <v>0</v>
      </c>
      <c r="H13" s="293"/>
      <c r="I13" s="296"/>
    </row>
    <row r="14" spans="1:9" s="98" customFormat="1" ht="21.75" customHeight="1" x14ac:dyDescent="0.3">
      <c r="A14" s="99"/>
      <c r="B14" s="99"/>
      <c r="C14" s="295" t="s">
        <v>195</v>
      </c>
      <c r="D14" s="103">
        <f t="shared" si="0"/>
        <v>-18399.400000000001</v>
      </c>
      <c r="E14" s="293">
        <f>E15</f>
        <v>0</v>
      </c>
      <c r="F14" s="296">
        <f>F15</f>
        <v>-18399.400000000001</v>
      </c>
      <c r="G14" s="103">
        <f t="shared" si="3"/>
        <v>-24532.5</v>
      </c>
      <c r="H14" s="293">
        <f>H15</f>
        <v>0</v>
      </c>
      <c r="I14" s="296">
        <f>I15</f>
        <v>-24532.5</v>
      </c>
    </row>
    <row r="15" spans="1:9" s="98" customFormat="1" ht="36.75" customHeight="1" x14ac:dyDescent="0.3">
      <c r="A15" s="297"/>
      <c r="B15" s="100"/>
      <c r="C15" s="298" t="s">
        <v>196</v>
      </c>
      <c r="D15" s="103">
        <f t="shared" si="0"/>
        <v>-18399.400000000001</v>
      </c>
      <c r="E15" s="293">
        <f>E16</f>
        <v>0</v>
      </c>
      <c r="F15" s="296">
        <f>F16</f>
        <v>-18399.400000000001</v>
      </c>
      <c r="G15" s="103">
        <f t="shared" si="3"/>
        <v>-24532.5</v>
      </c>
      <c r="H15" s="293">
        <f>H16</f>
        <v>0</v>
      </c>
      <c r="I15" s="296">
        <f>I16</f>
        <v>-24532.5</v>
      </c>
    </row>
    <row r="16" spans="1:9" ht="25.5" customHeight="1" x14ac:dyDescent="0.3">
      <c r="A16" s="299">
        <v>1004</v>
      </c>
      <c r="B16" s="26"/>
      <c r="C16" s="300" t="s">
        <v>197</v>
      </c>
      <c r="D16" s="103">
        <f t="shared" si="0"/>
        <v>-18399.400000000001</v>
      </c>
      <c r="E16" s="294">
        <f>E18</f>
        <v>0</v>
      </c>
      <c r="F16" s="296">
        <f>F18</f>
        <v>-18399.400000000001</v>
      </c>
      <c r="G16" s="103">
        <f t="shared" si="3"/>
        <v>-24532.5</v>
      </c>
      <c r="H16" s="294">
        <f>H18</f>
        <v>0</v>
      </c>
      <c r="I16" s="296">
        <f>I18</f>
        <v>-24532.5</v>
      </c>
    </row>
    <row r="17" spans="1:9" ht="15" customHeight="1" x14ac:dyDescent="0.3">
      <c r="A17" s="295"/>
      <c r="B17" s="26"/>
      <c r="C17" s="301" t="s">
        <v>87</v>
      </c>
      <c r="D17" s="103">
        <f t="shared" si="0"/>
        <v>0</v>
      </c>
      <c r="E17" s="294"/>
      <c r="F17" s="294"/>
      <c r="G17" s="103">
        <f t="shared" si="3"/>
        <v>0</v>
      </c>
      <c r="H17" s="294"/>
      <c r="I17" s="294"/>
    </row>
    <row r="18" spans="1:9" ht="69" x14ac:dyDescent="0.3">
      <c r="A18" s="77"/>
      <c r="B18" s="66" t="s">
        <v>162</v>
      </c>
      <c r="C18" s="66" t="s">
        <v>163</v>
      </c>
      <c r="D18" s="103">
        <f t="shared" si="0"/>
        <v>-18399.400000000001</v>
      </c>
      <c r="E18" s="105">
        <f>E20</f>
        <v>0</v>
      </c>
      <c r="F18" s="105">
        <f>F20</f>
        <v>-18399.400000000001</v>
      </c>
      <c r="G18" s="103">
        <f t="shared" si="3"/>
        <v>-24532.5</v>
      </c>
      <c r="H18" s="105">
        <f>H20</f>
        <v>0</v>
      </c>
      <c r="I18" s="105">
        <f>I20</f>
        <v>-24532.5</v>
      </c>
    </row>
    <row r="19" spans="1:9" x14ac:dyDescent="0.3">
      <c r="A19" s="77"/>
      <c r="B19" s="77"/>
      <c r="C19" s="66" t="s">
        <v>30</v>
      </c>
      <c r="D19" s="103">
        <f t="shared" si="0"/>
        <v>0</v>
      </c>
      <c r="E19" s="105"/>
      <c r="F19" s="105"/>
      <c r="G19" s="103">
        <f t="shared" si="3"/>
        <v>0</v>
      </c>
      <c r="H19" s="103"/>
      <c r="I19" s="103"/>
    </row>
    <row r="20" spans="1:9" ht="34.5" x14ac:dyDescent="0.3">
      <c r="A20" s="77"/>
      <c r="B20" s="77"/>
      <c r="C20" s="102" t="s">
        <v>138</v>
      </c>
      <c r="D20" s="103">
        <f t="shared" si="0"/>
        <v>-18399.400000000001</v>
      </c>
      <c r="E20" s="103">
        <f>E22</f>
        <v>0</v>
      </c>
      <c r="F20" s="103">
        <f>F22</f>
        <v>-18399.400000000001</v>
      </c>
      <c r="G20" s="103">
        <f t="shared" si="3"/>
        <v>-24532.5</v>
      </c>
      <c r="H20" s="103">
        <f>H22</f>
        <v>0</v>
      </c>
      <c r="I20" s="103">
        <f>I22</f>
        <v>-24532.5</v>
      </c>
    </row>
    <row r="21" spans="1:9" ht="34.5" x14ac:dyDescent="0.3">
      <c r="A21" s="77"/>
      <c r="B21" s="77"/>
      <c r="C21" s="66" t="s">
        <v>31</v>
      </c>
      <c r="D21" s="103">
        <f t="shared" si="0"/>
        <v>0</v>
      </c>
      <c r="E21" s="104"/>
      <c r="F21" s="104"/>
      <c r="G21" s="103">
        <f t="shared" si="3"/>
        <v>0</v>
      </c>
      <c r="H21" s="104"/>
      <c r="I21" s="104"/>
    </row>
    <row r="22" spans="1:9" x14ac:dyDescent="0.3">
      <c r="A22" s="77"/>
      <c r="B22" s="77"/>
      <c r="C22" s="66" t="s">
        <v>28</v>
      </c>
      <c r="D22" s="103">
        <f t="shared" si="0"/>
        <v>-18399.400000000001</v>
      </c>
      <c r="E22" s="103">
        <f t="shared" ref="E22:F24" si="5">E23</f>
        <v>0</v>
      </c>
      <c r="F22" s="103">
        <f t="shared" si="5"/>
        <v>-18399.400000000001</v>
      </c>
      <c r="G22" s="103">
        <f t="shared" si="3"/>
        <v>-24532.5</v>
      </c>
      <c r="H22" s="103">
        <f t="shared" ref="H22:I24" si="6">H23</f>
        <v>0</v>
      </c>
      <c r="I22" s="103">
        <f t="shared" si="6"/>
        <v>-24532.5</v>
      </c>
    </row>
    <row r="23" spans="1:9" x14ac:dyDescent="0.3">
      <c r="A23" s="77"/>
      <c r="B23" s="77"/>
      <c r="C23" s="66" t="s">
        <v>33</v>
      </c>
      <c r="D23" s="103">
        <f t="shared" si="0"/>
        <v>-18399.400000000001</v>
      </c>
      <c r="E23" s="103">
        <f t="shared" si="5"/>
        <v>0</v>
      </c>
      <c r="F23" s="103">
        <f t="shared" si="5"/>
        <v>-18399.400000000001</v>
      </c>
      <c r="G23" s="103">
        <f t="shared" si="3"/>
        <v>-24532.5</v>
      </c>
      <c r="H23" s="103">
        <f t="shared" si="6"/>
        <v>0</v>
      </c>
      <c r="I23" s="103">
        <f t="shared" si="6"/>
        <v>-24532.5</v>
      </c>
    </row>
    <row r="24" spans="1:9" x14ac:dyDescent="0.3">
      <c r="A24" s="77"/>
      <c r="B24" s="77"/>
      <c r="C24" s="66" t="s">
        <v>34</v>
      </c>
      <c r="D24" s="103">
        <f t="shared" si="0"/>
        <v>-18399.400000000001</v>
      </c>
      <c r="E24" s="103">
        <f t="shared" si="5"/>
        <v>0</v>
      </c>
      <c r="F24" s="103">
        <f t="shared" si="5"/>
        <v>-18399.400000000001</v>
      </c>
      <c r="G24" s="103">
        <f t="shared" si="3"/>
        <v>-24532.5</v>
      </c>
      <c r="H24" s="103">
        <f t="shared" si="6"/>
        <v>0</v>
      </c>
      <c r="I24" s="103">
        <f t="shared" si="6"/>
        <v>-24532.5</v>
      </c>
    </row>
    <row r="25" spans="1:9" x14ac:dyDescent="0.3">
      <c r="A25" s="77"/>
      <c r="B25" s="77"/>
      <c r="C25" s="66" t="s">
        <v>179</v>
      </c>
      <c r="D25" s="103">
        <f>SUM(E25:F25)</f>
        <v>-18399.400000000001</v>
      </c>
      <c r="E25" s="103">
        <v>0</v>
      </c>
      <c r="F25" s="103">
        <v>-18399.400000000001</v>
      </c>
      <c r="G25" s="103">
        <f>SUM(H25:I25)</f>
        <v>-24532.5</v>
      </c>
      <c r="H25" s="103">
        <v>0</v>
      </c>
      <c r="I25" s="103">
        <v>-24532.5</v>
      </c>
    </row>
    <row r="26" spans="1:9" x14ac:dyDescent="0.3">
      <c r="G26" s="96"/>
    </row>
    <row r="28" spans="1:9" x14ac:dyDescent="0.3">
      <c r="E28" s="101"/>
    </row>
  </sheetData>
  <mergeCells count="12">
    <mergeCell ref="G10:G11"/>
    <mergeCell ref="H10:I10"/>
    <mergeCell ref="A5:I5"/>
    <mergeCell ref="A8:B9"/>
    <mergeCell ref="C8:C11"/>
    <mergeCell ref="D8:I8"/>
    <mergeCell ref="D9:F9"/>
    <mergeCell ref="G9:I9"/>
    <mergeCell ref="A10:A11"/>
    <mergeCell ref="B10:B11"/>
    <mergeCell ref="D10:D11"/>
    <mergeCell ref="E10:F10"/>
  </mergeCells>
  <pageMargins left="0.70866141732283472" right="0.70866141732283472" top="0.74803149606299213" bottom="0.74803149606299213" header="0.31496062992125984" footer="0.31496062992125984"/>
  <pageSetup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6"/>
  <sheetViews>
    <sheetView view="pageBreakPreview" topLeftCell="A70" zoomScale="80" zoomScaleNormal="91" zoomScaleSheetLayoutView="80" workbookViewId="0">
      <selection activeCell="A94" sqref="A94:XFD95"/>
    </sheetView>
  </sheetViews>
  <sheetFormatPr defaultColWidth="8" defaultRowHeight="13.5" customHeight="1" x14ac:dyDescent="0.25"/>
  <cols>
    <col min="1" max="1" width="37.140625" style="106" customWidth="1"/>
    <col min="2" max="2" width="63.85546875" style="106" customWidth="1"/>
    <col min="3" max="3" width="20.5703125" style="106" customWidth="1"/>
    <col min="4" max="4" width="22.42578125" style="106" customWidth="1"/>
    <col min="5" max="16384" width="8" style="106"/>
  </cols>
  <sheetData>
    <row r="1" spans="1:4" s="1" customFormat="1" ht="18.75" customHeight="1" x14ac:dyDescent="0.25">
      <c r="A1" s="2"/>
      <c r="B1" s="2"/>
      <c r="C1" s="2"/>
      <c r="D1" s="3" t="s">
        <v>300</v>
      </c>
    </row>
    <row r="2" spans="1:4" s="1" customFormat="1" ht="20.25" customHeight="1" x14ac:dyDescent="0.3">
      <c r="A2" s="4"/>
      <c r="B2" s="4"/>
      <c r="C2" s="4"/>
      <c r="D2" s="189" t="s">
        <v>98</v>
      </c>
    </row>
    <row r="3" spans="1:4" s="1" customFormat="1" ht="19.5" customHeight="1" x14ac:dyDescent="0.25">
      <c r="A3" s="4"/>
      <c r="B3" s="4"/>
      <c r="C3" s="4"/>
      <c r="D3" s="5" t="s">
        <v>1</v>
      </c>
    </row>
    <row r="4" spans="1:4" ht="19.5" customHeight="1" x14ac:dyDescent="0.25">
      <c r="D4" s="226" t="s">
        <v>36</v>
      </c>
    </row>
    <row r="5" spans="1:4" ht="45" customHeight="1" x14ac:dyDescent="0.25">
      <c r="A5" s="397" t="s">
        <v>302</v>
      </c>
      <c r="B5" s="397"/>
      <c r="C5" s="397"/>
      <c r="D5" s="397"/>
    </row>
    <row r="7" spans="1:4" s="227" customFormat="1" ht="24" customHeight="1" x14ac:dyDescent="0.25">
      <c r="D7" s="228" t="s">
        <v>100</v>
      </c>
    </row>
    <row r="8" spans="1:4" s="227" customFormat="1" ht="24" customHeight="1" x14ac:dyDescent="0.25">
      <c r="A8" s="398" t="s">
        <v>37</v>
      </c>
      <c r="B8" s="398"/>
      <c r="C8" s="398"/>
      <c r="D8" s="398"/>
    </row>
    <row r="9" spans="1:4" s="229" customFormat="1" ht="20.25" customHeight="1" x14ac:dyDescent="0.25">
      <c r="A9" s="76" t="s">
        <v>38</v>
      </c>
      <c r="B9" s="403" t="s">
        <v>39</v>
      </c>
      <c r="C9" s="404"/>
      <c r="D9" s="405"/>
    </row>
    <row r="10" spans="1:4" s="229" customFormat="1" ht="19.5" customHeight="1" x14ac:dyDescent="0.25">
      <c r="A10" s="230" t="s">
        <v>95</v>
      </c>
      <c r="B10" s="406" t="s">
        <v>74</v>
      </c>
      <c r="C10" s="407"/>
      <c r="D10" s="408"/>
    </row>
    <row r="11" spans="1:4" s="229" customFormat="1" ht="14.25" x14ac:dyDescent="0.25">
      <c r="A11" s="409" t="s">
        <v>48</v>
      </c>
      <c r="B11" s="410"/>
      <c r="C11" s="410"/>
      <c r="D11" s="411"/>
    </row>
    <row r="12" spans="1:4" s="233" customFormat="1" ht="11.25" customHeight="1" x14ac:dyDescent="0.25">
      <c r="A12" s="231"/>
      <c r="B12" s="231"/>
      <c r="C12" s="232"/>
      <c r="D12" s="232"/>
    </row>
    <row r="13" spans="1:4" s="236" customFormat="1" ht="11.25" customHeight="1" x14ac:dyDescent="0.25">
      <c r="A13" s="234"/>
      <c r="B13" s="234"/>
      <c r="C13" s="235"/>
      <c r="D13" s="235"/>
    </row>
    <row r="14" spans="1:4" s="180" customFormat="1" ht="20.25" customHeight="1" x14ac:dyDescent="0.25">
      <c r="A14" s="386" t="s">
        <v>40</v>
      </c>
      <c r="B14" s="388" t="s">
        <v>95</v>
      </c>
      <c r="C14" s="390" t="s">
        <v>96</v>
      </c>
      <c r="D14" s="391"/>
    </row>
    <row r="15" spans="1:4" s="180" customFormat="1" ht="31.5" customHeight="1" x14ac:dyDescent="0.25">
      <c r="A15" s="387"/>
      <c r="B15" s="389"/>
      <c r="C15" s="392"/>
      <c r="D15" s="393"/>
    </row>
    <row r="16" spans="1:4" s="180" customFormat="1" ht="18" customHeight="1" x14ac:dyDescent="0.25">
      <c r="A16" s="237" t="s">
        <v>41</v>
      </c>
      <c r="B16" s="238" t="s">
        <v>145</v>
      </c>
      <c r="C16" s="394" t="s">
        <v>101</v>
      </c>
      <c r="D16" s="394" t="s">
        <v>42</v>
      </c>
    </row>
    <row r="17" spans="1:4" s="180" customFormat="1" ht="33" x14ac:dyDescent="0.25">
      <c r="A17" s="27" t="s">
        <v>43</v>
      </c>
      <c r="B17" s="27" t="s">
        <v>146</v>
      </c>
      <c r="C17" s="394"/>
      <c r="D17" s="394"/>
    </row>
    <row r="18" spans="1:4" s="180" customFormat="1" ht="49.5" x14ac:dyDescent="0.25">
      <c r="A18" s="27" t="s">
        <v>44</v>
      </c>
      <c r="B18" s="27" t="s">
        <v>147</v>
      </c>
      <c r="C18" s="394"/>
      <c r="D18" s="394"/>
    </row>
    <row r="19" spans="1:4" s="180" customFormat="1" ht="16.5" x14ac:dyDescent="0.25">
      <c r="A19" s="27" t="s">
        <v>45</v>
      </c>
      <c r="B19" s="27" t="s">
        <v>103</v>
      </c>
      <c r="C19" s="394"/>
      <c r="D19" s="394"/>
    </row>
    <row r="20" spans="1:4" s="180" customFormat="1" ht="38.25" customHeight="1" x14ac:dyDescent="0.25">
      <c r="A20" s="27" t="s">
        <v>49</v>
      </c>
      <c r="B20" s="28" t="s">
        <v>148</v>
      </c>
      <c r="C20" s="395"/>
      <c r="D20" s="395"/>
    </row>
    <row r="21" spans="1:4" s="180" customFormat="1" ht="18" customHeight="1" x14ac:dyDescent="0.25">
      <c r="A21" s="311" t="s">
        <v>46</v>
      </c>
      <c r="B21" s="311"/>
      <c r="C21" s="239"/>
      <c r="D21" s="27"/>
    </row>
    <row r="22" spans="1:4" s="180" customFormat="1" ht="20.25" customHeight="1" x14ac:dyDescent="0.25">
      <c r="A22" s="396" t="s">
        <v>47</v>
      </c>
      <c r="B22" s="396"/>
      <c r="C22" s="68">
        <f>'1'!D18</f>
        <v>1451419.2999999998</v>
      </c>
      <c r="D22" s="68">
        <f>'1'!E18</f>
        <v>1451419.2999999998</v>
      </c>
    </row>
    <row r="23" spans="1:4" s="242" customFormat="1" ht="20.25" customHeight="1" x14ac:dyDescent="0.25">
      <c r="A23" s="240"/>
      <c r="B23" s="240"/>
      <c r="C23" s="241"/>
      <c r="D23" s="241"/>
    </row>
    <row r="24" spans="1:4" s="180" customFormat="1" ht="20.25" customHeight="1" x14ac:dyDescent="0.25">
      <c r="A24" s="386" t="s">
        <v>40</v>
      </c>
      <c r="B24" s="388" t="s">
        <v>95</v>
      </c>
      <c r="C24" s="390" t="s">
        <v>119</v>
      </c>
      <c r="D24" s="391"/>
    </row>
    <row r="25" spans="1:4" s="180" customFormat="1" ht="31.5" customHeight="1" x14ac:dyDescent="0.25">
      <c r="A25" s="387"/>
      <c r="B25" s="389"/>
      <c r="C25" s="392"/>
      <c r="D25" s="393"/>
    </row>
    <row r="26" spans="1:4" s="180" customFormat="1" ht="18" customHeight="1" x14ac:dyDescent="0.25">
      <c r="A26" s="237" t="s">
        <v>41</v>
      </c>
      <c r="B26" s="238">
        <v>11011</v>
      </c>
      <c r="C26" s="394" t="s">
        <v>101</v>
      </c>
      <c r="D26" s="394" t="s">
        <v>42</v>
      </c>
    </row>
    <row r="27" spans="1:4" s="180" customFormat="1" ht="66" x14ac:dyDescent="0.25">
      <c r="A27" s="27" t="s">
        <v>43</v>
      </c>
      <c r="B27" s="107" t="s">
        <v>200</v>
      </c>
      <c r="C27" s="394"/>
      <c r="D27" s="394"/>
    </row>
    <row r="28" spans="1:4" s="180" customFormat="1" ht="66" x14ac:dyDescent="0.25">
      <c r="A28" s="27" t="s">
        <v>44</v>
      </c>
      <c r="B28" s="107" t="s">
        <v>201</v>
      </c>
      <c r="C28" s="394"/>
      <c r="D28" s="394"/>
    </row>
    <row r="29" spans="1:4" s="180" customFormat="1" ht="16.5" x14ac:dyDescent="0.25">
      <c r="A29" s="27" t="s">
        <v>45</v>
      </c>
      <c r="B29" s="107" t="s">
        <v>103</v>
      </c>
      <c r="C29" s="394"/>
      <c r="D29" s="394"/>
    </row>
    <row r="30" spans="1:4" s="180" customFormat="1" ht="38.25" customHeight="1" x14ac:dyDescent="0.25">
      <c r="A30" s="27" t="s">
        <v>49</v>
      </c>
      <c r="B30" s="107" t="s">
        <v>202</v>
      </c>
      <c r="C30" s="395"/>
      <c r="D30" s="395"/>
    </row>
    <row r="31" spans="1:4" s="180" customFormat="1" ht="18" customHeight="1" x14ac:dyDescent="0.25">
      <c r="A31" s="311" t="s">
        <v>46</v>
      </c>
      <c r="B31" s="311"/>
      <c r="C31" s="239"/>
      <c r="D31" s="27"/>
    </row>
    <row r="32" spans="1:4" s="180" customFormat="1" ht="18" customHeight="1" x14ac:dyDescent="0.25">
      <c r="A32" s="399" t="s">
        <v>203</v>
      </c>
      <c r="B32" s="399"/>
      <c r="C32" s="204">
        <v>-1</v>
      </c>
      <c r="D32" s="204">
        <v>-1</v>
      </c>
    </row>
    <row r="33" spans="1:4" s="180" customFormat="1" ht="20.25" customHeight="1" x14ac:dyDescent="0.25">
      <c r="A33" s="396" t="s">
        <v>47</v>
      </c>
      <c r="B33" s="396"/>
      <c r="C33" s="183">
        <f>'1'!D24</f>
        <v>-18399.400000000001</v>
      </c>
      <c r="D33" s="183">
        <f>'1'!E24</f>
        <v>-24532.5</v>
      </c>
    </row>
    <row r="34" spans="1:4" s="242" customFormat="1" ht="20.25" customHeight="1" x14ac:dyDescent="0.25">
      <c r="A34" s="240"/>
      <c r="B34" s="240"/>
      <c r="C34" s="241"/>
      <c r="D34" s="241"/>
    </row>
    <row r="35" spans="1:4" s="180" customFormat="1" ht="20.25" customHeight="1" x14ac:dyDescent="0.25">
      <c r="A35" s="386" t="s">
        <v>40</v>
      </c>
      <c r="B35" s="388" t="s">
        <v>95</v>
      </c>
      <c r="C35" s="390" t="s">
        <v>119</v>
      </c>
      <c r="D35" s="391"/>
    </row>
    <row r="36" spans="1:4" s="180" customFormat="1" ht="31.5" customHeight="1" x14ac:dyDescent="0.25">
      <c r="A36" s="387"/>
      <c r="B36" s="389"/>
      <c r="C36" s="392"/>
      <c r="D36" s="393"/>
    </row>
    <row r="37" spans="1:4" s="180" customFormat="1" ht="18" customHeight="1" x14ac:dyDescent="0.25">
      <c r="A37" s="237" t="s">
        <v>41</v>
      </c>
      <c r="B37" s="238">
        <v>11013</v>
      </c>
      <c r="C37" s="394" t="s">
        <v>101</v>
      </c>
      <c r="D37" s="394" t="s">
        <v>42</v>
      </c>
    </row>
    <row r="38" spans="1:4" s="180" customFormat="1" ht="27" x14ac:dyDescent="0.25">
      <c r="A38" s="27" t="s">
        <v>43</v>
      </c>
      <c r="B38" s="34" t="s">
        <v>206</v>
      </c>
      <c r="C38" s="394"/>
      <c r="D38" s="394"/>
    </row>
    <row r="39" spans="1:4" s="180" customFormat="1" ht="33" x14ac:dyDescent="0.25">
      <c r="A39" s="27" t="s">
        <v>44</v>
      </c>
      <c r="B39" s="38" t="s">
        <v>207</v>
      </c>
      <c r="C39" s="394"/>
      <c r="D39" s="394"/>
    </row>
    <row r="40" spans="1:4" s="180" customFormat="1" ht="16.5" x14ac:dyDescent="0.25">
      <c r="A40" s="27" t="s">
        <v>45</v>
      </c>
      <c r="B40" s="38" t="s">
        <v>208</v>
      </c>
      <c r="C40" s="394"/>
      <c r="D40" s="394"/>
    </row>
    <row r="41" spans="1:4" s="180" customFormat="1" ht="38.25" customHeight="1" x14ac:dyDescent="0.25">
      <c r="A41" s="27" t="s">
        <v>49</v>
      </c>
      <c r="B41" s="230" t="s">
        <v>151</v>
      </c>
      <c r="C41" s="395"/>
      <c r="D41" s="395"/>
    </row>
    <row r="42" spans="1:4" s="180" customFormat="1" ht="18" customHeight="1" x14ac:dyDescent="0.25">
      <c r="A42" s="311" t="s">
        <v>46</v>
      </c>
      <c r="B42" s="311"/>
      <c r="C42" s="239"/>
      <c r="D42" s="27"/>
    </row>
    <row r="43" spans="1:4" s="180" customFormat="1" ht="20.25" customHeight="1" x14ac:dyDescent="0.25">
      <c r="A43" s="396" t="s">
        <v>47</v>
      </c>
      <c r="B43" s="396"/>
      <c r="C43" s="183">
        <f>'1'!D30</f>
        <v>-26020</v>
      </c>
      <c r="D43" s="183">
        <f>'1'!E30</f>
        <v>-26020</v>
      </c>
    </row>
    <row r="44" spans="1:4" s="242" customFormat="1" ht="20.25" customHeight="1" x14ac:dyDescent="0.25">
      <c r="A44" s="240"/>
      <c r="B44" s="240"/>
      <c r="C44" s="241"/>
      <c r="D44" s="241"/>
    </row>
    <row r="45" spans="1:4" s="227" customFormat="1" ht="20.25" customHeight="1" x14ac:dyDescent="0.25">
      <c r="A45" s="231"/>
      <c r="B45" s="231"/>
      <c r="C45" s="243"/>
      <c r="D45" s="243"/>
    </row>
    <row r="46" spans="1:4" s="180" customFormat="1" ht="20.25" customHeight="1" x14ac:dyDescent="0.25">
      <c r="A46" s="386" t="s">
        <v>40</v>
      </c>
      <c r="B46" s="388" t="s">
        <v>95</v>
      </c>
      <c r="C46" s="390" t="s">
        <v>119</v>
      </c>
      <c r="D46" s="391"/>
    </row>
    <row r="47" spans="1:4" s="180" customFormat="1" ht="31.5" customHeight="1" x14ac:dyDescent="0.25">
      <c r="A47" s="387"/>
      <c r="B47" s="389"/>
      <c r="C47" s="392"/>
      <c r="D47" s="393"/>
    </row>
    <row r="48" spans="1:4" s="180" customFormat="1" ht="18" customHeight="1" x14ac:dyDescent="0.25">
      <c r="A48" s="237" t="s">
        <v>41</v>
      </c>
      <c r="B48" s="238">
        <v>31002</v>
      </c>
      <c r="C48" s="394" t="s">
        <v>101</v>
      </c>
      <c r="D48" s="394" t="s">
        <v>42</v>
      </c>
    </row>
    <row r="49" spans="1:4" s="180" customFormat="1" ht="25.5" customHeight="1" x14ac:dyDescent="0.25">
      <c r="A49" s="27" t="s">
        <v>43</v>
      </c>
      <c r="B49" s="27" t="s">
        <v>128</v>
      </c>
      <c r="C49" s="394"/>
      <c r="D49" s="394"/>
    </row>
    <row r="50" spans="1:4" s="180" customFormat="1" ht="24.75" customHeight="1" x14ac:dyDescent="0.25">
      <c r="A50" s="27" t="s">
        <v>44</v>
      </c>
      <c r="B50" s="27" t="s">
        <v>128</v>
      </c>
      <c r="C50" s="394"/>
      <c r="D50" s="394"/>
    </row>
    <row r="51" spans="1:4" s="180" customFormat="1" ht="39" customHeight="1" x14ac:dyDescent="0.25">
      <c r="A51" s="27" t="s">
        <v>45</v>
      </c>
      <c r="B51" s="27" t="s">
        <v>110</v>
      </c>
      <c r="C51" s="394"/>
      <c r="D51" s="394"/>
    </row>
    <row r="52" spans="1:4" s="180" customFormat="1" ht="38.25" customHeight="1" x14ac:dyDescent="0.25">
      <c r="A52" s="27" t="s">
        <v>150</v>
      </c>
      <c r="B52" s="28" t="s">
        <v>109</v>
      </c>
      <c r="C52" s="395"/>
      <c r="D52" s="395"/>
    </row>
    <row r="53" spans="1:4" s="180" customFormat="1" ht="18" customHeight="1" x14ac:dyDescent="0.25">
      <c r="A53" s="343" t="s">
        <v>46</v>
      </c>
      <c r="B53" s="344"/>
      <c r="C53" s="161"/>
      <c r="D53" s="27"/>
    </row>
    <row r="54" spans="1:4" s="180" customFormat="1" ht="20.25" customHeight="1" x14ac:dyDescent="0.25">
      <c r="A54" s="412" t="s">
        <v>47</v>
      </c>
      <c r="B54" s="413"/>
      <c r="C54" s="183">
        <f>'1'!D36</f>
        <v>-478849</v>
      </c>
      <c r="D54" s="183">
        <f>'1'!E36</f>
        <v>-132336.1</v>
      </c>
    </row>
    <row r="56" spans="1:4" s="236" customFormat="1" ht="11.25" customHeight="1" x14ac:dyDescent="0.25">
      <c r="A56" s="234"/>
      <c r="B56" s="234"/>
      <c r="C56" s="235"/>
      <c r="D56" s="235"/>
    </row>
    <row r="57" spans="1:4" ht="34.5" customHeight="1" x14ac:dyDescent="0.25">
      <c r="A57" s="34" t="s">
        <v>40</v>
      </c>
      <c r="B57" s="75">
        <v>1004</v>
      </c>
      <c r="C57" s="379" t="s">
        <v>119</v>
      </c>
      <c r="D57" s="368"/>
    </row>
    <row r="58" spans="1:4" ht="24.75" customHeight="1" x14ac:dyDescent="0.25">
      <c r="A58" s="35" t="s">
        <v>41</v>
      </c>
      <c r="B58" s="36">
        <v>31007</v>
      </c>
      <c r="C58" s="377" t="s">
        <v>101</v>
      </c>
      <c r="D58" s="377" t="s">
        <v>42</v>
      </c>
    </row>
    <row r="59" spans="1:4" ht="30.75" customHeight="1" x14ac:dyDescent="0.25">
      <c r="A59" s="34" t="s">
        <v>43</v>
      </c>
      <c r="B59" s="75" t="s">
        <v>123</v>
      </c>
      <c r="C59" s="377"/>
      <c r="D59" s="377"/>
    </row>
    <row r="60" spans="1:4" ht="47.25" customHeight="1" x14ac:dyDescent="0.25">
      <c r="A60" s="34" t="s">
        <v>44</v>
      </c>
      <c r="B60" s="75" t="s">
        <v>124</v>
      </c>
      <c r="C60" s="377"/>
      <c r="D60" s="377"/>
    </row>
    <row r="61" spans="1:4" ht="32.25" customHeight="1" x14ac:dyDescent="0.25">
      <c r="A61" s="34" t="s">
        <v>45</v>
      </c>
      <c r="B61" s="75" t="s">
        <v>110</v>
      </c>
      <c r="C61" s="377"/>
      <c r="D61" s="377"/>
    </row>
    <row r="62" spans="1:4" ht="30.75" customHeight="1" x14ac:dyDescent="0.25">
      <c r="A62" s="34" t="s">
        <v>49</v>
      </c>
      <c r="B62" s="230" t="s">
        <v>109</v>
      </c>
      <c r="C62" s="378"/>
      <c r="D62" s="378"/>
    </row>
    <row r="63" spans="1:4" ht="21.75" customHeight="1" x14ac:dyDescent="0.25">
      <c r="A63" s="383" t="s">
        <v>46</v>
      </c>
      <c r="B63" s="384"/>
      <c r="C63" s="76"/>
      <c r="D63" s="76"/>
    </row>
    <row r="64" spans="1:4" ht="20.25" customHeight="1" x14ac:dyDescent="0.25">
      <c r="A64" s="365" t="s">
        <v>47</v>
      </c>
      <c r="B64" s="366"/>
      <c r="C64" s="244">
        <f>'1'!D42</f>
        <v>-129699</v>
      </c>
      <c r="D64" s="244">
        <f>'1'!E42</f>
        <v>-92201</v>
      </c>
    </row>
    <row r="65" spans="1:4" s="236" customFormat="1" ht="11.25" customHeight="1" x14ac:dyDescent="0.25">
      <c r="A65" s="234"/>
      <c r="B65" s="234"/>
      <c r="C65" s="235"/>
      <c r="D65" s="235"/>
    </row>
    <row r="66" spans="1:4" ht="34.5" customHeight="1" x14ac:dyDescent="0.25">
      <c r="A66" s="34" t="s">
        <v>40</v>
      </c>
      <c r="B66" s="75">
        <v>1004</v>
      </c>
      <c r="C66" s="379" t="s">
        <v>119</v>
      </c>
      <c r="D66" s="368"/>
    </row>
    <row r="67" spans="1:4" ht="24.75" customHeight="1" x14ac:dyDescent="0.25">
      <c r="A67" s="35" t="s">
        <v>41</v>
      </c>
      <c r="B67" s="36">
        <v>31009</v>
      </c>
      <c r="C67" s="377" t="s">
        <v>101</v>
      </c>
      <c r="D67" s="377" t="s">
        <v>42</v>
      </c>
    </row>
    <row r="68" spans="1:4" ht="33.75" customHeight="1" x14ac:dyDescent="0.25">
      <c r="A68" s="34" t="s">
        <v>43</v>
      </c>
      <c r="B68" s="107" t="s">
        <v>204</v>
      </c>
      <c r="C68" s="377"/>
      <c r="D68" s="377"/>
    </row>
    <row r="69" spans="1:4" ht="47.25" customHeight="1" x14ac:dyDescent="0.25">
      <c r="A69" s="34" t="s">
        <v>44</v>
      </c>
      <c r="B69" s="107" t="s">
        <v>205</v>
      </c>
      <c r="C69" s="377"/>
      <c r="D69" s="377"/>
    </row>
    <row r="70" spans="1:4" ht="32.25" customHeight="1" x14ac:dyDescent="0.25">
      <c r="A70" s="34" t="s">
        <v>45</v>
      </c>
      <c r="B70" s="75" t="s">
        <v>110</v>
      </c>
      <c r="C70" s="377"/>
      <c r="D70" s="377"/>
    </row>
    <row r="71" spans="1:4" ht="30.75" customHeight="1" x14ac:dyDescent="0.25">
      <c r="A71" s="34" t="s">
        <v>49</v>
      </c>
      <c r="B71" s="230" t="s">
        <v>109</v>
      </c>
      <c r="C71" s="378"/>
      <c r="D71" s="378"/>
    </row>
    <row r="72" spans="1:4" ht="21.75" customHeight="1" x14ac:dyDescent="0.25">
      <c r="A72" s="402" t="s">
        <v>46</v>
      </c>
      <c r="B72" s="367"/>
      <c r="C72" s="245"/>
      <c r="D72" s="245"/>
    </row>
    <row r="73" spans="1:4" ht="20.25" customHeight="1" x14ac:dyDescent="0.25">
      <c r="A73" s="365" t="s">
        <v>47</v>
      </c>
      <c r="B73" s="366"/>
      <c r="C73" s="245">
        <f>'1'!D48</f>
        <v>-99824.3</v>
      </c>
      <c r="D73" s="245">
        <f>'1'!E48</f>
        <v>-99824.3</v>
      </c>
    </row>
    <row r="74" spans="1:4" ht="21.75" customHeight="1" x14ac:dyDescent="0.25">
      <c r="A74" s="246"/>
      <c r="B74" s="246"/>
      <c r="C74" s="247"/>
      <c r="D74" s="247"/>
    </row>
    <row r="75" spans="1:4" ht="34.5" customHeight="1" x14ac:dyDescent="0.25">
      <c r="A75" s="34" t="s">
        <v>40</v>
      </c>
      <c r="B75" s="75">
        <v>1004</v>
      </c>
      <c r="C75" s="379" t="s">
        <v>119</v>
      </c>
      <c r="D75" s="368"/>
    </row>
    <row r="76" spans="1:4" ht="24.75" customHeight="1" x14ac:dyDescent="0.25">
      <c r="A76" s="35" t="s">
        <v>41</v>
      </c>
      <c r="B76" s="36" t="s">
        <v>282</v>
      </c>
      <c r="C76" s="377" t="s">
        <v>101</v>
      </c>
      <c r="D76" s="377" t="s">
        <v>42</v>
      </c>
    </row>
    <row r="77" spans="1:4" ht="33.75" customHeight="1" x14ac:dyDescent="0.25">
      <c r="A77" s="34" t="s">
        <v>43</v>
      </c>
      <c r="B77" s="107" t="s">
        <v>283</v>
      </c>
      <c r="C77" s="377"/>
      <c r="D77" s="377"/>
    </row>
    <row r="78" spans="1:4" ht="47.25" customHeight="1" x14ac:dyDescent="0.25">
      <c r="A78" s="34" t="s">
        <v>44</v>
      </c>
      <c r="B78" s="248" t="s">
        <v>284</v>
      </c>
      <c r="C78" s="377"/>
      <c r="D78" s="377"/>
    </row>
    <row r="79" spans="1:4" ht="32.25" customHeight="1" x14ac:dyDescent="0.25">
      <c r="A79" s="34" t="s">
        <v>45</v>
      </c>
      <c r="B79" s="75" t="s">
        <v>149</v>
      </c>
      <c r="C79" s="377"/>
      <c r="D79" s="377"/>
    </row>
    <row r="80" spans="1:4" ht="30.75" customHeight="1" x14ac:dyDescent="0.25">
      <c r="A80" s="34" t="s">
        <v>49</v>
      </c>
      <c r="B80" s="230" t="s">
        <v>214</v>
      </c>
      <c r="C80" s="378"/>
      <c r="D80" s="378"/>
    </row>
    <row r="81" spans="1:4" ht="17.25" customHeight="1" x14ac:dyDescent="0.25">
      <c r="A81" s="367" t="s">
        <v>46</v>
      </c>
      <c r="B81" s="368"/>
      <c r="C81" s="286"/>
      <c r="D81" s="286"/>
    </row>
    <row r="82" spans="1:4" ht="21" customHeight="1" x14ac:dyDescent="0.25">
      <c r="A82" s="374" t="s">
        <v>285</v>
      </c>
      <c r="B82" s="375"/>
      <c r="C82" s="249">
        <v>-1</v>
      </c>
      <c r="D82" s="249">
        <v>-4</v>
      </c>
    </row>
    <row r="83" spans="1:4" ht="21.75" customHeight="1" x14ac:dyDescent="0.25">
      <c r="A83" s="365" t="s">
        <v>47</v>
      </c>
      <c r="B83" s="366"/>
      <c r="C83" s="245">
        <v>-12000</v>
      </c>
      <c r="D83" s="245">
        <v>-49497.7</v>
      </c>
    </row>
    <row r="84" spans="1:4" ht="21.75" customHeight="1" x14ac:dyDescent="0.25">
      <c r="A84" s="246"/>
      <c r="B84" s="246"/>
      <c r="C84" s="247"/>
      <c r="D84" s="247"/>
    </row>
    <row r="85" spans="1:4" s="229" customFormat="1" ht="16.5" customHeight="1" x14ac:dyDescent="0.25">
      <c r="A85" s="371" t="s">
        <v>40</v>
      </c>
      <c r="B85" s="372" t="s">
        <v>95</v>
      </c>
      <c r="C85" s="376" t="s">
        <v>119</v>
      </c>
      <c r="D85" s="376"/>
    </row>
    <row r="86" spans="1:4" s="229" customFormat="1" ht="29.25" customHeight="1" x14ac:dyDescent="0.25">
      <c r="A86" s="371"/>
      <c r="B86" s="373"/>
      <c r="C86" s="376"/>
      <c r="D86" s="376"/>
    </row>
    <row r="87" spans="1:4" s="229" customFormat="1" ht="21" customHeight="1" x14ac:dyDescent="0.25">
      <c r="A87" s="34" t="s">
        <v>41</v>
      </c>
      <c r="B87" s="250">
        <v>31012</v>
      </c>
      <c r="C87" s="377" t="s">
        <v>101</v>
      </c>
      <c r="D87" s="377" t="s">
        <v>42</v>
      </c>
    </row>
    <row r="88" spans="1:4" s="229" customFormat="1" ht="35.25" customHeight="1" x14ac:dyDescent="0.25">
      <c r="A88" s="34" t="s">
        <v>43</v>
      </c>
      <c r="B88" s="230" t="s">
        <v>295</v>
      </c>
      <c r="C88" s="377"/>
      <c r="D88" s="377"/>
    </row>
    <row r="89" spans="1:4" s="229" customFormat="1" ht="36" customHeight="1" x14ac:dyDescent="0.25">
      <c r="A89" s="34" t="s">
        <v>44</v>
      </c>
      <c r="B89" s="230" t="s">
        <v>296</v>
      </c>
      <c r="C89" s="377"/>
      <c r="D89" s="377"/>
    </row>
    <row r="90" spans="1:4" s="229" customFormat="1" ht="28.5" customHeight="1" x14ac:dyDescent="0.25">
      <c r="A90" s="34" t="s">
        <v>45</v>
      </c>
      <c r="B90" s="230" t="s">
        <v>149</v>
      </c>
      <c r="C90" s="377"/>
      <c r="D90" s="377"/>
    </row>
    <row r="91" spans="1:4" s="229" customFormat="1" ht="41.25" customHeight="1" x14ac:dyDescent="0.25">
      <c r="A91" s="34" t="s">
        <v>150</v>
      </c>
      <c r="B91" s="230" t="s">
        <v>151</v>
      </c>
      <c r="C91" s="378"/>
      <c r="D91" s="378"/>
    </row>
    <row r="92" spans="1:4" s="229" customFormat="1" ht="16.5" customHeight="1" x14ac:dyDescent="0.25">
      <c r="A92" s="361" t="s">
        <v>46</v>
      </c>
      <c r="B92" s="362"/>
      <c r="C92" s="290"/>
      <c r="D92" s="290"/>
    </row>
    <row r="93" spans="1:4" s="229" customFormat="1" ht="16.5" customHeight="1" x14ac:dyDescent="0.25">
      <c r="A93" s="369" t="s">
        <v>298</v>
      </c>
      <c r="B93" s="370"/>
      <c r="C93" s="252">
        <v>-50</v>
      </c>
      <c r="D93" s="252">
        <v>0</v>
      </c>
    </row>
    <row r="94" spans="1:4" s="229" customFormat="1" ht="19.5" customHeight="1" x14ac:dyDescent="0.25">
      <c r="A94" s="363" t="s">
        <v>47</v>
      </c>
      <c r="B94" s="364"/>
      <c r="C94" s="253">
        <f>'1'!D60</f>
        <v>-23822.6</v>
      </c>
      <c r="D94" s="253">
        <f>'1'!E60</f>
        <v>0</v>
      </c>
    </row>
    <row r="95" spans="1:4" ht="21.75" customHeight="1" x14ac:dyDescent="0.25">
      <c r="A95" s="246"/>
      <c r="B95" s="246"/>
      <c r="C95" s="247"/>
      <c r="D95" s="247"/>
    </row>
    <row r="96" spans="1:4" s="229" customFormat="1" ht="16.5" customHeight="1" x14ac:dyDescent="0.25">
      <c r="A96" s="400" t="s">
        <v>40</v>
      </c>
      <c r="B96" s="372" t="s">
        <v>95</v>
      </c>
      <c r="C96" s="376" t="s">
        <v>119</v>
      </c>
      <c r="D96" s="376"/>
    </row>
    <row r="97" spans="1:4" s="229" customFormat="1" ht="29.25" customHeight="1" x14ac:dyDescent="0.25">
      <c r="A97" s="401"/>
      <c r="B97" s="373"/>
      <c r="C97" s="376"/>
      <c r="D97" s="376"/>
    </row>
    <row r="98" spans="1:4" s="229" customFormat="1" ht="21" customHeight="1" x14ac:dyDescent="0.25">
      <c r="A98" s="34" t="s">
        <v>41</v>
      </c>
      <c r="B98" s="250">
        <v>31014</v>
      </c>
      <c r="C98" s="377" t="s">
        <v>101</v>
      </c>
      <c r="D98" s="377" t="s">
        <v>42</v>
      </c>
    </row>
    <row r="99" spans="1:4" s="229" customFormat="1" ht="35.25" customHeight="1" x14ac:dyDescent="0.25">
      <c r="A99" s="34" t="s">
        <v>43</v>
      </c>
      <c r="B99" s="107" t="s">
        <v>212</v>
      </c>
      <c r="C99" s="377"/>
      <c r="D99" s="377"/>
    </row>
    <row r="100" spans="1:4" s="229" customFormat="1" ht="36" customHeight="1" x14ac:dyDescent="0.25">
      <c r="A100" s="34" t="s">
        <v>44</v>
      </c>
      <c r="B100" s="107" t="s">
        <v>213</v>
      </c>
      <c r="C100" s="377"/>
      <c r="D100" s="377"/>
    </row>
    <row r="101" spans="1:4" s="229" customFormat="1" ht="33" x14ac:dyDescent="0.25">
      <c r="A101" s="34" t="s">
        <v>45</v>
      </c>
      <c r="B101" s="107" t="s">
        <v>149</v>
      </c>
      <c r="C101" s="377"/>
      <c r="D101" s="377"/>
    </row>
    <row r="102" spans="1:4" s="229" customFormat="1" ht="41.25" customHeight="1" x14ac:dyDescent="0.25">
      <c r="A102" s="34" t="s">
        <v>150</v>
      </c>
      <c r="B102" s="107" t="s">
        <v>214</v>
      </c>
      <c r="C102" s="378"/>
      <c r="D102" s="378"/>
    </row>
    <row r="103" spans="1:4" s="229" customFormat="1" ht="16.5" customHeight="1" x14ac:dyDescent="0.25">
      <c r="A103" s="361" t="s">
        <v>46</v>
      </c>
      <c r="B103" s="362"/>
      <c r="C103" s="251"/>
      <c r="D103" s="251"/>
    </row>
    <row r="104" spans="1:4" s="229" customFormat="1" ht="16.5" customHeight="1" x14ac:dyDescent="0.25">
      <c r="A104" s="363" t="s">
        <v>215</v>
      </c>
      <c r="B104" s="364"/>
      <c r="C104" s="252">
        <v>-2</v>
      </c>
      <c r="D104" s="252">
        <v>-2</v>
      </c>
    </row>
    <row r="105" spans="1:4" s="229" customFormat="1" ht="19.5" customHeight="1" x14ac:dyDescent="0.25">
      <c r="A105" s="363" t="s">
        <v>47</v>
      </c>
      <c r="B105" s="364"/>
      <c r="C105" s="253">
        <f>'1'!D66</f>
        <v>-406315</v>
      </c>
      <c r="D105" s="253">
        <f>'1'!E66</f>
        <v>-738943.70000000007</v>
      </c>
    </row>
    <row r="106" spans="1:4" ht="22.5" customHeight="1" x14ac:dyDescent="0.25"/>
    <row r="107" spans="1:4" ht="51.75" customHeight="1" x14ac:dyDescent="0.25">
      <c r="A107" s="34" t="s">
        <v>40</v>
      </c>
      <c r="B107" s="75" t="s">
        <v>216</v>
      </c>
      <c r="C107" s="381" t="s">
        <v>217</v>
      </c>
      <c r="D107" s="382"/>
    </row>
    <row r="108" spans="1:4" ht="24.75" customHeight="1" x14ac:dyDescent="0.25">
      <c r="A108" s="35" t="s">
        <v>41</v>
      </c>
      <c r="B108" s="36">
        <v>31008</v>
      </c>
      <c r="C108" s="377" t="s">
        <v>101</v>
      </c>
      <c r="D108" s="377" t="s">
        <v>42</v>
      </c>
    </row>
    <row r="109" spans="1:4" ht="25.5" x14ac:dyDescent="0.25">
      <c r="A109" s="34" t="s">
        <v>43</v>
      </c>
      <c r="B109" s="254" t="s">
        <v>222</v>
      </c>
      <c r="C109" s="377"/>
      <c r="D109" s="377"/>
    </row>
    <row r="110" spans="1:4" ht="25.5" x14ac:dyDescent="0.25">
      <c r="A110" s="34" t="s">
        <v>44</v>
      </c>
      <c r="B110" s="254" t="s">
        <v>223</v>
      </c>
      <c r="C110" s="377"/>
      <c r="D110" s="377"/>
    </row>
    <row r="111" spans="1:4" ht="25.5" x14ac:dyDescent="0.25">
      <c r="A111" s="34" t="s">
        <v>45</v>
      </c>
      <c r="B111" s="254" t="s">
        <v>149</v>
      </c>
      <c r="C111" s="377"/>
      <c r="D111" s="377"/>
    </row>
    <row r="112" spans="1:4" ht="30.75" customHeight="1" x14ac:dyDescent="0.25">
      <c r="A112" s="34" t="s">
        <v>150</v>
      </c>
      <c r="B112" s="254" t="s">
        <v>202</v>
      </c>
      <c r="C112" s="378"/>
      <c r="D112" s="378"/>
    </row>
    <row r="113" spans="1:4" ht="21.75" customHeight="1" x14ac:dyDescent="0.25">
      <c r="A113" s="383" t="s">
        <v>46</v>
      </c>
      <c r="B113" s="384"/>
      <c r="C113" s="76"/>
      <c r="D113" s="76"/>
    </row>
    <row r="114" spans="1:4" ht="21.75" customHeight="1" x14ac:dyDescent="0.25">
      <c r="A114" s="385" t="s">
        <v>224</v>
      </c>
      <c r="B114" s="385"/>
      <c r="C114" s="252">
        <v>-2</v>
      </c>
      <c r="D114" s="252">
        <v>-2</v>
      </c>
    </row>
    <row r="115" spans="1:4" s="108" customFormat="1" ht="22.5" customHeight="1" x14ac:dyDescent="0.25">
      <c r="A115" s="365" t="s">
        <v>47</v>
      </c>
      <c r="B115" s="366"/>
      <c r="C115" s="255">
        <f>'1'!D79</f>
        <v>-164270</v>
      </c>
      <c r="D115" s="255">
        <f>'1'!E79</f>
        <v>-182573.7</v>
      </c>
    </row>
    <row r="117" spans="1:4" ht="51.75" customHeight="1" x14ac:dyDescent="0.25">
      <c r="A117" s="34" t="s">
        <v>40</v>
      </c>
      <c r="B117" s="75" t="s">
        <v>216</v>
      </c>
      <c r="C117" s="381" t="s">
        <v>217</v>
      </c>
      <c r="D117" s="382"/>
    </row>
    <row r="118" spans="1:4" ht="24.75" customHeight="1" x14ac:dyDescent="0.25">
      <c r="A118" s="35" t="s">
        <v>41</v>
      </c>
      <c r="B118" s="36">
        <v>31009</v>
      </c>
      <c r="C118" s="377" t="s">
        <v>101</v>
      </c>
      <c r="D118" s="377" t="s">
        <v>42</v>
      </c>
    </row>
    <row r="119" spans="1:4" ht="49.5" x14ac:dyDescent="0.25">
      <c r="A119" s="34" t="s">
        <v>43</v>
      </c>
      <c r="B119" s="28" t="s">
        <v>218</v>
      </c>
      <c r="C119" s="377"/>
      <c r="D119" s="377"/>
    </row>
    <row r="120" spans="1:4" ht="49.5" x14ac:dyDescent="0.25">
      <c r="A120" s="34" t="s">
        <v>44</v>
      </c>
      <c r="B120" s="28" t="s">
        <v>219</v>
      </c>
      <c r="C120" s="377"/>
      <c r="D120" s="377"/>
    </row>
    <row r="121" spans="1:4" ht="33" x14ac:dyDescent="0.25">
      <c r="A121" s="34" t="s">
        <v>45</v>
      </c>
      <c r="B121" s="28" t="s">
        <v>149</v>
      </c>
      <c r="C121" s="377"/>
      <c r="D121" s="377"/>
    </row>
    <row r="122" spans="1:4" ht="50.25" customHeight="1" x14ac:dyDescent="0.25">
      <c r="A122" s="34" t="s">
        <v>150</v>
      </c>
      <c r="B122" s="107" t="s">
        <v>202</v>
      </c>
      <c r="C122" s="378"/>
      <c r="D122" s="378"/>
    </row>
    <row r="123" spans="1:4" ht="21.75" customHeight="1" x14ac:dyDescent="0.25">
      <c r="A123" s="383" t="s">
        <v>46</v>
      </c>
      <c r="B123" s="384"/>
      <c r="C123" s="76"/>
      <c r="D123" s="76"/>
    </row>
    <row r="124" spans="1:4" ht="21.75" customHeight="1" x14ac:dyDescent="0.25">
      <c r="A124" s="365" t="s">
        <v>220</v>
      </c>
      <c r="B124" s="380"/>
      <c r="C124" s="256">
        <v>-3</v>
      </c>
      <c r="D124" s="256">
        <v>-1</v>
      </c>
    </row>
    <row r="125" spans="1:4" ht="21.75" customHeight="1" x14ac:dyDescent="0.25">
      <c r="A125" s="365" t="s">
        <v>221</v>
      </c>
      <c r="B125" s="380"/>
      <c r="C125" s="256">
        <v>0</v>
      </c>
      <c r="D125" s="256">
        <v>-3</v>
      </c>
    </row>
    <row r="126" spans="1:4" s="108" customFormat="1" ht="22.5" customHeight="1" x14ac:dyDescent="0.25">
      <c r="A126" s="365" t="s">
        <v>47</v>
      </c>
      <c r="B126" s="366"/>
      <c r="C126" s="255">
        <f>'1'!D85</f>
        <v>-92220</v>
      </c>
      <c r="D126" s="255">
        <f>'1'!E85</f>
        <v>-105490.3</v>
      </c>
    </row>
  </sheetData>
  <mergeCells count="79">
    <mergeCell ref="C67:C71"/>
    <mergeCell ref="D67:D71"/>
    <mergeCell ref="A72:B72"/>
    <mergeCell ref="B9:D9"/>
    <mergeCell ref="B10:D10"/>
    <mergeCell ref="A11:D11"/>
    <mergeCell ref="C14:D15"/>
    <mergeCell ref="C16:C20"/>
    <mergeCell ref="D58:D62"/>
    <mergeCell ref="B46:B47"/>
    <mergeCell ref="A54:B54"/>
    <mergeCell ref="D16:D20"/>
    <mergeCell ref="C58:C62"/>
    <mergeCell ref="A103:B103"/>
    <mergeCell ref="B96:B97"/>
    <mergeCell ref="C96:D97"/>
    <mergeCell ref="C98:C102"/>
    <mergeCell ref="D98:D102"/>
    <mergeCell ref="A96:A97"/>
    <mergeCell ref="A5:D5"/>
    <mergeCell ref="A8:D8"/>
    <mergeCell ref="A63:B63"/>
    <mergeCell ref="A64:B64"/>
    <mergeCell ref="A14:A15"/>
    <mergeCell ref="B14:B15"/>
    <mergeCell ref="C24:D25"/>
    <mergeCell ref="C26:C30"/>
    <mergeCell ref="D26:D30"/>
    <mergeCell ref="A24:A25"/>
    <mergeCell ref="B24:B25"/>
    <mergeCell ref="A21:B21"/>
    <mergeCell ref="A22:B22"/>
    <mergeCell ref="A32:B32"/>
    <mergeCell ref="A31:B31"/>
    <mergeCell ref="A33:B33"/>
    <mergeCell ref="A104:B104"/>
    <mergeCell ref="A105:B105"/>
    <mergeCell ref="A35:A36"/>
    <mergeCell ref="B35:B36"/>
    <mergeCell ref="C35:D36"/>
    <mergeCell ref="C37:C41"/>
    <mergeCell ref="D37:D41"/>
    <mergeCell ref="A42:B42"/>
    <mergeCell ref="A43:B43"/>
    <mergeCell ref="C57:D57"/>
    <mergeCell ref="C66:D66"/>
    <mergeCell ref="C46:D47"/>
    <mergeCell ref="C48:C52"/>
    <mergeCell ref="D48:D52"/>
    <mergeCell ref="A53:B53"/>
    <mergeCell ref="A46:A47"/>
    <mergeCell ref="C75:D75"/>
    <mergeCell ref="C76:C80"/>
    <mergeCell ref="D76:D80"/>
    <mergeCell ref="A125:B125"/>
    <mergeCell ref="A126:B126"/>
    <mergeCell ref="C107:D107"/>
    <mergeCell ref="C108:C112"/>
    <mergeCell ref="D108:D112"/>
    <mergeCell ref="A113:B113"/>
    <mergeCell ref="A114:B114"/>
    <mergeCell ref="A115:B115"/>
    <mergeCell ref="C117:D117"/>
    <mergeCell ref="C118:C122"/>
    <mergeCell ref="D118:D122"/>
    <mergeCell ref="A123:B123"/>
    <mergeCell ref="A124:B124"/>
    <mergeCell ref="C85:D86"/>
    <mergeCell ref="C87:C91"/>
    <mergeCell ref="D87:D91"/>
    <mergeCell ref="A92:B92"/>
    <mergeCell ref="A94:B94"/>
    <mergeCell ref="A73:B73"/>
    <mergeCell ref="A81:B81"/>
    <mergeCell ref="A93:B93"/>
    <mergeCell ref="A85:A86"/>
    <mergeCell ref="B85:B86"/>
    <mergeCell ref="A83:B83"/>
    <mergeCell ref="A82:B82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8"/>
  <sheetViews>
    <sheetView tabSelected="1" view="pageBreakPreview" topLeftCell="A73" zoomScale="89" zoomScaleNormal="89" zoomScaleSheetLayoutView="89" workbookViewId="0">
      <selection activeCell="A91" sqref="A91:XFD92"/>
    </sheetView>
  </sheetViews>
  <sheetFormatPr defaultColWidth="8" defaultRowHeight="13.5" customHeight="1" x14ac:dyDescent="0.25"/>
  <cols>
    <col min="1" max="1" width="39.42578125" style="106" customWidth="1"/>
    <col min="2" max="2" width="60" style="106" customWidth="1"/>
    <col min="3" max="3" width="20.28515625" style="106" customWidth="1"/>
    <col min="4" max="4" width="20.85546875" style="106" customWidth="1"/>
    <col min="5" max="16384" width="8" style="106"/>
  </cols>
  <sheetData>
    <row r="1" spans="1:4" s="1" customFormat="1" ht="19.5" customHeight="1" x14ac:dyDescent="0.25">
      <c r="A1" s="4"/>
      <c r="B1" s="4"/>
      <c r="C1" s="415" t="s">
        <v>50</v>
      </c>
      <c r="D1" s="415"/>
    </row>
    <row r="2" spans="1:4" ht="57.75" customHeight="1" x14ac:dyDescent="0.25">
      <c r="A2" s="397" t="s">
        <v>303</v>
      </c>
      <c r="B2" s="397"/>
      <c r="C2" s="397"/>
      <c r="D2" s="397"/>
    </row>
    <row r="3" spans="1:4" ht="17.25" x14ac:dyDescent="0.25">
      <c r="A3" s="288"/>
      <c r="B3" s="288"/>
      <c r="C3" s="288"/>
      <c r="D3" s="288"/>
    </row>
    <row r="4" spans="1:4" s="227" customFormat="1" ht="15" customHeight="1" x14ac:dyDescent="0.25">
      <c r="B4" s="257"/>
      <c r="D4" s="228" t="s">
        <v>94</v>
      </c>
    </row>
    <row r="5" spans="1:4" s="227" customFormat="1" ht="30.75" customHeight="1" x14ac:dyDescent="0.25">
      <c r="A5" s="258" t="s">
        <v>51</v>
      </c>
      <c r="B5" s="258"/>
    </row>
    <row r="6" spans="1:4" s="229" customFormat="1" ht="14.25" x14ac:dyDescent="0.25">
      <c r="A6" s="76" t="s">
        <v>38</v>
      </c>
      <c r="B6" s="403" t="s">
        <v>39</v>
      </c>
      <c r="C6" s="404"/>
      <c r="D6" s="405"/>
    </row>
    <row r="7" spans="1:4" s="229" customFormat="1" ht="19.5" customHeight="1" x14ac:dyDescent="0.25">
      <c r="A7" s="230" t="s">
        <v>95</v>
      </c>
      <c r="B7" s="406" t="s">
        <v>74</v>
      </c>
      <c r="C7" s="407"/>
      <c r="D7" s="408"/>
    </row>
    <row r="8" spans="1:4" s="229" customFormat="1" ht="14.25" x14ac:dyDescent="0.25">
      <c r="A8" s="409" t="s">
        <v>48</v>
      </c>
      <c r="B8" s="410"/>
      <c r="C8" s="410"/>
      <c r="D8" s="411"/>
    </row>
    <row r="9" spans="1:4" s="233" customFormat="1" x14ac:dyDescent="0.25">
      <c r="A9" s="231"/>
      <c r="B9" s="231"/>
      <c r="C9" s="232"/>
      <c r="D9" s="232"/>
    </row>
    <row r="10" spans="1:4" s="236" customFormat="1" ht="12.75" x14ac:dyDescent="0.25">
      <c r="A10" s="234"/>
      <c r="B10" s="234"/>
      <c r="C10" s="235"/>
      <c r="D10" s="235"/>
    </row>
    <row r="11" spans="1:4" s="180" customFormat="1" ht="16.5" x14ac:dyDescent="0.25">
      <c r="A11" s="386" t="s">
        <v>40</v>
      </c>
      <c r="B11" s="388" t="s">
        <v>95</v>
      </c>
      <c r="C11" s="390" t="s">
        <v>96</v>
      </c>
      <c r="D11" s="391"/>
    </row>
    <row r="12" spans="1:4" s="180" customFormat="1" ht="16.5" x14ac:dyDescent="0.25">
      <c r="A12" s="387"/>
      <c r="B12" s="389"/>
      <c r="C12" s="392"/>
      <c r="D12" s="393"/>
    </row>
    <row r="13" spans="1:4" s="180" customFormat="1" ht="16.5" x14ac:dyDescent="0.25">
      <c r="A13" s="237" t="s">
        <v>41</v>
      </c>
      <c r="B13" s="238" t="s">
        <v>145</v>
      </c>
      <c r="C13" s="416" t="s">
        <v>101</v>
      </c>
      <c r="D13" s="416" t="s">
        <v>42</v>
      </c>
    </row>
    <row r="14" spans="1:4" s="180" customFormat="1" ht="33" x14ac:dyDescent="0.25">
      <c r="A14" s="287" t="s">
        <v>43</v>
      </c>
      <c r="B14" s="287" t="s">
        <v>146</v>
      </c>
      <c r="C14" s="394"/>
      <c r="D14" s="394"/>
    </row>
    <row r="15" spans="1:4" s="180" customFormat="1" ht="49.5" x14ac:dyDescent="0.25">
      <c r="A15" s="287" t="s">
        <v>44</v>
      </c>
      <c r="B15" s="287" t="s">
        <v>147</v>
      </c>
      <c r="C15" s="394"/>
      <c r="D15" s="394"/>
    </row>
    <row r="16" spans="1:4" s="180" customFormat="1" ht="16.5" x14ac:dyDescent="0.25">
      <c r="A16" s="287" t="s">
        <v>45</v>
      </c>
      <c r="B16" s="287" t="s">
        <v>103</v>
      </c>
      <c r="C16" s="394"/>
      <c r="D16" s="394"/>
    </row>
    <row r="17" spans="1:4" s="180" customFormat="1" ht="33" x14ac:dyDescent="0.25">
      <c r="A17" s="287" t="s">
        <v>49</v>
      </c>
      <c r="B17" s="28" t="s">
        <v>148</v>
      </c>
      <c r="C17" s="395"/>
      <c r="D17" s="395"/>
    </row>
    <row r="18" spans="1:4" s="180" customFormat="1" ht="16.5" x14ac:dyDescent="0.25">
      <c r="A18" s="343" t="s">
        <v>46</v>
      </c>
      <c r="B18" s="344"/>
      <c r="C18" s="281"/>
      <c r="D18" s="287"/>
    </row>
    <row r="19" spans="1:4" s="180" customFormat="1" ht="17.25" customHeight="1" x14ac:dyDescent="0.25">
      <c r="A19" s="412" t="s">
        <v>47</v>
      </c>
      <c r="B19" s="413"/>
      <c r="C19" s="68">
        <f>'6-1'!C22</f>
        <v>1451419.2999999998</v>
      </c>
      <c r="D19" s="68">
        <f>'6-1'!D22</f>
        <v>1451419.2999999998</v>
      </c>
    </row>
    <row r="20" spans="1:4" s="242" customFormat="1" ht="20.25" customHeight="1" x14ac:dyDescent="0.25">
      <c r="A20" s="240"/>
      <c r="B20" s="240"/>
      <c r="C20" s="241"/>
      <c r="D20" s="241"/>
    </row>
    <row r="21" spans="1:4" s="180" customFormat="1" ht="20.25" customHeight="1" x14ac:dyDescent="0.25">
      <c r="A21" s="386" t="s">
        <v>40</v>
      </c>
      <c r="B21" s="388" t="s">
        <v>95</v>
      </c>
      <c r="C21" s="390" t="s">
        <v>119</v>
      </c>
      <c r="D21" s="391"/>
    </row>
    <row r="22" spans="1:4" s="180" customFormat="1" ht="31.5" customHeight="1" x14ac:dyDescent="0.25">
      <c r="A22" s="387"/>
      <c r="B22" s="389"/>
      <c r="C22" s="392"/>
      <c r="D22" s="393"/>
    </row>
    <row r="23" spans="1:4" s="180" customFormat="1" ht="18" customHeight="1" x14ac:dyDescent="0.25">
      <c r="A23" s="237" t="s">
        <v>41</v>
      </c>
      <c r="B23" s="238">
        <v>11011</v>
      </c>
      <c r="C23" s="394" t="s">
        <v>101</v>
      </c>
      <c r="D23" s="394" t="s">
        <v>42</v>
      </c>
    </row>
    <row r="24" spans="1:4" s="180" customFormat="1" ht="82.5" x14ac:dyDescent="0.25">
      <c r="A24" s="287" t="s">
        <v>43</v>
      </c>
      <c r="B24" s="289" t="s">
        <v>200</v>
      </c>
      <c r="C24" s="394"/>
      <c r="D24" s="394"/>
    </row>
    <row r="25" spans="1:4" s="180" customFormat="1" ht="82.5" x14ac:dyDescent="0.25">
      <c r="A25" s="287" t="s">
        <v>44</v>
      </c>
      <c r="B25" s="289" t="s">
        <v>201</v>
      </c>
      <c r="C25" s="394"/>
      <c r="D25" s="394"/>
    </row>
    <row r="26" spans="1:4" s="180" customFormat="1" ht="16.5" x14ac:dyDescent="0.25">
      <c r="A26" s="287" t="s">
        <v>45</v>
      </c>
      <c r="B26" s="289" t="s">
        <v>103</v>
      </c>
      <c r="C26" s="394"/>
      <c r="D26" s="394"/>
    </row>
    <row r="27" spans="1:4" s="180" customFormat="1" ht="38.25" customHeight="1" x14ac:dyDescent="0.25">
      <c r="A27" s="287" t="s">
        <v>49</v>
      </c>
      <c r="B27" s="289" t="s">
        <v>202</v>
      </c>
      <c r="C27" s="395"/>
      <c r="D27" s="395"/>
    </row>
    <row r="28" spans="1:4" s="180" customFormat="1" ht="18" customHeight="1" x14ac:dyDescent="0.25">
      <c r="A28" s="311" t="s">
        <v>46</v>
      </c>
      <c r="B28" s="311"/>
      <c r="C28" s="281"/>
      <c r="D28" s="287"/>
    </row>
    <row r="29" spans="1:4" s="180" customFormat="1" ht="18" customHeight="1" x14ac:dyDescent="0.25">
      <c r="A29" s="399" t="s">
        <v>203</v>
      </c>
      <c r="B29" s="399"/>
      <c r="C29" s="259">
        <v>-1</v>
      </c>
      <c r="D29" s="259">
        <v>-1</v>
      </c>
    </row>
    <row r="30" spans="1:4" s="180" customFormat="1" ht="20.25" customHeight="1" x14ac:dyDescent="0.25">
      <c r="A30" s="396" t="s">
        <v>47</v>
      </c>
      <c r="B30" s="396"/>
      <c r="C30" s="183">
        <f>'6-1'!C33</f>
        <v>-18399.400000000001</v>
      </c>
      <c r="D30" s="183">
        <f>'6-1'!D33</f>
        <v>-24532.5</v>
      </c>
    </row>
    <row r="31" spans="1:4" s="242" customFormat="1" ht="20.25" customHeight="1" x14ac:dyDescent="0.25">
      <c r="A31" s="240"/>
      <c r="B31" s="240"/>
      <c r="C31" s="241"/>
      <c r="D31" s="241"/>
    </row>
    <row r="32" spans="1:4" s="180" customFormat="1" ht="20.25" customHeight="1" x14ac:dyDescent="0.25">
      <c r="A32" s="386" t="s">
        <v>40</v>
      </c>
      <c r="B32" s="388" t="s">
        <v>95</v>
      </c>
      <c r="C32" s="390" t="s">
        <v>119</v>
      </c>
      <c r="D32" s="391"/>
    </row>
    <row r="33" spans="1:4" s="180" customFormat="1" ht="31.5" customHeight="1" x14ac:dyDescent="0.25">
      <c r="A33" s="387"/>
      <c r="B33" s="389"/>
      <c r="C33" s="392"/>
      <c r="D33" s="393"/>
    </row>
    <row r="34" spans="1:4" s="180" customFormat="1" ht="18" customHeight="1" x14ac:dyDescent="0.25">
      <c r="A34" s="237" t="s">
        <v>41</v>
      </c>
      <c r="B34" s="238">
        <v>11013</v>
      </c>
      <c r="C34" s="394" t="s">
        <v>101</v>
      </c>
      <c r="D34" s="394" t="s">
        <v>42</v>
      </c>
    </row>
    <row r="35" spans="1:4" s="180" customFormat="1" ht="27" x14ac:dyDescent="0.25">
      <c r="A35" s="287" t="s">
        <v>43</v>
      </c>
      <c r="B35" s="34" t="s">
        <v>206</v>
      </c>
      <c r="C35" s="394"/>
      <c r="D35" s="394"/>
    </row>
    <row r="36" spans="1:4" s="180" customFormat="1" ht="33" x14ac:dyDescent="0.25">
      <c r="A36" s="287" t="s">
        <v>44</v>
      </c>
      <c r="B36" s="38" t="s">
        <v>207</v>
      </c>
      <c r="C36" s="394"/>
      <c r="D36" s="394"/>
    </row>
    <row r="37" spans="1:4" s="180" customFormat="1" ht="16.5" x14ac:dyDescent="0.25">
      <c r="A37" s="287" t="s">
        <v>45</v>
      </c>
      <c r="B37" s="38" t="s">
        <v>208</v>
      </c>
      <c r="C37" s="394"/>
      <c r="D37" s="394"/>
    </row>
    <row r="38" spans="1:4" s="180" customFormat="1" ht="38.25" customHeight="1" x14ac:dyDescent="0.25">
      <c r="A38" s="287" t="s">
        <v>49</v>
      </c>
      <c r="B38" s="230" t="s">
        <v>151</v>
      </c>
      <c r="C38" s="395"/>
      <c r="D38" s="395"/>
    </row>
    <row r="39" spans="1:4" s="180" customFormat="1" ht="18" customHeight="1" x14ac:dyDescent="0.25">
      <c r="A39" s="311" t="s">
        <v>46</v>
      </c>
      <c r="B39" s="311"/>
      <c r="C39" s="281"/>
      <c r="D39" s="287"/>
    </row>
    <row r="40" spans="1:4" s="180" customFormat="1" ht="20.25" customHeight="1" x14ac:dyDescent="0.25">
      <c r="A40" s="396" t="s">
        <v>47</v>
      </c>
      <c r="B40" s="396"/>
      <c r="C40" s="183">
        <f>'6-1'!C43</f>
        <v>-26020</v>
      </c>
      <c r="D40" s="183">
        <f>'6-1'!D43</f>
        <v>-26020</v>
      </c>
    </row>
    <row r="41" spans="1:4" s="242" customFormat="1" ht="20.25" customHeight="1" x14ac:dyDescent="0.25">
      <c r="A41" s="240"/>
      <c r="B41" s="240"/>
      <c r="C41" s="241"/>
      <c r="D41" s="241"/>
    </row>
    <row r="42" spans="1:4" s="227" customFormat="1" ht="20.25" customHeight="1" x14ac:dyDescent="0.25">
      <c r="A42" s="231"/>
      <c r="B42" s="231"/>
      <c r="C42" s="243"/>
      <c r="D42" s="243"/>
    </row>
    <row r="43" spans="1:4" s="180" customFormat="1" ht="20.25" customHeight="1" x14ac:dyDescent="0.25">
      <c r="A43" s="386" t="s">
        <v>40</v>
      </c>
      <c r="B43" s="388" t="s">
        <v>95</v>
      </c>
      <c r="C43" s="390" t="s">
        <v>119</v>
      </c>
      <c r="D43" s="391"/>
    </row>
    <row r="44" spans="1:4" s="180" customFormat="1" ht="31.5" customHeight="1" x14ac:dyDescent="0.25">
      <c r="A44" s="387"/>
      <c r="B44" s="389"/>
      <c r="C44" s="392"/>
      <c r="D44" s="393"/>
    </row>
    <row r="45" spans="1:4" s="180" customFormat="1" ht="18" customHeight="1" x14ac:dyDescent="0.25">
      <c r="A45" s="237" t="s">
        <v>41</v>
      </c>
      <c r="B45" s="238">
        <v>31002</v>
      </c>
      <c r="C45" s="394" t="s">
        <v>101</v>
      </c>
      <c r="D45" s="394" t="s">
        <v>42</v>
      </c>
    </row>
    <row r="46" spans="1:4" s="180" customFormat="1" ht="25.5" customHeight="1" x14ac:dyDescent="0.25">
      <c r="A46" s="287" t="s">
        <v>43</v>
      </c>
      <c r="B46" s="287" t="s">
        <v>128</v>
      </c>
      <c r="C46" s="394"/>
      <c r="D46" s="394"/>
    </row>
    <row r="47" spans="1:4" s="180" customFormat="1" ht="24.75" customHeight="1" x14ac:dyDescent="0.25">
      <c r="A47" s="287" t="s">
        <v>44</v>
      </c>
      <c r="B47" s="287" t="s">
        <v>128</v>
      </c>
      <c r="C47" s="394"/>
      <c r="D47" s="394"/>
    </row>
    <row r="48" spans="1:4" s="180" customFormat="1" ht="39" customHeight="1" x14ac:dyDescent="0.25">
      <c r="A48" s="287" t="s">
        <v>45</v>
      </c>
      <c r="B48" s="287" t="s">
        <v>110</v>
      </c>
      <c r="C48" s="394"/>
      <c r="D48" s="394"/>
    </row>
    <row r="49" spans="1:4" s="180" customFormat="1" ht="38.25" customHeight="1" x14ac:dyDescent="0.25">
      <c r="A49" s="287" t="s">
        <v>150</v>
      </c>
      <c r="B49" s="28" t="s">
        <v>109</v>
      </c>
      <c r="C49" s="395"/>
      <c r="D49" s="395"/>
    </row>
    <row r="50" spans="1:4" s="180" customFormat="1" ht="18" customHeight="1" x14ac:dyDescent="0.25">
      <c r="A50" s="343" t="s">
        <v>46</v>
      </c>
      <c r="B50" s="344"/>
      <c r="C50" s="284"/>
      <c r="D50" s="287"/>
    </row>
    <row r="51" spans="1:4" s="180" customFormat="1" ht="20.25" customHeight="1" x14ac:dyDescent="0.25">
      <c r="A51" s="412" t="s">
        <v>47</v>
      </c>
      <c r="B51" s="413"/>
      <c r="C51" s="183">
        <f>'6-1'!C54</f>
        <v>-478849</v>
      </c>
      <c r="D51" s="183">
        <f>'6-1'!D54</f>
        <v>-132336.1</v>
      </c>
    </row>
    <row r="53" spans="1:4" s="236" customFormat="1" ht="11.25" customHeight="1" x14ac:dyDescent="0.25">
      <c r="A53" s="234"/>
      <c r="B53" s="234"/>
      <c r="C53" s="235"/>
      <c r="D53" s="235"/>
    </row>
    <row r="54" spans="1:4" ht="34.5" customHeight="1" x14ac:dyDescent="0.25">
      <c r="A54" s="34" t="s">
        <v>40</v>
      </c>
      <c r="B54" s="291">
        <v>1004</v>
      </c>
      <c r="C54" s="379" t="s">
        <v>119</v>
      </c>
      <c r="D54" s="368"/>
    </row>
    <row r="55" spans="1:4" ht="24.75" customHeight="1" x14ac:dyDescent="0.25">
      <c r="A55" s="35" t="s">
        <v>41</v>
      </c>
      <c r="B55" s="36">
        <v>31007</v>
      </c>
      <c r="C55" s="377" t="s">
        <v>101</v>
      </c>
      <c r="D55" s="377" t="s">
        <v>42</v>
      </c>
    </row>
    <row r="56" spans="1:4" ht="30.75" customHeight="1" x14ac:dyDescent="0.25">
      <c r="A56" s="34" t="s">
        <v>43</v>
      </c>
      <c r="B56" s="291" t="s">
        <v>123</v>
      </c>
      <c r="C56" s="377"/>
      <c r="D56" s="377"/>
    </row>
    <row r="57" spans="1:4" ht="47.25" customHeight="1" x14ac:dyDescent="0.25">
      <c r="A57" s="34" t="s">
        <v>44</v>
      </c>
      <c r="B57" s="291" t="s">
        <v>124</v>
      </c>
      <c r="C57" s="377"/>
      <c r="D57" s="377"/>
    </row>
    <row r="58" spans="1:4" ht="32.25" customHeight="1" x14ac:dyDescent="0.25">
      <c r="A58" s="34" t="s">
        <v>45</v>
      </c>
      <c r="B58" s="291" t="s">
        <v>110</v>
      </c>
      <c r="C58" s="377"/>
      <c r="D58" s="377"/>
    </row>
    <row r="59" spans="1:4" ht="30.75" customHeight="1" x14ac:dyDescent="0.25">
      <c r="A59" s="34" t="s">
        <v>49</v>
      </c>
      <c r="B59" s="230" t="s">
        <v>109</v>
      </c>
      <c r="C59" s="378"/>
      <c r="D59" s="378"/>
    </row>
    <row r="60" spans="1:4" ht="21.75" customHeight="1" x14ac:dyDescent="0.25">
      <c r="A60" s="383" t="s">
        <v>46</v>
      </c>
      <c r="B60" s="384"/>
      <c r="C60" s="76"/>
      <c r="D60" s="76"/>
    </row>
    <row r="61" spans="1:4" ht="20.25" customHeight="1" x14ac:dyDescent="0.25">
      <c r="A61" s="365" t="s">
        <v>47</v>
      </c>
      <c r="B61" s="366"/>
      <c r="C61" s="244">
        <f>'6-1'!C64</f>
        <v>-129699</v>
      </c>
      <c r="D61" s="244">
        <f>'6-1'!D64</f>
        <v>-92201</v>
      </c>
    </row>
    <row r="62" spans="1:4" s="236" customFormat="1" ht="11.25" customHeight="1" x14ac:dyDescent="0.25">
      <c r="A62" s="234"/>
      <c r="B62" s="234"/>
      <c r="C62" s="235"/>
      <c r="D62" s="235"/>
    </row>
    <row r="63" spans="1:4" ht="34.5" customHeight="1" x14ac:dyDescent="0.25">
      <c r="A63" s="34" t="s">
        <v>40</v>
      </c>
      <c r="B63" s="291">
        <v>1004</v>
      </c>
      <c r="C63" s="379" t="s">
        <v>119</v>
      </c>
      <c r="D63" s="368"/>
    </row>
    <row r="64" spans="1:4" ht="24.75" customHeight="1" x14ac:dyDescent="0.25">
      <c r="A64" s="35" t="s">
        <v>41</v>
      </c>
      <c r="B64" s="36">
        <v>31009</v>
      </c>
      <c r="C64" s="377" t="s">
        <v>101</v>
      </c>
      <c r="D64" s="377" t="s">
        <v>42</v>
      </c>
    </row>
    <row r="65" spans="1:4" ht="33.75" customHeight="1" x14ac:dyDescent="0.25">
      <c r="A65" s="34" t="s">
        <v>43</v>
      </c>
      <c r="B65" s="289" t="s">
        <v>204</v>
      </c>
      <c r="C65" s="377"/>
      <c r="D65" s="377"/>
    </row>
    <row r="66" spans="1:4" ht="47.25" customHeight="1" x14ac:dyDescent="0.25">
      <c r="A66" s="34" t="s">
        <v>44</v>
      </c>
      <c r="B66" s="289" t="s">
        <v>205</v>
      </c>
      <c r="C66" s="377"/>
      <c r="D66" s="377"/>
    </row>
    <row r="67" spans="1:4" ht="32.25" customHeight="1" x14ac:dyDescent="0.25">
      <c r="A67" s="34" t="s">
        <v>45</v>
      </c>
      <c r="B67" s="291" t="s">
        <v>110</v>
      </c>
      <c r="C67" s="377"/>
      <c r="D67" s="377"/>
    </row>
    <row r="68" spans="1:4" ht="30.75" customHeight="1" x14ac:dyDescent="0.25">
      <c r="A68" s="34" t="s">
        <v>49</v>
      </c>
      <c r="B68" s="230" t="s">
        <v>109</v>
      </c>
      <c r="C68" s="378"/>
      <c r="D68" s="378"/>
    </row>
    <row r="69" spans="1:4" ht="21.75" customHeight="1" x14ac:dyDescent="0.25">
      <c r="A69" s="383" t="s">
        <v>46</v>
      </c>
      <c r="B69" s="384"/>
      <c r="C69" s="76"/>
      <c r="D69" s="76"/>
    </row>
    <row r="70" spans="1:4" ht="21.75" customHeight="1" x14ac:dyDescent="0.25">
      <c r="A70" s="365" t="s">
        <v>47</v>
      </c>
      <c r="B70" s="366"/>
      <c r="C70" s="244">
        <f>'6-1'!C73</f>
        <v>-99824.3</v>
      </c>
      <c r="D70" s="244">
        <f>'6-1'!D73</f>
        <v>-99824.3</v>
      </c>
    </row>
    <row r="71" spans="1:4" ht="21.75" customHeight="1" x14ac:dyDescent="0.25">
      <c r="A71" s="260"/>
      <c r="B71" s="246"/>
      <c r="C71" s="247"/>
      <c r="D71" s="261"/>
    </row>
    <row r="72" spans="1:4" ht="34.5" customHeight="1" x14ac:dyDescent="0.25">
      <c r="A72" s="34" t="s">
        <v>40</v>
      </c>
      <c r="B72" s="291">
        <v>1004</v>
      </c>
      <c r="C72" s="379" t="s">
        <v>119</v>
      </c>
      <c r="D72" s="368"/>
    </row>
    <row r="73" spans="1:4" ht="24.75" customHeight="1" x14ac:dyDescent="0.25">
      <c r="A73" s="35" t="s">
        <v>41</v>
      </c>
      <c r="B73" s="36" t="s">
        <v>282</v>
      </c>
      <c r="C73" s="377" t="s">
        <v>101</v>
      </c>
      <c r="D73" s="377" t="s">
        <v>42</v>
      </c>
    </row>
    <row r="74" spans="1:4" ht="33.75" customHeight="1" x14ac:dyDescent="0.25">
      <c r="A74" s="34" t="s">
        <v>43</v>
      </c>
      <c r="B74" s="289" t="s">
        <v>283</v>
      </c>
      <c r="C74" s="377"/>
      <c r="D74" s="377"/>
    </row>
    <row r="75" spans="1:4" ht="47.25" customHeight="1" x14ac:dyDescent="0.25">
      <c r="A75" s="34" t="s">
        <v>44</v>
      </c>
      <c r="B75" s="248" t="s">
        <v>284</v>
      </c>
      <c r="C75" s="377"/>
      <c r="D75" s="377"/>
    </row>
    <row r="76" spans="1:4" ht="32.25" customHeight="1" x14ac:dyDescent="0.25">
      <c r="A76" s="34" t="s">
        <v>45</v>
      </c>
      <c r="B76" s="291" t="s">
        <v>149</v>
      </c>
      <c r="C76" s="377"/>
      <c r="D76" s="377"/>
    </row>
    <row r="77" spans="1:4" ht="30.75" customHeight="1" x14ac:dyDescent="0.25">
      <c r="A77" s="34" t="s">
        <v>49</v>
      </c>
      <c r="B77" s="230" t="s">
        <v>214</v>
      </c>
      <c r="C77" s="378"/>
      <c r="D77" s="378"/>
    </row>
    <row r="78" spans="1:4" ht="21" customHeight="1" x14ac:dyDescent="0.25">
      <c r="A78" s="374" t="s">
        <v>285</v>
      </c>
      <c r="B78" s="375"/>
      <c r="C78" s="249">
        <v>-1</v>
      </c>
      <c r="D78" s="249">
        <v>-4</v>
      </c>
    </row>
    <row r="79" spans="1:4" ht="21.75" customHeight="1" x14ac:dyDescent="0.25">
      <c r="A79" s="383" t="s">
        <v>46</v>
      </c>
      <c r="B79" s="384"/>
      <c r="C79" s="76"/>
      <c r="D79" s="76"/>
    </row>
    <row r="80" spans="1:4" ht="21.75" customHeight="1" x14ac:dyDescent="0.25">
      <c r="A80" s="365" t="s">
        <v>47</v>
      </c>
      <c r="B80" s="366"/>
      <c r="C80" s="244">
        <f>'6-1'!C83</f>
        <v>-12000</v>
      </c>
      <c r="D80" s="244">
        <f>'6-1'!D83</f>
        <v>-49497.7</v>
      </c>
    </row>
    <row r="81" spans="1:4" ht="20.25" customHeight="1" x14ac:dyDescent="0.25">
      <c r="A81" s="231"/>
      <c r="B81" s="231"/>
      <c r="C81" s="262"/>
      <c r="D81" s="263"/>
    </row>
    <row r="82" spans="1:4" s="229" customFormat="1" ht="16.5" customHeight="1" x14ac:dyDescent="0.25">
      <c r="A82" s="371" t="s">
        <v>40</v>
      </c>
      <c r="B82" s="372" t="s">
        <v>95</v>
      </c>
      <c r="C82" s="376" t="s">
        <v>119</v>
      </c>
      <c r="D82" s="376"/>
    </row>
    <row r="83" spans="1:4" s="229" customFormat="1" ht="29.25" customHeight="1" x14ac:dyDescent="0.25">
      <c r="A83" s="371"/>
      <c r="B83" s="373"/>
      <c r="C83" s="376"/>
      <c r="D83" s="376"/>
    </row>
    <row r="84" spans="1:4" s="229" customFormat="1" ht="21" customHeight="1" x14ac:dyDescent="0.25">
      <c r="A84" s="34" t="s">
        <v>41</v>
      </c>
      <c r="B84" s="250">
        <v>31012</v>
      </c>
      <c r="C84" s="377" t="s">
        <v>101</v>
      </c>
      <c r="D84" s="377" t="s">
        <v>42</v>
      </c>
    </row>
    <row r="85" spans="1:4" s="229" customFormat="1" ht="35.25" customHeight="1" x14ac:dyDescent="0.25">
      <c r="A85" s="34" t="s">
        <v>43</v>
      </c>
      <c r="B85" s="230" t="s">
        <v>295</v>
      </c>
      <c r="C85" s="377"/>
      <c r="D85" s="377"/>
    </row>
    <row r="86" spans="1:4" s="229" customFormat="1" ht="36" customHeight="1" x14ac:dyDescent="0.25">
      <c r="A86" s="34" t="s">
        <v>44</v>
      </c>
      <c r="B86" s="230" t="s">
        <v>296</v>
      </c>
      <c r="C86" s="377"/>
      <c r="D86" s="377"/>
    </row>
    <row r="87" spans="1:4" s="229" customFormat="1" ht="28.5" customHeight="1" x14ac:dyDescent="0.25">
      <c r="A87" s="34" t="s">
        <v>45</v>
      </c>
      <c r="B87" s="230" t="s">
        <v>149</v>
      </c>
      <c r="C87" s="377"/>
      <c r="D87" s="377"/>
    </row>
    <row r="88" spans="1:4" s="229" customFormat="1" ht="41.25" customHeight="1" x14ac:dyDescent="0.25">
      <c r="A88" s="34" t="s">
        <v>150</v>
      </c>
      <c r="B88" s="230" t="s">
        <v>151</v>
      </c>
      <c r="C88" s="378"/>
      <c r="D88" s="378"/>
    </row>
    <row r="89" spans="1:4" s="229" customFormat="1" ht="16.5" customHeight="1" x14ac:dyDescent="0.25">
      <c r="A89" s="361" t="s">
        <v>46</v>
      </c>
      <c r="B89" s="362"/>
      <c r="C89" s="251"/>
      <c r="D89" s="251"/>
    </row>
    <row r="90" spans="1:4" s="229" customFormat="1" ht="16.5" customHeight="1" x14ac:dyDescent="0.25">
      <c r="A90" s="369" t="s">
        <v>298</v>
      </c>
      <c r="B90" s="370"/>
      <c r="C90" s="252">
        <v>-50</v>
      </c>
      <c r="D90" s="252">
        <v>0</v>
      </c>
    </row>
    <row r="91" spans="1:4" s="229" customFormat="1" ht="19.5" customHeight="1" x14ac:dyDescent="0.25">
      <c r="A91" s="414" t="s">
        <v>47</v>
      </c>
      <c r="B91" s="414"/>
      <c r="C91" s="253">
        <f>'6-1'!C94</f>
        <v>-23822.6</v>
      </c>
      <c r="D91" s="253">
        <f>'6-1'!D94</f>
        <v>0</v>
      </c>
    </row>
    <row r="92" spans="1:4" s="229" customFormat="1" ht="19.5" customHeight="1" x14ac:dyDescent="0.25">
      <c r="A92" s="231"/>
      <c r="B92" s="231"/>
      <c r="C92" s="232"/>
      <c r="D92" s="232"/>
    </row>
    <row r="93" spans="1:4" s="229" customFormat="1" ht="16.5" customHeight="1" x14ac:dyDescent="0.25">
      <c r="A93" s="371" t="s">
        <v>40</v>
      </c>
      <c r="B93" s="417" t="s">
        <v>95</v>
      </c>
      <c r="C93" s="376" t="s">
        <v>119</v>
      </c>
      <c r="D93" s="376"/>
    </row>
    <row r="94" spans="1:4" s="229" customFormat="1" ht="29.25" customHeight="1" x14ac:dyDescent="0.25">
      <c r="A94" s="371"/>
      <c r="B94" s="417"/>
      <c r="C94" s="376"/>
      <c r="D94" s="376"/>
    </row>
    <row r="95" spans="1:4" s="229" customFormat="1" ht="21" customHeight="1" x14ac:dyDescent="0.25">
      <c r="A95" s="34" t="s">
        <v>41</v>
      </c>
      <c r="B95" s="250">
        <v>31014</v>
      </c>
      <c r="C95" s="377" t="s">
        <v>101</v>
      </c>
      <c r="D95" s="377" t="s">
        <v>42</v>
      </c>
    </row>
    <row r="96" spans="1:4" s="229" customFormat="1" ht="35.25" customHeight="1" x14ac:dyDescent="0.25">
      <c r="A96" s="34" t="s">
        <v>43</v>
      </c>
      <c r="B96" s="289" t="s">
        <v>212</v>
      </c>
      <c r="C96" s="377"/>
      <c r="D96" s="377"/>
    </row>
    <row r="97" spans="1:4" s="229" customFormat="1" ht="36" customHeight="1" x14ac:dyDescent="0.25">
      <c r="A97" s="34" t="s">
        <v>44</v>
      </c>
      <c r="B97" s="289" t="s">
        <v>213</v>
      </c>
      <c r="C97" s="377"/>
      <c r="D97" s="377"/>
    </row>
    <row r="98" spans="1:4" s="229" customFormat="1" ht="33" x14ac:dyDescent="0.25">
      <c r="A98" s="34" t="s">
        <v>45</v>
      </c>
      <c r="B98" s="289" t="s">
        <v>149</v>
      </c>
      <c r="C98" s="377"/>
      <c r="D98" s="377"/>
    </row>
    <row r="99" spans="1:4" s="229" customFormat="1" ht="41.25" customHeight="1" x14ac:dyDescent="0.25">
      <c r="A99" s="34" t="s">
        <v>150</v>
      </c>
      <c r="B99" s="289" t="s">
        <v>214</v>
      </c>
      <c r="C99" s="378"/>
      <c r="D99" s="378"/>
    </row>
    <row r="100" spans="1:4" s="229" customFormat="1" ht="16.5" customHeight="1" x14ac:dyDescent="0.25">
      <c r="A100" s="361" t="s">
        <v>46</v>
      </c>
      <c r="B100" s="362"/>
      <c r="C100" s="251"/>
      <c r="D100" s="251"/>
    </row>
    <row r="101" spans="1:4" s="229" customFormat="1" ht="16.5" customHeight="1" x14ac:dyDescent="0.25">
      <c r="A101" s="363" t="s">
        <v>215</v>
      </c>
      <c r="B101" s="364"/>
      <c r="C101" s="252">
        <v>-2</v>
      </c>
      <c r="D101" s="252">
        <v>-2</v>
      </c>
    </row>
    <row r="102" spans="1:4" s="229" customFormat="1" ht="19.5" customHeight="1" x14ac:dyDescent="0.25">
      <c r="A102" s="363" t="s">
        <v>47</v>
      </c>
      <c r="B102" s="364"/>
      <c r="C102" s="253">
        <f>'6-1'!C105</f>
        <v>-406315</v>
      </c>
      <c r="D102" s="253">
        <f>'6-1'!D105</f>
        <v>-738943.70000000007</v>
      </c>
    </row>
    <row r="103" spans="1:4" ht="22.5" customHeight="1" x14ac:dyDescent="0.25"/>
    <row r="104" spans="1:4" ht="51.75" customHeight="1" x14ac:dyDescent="0.25">
      <c r="A104" s="34" t="s">
        <v>40</v>
      </c>
      <c r="B104" s="291" t="s">
        <v>216</v>
      </c>
      <c r="C104" s="381" t="s">
        <v>217</v>
      </c>
      <c r="D104" s="382"/>
    </row>
    <row r="105" spans="1:4" ht="24.75" customHeight="1" x14ac:dyDescent="0.25">
      <c r="A105" s="35" t="s">
        <v>41</v>
      </c>
      <c r="B105" s="36">
        <v>31008</v>
      </c>
      <c r="C105" s="377" t="s">
        <v>101</v>
      </c>
      <c r="D105" s="377" t="s">
        <v>42</v>
      </c>
    </row>
    <row r="106" spans="1:4" ht="49.5" x14ac:dyDescent="0.25">
      <c r="A106" s="34" t="s">
        <v>43</v>
      </c>
      <c r="B106" s="289" t="s">
        <v>222</v>
      </c>
      <c r="C106" s="377"/>
      <c r="D106" s="377"/>
    </row>
    <row r="107" spans="1:4" ht="49.5" x14ac:dyDescent="0.25">
      <c r="A107" s="34" t="s">
        <v>44</v>
      </c>
      <c r="B107" s="289" t="s">
        <v>223</v>
      </c>
      <c r="C107" s="377"/>
      <c r="D107" s="377"/>
    </row>
    <row r="108" spans="1:4" ht="33" x14ac:dyDescent="0.25">
      <c r="A108" s="34" t="s">
        <v>45</v>
      </c>
      <c r="B108" s="289" t="s">
        <v>149</v>
      </c>
      <c r="C108" s="377"/>
      <c r="D108" s="377"/>
    </row>
    <row r="109" spans="1:4" ht="30.75" customHeight="1" x14ac:dyDescent="0.25">
      <c r="A109" s="34" t="s">
        <v>150</v>
      </c>
      <c r="B109" s="289" t="s">
        <v>202</v>
      </c>
      <c r="C109" s="378"/>
      <c r="D109" s="378"/>
    </row>
    <row r="110" spans="1:4" ht="21.75" customHeight="1" x14ac:dyDescent="0.25">
      <c r="A110" s="383" t="s">
        <v>46</v>
      </c>
      <c r="B110" s="384"/>
      <c r="C110" s="76"/>
      <c r="D110" s="76"/>
    </row>
    <row r="111" spans="1:4" ht="21.75" customHeight="1" x14ac:dyDescent="0.25">
      <c r="A111" s="418" t="s">
        <v>224</v>
      </c>
      <c r="B111" s="419"/>
      <c r="C111" s="252">
        <v>-2</v>
      </c>
      <c r="D111" s="252">
        <v>-2</v>
      </c>
    </row>
    <row r="112" spans="1:4" s="108" customFormat="1" ht="22.5" customHeight="1" x14ac:dyDescent="0.25">
      <c r="A112" s="365" t="s">
        <v>47</v>
      </c>
      <c r="B112" s="366"/>
      <c r="C112" s="255">
        <f>'6-1'!C115</f>
        <v>-164270</v>
      </c>
      <c r="D112" s="255">
        <f>'6-1'!D115</f>
        <v>-182573.7</v>
      </c>
    </row>
    <row r="114" spans="1:4" ht="51.75" customHeight="1" x14ac:dyDescent="0.25">
      <c r="A114" s="34" t="s">
        <v>40</v>
      </c>
      <c r="B114" s="291" t="s">
        <v>216</v>
      </c>
      <c r="C114" s="381" t="s">
        <v>217</v>
      </c>
      <c r="D114" s="382"/>
    </row>
    <row r="115" spans="1:4" ht="24.75" customHeight="1" x14ac:dyDescent="0.25">
      <c r="A115" s="35" t="s">
        <v>41</v>
      </c>
      <c r="B115" s="36">
        <v>31009</v>
      </c>
      <c r="C115" s="377" t="s">
        <v>101</v>
      </c>
      <c r="D115" s="377" t="s">
        <v>42</v>
      </c>
    </row>
    <row r="116" spans="1:4" ht="49.5" x14ac:dyDescent="0.25">
      <c r="A116" s="34" t="s">
        <v>43</v>
      </c>
      <c r="B116" s="28" t="s">
        <v>218</v>
      </c>
      <c r="C116" s="377"/>
      <c r="D116" s="377"/>
    </row>
    <row r="117" spans="1:4" ht="49.5" x14ac:dyDescent="0.25">
      <c r="A117" s="34" t="s">
        <v>44</v>
      </c>
      <c r="B117" s="28" t="s">
        <v>219</v>
      </c>
      <c r="C117" s="377"/>
      <c r="D117" s="377"/>
    </row>
    <row r="118" spans="1:4" ht="33" x14ac:dyDescent="0.25">
      <c r="A118" s="34" t="s">
        <v>45</v>
      </c>
      <c r="B118" s="28" t="s">
        <v>149</v>
      </c>
      <c r="C118" s="377"/>
      <c r="D118" s="377"/>
    </row>
    <row r="119" spans="1:4" ht="30.75" customHeight="1" x14ac:dyDescent="0.25">
      <c r="A119" s="34" t="s">
        <v>150</v>
      </c>
      <c r="B119" s="289" t="s">
        <v>202</v>
      </c>
      <c r="C119" s="378"/>
      <c r="D119" s="378"/>
    </row>
    <row r="120" spans="1:4" ht="21.75" customHeight="1" x14ac:dyDescent="0.25">
      <c r="A120" s="383" t="s">
        <v>46</v>
      </c>
      <c r="B120" s="384"/>
      <c r="C120" s="76"/>
      <c r="D120" s="76"/>
    </row>
    <row r="121" spans="1:4" ht="21.75" customHeight="1" x14ac:dyDescent="0.25">
      <c r="A121" s="365" t="s">
        <v>220</v>
      </c>
      <c r="B121" s="380"/>
      <c r="C121" s="256">
        <v>-3</v>
      </c>
      <c r="D121" s="256">
        <v>-1</v>
      </c>
    </row>
    <row r="122" spans="1:4" ht="21.75" customHeight="1" x14ac:dyDescent="0.25">
      <c r="A122" s="365" t="s">
        <v>221</v>
      </c>
      <c r="B122" s="380"/>
      <c r="C122" s="256">
        <v>0</v>
      </c>
      <c r="D122" s="256">
        <v>-3</v>
      </c>
    </row>
    <row r="123" spans="1:4" s="108" customFormat="1" ht="22.5" customHeight="1" x14ac:dyDescent="0.25">
      <c r="A123" s="365" t="s">
        <v>47</v>
      </c>
      <c r="B123" s="366"/>
      <c r="C123" s="255">
        <f>'6-1'!C126</f>
        <v>-92220</v>
      </c>
      <c r="D123" s="255">
        <f>'6-1'!D126</f>
        <v>-105490.3</v>
      </c>
    </row>
    <row r="124" spans="1:4" s="227" customFormat="1" ht="33" customHeight="1" x14ac:dyDescent="0.25">
      <c r="A124" s="258"/>
      <c r="B124" s="258"/>
    </row>
    <row r="125" spans="1:4" s="227" customFormat="1" ht="33" customHeight="1" x14ac:dyDescent="0.25">
      <c r="A125" s="258"/>
      <c r="B125" s="258"/>
    </row>
    <row r="126" spans="1:4" s="227" customFormat="1" ht="33" customHeight="1" x14ac:dyDescent="0.25">
      <c r="A126" s="258"/>
      <c r="B126" s="258"/>
    </row>
    <row r="127" spans="1:4" s="227" customFormat="1" ht="33" customHeight="1" x14ac:dyDescent="0.25">
      <c r="A127" s="258"/>
      <c r="B127" s="258"/>
    </row>
    <row r="128" spans="1:4" s="227" customFormat="1" ht="33" customHeight="1" x14ac:dyDescent="0.25">
      <c r="A128" s="258"/>
      <c r="B128" s="258"/>
    </row>
  </sheetData>
  <mergeCells count="79">
    <mergeCell ref="A121:B121"/>
    <mergeCell ref="A122:B122"/>
    <mergeCell ref="A123:B123"/>
    <mergeCell ref="A112:B112"/>
    <mergeCell ref="C114:D114"/>
    <mergeCell ref="C115:C119"/>
    <mergeCell ref="D115:D119"/>
    <mergeCell ref="A120:B120"/>
    <mergeCell ref="C104:D104"/>
    <mergeCell ref="C105:C109"/>
    <mergeCell ref="D105:D109"/>
    <mergeCell ref="A110:B110"/>
    <mergeCell ref="A111:B111"/>
    <mergeCell ref="C95:C99"/>
    <mergeCell ref="D95:D99"/>
    <mergeCell ref="A100:B100"/>
    <mergeCell ref="A101:B101"/>
    <mergeCell ref="A102:B102"/>
    <mergeCell ref="C64:C68"/>
    <mergeCell ref="D64:D68"/>
    <mergeCell ref="A69:B69"/>
    <mergeCell ref="A93:A94"/>
    <mergeCell ref="B93:B94"/>
    <mergeCell ref="C93:D94"/>
    <mergeCell ref="C72:D72"/>
    <mergeCell ref="C73:C77"/>
    <mergeCell ref="D73:D77"/>
    <mergeCell ref="A78:B78"/>
    <mergeCell ref="A82:A83"/>
    <mergeCell ref="B82:B83"/>
    <mergeCell ref="C82:D83"/>
    <mergeCell ref="C84:C88"/>
    <mergeCell ref="D84:D88"/>
    <mergeCell ref="A89:B89"/>
    <mergeCell ref="C55:C59"/>
    <mergeCell ref="D55:D59"/>
    <mergeCell ref="A60:B60"/>
    <mergeCell ref="A61:B61"/>
    <mergeCell ref="C63:D63"/>
    <mergeCell ref="C45:C49"/>
    <mergeCell ref="D45:D49"/>
    <mergeCell ref="A50:B50"/>
    <mergeCell ref="A51:B51"/>
    <mergeCell ref="C54:D54"/>
    <mergeCell ref="A39:B39"/>
    <mergeCell ref="A40:B40"/>
    <mergeCell ref="A43:A44"/>
    <mergeCell ref="B43:B44"/>
    <mergeCell ref="C43:D44"/>
    <mergeCell ref="A32:A33"/>
    <mergeCell ref="B32:B33"/>
    <mergeCell ref="C32:D33"/>
    <mergeCell ref="C34:C38"/>
    <mergeCell ref="D34:D38"/>
    <mergeCell ref="C23:C27"/>
    <mergeCell ref="D23:D27"/>
    <mergeCell ref="A28:B28"/>
    <mergeCell ref="A29:B29"/>
    <mergeCell ref="A30:B30"/>
    <mergeCell ref="C13:C17"/>
    <mergeCell ref="D13:D17"/>
    <mergeCell ref="A18:B18"/>
    <mergeCell ref="A19:B19"/>
    <mergeCell ref="A21:A22"/>
    <mergeCell ref="B21:B22"/>
    <mergeCell ref="C21:D22"/>
    <mergeCell ref="B6:D6"/>
    <mergeCell ref="B7:D7"/>
    <mergeCell ref="A8:D8"/>
    <mergeCell ref="A11:A12"/>
    <mergeCell ref="B11:B12"/>
    <mergeCell ref="C11:D12"/>
    <mergeCell ref="A2:D2"/>
    <mergeCell ref="C1:D1"/>
    <mergeCell ref="A91:B91"/>
    <mergeCell ref="A70:B70"/>
    <mergeCell ref="A79:B79"/>
    <mergeCell ref="A80:B80"/>
    <mergeCell ref="A90:B90"/>
  </mergeCells>
  <pageMargins left="0.15748031496062992" right="0.23622047244094491" top="0.74803149606299213" bottom="0.74803149606299213" header="0.31496062992125984" footer="0.31496062992125984"/>
  <pageSetup scale="70" orientation="portrait" r:id="rId1"/>
  <rowBreaks count="1" manualBreakCount="1">
    <brk id="67" max="3" man="1"/>
  </rowBreaks>
  <colBreaks count="1" manualBreakCount="1">
    <brk id="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6"/>
  <sheetViews>
    <sheetView view="pageBreakPreview" zoomScale="90" zoomScaleNormal="100" zoomScaleSheetLayoutView="90" workbookViewId="0">
      <selection activeCell="A3" sqref="A3:G3"/>
    </sheetView>
  </sheetViews>
  <sheetFormatPr defaultColWidth="8" defaultRowHeight="11.25" customHeight="1" x14ac:dyDescent="0.25"/>
  <cols>
    <col min="1" max="1" width="16.28515625" style="30" customWidth="1"/>
    <col min="2" max="2" width="39.28515625" style="30" customWidth="1"/>
    <col min="3" max="3" width="15.42578125" style="30" customWidth="1"/>
    <col min="4" max="4" width="19.28515625" style="30" customWidth="1"/>
    <col min="5" max="5" width="18" style="30" customWidth="1"/>
    <col min="6" max="6" width="17.5703125" style="30" customWidth="1"/>
    <col min="7" max="7" width="20" style="30" customWidth="1"/>
    <col min="8" max="8" width="14.42578125" style="30" bestFit="1" customWidth="1"/>
    <col min="9" max="16384" width="8" style="30"/>
  </cols>
  <sheetData>
    <row r="2" spans="1:8" ht="17.25" customHeight="1" x14ac:dyDescent="0.25">
      <c r="A2" s="430" t="s">
        <v>301</v>
      </c>
      <c r="B2" s="430"/>
      <c r="C2" s="430"/>
      <c r="D2" s="430"/>
      <c r="E2" s="430"/>
      <c r="F2" s="430"/>
      <c r="G2" s="430"/>
    </row>
    <row r="3" spans="1:8" ht="17.25" customHeight="1" x14ac:dyDescent="0.25">
      <c r="A3" s="430" t="s">
        <v>98</v>
      </c>
      <c r="B3" s="430"/>
      <c r="C3" s="430"/>
      <c r="D3" s="430"/>
      <c r="E3" s="430"/>
      <c r="F3" s="430"/>
      <c r="G3" s="430"/>
    </row>
    <row r="4" spans="1:8" ht="17.25" customHeight="1" x14ac:dyDescent="0.25">
      <c r="A4" s="430" t="s">
        <v>52</v>
      </c>
      <c r="B4" s="430"/>
      <c r="C4" s="430"/>
      <c r="D4" s="430"/>
      <c r="E4" s="430"/>
      <c r="F4" s="430"/>
      <c r="G4" s="430"/>
    </row>
    <row r="5" spans="1:8" ht="17.25" customHeight="1" x14ac:dyDescent="0.25">
      <c r="A5" s="126"/>
      <c r="B5" s="127"/>
      <c r="C5" s="128"/>
      <c r="D5" s="128"/>
      <c r="E5" s="128"/>
      <c r="F5" s="128"/>
      <c r="G5" s="127"/>
    </row>
    <row r="6" spans="1:8" ht="36.75" customHeight="1" x14ac:dyDescent="0.25">
      <c r="A6" s="431" t="s">
        <v>273</v>
      </c>
      <c r="B6" s="431"/>
      <c r="C6" s="431"/>
      <c r="D6" s="431"/>
      <c r="E6" s="431"/>
      <c r="F6" s="431"/>
      <c r="G6" s="431"/>
    </row>
    <row r="7" spans="1:8" ht="15.75" customHeight="1" x14ac:dyDescent="0.25">
      <c r="A7" s="129"/>
      <c r="B7" s="129"/>
      <c r="C7" s="130"/>
      <c r="D7" s="130"/>
      <c r="E7" s="130"/>
      <c r="F7" s="130"/>
      <c r="G7" s="131"/>
    </row>
    <row r="8" spans="1:8" s="31" customFormat="1" ht="72" customHeight="1" x14ac:dyDescent="0.25">
      <c r="A8" s="432" t="s">
        <v>53</v>
      </c>
      <c r="B8" s="434" t="s">
        <v>54</v>
      </c>
      <c r="C8" s="436" t="s">
        <v>55</v>
      </c>
      <c r="D8" s="438" t="s">
        <v>56</v>
      </c>
      <c r="E8" s="439" t="s">
        <v>16</v>
      </c>
      <c r="F8" s="439"/>
      <c r="G8" s="439"/>
    </row>
    <row r="9" spans="1:8" s="31" customFormat="1" ht="42.75" customHeight="1" x14ac:dyDescent="0.25">
      <c r="A9" s="433"/>
      <c r="B9" s="435"/>
      <c r="C9" s="437"/>
      <c r="D9" s="437"/>
      <c r="E9" s="132" t="s">
        <v>57</v>
      </c>
      <c r="F9" s="133" t="s">
        <v>58</v>
      </c>
      <c r="G9" s="134" t="s">
        <v>59</v>
      </c>
    </row>
    <row r="10" spans="1:8" s="32" customFormat="1" ht="36" customHeight="1" x14ac:dyDescent="0.25">
      <c r="A10" s="423" t="s">
        <v>60</v>
      </c>
      <c r="B10" s="424"/>
      <c r="C10" s="424"/>
      <c r="D10" s="424"/>
      <c r="E10" s="424"/>
      <c r="F10" s="425"/>
      <c r="G10" s="135">
        <f>G12+G32+G40+G43+G55+G65+G74+G26</f>
        <v>-1400866.8099999998</v>
      </c>
      <c r="H10" s="153"/>
    </row>
    <row r="11" spans="1:8" s="32" customFormat="1" ht="36" customHeight="1" x14ac:dyDescent="0.25">
      <c r="A11" s="162" t="s">
        <v>104</v>
      </c>
      <c r="B11" s="162" t="s">
        <v>105</v>
      </c>
      <c r="C11" s="162" t="s">
        <v>106</v>
      </c>
      <c r="D11" s="162" t="s">
        <v>107</v>
      </c>
      <c r="E11" s="162"/>
      <c r="F11" s="162"/>
      <c r="G11" s="45"/>
    </row>
    <row r="12" spans="1:8" s="32" customFormat="1" ht="36" customHeight="1" x14ac:dyDescent="0.25">
      <c r="A12" s="162" t="s">
        <v>226</v>
      </c>
      <c r="B12" s="162" t="s">
        <v>128</v>
      </c>
      <c r="C12" s="162"/>
      <c r="D12" s="162"/>
      <c r="E12" s="162"/>
      <c r="F12" s="162"/>
      <c r="G12" s="154">
        <f>G13+G18</f>
        <v>-153449.79999999999</v>
      </c>
    </row>
    <row r="13" spans="1:8" s="33" customFormat="1" ht="17.25" customHeight="1" x14ac:dyDescent="0.3">
      <c r="A13" s="118"/>
      <c r="B13" s="119" t="s">
        <v>61</v>
      </c>
      <c r="C13" s="120"/>
      <c r="D13" s="120"/>
      <c r="E13" s="121"/>
      <c r="F13" s="117"/>
      <c r="G13" s="135">
        <f>SUM(G14:G17)</f>
        <v>-147664.19999999998</v>
      </c>
    </row>
    <row r="14" spans="1:8" s="33" customFormat="1" ht="57" customHeight="1" x14ac:dyDescent="0.25">
      <c r="A14" s="112" t="s">
        <v>228</v>
      </c>
      <c r="B14" s="113" t="s">
        <v>227</v>
      </c>
      <c r="C14" s="114" t="s">
        <v>64</v>
      </c>
      <c r="D14" s="163" t="s">
        <v>62</v>
      </c>
      <c r="E14" s="65"/>
      <c r="F14" s="64"/>
      <c r="G14" s="111">
        <v>-38585.199999999997</v>
      </c>
    </row>
    <row r="15" spans="1:8" s="33" customFormat="1" ht="57" customHeight="1" x14ac:dyDescent="0.25">
      <c r="A15" s="112" t="s">
        <v>229</v>
      </c>
      <c r="B15" s="113" t="s">
        <v>227</v>
      </c>
      <c r="C15" s="114" t="s">
        <v>64</v>
      </c>
      <c r="D15" s="163" t="s">
        <v>62</v>
      </c>
      <c r="E15" s="65"/>
      <c r="F15" s="109"/>
      <c r="G15" s="111">
        <v>-103715.6</v>
      </c>
    </row>
    <row r="16" spans="1:8" s="33" customFormat="1" ht="57" customHeight="1" x14ac:dyDescent="0.25">
      <c r="A16" s="112" t="s">
        <v>230</v>
      </c>
      <c r="B16" s="113" t="s">
        <v>227</v>
      </c>
      <c r="C16" s="114" t="s">
        <v>64</v>
      </c>
      <c r="D16" s="163" t="s">
        <v>62</v>
      </c>
      <c r="E16" s="65"/>
      <c r="F16" s="109"/>
      <c r="G16" s="111">
        <v>-5361.3</v>
      </c>
    </row>
    <row r="17" spans="1:7" s="33" customFormat="1" ht="57" customHeight="1" x14ac:dyDescent="0.25">
      <c r="A17" s="112" t="s">
        <v>231</v>
      </c>
      <c r="B17" s="113" t="s">
        <v>227</v>
      </c>
      <c r="C17" s="114" t="s">
        <v>64</v>
      </c>
      <c r="D17" s="163" t="s">
        <v>62</v>
      </c>
      <c r="E17" s="110"/>
      <c r="F17" s="63"/>
      <c r="G17" s="111">
        <v>-2.1</v>
      </c>
    </row>
    <row r="18" spans="1:7" s="33" customFormat="1" ht="57" customHeight="1" x14ac:dyDescent="0.25">
      <c r="A18" s="112"/>
      <c r="B18" s="138" t="s">
        <v>102</v>
      </c>
      <c r="C18" s="122"/>
      <c r="D18" s="123"/>
      <c r="E18" s="124"/>
      <c r="F18" s="125"/>
      <c r="G18" s="135">
        <f>SUM(G19:G24)</f>
        <v>-5785.6</v>
      </c>
    </row>
    <row r="19" spans="1:7" s="33" customFormat="1" ht="57" customHeight="1" x14ac:dyDescent="0.25">
      <c r="A19" s="115" t="s">
        <v>233</v>
      </c>
      <c r="B19" s="116" t="s">
        <v>234</v>
      </c>
      <c r="C19" s="117" t="s">
        <v>237</v>
      </c>
      <c r="D19" s="163" t="s">
        <v>62</v>
      </c>
      <c r="E19" s="110"/>
      <c r="F19" s="63"/>
      <c r="G19" s="111">
        <v>-771.7</v>
      </c>
    </row>
    <row r="20" spans="1:7" s="33" customFormat="1" ht="57" customHeight="1" x14ac:dyDescent="0.25">
      <c r="A20" s="115" t="s">
        <v>235</v>
      </c>
      <c r="B20" s="116" t="s">
        <v>234</v>
      </c>
      <c r="C20" s="117" t="s">
        <v>237</v>
      </c>
      <c r="D20" s="163" t="s">
        <v>62</v>
      </c>
      <c r="E20" s="110"/>
      <c r="F20" s="63"/>
      <c r="G20" s="111">
        <v>-1866.9</v>
      </c>
    </row>
    <row r="21" spans="1:7" s="33" customFormat="1" ht="57" customHeight="1" x14ac:dyDescent="0.25">
      <c r="A21" s="115" t="s">
        <v>236</v>
      </c>
      <c r="B21" s="116" t="s">
        <v>234</v>
      </c>
      <c r="C21" s="117" t="s">
        <v>237</v>
      </c>
      <c r="D21" s="163" t="s">
        <v>62</v>
      </c>
      <c r="E21" s="110"/>
      <c r="F21" s="63"/>
      <c r="G21" s="111">
        <v>-1192.9000000000001</v>
      </c>
    </row>
    <row r="22" spans="1:7" s="33" customFormat="1" ht="57" customHeight="1" x14ac:dyDescent="0.25">
      <c r="A22" s="115" t="s">
        <v>241</v>
      </c>
      <c r="B22" s="116" t="s">
        <v>234</v>
      </c>
      <c r="C22" s="117" t="s">
        <v>237</v>
      </c>
      <c r="D22" s="163" t="s">
        <v>62</v>
      </c>
      <c r="E22" s="110"/>
      <c r="F22" s="63"/>
      <c r="G22" s="111">
        <v>-1385</v>
      </c>
    </row>
    <row r="23" spans="1:7" s="33" customFormat="1" ht="57" customHeight="1" x14ac:dyDescent="0.25">
      <c r="A23" s="269" t="s">
        <v>238</v>
      </c>
      <c r="B23" s="270" t="s">
        <v>239</v>
      </c>
      <c r="C23" s="271" t="s">
        <v>117</v>
      </c>
      <c r="D23" s="272" t="s">
        <v>62</v>
      </c>
      <c r="E23" s="273"/>
      <c r="F23" s="271"/>
      <c r="G23" s="155">
        <v>-154.30000000000001</v>
      </c>
    </row>
    <row r="24" spans="1:7" s="33" customFormat="1" ht="57" customHeight="1" x14ac:dyDescent="0.25">
      <c r="A24" s="269" t="s">
        <v>240</v>
      </c>
      <c r="B24" s="270" t="s">
        <v>239</v>
      </c>
      <c r="C24" s="271" t="s">
        <v>117</v>
      </c>
      <c r="D24" s="272" t="s">
        <v>62</v>
      </c>
      <c r="E24" s="273"/>
      <c r="F24" s="271"/>
      <c r="G24" s="155">
        <v>-414.8</v>
      </c>
    </row>
    <row r="25" spans="1:7" s="33" customFormat="1" ht="36.75" customHeight="1" x14ac:dyDescent="0.25">
      <c r="A25" s="162" t="s">
        <v>104</v>
      </c>
      <c r="B25" s="162" t="s">
        <v>105</v>
      </c>
      <c r="C25" s="162" t="s">
        <v>106</v>
      </c>
      <c r="D25" s="162" t="s">
        <v>107</v>
      </c>
      <c r="E25" s="267"/>
      <c r="F25" s="268"/>
      <c r="G25" s="155"/>
    </row>
    <row r="26" spans="1:7" s="33" customFormat="1" ht="57" customHeight="1" x14ac:dyDescent="0.25">
      <c r="A26" s="162" t="s">
        <v>226</v>
      </c>
      <c r="B26" s="162" t="s">
        <v>128</v>
      </c>
      <c r="C26" s="265"/>
      <c r="D26" s="266"/>
      <c r="E26" s="267"/>
      <c r="F26" s="268"/>
      <c r="G26" s="154">
        <f>G27+G29</f>
        <v>21113.699999999997</v>
      </c>
    </row>
    <row r="27" spans="1:7" s="33" customFormat="1" ht="57" customHeight="1" x14ac:dyDescent="0.25">
      <c r="A27" s="264"/>
      <c r="B27" s="149" t="s">
        <v>61</v>
      </c>
      <c r="C27" s="265"/>
      <c r="D27" s="266"/>
      <c r="E27" s="267"/>
      <c r="F27" s="268"/>
      <c r="G27" s="154">
        <f>G28</f>
        <v>20612.599999999999</v>
      </c>
    </row>
    <row r="28" spans="1:7" s="33" customFormat="1" ht="57" customHeight="1" x14ac:dyDescent="0.25">
      <c r="A28" s="115" t="s">
        <v>242</v>
      </c>
      <c r="B28" s="116" t="s">
        <v>227</v>
      </c>
      <c r="C28" s="117" t="s">
        <v>232</v>
      </c>
      <c r="D28" s="163" t="s">
        <v>62</v>
      </c>
      <c r="E28" s="110"/>
      <c r="F28" s="63"/>
      <c r="G28" s="111">
        <v>20612.599999999999</v>
      </c>
    </row>
    <row r="29" spans="1:7" s="33" customFormat="1" ht="57" customHeight="1" x14ac:dyDescent="0.25">
      <c r="A29" s="115"/>
      <c r="B29" s="138" t="s">
        <v>102</v>
      </c>
      <c r="C29" s="117"/>
      <c r="D29" s="163"/>
      <c r="E29" s="110"/>
      <c r="F29" s="63"/>
      <c r="G29" s="135">
        <f>G30+G31</f>
        <v>501.1</v>
      </c>
    </row>
    <row r="30" spans="1:7" s="33" customFormat="1" ht="57" customHeight="1" x14ac:dyDescent="0.25">
      <c r="A30" s="269" t="s">
        <v>243</v>
      </c>
      <c r="B30" s="270" t="s">
        <v>234</v>
      </c>
      <c r="C30" s="271" t="s">
        <v>237</v>
      </c>
      <c r="D30" s="272" t="s">
        <v>62</v>
      </c>
      <c r="E30" s="273"/>
      <c r="F30" s="271"/>
      <c r="G30" s="155">
        <v>417.6</v>
      </c>
    </row>
    <row r="31" spans="1:7" s="33" customFormat="1" ht="57" customHeight="1" x14ac:dyDescent="0.25">
      <c r="A31" s="269" t="s">
        <v>244</v>
      </c>
      <c r="B31" s="270" t="s">
        <v>239</v>
      </c>
      <c r="C31" s="271" t="s">
        <v>117</v>
      </c>
      <c r="D31" s="272" t="s">
        <v>62</v>
      </c>
      <c r="E31" s="273"/>
      <c r="F31" s="271"/>
      <c r="G31" s="155">
        <v>83.5</v>
      </c>
    </row>
    <row r="32" spans="1:7" s="33" customFormat="1" ht="57" customHeight="1" x14ac:dyDescent="0.25">
      <c r="A32" s="274" t="s">
        <v>256</v>
      </c>
      <c r="B32" s="426" t="s">
        <v>257</v>
      </c>
      <c r="C32" s="427"/>
      <c r="D32" s="427"/>
      <c r="E32" s="427"/>
      <c r="F32" s="428"/>
      <c r="G32" s="154">
        <f>G33+G38</f>
        <v>-92200.999999999985</v>
      </c>
    </row>
    <row r="33" spans="1:7" s="33" customFormat="1" ht="57" customHeight="1" x14ac:dyDescent="0.25">
      <c r="A33" s="274"/>
      <c r="B33" s="275" t="s">
        <v>61</v>
      </c>
      <c r="C33" s="276"/>
      <c r="D33" s="277"/>
      <c r="E33" s="277"/>
      <c r="F33" s="278"/>
      <c r="G33" s="154">
        <f>G34+G35+G36+G37</f>
        <v>-89789.099999999991</v>
      </c>
    </row>
    <row r="34" spans="1:7" s="33" customFormat="1" ht="57" customHeight="1" x14ac:dyDescent="0.25">
      <c r="A34" s="112" t="s">
        <v>246</v>
      </c>
      <c r="B34" s="113" t="s">
        <v>247</v>
      </c>
      <c r="C34" s="114" t="s">
        <v>64</v>
      </c>
      <c r="D34" s="163" t="s">
        <v>62</v>
      </c>
      <c r="E34" s="110"/>
      <c r="F34" s="63"/>
      <c r="G34" s="111">
        <v>-18783.2</v>
      </c>
    </row>
    <row r="35" spans="1:7" s="33" customFormat="1" ht="57" customHeight="1" x14ac:dyDescent="0.25">
      <c r="A35" s="112" t="s">
        <v>248</v>
      </c>
      <c r="B35" s="113" t="s">
        <v>247</v>
      </c>
      <c r="C35" s="114" t="s">
        <v>64</v>
      </c>
      <c r="D35" s="163" t="s">
        <v>62</v>
      </c>
      <c r="E35" s="110"/>
      <c r="F35" s="63"/>
      <c r="G35" s="111">
        <v>-10</v>
      </c>
    </row>
    <row r="36" spans="1:7" s="33" customFormat="1" ht="57" customHeight="1" x14ac:dyDescent="0.25">
      <c r="A36" s="112" t="s">
        <v>249</v>
      </c>
      <c r="B36" s="113" t="s">
        <v>247</v>
      </c>
      <c r="C36" s="114" t="s">
        <v>64</v>
      </c>
      <c r="D36" s="163" t="s">
        <v>62</v>
      </c>
      <c r="E36" s="110"/>
      <c r="F36" s="63"/>
      <c r="G36" s="111">
        <v>-70984.7</v>
      </c>
    </row>
    <row r="37" spans="1:7" s="33" customFormat="1" ht="57" customHeight="1" x14ac:dyDescent="0.25">
      <c r="A37" s="112" t="s">
        <v>245</v>
      </c>
      <c r="B37" s="113" t="s">
        <v>247</v>
      </c>
      <c r="C37" s="114" t="s">
        <v>64</v>
      </c>
      <c r="D37" s="163" t="s">
        <v>62</v>
      </c>
      <c r="E37" s="110"/>
      <c r="F37" s="63"/>
      <c r="G37" s="111">
        <v>-11.2</v>
      </c>
    </row>
    <row r="38" spans="1:7" s="33" customFormat="1" ht="57" customHeight="1" x14ac:dyDescent="0.25">
      <c r="A38" s="112"/>
      <c r="B38" s="138" t="s">
        <v>102</v>
      </c>
      <c r="C38" s="114"/>
      <c r="D38" s="163"/>
      <c r="E38" s="110"/>
      <c r="F38" s="63"/>
      <c r="G38" s="135">
        <f>SUM(G39)</f>
        <v>-2411.9</v>
      </c>
    </row>
    <row r="39" spans="1:7" s="33" customFormat="1" ht="57" customHeight="1" x14ac:dyDescent="0.25">
      <c r="A39" s="115" t="s">
        <v>233</v>
      </c>
      <c r="B39" s="116" t="s">
        <v>234</v>
      </c>
      <c r="C39" s="117" t="s">
        <v>237</v>
      </c>
      <c r="D39" s="163" t="s">
        <v>62</v>
      </c>
      <c r="E39" s="110"/>
      <c r="F39" s="63"/>
      <c r="G39" s="111">
        <v>-2411.9</v>
      </c>
    </row>
    <row r="40" spans="1:7" s="33" customFormat="1" ht="57" customHeight="1" x14ac:dyDescent="0.25">
      <c r="A40" s="137" t="s">
        <v>258</v>
      </c>
      <c r="B40" s="420" t="s">
        <v>171</v>
      </c>
      <c r="C40" s="421"/>
      <c r="D40" s="421"/>
      <c r="E40" s="421"/>
      <c r="F40" s="422"/>
      <c r="G40" s="154">
        <f>G41</f>
        <v>-99824.3</v>
      </c>
    </row>
    <row r="41" spans="1:7" s="33" customFormat="1" ht="57" customHeight="1" x14ac:dyDescent="0.25">
      <c r="A41" s="137"/>
      <c r="B41" s="138" t="s">
        <v>102</v>
      </c>
      <c r="C41" s="139"/>
      <c r="D41" s="166"/>
      <c r="E41" s="166"/>
      <c r="F41" s="167"/>
      <c r="G41" s="154">
        <f>G42</f>
        <v>-99824.3</v>
      </c>
    </row>
    <row r="42" spans="1:7" s="33" customFormat="1" ht="57" customHeight="1" x14ac:dyDescent="0.25">
      <c r="A42" s="115" t="s">
        <v>250</v>
      </c>
      <c r="B42" s="116" t="s">
        <v>251</v>
      </c>
      <c r="C42" s="117" t="s">
        <v>252</v>
      </c>
      <c r="D42" s="163" t="s">
        <v>62</v>
      </c>
      <c r="E42" s="110"/>
      <c r="F42" s="63"/>
      <c r="G42" s="155">
        <v>-99824.3</v>
      </c>
    </row>
    <row r="43" spans="1:7" s="33" customFormat="1" ht="57" customHeight="1" x14ac:dyDescent="0.25">
      <c r="A43" s="137" t="s">
        <v>294</v>
      </c>
      <c r="B43" s="420" t="s">
        <v>277</v>
      </c>
      <c r="C43" s="421"/>
      <c r="D43" s="421"/>
      <c r="E43" s="421"/>
      <c r="F43" s="422"/>
      <c r="G43" s="154">
        <f>G44+G49</f>
        <v>-49497.709999999992</v>
      </c>
    </row>
    <row r="44" spans="1:7" s="33" customFormat="1" ht="57" customHeight="1" x14ac:dyDescent="0.25">
      <c r="A44" s="137"/>
      <c r="B44" s="149" t="s">
        <v>61</v>
      </c>
      <c r="C44" s="139"/>
      <c r="D44" s="166"/>
      <c r="E44" s="166"/>
      <c r="F44" s="167"/>
      <c r="G44" s="154">
        <f>SUM(G45:G48)</f>
        <v>-48810.439999999995</v>
      </c>
    </row>
    <row r="45" spans="1:7" s="33" customFormat="1" ht="57" customHeight="1" x14ac:dyDescent="0.25">
      <c r="A45" s="112" t="s">
        <v>286</v>
      </c>
      <c r="B45" s="113" t="s">
        <v>287</v>
      </c>
      <c r="C45" s="114" t="s">
        <v>237</v>
      </c>
      <c r="D45" s="163" t="s">
        <v>62</v>
      </c>
      <c r="E45" s="164"/>
      <c r="F45" s="167"/>
      <c r="G45" s="111">
        <v>-10953.24</v>
      </c>
    </row>
    <row r="46" spans="1:7" s="33" customFormat="1" ht="57" customHeight="1" x14ac:dyDescent="0.25">
      <c r="A46" s="115" t="s">
        <v>288</v>
      </c>
      <c r="B46" s="113" t="s">
        <v>287</v>
      </c>
      <c r="C46" s="117" t="s">
        <v>237</v>
      </c>
      <c r="D46" s="163" t="s">
        <v>62</v>
      </c>
      <c r="E46" s="110"/>
      <c r="F46" s="63"/>
      <c r="G46" s="111">
        <v>-16814.75</v>
      </c>
    </row>
    <row r="47" spans="1:7" s="33" customFormat="1" ht="57" customHeight="1" x14ac:dyDescent="0.25">
      <c r="A47" s="115" t="s">
        <v>289</v>
      </c>
      <c r="B47" s="113" t="s">
        <v>287</v>
      </c>
      <c r="C47" s="117" t="s">
        <v>237</v>
      </c>
      <c r="D47" s="163" t="s">
        <v>62</v>
      </c>
      <c r="E47" s="110"/>
      <c r="F47" s="63"/>
      <c r="G47" s="111">
        <v>-10371.030000000001</v>
      </c>
    </row>
    <row r="48" spans="1:7" s="33" customFormat="1" ht="57" customHeight="1" x14ac:dyDescent="0.25">
      <c r="A48" s="115" t="s">
        <v>290</v>
      </c>
      <c r="B48" s="113" t="s">
        <v>287</v>
      </c>
      <c r="C48" s="117" t="s">
        <v>237</v>
      </c>
      <c r="D48" s="163" t="s">
        <v>62</v>
      </c>
      <c r="E48" s="110"/>
      <c r="F48" s="63"/>
      <c r="G48" s="111">
        <v>-10671.42</v>
      </c>
    </row>
    <row r="49" spans="1:7" s="33" customFormat="1" ht="57" customHeight="1" x14ac:dyDescent="0.25">
      <c r="B49" s="138" t="s">
        <v>102</v>
      </c>
      <c r="G49" s="135">
        <f>SUM(G50:G54)</f>
        <v>-687.2700000000001</v>
      </c>
    </row>
    <row r="50" spans="1:7" s="33" customFormat="1" ht="57" customHeight="1" x14ac:dyDescent="0.25">
      <c r="A50" s="115" t="s">
        <v>291</v>
      </c>
      <c r="B50" s="116" t="s">
        <v>234</v>
      </c>
      <c r="C50" s="117" t="s">
        <v>237</v>
      </c>
      <c r="D50" s="163" t="s">
        <v>62</v>
      </c>
      <c r="E50" s="140"/>
      <c r="F50" s="140"/>
      <c r="G50" s="111">
        <v>-572.72</v>
      </c>
    </row>
    <row r="51" spans="1:7" s="33" customFormat="1" ht="57" customHeight="1" x14ac:dyDescent="0.25">
      <c r="A51" s="115" t="s">
        <v>238</v>
      </c>
      <c r="B51" s="116" t="s">
        <v>239</v>
      </c>
      <c r="C51" s="117" t="s">
        <v>117</v>
      </c>
      <c r="D51" s="163" t="s">
        <v>62</v>
      </c>
      <c r="E51" s="110"/>
      <c r="F51" s="63"/>
      <c r="G51" s="111">
        <v>-21.35</v>
      </c>
    </row>
    <row r="52" spans="1:7" s="33" customFormat="1" ht="57" customHeight="1" x14ac:dyDescent="0.25">
      <c r="A52" s="115" t="s">
        <v>240</v>
      </c>
      <c r="B52" s="116" t="s">
        <v>239</v>
      </c>
      <c r="C52" s="117" t="s">
        <v>117</v>
      </c>
      <c r="D52" s="163" t="s">
        <v>62</v>
      </c>
      <c r="E52" s="110"/>
      <c r="F52" s="63"/>
      <c r="G52" s="111">
        <v>-49.75</v>
      </c>
    </row>
    <row r="53" spans="1:7" s="33" customFormat="1" ht="57" customHeight="1" x14ac:dyDescent="0.25">
      <c r="A53" s="115" t="s">
        <v>292</v>
      </c>
      <c r="B53" s="116" t="s">
        <v>239</v>
      </c>
      <c r="C53" s="117" t="s">
        <v>117</v>
      </c>
      <c r="D53" s="163" t="s">
        <v>62</v>
      </c>
      <c r="E53" s="110"/>
      <c r="F53" s="63"/>
      <c r="G53" s="111">
        <v>-23.25</v>
      </c>
    </row>
    <row r="54" spans="1:7" s="33" customFormat="1" ht="57" customHeight="1" x14ac:dyDescent="0.25">
      <c r="A54" s="115" t="s">
        <v>293</v>
      </c>
      <c r="B54" s="116" t="s">
        <v>239</v>
      </c>
      <c r="C54" s="117" t="s">
        <v>117</v>
      </c>
      <c r="D54" s="163" t="s">
        <v>62</v>
      </c>
      <c r="E54" s="110"/>
      <c r="F54" s="63"/>
      <c r="G54" s="111">
        <v>-20.2</v>
      </c>
    </row>
    <row r="55" spans="1:7" s="33" customFormat="1" ht="57" customHeight="1" x14ac:dyDescent="0.25">
      <c r="A55" s="137" t="s">
        <v>259</v>
      </c>
      <c r="B55" s="420" t="s">
        <v>172</v>
      </c>
      <c r="C55" s="421"/>
      <c r="D55" s="421"/>
      <c r="E55" s="421"/>
      <c r="F55" s="422"/>
      <c r="G55" s="154">
        <f>G56+G59</f>
        <v>-738943.7</v>
      </c>
    </row>
    <row r="56" spans="1:7" s="33" customFormat="1" ht="57" customHeight="1" x14ac:dyDescent="0.25">
      <c r="A56" s="137"/>
      <c r="B56" s="149" t="s">
        <v>61</v>
      </c>
      <c r="C56" s="139"/>
      <c r="D56" s="166"/>
      <c r="E56" s="166"/>
      <c r="F56" s="167"/>
      <c r="G56" s="154">
        <f>G57+G58</f>
        <v>-727065.29999999993</v>
      </c>
    </row>
    <row r="57" spans="1:7" s="33" customFormat="1" ht="57" customHeight="1" x14ac:dyDescent="0.25">
      <c r="A57" s="112" t="s">
        <v>260</v>
      </c>
      <c r="B57" s="113" t="s">
        <v>254</v>
      </c>
      <c r="C57" s="114" t="s">
        <v>232</v>
      </c>
      <c r="D57" s="163" t="s">
        <v>62</v>
      </c>
      <c r="E57" s="164"/>
      <c r="F57" s="167"/>
      <c r="G57" s="111">
        <v>-718069.2</v>
      </c>
    </row>
    <row r="58" spans="1:7" s="33" customFormat="1" ht="57" customHeight="1" x14ac:dyDescent="0.25">
      <c r="A58" s="115" t="s">
        <v>253</v>
      </c>
      <c r="B58" s="113" t="s">
        <v>254</v>
      </c>
      <c r="C58" s="117" t="s">
        <v>237</v>
      </c>
      <c r="D58" s="163" t="s">
        <v>62</v>
      </c>
      <c r="E58" s="110"/>
      <c r="F58" s="63"/>
      <c r="G58" s="111">
        <v>-8996.1</v>
      </c>
    </row>
    <row r="59" spans="1:7" s="33" customFormat="1" ht="57" customHeight="1" x14ac:dyDescent="0.25">
      <c r="B59" s="138" t="s">
        <v>102</v>
      </c>
      <c r="G59" s="135">
        <f>G60+G61+G62+G63</f>
        <v>-11878.4</v>
      </c>
    </row>
    <row r="60" spans="1:7" s="33" customFormat="1" ht="57" customHeight="1" x14ac:dyDescent="0.25">
      <c r="A60" s="115" t="s">
        <v>235</v>
      </c>
      <c r="B60" s="116" t="s">
        <v>234</v>
      </c>
      <c r="C60" s="117" t="s">
        <v>237</v>
      </c>
      <c r="D60" s="163" t="s">
        <v>62</v>
      </c>
      <c r="E60" s="140"/>
      <c r="F60" s="140"/>
      <c r="G60" s="111">
        <v>-8317.6</v>
      </c>
    </row>
    <row r="61" spans="1:7" s="33" customFormat="1" ht="57" customHeight="1" x14ac:dyDescent="0.25">
      <c r="A61" s="115" t="s">
        <v>241</v>
      </c>
      <c r="B61" s="116" t="s">
        <v>234</v>
      </c>
      <c r="C61" s="117" t="s">
        <v>237</v>
      </c>
      <c r="D61" s="163" t="s">
        <v>62</v>
      </c>
      <c r="E61" s="110"/>
      <c r="F61" s="63"/>
      <c r="G61" s="111">
        <v>-179.9</v>
      </c>
    </row>
    <row r="62" spans="1:7" s="33" customFormat="1" ht="57" customHeight="1" x14ac:dyDescent="0.25">
      <c r="A62" s="115" t="s">
        <v>240</v>
      </c>
      <c r="B62" s="116" t="s">
        <v>239</v>
      </c>
      <c r="C62" s="141" t="s">
        <v>117</v>
      </c>
      <c r="D62" s="141" t="s">
        <v>62</v>
      </c>
      <c r="E62" s="110"/>
      <c r="F62" s="63"/>
      <c r="G62" s="111">
        <v>-3327</v>
      </c>
    </row>
    <row r="63" spans="1:7" s="33" customFormat="1" ht="57" customHeight="1" x14ac:dyDescent="0.25">
      <c r="A63" s="115" t="s">
        <v>255</v>
      </c>
      <c r="B63" s="116" t="s">
        <v>239</v>
      </c>
      <c r="C63" s="117" t="s">
        <v>117</v>
      </c>
      <c r="D63" s="163" t="s">
        <v>62</v>
      </c>
      <c r="E63" s="136"/>
      <c r="F63" s="117"/>
      <c r="G63" s="111">
        <v>-53.9</v>
      </c>
    </row>
    <row r="64" spans="1:7" s="33" customFormat="1" ht="57" customHeight="1" x14ac:dyDescent="0.25">
      <c r="A64" s="162" t="s">
        <v>114</v>
      </c>
      <c r="B64" s="162" t="s">
        <v>115</v>
      </c>
      <c r="C64" s="162" t="s">
        <v>116</v>
      </c>
      <c r="D64" s="424" t="s">
        <v>112</v>
      </c>
      <c r="E64" s="424"/>
      <c r="F64" s="425"/>
      <c r="G64" s="111"/>
    </row>
    <row r="65" spans="1:7" s="33" customFormat="1" ht="57" customHeight="1" x14ac:dyDescent="0.25">
      <c r="A65" s="142" t="s">
        <v>261</v>
      </c>
      <c r="B65" s="429" t="s">
        <v>175</v>
      </c>
      <c r="C65" s="429"/>
      <c r="D65" s="429"/>
      <c r="E65" s="429"/>
      <c r="F65" s="429"/>
      <c r="G65" s="154">
        <f>G66+G69</f>
        <v>-182573.7</v>
      </c>
    </row>
    <row r="66" spans="1:7" s="33" customFormat="1" ht="57" customHeight="1" x14ac:dyDescent="0.25">
      <c r="A66" s="142"/>
      <c r="B66" s="150" t="s">
        <v>61</v>
      </c>
      <c r="C66" s="164"/>
      <c r="D66" s="164"/>
      <c r="E66" s="164"/>
      <c r="F66" s="164"/>
      <c r="G66" s="135">
        <f>G67+G68</f>
        <v>-179911.6</v>
      </c>
    </row>
    <row r="67" spans="1:7" s="33" customFormat="1" ht="57" customHeight="1" x14ac:dyDescent="0.25">
      <c r="A67" s="279" t="s">
        <v>262</v>
      </c>
      <c r="B67" s="279" t="s">
        <v>263</v>
      </c>
      <c r="C67" s="144" t="s">
        <v>64</v>
      </c>
      <c r="D67" s="144" t="s">
        <v>62</v>
      </c>
      <c r="E67" s="140"/>
      <c r="F67" s="140"/>
      <c r="G67" s="111">
        <v>-99443.1</v>
      </c>
    </row>
    <row r="68" spans="1:7" s="33" customFormat="1" ht="57" customHeight="1" x14ac:dyDescent="0.25">
      <c r="A68" s="279" t="s">
        <v>264</v>
      </c>
      <c r="B68" s="279" t="s">
        <v>263</v>
      </c>
      <c r="C68" s="144" t="s">
        <v>64</v>
      </c>
      <c r="D68" s="144" t="s">
        <v>62</v>
      </c>
      <c r="E68" s="140"/>
      <c r="F68" s="140"/>
      <c r="G68" s="111">
        <v>-80468.5</v>
      </c>
    </row>
    <row r="69" spans="1:7" s="33" customFormat="1" ht="57" customHeight="1" x14ac:dyDescent="0.25">
      <c r="A69" s="279"/>
      <c r="B69" s="138" t="s">
        <v>102</v>
      </c>
      <c r="C69" s="144"/>
      <c r="D69" s="144"/>
      <c r="E69" s="140"/>
      <c r="F69" s="143"/>
      <c r="G69" s="135">
        <f>SUM(G70:G73)</f>
        <v>-2662.1</v>
      </c>
    </row>
    <row r="70" spans="1:7" s="33" customFormat="1" ht="57" customHeight="1" x14ac:dyDescent="0.25">
      <c r="A70" s="115" t="s">
        <v>233</v>
      </c>
      <c r="B70" s="116" t="s">
        <v>234</v>
      </c>
      <c r="C70" s="117" t="s">
        <v>237</v>
      </c>
      <c r="D70" s="163" t="s">
        <v>62</v>
      </c>
      <c r="E70" s="140"/>
      <c r="F70" s="143"/>
      <c r="G70" s="111">
        <v>-1145</v>
      </c>
    </row>
    <row r="71" spans="1:7" s="33" customFormat="1" ht="57" customHeight="1" x14ac:dyDescent="0.25">
      <c r="A71" s="115" t="s">
        <v>235</v>
      </c>
      <c r="B71" s="116" t="s">
        <v>234</v>
      </c>
      <c r="C71" s="117" t="s">
        <v>237</v>
      </c>
      <c r="D71" s="163" t="s">
        <v>62</v>
      </c>
      <c r="E71" s="143"/>
      <c r="F71" s="140"/>
      <c r="G71" s="111">
        <v>-873.4</v>
      </c>
    </row>
    <row r="72" spans="1:7" s="33" customFormat="1" ht="57" customHeight="1" x14ac:dyDescent="0.25">
      <c r="A72" s="115" t="s">
        <v>238</v>
      </c>
      <c r="B72" s="116" t="s">
        <v>239</v>
      </c>
      <c r="C72" s="141" t="s">
        <v>117</v>
      </c>
      <c r="D72" s="141" t="s">
        <v>62</v>
      </c>
      <c r="E72" s="143"/>
      <c r="F72" s="140"/>
      <c r="G72" s="111">
        <v>-381.7</v>
      </c>
    </row>
    <row r="73" spans="1:7" s="31" customFormat="1" ht="33" customHeight="1" x14ac:dyDescent="0.25">
      <c r="A73" s="115" t="s">
        <v>240</v>
      </c>
      <c r="B73" s="116" t="s">
        <v>239</v>
      </c>
      <c r="C73" s="141" t="s">
        <v>117</v>
      </c>
      <c r="D73" s="141" t="s">
        <v>62</v>
      </c>
      <c r="E73" s="145"/>
      <c r="F73" s="146"/>
      <c r="G73" s="111">
        <v>-262</v>
      </c>
    </row>
    <row r="74" spans="1:7" ht="66" customHeight="1" x14ac:dyDescent="0.25">
      <c r="A74" s="142" t="s">
        <v>261</v>
      </c>
      <c r="B74" s="420" t="s">
        <v>265</v>
      </c>
      <c r="C74" s="421"/>
      <c r="D74" s="421"/>
      <c r="E74" s="147"/>
      <c r="F74" s="147"/>
      <c r="G74" s="280">
        <f>G75</f>
        <v>-105490.3</v>
      </c>
    </row>
    <row r="75" spans="1:7" ht="66" customHeight="1" x14ac:dyDescent="0.25">
      <c r="A75" s="142"/>
      <c r="B75" s="150" t="s">
        <v>61</v>
      </c>
      <c r="C75" s="165"/>
      <c r="D75" s="165"/>
      <c r="E75" s="147"/>
      <c r="F75" s="147"/>
      <c r="G75" s="152">
        <f>G76</f>
        <v>-105490.3</v>
      </c>
    </row>
    <row r="76" spans="1:7" ht="35.25" customHeight="1" x14ac:dyDescent="0.25">
      <c r="A76" s="115" t="s">
        <v>266</v>
      </c>
      <c r="B76" s="116" t="s">
        <v>267</v>
      </c>
      <c r="C76" s="151" t="s">
        <v>64</v>
      </c>
      <c r="D76" s="151" t="s">
        <v>62</v>
      </c>
      <c r="E76" s="148"/>
      <c r="F76" s="148"/>
      <c r="G76" s="111">
        <v>-105490.3</v>
      </c>
    </row>
  </sheetData>
  <mergeCells count="17">
    <mergeCell ref="A2:G2"/>
    <mergeCell ref="A3:G3"/>
    <mergeCell ref="A4:G4"/>
    <mergeCell ref="A6:G6"/>
    <mergeCell ref="A8:A9"/>
    <mergeCell ref="B8:B9"/>
    <mergeCell ref="C8:C9"/>
    <mergeCell ref="D8:D9"/>
    <mergeCell ref="E8:G8"/>
    <mergeCell ref="B74:D74"/>
    <mergeCell ref="B43:F43"/>
    <mergeCell ref="A10:F10"/>
    <mergeCell ref="B32:F32"/>
    <mergeCell ref="B40:F40"/>
    <mergeCell ref="B55:F55"/>
    <mergeCell ref="D64:F64"/>
    <mergeCell ref="B65:F65"/>
  </mergeCells>
  <pageMargins left="0" right="0" top="0" bottom="0" header="0" footer="0"/>
  <pageSetup orientation="landscape" r:id="rId1"/>
  <rowBreaks count="1" manualBreakCount="1">
    <brk id="5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7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6-1</vt:lpstr>
      <vt:lpstr>6-2</vt:lpstr>
      <vt:lpstr>7</vt:lpstr>
      <vt:lpstr>'1'!Print_Area</vt:lpstr>
      <vt:lpstr>'2'!Print_Area</vt:lpstr>
      <vt:lpstr>'3'!Print_Area</vt:lpstr>
      <vt:lpstr>'4'!Print_Area</vt:lpstr>
      <vt:lpstr>'6-1'!Print_Area</vt:lpstr>
      <vt:lpstr>'6-2'!Print_Area</vt:lpstr>
      <vt:lpstr>'7'!Print_Area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2022-08-22T14:45:38Z</cp:lastPrinted>
  <dcterms:created xsi:type="dcterms:W3CDTF">2021-01-22T11:42:14Z</dcterms:created>
  <dcterms:modified xsi:type="dcterms:W3CDTF">2022-08-24T06:03:56Z</dcterms:modified>
</cp:coreProperties>
</file>