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22\Hanrayin\"/>
    </mc:Choice>
  </mc:AlternateContent>
  <bookViews>
    <workbookView xWindow="0" yWindow="0" windowWidth="20730" windowHeight="11760" activeTab="2"/>
  </bookViews>
  <sheets>
    <sheet name="1" sheetId="19" r:id="rId1"/>
    <sheet name="2" sheetId="25" r:id="rId2"/>
    <sheet name="3" sheetId="15" r:id="rId3"/>
    <sheet name="4" sheetId="26" r:id="rId4"/>
    <sheet name="5" sheetId="17" r:id="rId5"/>
    <sheet name="6" sheetId="7" r:id="rId6"/>
    <sheet name="7" sheetId="28" r:id="rId7"/>
  </sheets>
  <calcPr calcId="162913"/>
</workbook>
</file>

<file path=xl/calcChain.xml><?xml version="1.0" encoding="utf-8"?>
<calcChain xmlns="http://schemas.openxmlformats.org/spreadsheetml/2006/main">
  <c r="G15" i="28" l="1"/>
  <c r="G16" i="28"/>
  <c r="G17" i="28"/>
  <c r="G18" i="28"/>
  <c r="G19" i="28"/>
  <c r="G20" i="28"/>
  <c r="G21" i="28"/>
  <c r="G22" i="28"/>
  <c r="G23" i="28"/>
  <c r="G24" i="28"/>
  <c r="G25" i="28"/>
  <c r="G26" i="28"/>
  <c r="G27" i="28"/>
  <c r="G14" i="28" l="1"/>
  <c r="G13" i="28" s="1"/>
  <c r="G28" i="28" l="1"/>
  <c r="G12" i="28" l="1"/>
  <c r="G11" i="28" s="1"/>
  <c r="F11" i="25"/>
  <c r="G11" i="25"/>
  <c r="E11" i="25"/>
  <c r="E13" i="25"/>
  <c r="H38" i="15"/>
  <c r="H37" i="15" s="1"/>
  <c r="H36" i="15" s="1"/>
  <c r="H35" i="15" s="1"/>
  <c r="H33" i="15" s="1"/>
  <c r="H31" i="15" s="1"/>
  <c r="D39" i="17" s="1"/>
  <c r="G38" i="15"/>
  <c r="G37" i="15" s="1"/>
  <c r="G36" i="15" s="1"/>
  <c r="G35" i="15" s="1"/>
  <c r="G33" i="15" s="1"/>
  <c r="G31" i="15" s="1"/>
  <c r="D36" i="7" l="1"/>
  <c r="E25" i="19"/>
  <c r="C36" i="7"/>
  <c r="C39" i="17"/>
  <c r="D25" i="19"/>
  <c r="G10" i="28"/>
  <c r="G13" i="25" l="1"/>
  <c r="F13" i="25"/>
  <c r="H47" i="15"/>
  <c r="H46" i="15" s="1"/>
  <c r="H45" i="15" s="1"/>
  <c r="H44" i="15" s="1"/>
  <c r="H42" i="15" s="1"/>
  <c r="H40" i="15" s="1"/>
  <c r="G47" i="15"/>
  <c r="G46" i="15" s="1"/>
  <c r="G45" i="15" s="1"/>
  <c r="G44" i="15" s="1"/>
  <c r="G42" i="15" s="1"/>
  <c r="G40" i="15" s="1"/>
  <c r="D49" i="17" l="1"/>
  <c r="E31" i="19"/>
  <c r="D46" i="7"/>
  <c r="C46" i="7"/>
  <c r="C49" i="17"/>
  <c r="D31" i="19"/>
  <c r="E16" i="26"/>
  <c r="E14" i="26" s="1"/>
  <c r="E10" i="26" s="1"/>
  <c r="H15" i="25"/>
  <c r="D16" i="26"/>
  <c r="D14" i="26" s="1"/>
  <c r="D10" i="26" s="1"/>
  <c r="H13" i="25" l="1"/>
  <c r="H11" i="25" s="1"/>
  <c r="D15" i="25"/>
  <c r="D13" i="25" s="1"/>
  <c r="D11" i="25" s="1"/>
  <c r="G29" i="15" l="1"/>
  <c r="G28" i="15" s="1"/>
  <c r="G27" i="15" s="1"/>
  <c r="H29" i="15"/>
  <c r="H28" i="15" s="1"/>
  <c r="H27" i="15" s="1"/>
  <c r="G26" i="15" l="1"/>
  <c r="G24" i="15" s="1"/>
  <c r="G22" i="15" s="1"/>
  <c r="G20" i="15" s="1"/>
  <c r="G18" i="15" s="1"/>
  <c r="G16" i="15" l="1"/>
  <c r="C27" i="17"/>
  <c r="C24" i="7"/>
  <c r="D19" i="19"/>
  <c r="D12" i="19" s="1"/>
  <c r="H26" i="15" l="1"/>
  <c r="H24" i="15" l="1"/>
  <c r="H22" i="15" s="1"/>
  <c r="H20" i="15" s="1"/>
  <c r="E19" i="19" l="1"/>
  <c r="D27" i="17"/>
  <c r="D24" i="7"/>
  <c r="E12" i="19"/>
  <c r="H18" i="15"/>
  <c r="G14" i="15"/>
  <c r="G12" i="15" s="1"/>
  <c r="E11" i="19" l="1"/>
  <c r="E10" i="19" s="1"/>
  <c r="G10" i="15"/>
  <c r="H16" i="15"/>
  <c r="H14" i="15" s="1"/>
  <c r="H12" i="15" s="1"/>
  <c r="D11" i="19"/>
  <c r="D10" i="19" s="1"/>
  <c r="H10" i="15" l="1"/>
</calcChain>
</file>

<file path=xl/sharedStrings.xml><?xml version="1.0" encoding="utf-8"?>
<sst xmlns="http://schemas.openxmlformats.org/spreadsheetml/2006/main" count="320" uniqueCount="160">
  <si>
    <t>Միջոցառում</t>
  </si>
  <si>
    <t>այդ թվում`</t>
  </si>
  <si>
    <t>ԸՆԴԱՄԵՆԸ</t>
  </si>
  <si>
    <t>01</t>
  </si>
  <si>
    <t>ՄԱՍ 2. ՊԵՏԱԿԱՆ ՄԱՐՄՆԻ ԳԾՈՎ ԱՐԴՅՈՒՆՔԱՅԻՆ (ԿԱՏԱՐՈՂԱԿԱՆ) ՑՈՒՑԱՆԻՇՆԵՐԸ</t>
  </si>
  <si>
    <t>___________  ___-ի N _______     որոշման</t>
  </si>
  <si>
    <t>Ծրագիր</t>
  </si>
  <si>
    <t>Ծրագրի միջոցառումներ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</si>
  <si>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</si>
  <si>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</si>
  <si>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</si>
  <si>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</si>
  <si>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</si>
  <si>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</si>
  <si>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</si>
  <si>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</si>
  <si>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</si>
  <si>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</si>
  <si>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 արդարադատության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</si>
  <si>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</si>
  <si>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</si>
  <si>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>(հազ. դրամ)</t>
  </si>
  <si>
    <t>ՀՀ արդարադատության նախարարություն</t>
  </si>
  <si>
    <t xml:space="preserve">այդ թվում՝ </t>
  </si>
  <si>
    <t>№ ---------- որոշման</t>
  </si>
  <si>
    <t>Ընդամենը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</si>
  <si>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</si>
  <si>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</si>
  <si>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Ցուցանիշների փոփոխությունը (ավելացումները նշված են դրական նշանով)</t>
  </si>
  <si>
    <t>այդ թվում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</si>
  <si>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</si>
  <si>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</si>
  <si>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</si>
  <si>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</si>
  <si>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</si>
  <si>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</si>
  <si>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</si>
  <si>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</si>
  <si>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</si>
  <si>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</si>
  <si>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</si>
  <si>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</si>
  <si>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 xml:space="preserve"> ՄԵՔԵՆԱՆԵՐ  ԵՎ  ՍԱՐՔԱՎՈՐՈՒՄՆԵՐ</t>
  </si>
  <si>
    <t xml:space="preserve"> - Վարչական սարքավորումներ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</si>
  <si>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</si>
  <si>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</si>
  <si>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</si>
  <si>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</si>
  <si>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</si>
  <si>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</si>
  <si>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</si>
  <si>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</si>
  <si>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</si>
  <si>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</si>
  <si>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</si>
  <si>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</si>
  <si>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ՈՉ ՖԻՆԱՆՍԱԿԱՆ ԱԿՏԻՎՆԵՐԻ ԳԾՈՎ ԾԱԽՍԵՐ</t>
  </si>
  <si>
    <t xml:space="preserve"> ՀԻՄՆԱԿԱՆ ՄԻՋՈՑՆԵՐ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</si>
  <si>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</si>
  <si>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</si>
  <si>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</si>
  <si>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</si>
  <si>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N 6</t>
  </si>
  <si>
    <t>______________ ի    ___Ն որոշման</t>
  </si>
  <si>
    <t>Ծրագրային դասիչ</t>
  </si>
  <si>
    <t xml:space="preserve">          ՄԱՍ 1. ՊԵՏԱԿԱՆ ՄԱՐՄՆԻ ԳԾՈՎ ԱՐԴՅՈՒՆՔԱՅԻՆ (ԿԱՏԱՐՈՂԱԿԱՆ) ՑՈՒՑԱՆԻՇՆԵՐԸ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</si>
  <si>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</si>
  <si>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</si>
  <si>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այդ թվում`  ըստ կատարողների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</si>
  <si>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</si>
  <si>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</si>
  <si>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</si>
  <si>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</si>
  <si>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</si>
  <si>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</si>
  <si>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</si>
  <si>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հատ</t>
  </si>
  <si>
    <t>ՄԱՍ 1. ԱՊՐԱՆՔՆԵՐ</t>
  </si>
  <si>
    <t xml:space="preserve"> </t>
  </si>
  <si>
    <t>ՀՀ կառավարության 2022 թվականի ----------</t>
  </si>
  <si>
    <t xml:space="preserve">ՀՀ կառավարության 2022թվականի </t>
  </si>
  <si>
    <t xml:space="preserve">ՀՀ կառավարության 2022 թվականի </t>
  </si>
  <si>
    <t xml:space="preserve">ՀՀ կառավարության 2022 թվականի  </t>
  </si>
  <si>
    <t>————————   N    -Ն որոշման</t>
  </si>
  <si>
    <t>ԷԱՃ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</si>
  <si>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</si>
  <si>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3  և N 4 ՀԱՎԵԼՎԱԾՆԵՐՈՒՄ ԿԱՏԱՐՎՈՂ  ՓՈՓՈԽՈՒԹՅՈՒՆՆԵՐԸ  </t>
  </si>
  <si>
    <t>ՀԱՅԱՍՏԱՆԻ ՀԱՆՐԱՊԵՏՈՒԹՅԱՆ ԿԱՌԱՎԱՐՈՒԹՅԱՆ 2021 ԹՎԱԿԱՆԻ ԴԵԿՏԵՄԲԵՐԻ 23-Ի ԹԻՎ 2121-Ն ՈՐՈՇՄԱՆ N5 ՀԱՎԵԼՎԱԾԻ N2 ԱՂՅՈՒՍԱԿՈՒՄ ԿԱՏԱՐՎՈՂ ՓՈՓՈԽՈՒԹՅՈՒՆՆԵՐԸ</t>
  </si>
  <si>
    <t xml:space="preserve">ՀԱՅԱՍՏԱՆԻ ՀԱՆՐԱՊԵՏՈՒԹՅԱՆ ԿԱՌԱՎԱՐՈՒԹՅԱՆ 2021 ԹՎԱԿԱՆԻ ԴԵԿՏԵՄԲԵՐԻ 23-Ի ԹԻՎ 2121-Ն ՈՐՈՇՄԱՆ N 9.1 ՀԱՎԵԼՎԱԾԻ  9.1.10  ԱՂՅՈՒՍԱԿՈՒՄ ԿԱՏԱՐՎՈՂ ՓՈՓՈԽՈՒԹՅՈՒՆՆԵՐԸ ԵՎ ԼՐԱՑՈՒՄՆԵՐԸ </t>
  </si>
  <si>
    <t xml:space="preserve"> ՄԱՍ III. ԾԱՌԱՅՈՒԹՅՈՒՆՆԵՐ</t>
  </si>
  <si>
    <t>ԲՄ</t>
  </si>
  <si>
    <t>ՀԱՅԱՍՏԱՆԻ ՀԱՆՐԱՊԵՏՈՒԹՅԱՆ ԿԱՌԱՎԱՐՈՒԹՅԱՆ 2021 ԹՎԱԿԱՆԻ ԴԵԿՏԵՄԲԵՐԻ 23-Ի N 2121-Ն ՈՐՈՇՄԱՆ N 10 ՀԱՎԵԼՎԱԾԻ ՑՈՒՑԱՆԻՇՆԵՐՈՒՄ ԿԱՏԱՐՎՈՂ ՓՈՓՈԽՈՒԹՅՈՒՆՆԵՐԸ ԵՎ ԼՐԱՑՈՒՄՆԵՐԸ</t>
  </si>
  <si>
    <t>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</si>
  <si>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</si>
  <si>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</si>
  <si>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</si>
  <si>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</si>
  <si>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</si>
  <si>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</si>
  <si>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</si>
  <si>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</si>
  <si>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</si>
  <si>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</si>
  <si>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</si>
  <si>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Աջակցություն օրենսդրության զարգացման և իրավական հետազոտությունների կենտրոնի գործունեությանը</t>
  </si>
  <si>
    <t xml:space="preserve"> ՀՀ արդարադատության նախարարության կարողությունների զարգացում և տեխնիկական հագեցվածության ապահովում</t>
  </si>
  <si>
    <t xml:space="preserve"> Արդարադատության քաղաքականության իրագործմանն ուղղված ծրագրերի արդյունավետության բարելավում</t>
  </si>
  <si>
    <t xml:space="preserve"> Ոլորտի քաղաքականության, խորհրդատվության, մոնիտորինգի, արդարադատության ծրագրերի համակարգման ծառայություններ</t>
  </si>
  <si>
    <t xml:space="preserve"> Ծառայությունների մատուցում</t>
  </si>
  <si>
    <t xml:space="preserve"> Օրենսդրության զարգացման և իրավական հետազոտությունների կենտրոնի գործնեության ապահովում</t>
  </si>
  <si>
    <t>Միջոցառման անվանումը</t>
  </si>
  <si>
    <t xml:space="preserve"> ՀՀ արդարադատության նախարարության  կարողությունների զարգացում և տեխնիկական հագեցվածության ապահովում</t>
  </si>
  <si>
    <t xml:space="preserve"> ՀՀ արդարադատության նախարարության  աշխատանքային պայմանների բարելավման համար վարչական սարքավորումների ձեռք բերում</t>
  </si>
  <si>
    <t>Պետական մարմինների կողմից օգտագործվող ոչ ֆինանսական ակտիվների հետ գործառնություններ</t>
  </si>
  <si>
    <t>ՀՀ արդարադատության նախարարության կարողությունների զարգացում և տեխնիկական հագեցվածության ապահովում</t>
  </si>
  <si>
    <t>ՀՀ  արդարադատության նախարարություն</t>
  </si>
  <si>
    <t xml:space="preserve">ՀԱՅԱՍՏԱՆԻ ՀԱՆՐԱՊԵՏՈՒԹՅԱՆ ԿԱՌԱՎԱՐՈՒԹՅԱՆ 2021 ԹՎԱԿԱՆԻ ԴԵԿՏԵՄԲԵՐԻ 23-Ի ԹԻՎ 2121-Ն ՈՐՈՇՄԱՆ N 9 ՀԱՎԵԼՎԱԾԻ  9․9  ԱՂՅՈՒՍԱԿՈՒՄ ԿԱՏԱՐՎՈՂ ՓՈՓՈԽՈՒԹՅՈՒՆՆԵՐԸ ԵՎ ԼՐԱՑՈՒՄՆԵՐԸ </t>
  </si>
  <si>
    <t>Արդարադատության ոլորտում քաղաքականության  մշակում, ծրագրերի համակարգում, խորհրդատվության և մոնիտորինգի իրականացում</t>
  </si>
  <si>
    <t xml:space="preserve"> 1057 </t>
  </si>
  <si>
    <t xml:space="preserve"> 11001 </t>
  </si>
  <si>
    <t xml:space="preserve"> Արդարադատության ոլորտում քաղաքականության, խորհրդատվության, մոնիտորինգի, գնման և աջակցության իրականացում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</si>
  <si>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</si>
  <si>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</si>
  <si>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</si>
  <si>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ՀՀ արդարադատության նախարարություն </t>
  </si>
  <si>
    <t>Աջակցություն օրենսդրության զարգացման և իրավական հետազոտությունների կենտրոնի գործունեությանը</t>
  </si>
  <si>
    <t xml:space="preserve"> Օրենսդրության զարգացման և իրավական հետազոտությունների կենտրոնի գործնեության ապահովում </t>
  </si>
  <si>
    <t xml:space="preserve"> Միջոցառումն իրականացնողի անվանումը </t>
  </si>
  <si>
    <t xml:space="preserve"> «Օրենսդրության զարգացման և իրավական հետազոտությունների կենտրոն»  հիմնադրամ </t>
  </si>
  <si>
    <t>Միջոցառման դասիչը՝</t>
  </si>
  <si>
    <t>Միջոցառման անվանումը՝</t>
  </si>
  <si>
    <t>Նկարագրությունը՝</t>
  </si>
  <si>
    <t>ՀՀ արդարադատության նախարարության աշխատանքային պայմանների բարելավման համար վարչական սարքավորումների ձեռքբերում</t>
  </si>
  <si>
    <t>Միջոցառման տեսակը՝</t>
  </si>
  <si>
    <t>Ակտիվն օգտագործող կազմակերպության անվանումը</t>
  </si>
  <si>
    <t>Բաժին N 01  Խումբ N 01  Դաս N 01  Օրենսդիր և  գործադիր մարմիններ, պետական կառավարում</t>
  </si>
  <si>
    <t>Իրավական խորհրդատվության ծառայություններ</t>
  </si>
  <si>
    <t>դրամ</t>
  </si>
  <si>
    <t>Հավելված N 1</t>
  </si>
  <si>
    <t>Ցուցանիշների փոփոխությունը (ավելացումները նշված են դրական նշանով, նվազեցումները՝ փակագծերում)</t>
  </si>
  <si>
    <t>Հավելված  №  2</t>
  </si>
  <si>
    <t>Հավելված N 3</t>
  </si>
  <si>
    <t>Հավելված 4</t>
  </si>
  <si>
    <t>Հավելված N5</t>
  </si>
  <si>
    <t>Հավելված  N  7</t>
  </si>
  <si>
    <t>դյուրակիր համակարգիչներ</t>
  </si>
  <si>
    <t>հեռախոսային սարքեր</t>
  </si>
  <si>
    <t>բազկաթոռներ</t>
  </si>
  <si>
    <t>բազկաթոռ՝ ղեկավարի</t>
  </si>
  <si>
    <t>գրապահարաններ</t>
  </si>
  <si>
    <t>սեղաններ</t>
  </si>
  <si>
    <t>Ցուցանիշների փոփոխությունը (նվազեցումները նշված են փակագծերւմ)</t>
  </si>
  <si>
    <t xml:space="preserve">ՀԱՅԱՍՏԱՆԻ ՀԱՆՐԱՊԵՏՈՒԹՅԱՆ 2022 ԹՎԱԿԱՆԻ ՊԵՏԱԿԱՆ ԲՅՈՒՋԵԻ ՄԱՍԻՆ ՕՐԵՆՔԻ N 1 ՀԱՎԵԼՎԱԾԻ N  3 ԱՂՅՈՒՍԱԿՈՒՄ ԿԱՏԱՐՎՈՂ  ՓՈՓՈԽՈՒԹՅՈՒՆԸ </t>
  </si>
  <si>
    <t xml:space="preserve">«ՀԱՅԱՍՏԱՆԻ ՀԱՆՐԱՊԵՏՈՒԹՅԱՆ 2022 ԹՎԱԿԱՆԻ ՊԵՏԱԿԱՆ ԲՅՈՒՋԵԻ ՄԱՍԻՆ» ՀՀ ՕՐԵՆՔԻ N 1 ՀԱՎԵԼՎԱԾԻ  N 2 ԱՂՅՈՒՍԱԿՈՒՄ ԿԱՏԱՐՎՈՂ ՎԵՐԱԲԱՇԽՈՒՄԸ ԵՎ ՀԱՅԱՍՏԱՆԻ ՀԱՆՐԱՊԵՏՈՒԹՅԱՆ ԿԱՌԱՎԱՐՈՒԹՅԱՆ 2021 ԹՎԱԿԱՆԻ ԴԵԿՏԵՄԲԵՐԻ 23-Ի N 2121-Ն ՈՐՈՇՄԱՆ N 5 ՀԱՎԵԼՎԱԾԻ N  1 ԱՂՅՈՒՍԱԿՈՒՄ  ԿԱՏԱՐՎՈՂ ՓՈՓՈԽՈՒԹՅՈՒՆՆԵՐԸ </t>
  </si>
  <si>
    <t>զգեստապահարաններ</t>
  </si>
  <si>
    <t>79111100/1</t>
  </si>
  <si>
    <t>աթոռ` գրասենյակային</t>
  </si>
  <si>
    <t>կինոխցիկներ</t>
  </si>
  <si>
    <t>38651150/1</t>
  </si>
  <si>
    <t xml:space="preserve">այդ թվում`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</si>
</sst>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0.0"/>
    <numFmt numFmtId="169" formatCode="_-* #,##0.0\ _ _-;\-* #,##0.0\ _ _-;_-* &quot;-&quot;??\ _ _-;_-@_-"/>
    <numFmt numFmtId="170" formatCode="##,##0.0;\(##,##0.0\);\-"/>
    <numFmt numFmtId="171" formatCode="_-* #,##0.00_р_._-;\-* #,##0.00_р_._-;_-* &quot;-&quot;??_р_._-;_-@_-"/>
    <numFmt numFmtId="172" formatCode="#,##0.0_);\(#,##0.0\)"/>
    <numFmt numFmtId="173" formatCode="0.0_);\(0.0\)"/>
  </numFmts>
  <fonts count="4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9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70" fontId="18" fillId="0" borderId="0" applyFill="0" applyBorder="0" applyProtection="0">
      <alignment horizontal="right" vertical="top"/>
    </xf>
    <xf numFmtId="0" fontId="5" fillId="0" borderId="0"/>
    <xf numFmtId="0" fontId="3" fillId="0" borderId="0"/>
    <xf numFmtId="171" fontId="22" fillId="0" borderId="0" applyFont="0" applyFill="0" applyBorder="0" applyAlignment="0" applyProtection="0"/>
    <xf numFmtId="0" fontId="22" fillId="0" borderId="0"/>
    <xf numFmtId="0" fontId="18" fillId="0" borderId="0">
      <alignment horizontal="left" vertical="top" wrapText="1"/>
    </xf>
    <xf numFmtId="0" fontId="5" fillId="0" borderId="0"/>
    <xf numFmtId="170" fontId="24" fillId="0" borderId="0" applyFill="0" applyBorder="0" applyProtection="0">
      <alignment horizontal="right" vertical="top"/>
    </xf>
    <xf numFmtId="0" fontId="26" fillId="0" borderId="0"/>
    <xf numFmtId="0" fontId="5" fillId="0" borderId="0"/>
    <xf numFmtId="0" fontId="31" fillId="0" borderId="0"/>
    <xf numFmtId="0" fontId="39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165" fontId="5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273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1" fillId="0" borderId="0" xfId="0" applyFont="1" applyAlignment="1">
      <alignment horizontal="right"/>
    </xf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13" fillId="0" borderId="0" xfId="0" applyFont="1"/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7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7" fontId="15" fillId="0" borderId="0" xfId="3" applyNumberFormat="1" applyFont="1" applyAlignment="1">
      <alignment horizontal="right" vertical="center"/>
    </xf>
    <xf numFmtId="0" fontId="19" fillId="0" borderId="0" xfId="0" applyFont="1" applyFill="1" applyBorder="1" applyAlignment="1">
      <alignment horizontal="left" vertical="top"/>
    </xf>
    <xf numFmtId="0" fontId="12" fillId="0" borderId="7" xfId="0" applyFont="1" applyBorder="1" applyAlignment="1">
      <alignment horizontal="center" vertical="center" wrapText="1"/>
    </xf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11" fillId="0" borderId="0" xfId="0" applyFont="1" applyBorder="1"/>
    <xf numFmtId="0" fontId="21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43" fontId="6" fillId="2" borderId="0" xfId="16" applyNumberFormat="1" applyFont="1" applyFill="1">
      <alignment horizontal="left" vertical="top" wrapText="1"/>
    </xf>
    <xf numFmtId="0" fontId="15" fillId="0" borderId="0" xfId="15" applyFont="1" applyAlignment="1">
      <alignment horizontal="right"/>
    </xf>
    <xf numFmtId="0" fontId="15" fillId="0" borderId="0" xfId="15" applyFont="1" applyFill="1" applyBorder="1" applyAlignment="1">
      <alignment horizontal="right"/>
    </xf>
    <xf numFmtId="0" fontId="11" fillId="0" borderId="0" xfId="0" applyFont="1" applyFill="1" applyAlignment="1"/>
    <xf numFmtId="0" fontId="25" fillId="0" borderId="0" xfId="0" applyFont="1" applyAlignment="1">
      <alignment horizontal="left" vertical="top" wrapText="1"/>
    </xf>
    <xf numFmtId="170" fontId="0" fillId="0" borderId="0" xfId="0" applyNumberFormat="1" applyAlignment="1">
      <alignment horizontal="left" vertical="top" wrapText="1"/>
    </xf>
    <xf numFmtId="0" fontId="9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165" fontId="6" fillId="0" borderId="0" xfId="3" applyFont="1" applyAlignment="1">
      <alignment horizontal="center" vertical="center" wrapText="1"/>
    </xf>
    <xf numFmtId="49" fontId="28" fillId="0" borderId="14" xfId="0" applyNumberFormat="1" applyFont="1" applyFill="1" applyBorder="1" applyAlignment="1">
      <alignment horizontal="center" vertical="center" textRotation="90" wrapText="1"/>
    </xf>
    <xf numFmtId="0" fontId="28" fillId="0" borderId="14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165" fontId="29" fillId="0" borderId="0" xfId="3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0" fillId="0" borderId="0" xfId="21" applyFont="1"/>
    <xf numFmtId="0" fontId="20" fillId="0" borderId="0" xfId="21" applyFont="1" applyAlignment="1" applyProtection="1">
      <alignment horizontal="left" wrapText="1"/>
      <protection locked="0"/>
    </xf>
    <xf numFmtId="0" fontId="20" fillId="0" borderId="0" xfId="21" applyFont="1" applyProtection="1">
      <protection locked="0"/>
    </xf>
    <xf numFmtId="0" fontId="20" fillId="0" borderId="0" xfId="21" applyFont="1" applyAlignment="1" applyProtection="1">
      <alignment horizontal="center"/>
      <protection locked="0"/>
    </xf>
    <xf numFmtId="0" fontId="32" fillId="0" borderId="0" xfId="21" applyFont="1"/>
    <xf numFmtId="0" fontId="29" fillId="0" borderId="0" xfId="21" applyFont="1" applyBorder="1" applyAlignment="1" applyProtection="1">
      <alignment vertical="center" wrapText="1"/>
      <protection locked="0"/>
    </xf>
    <xf numFmtId="0" fontId="32" fillId="0" borderId="0" xfId="21" applyFont="1" applyAlignment="1" applyProtection="1">
      <alignment horizontal="center"/>
      <protection locked="0"/>
    </xf>
    <xf numFmtId="0" fontId="32" fillId="0" borderId="0" xfId="21" applyFont="1" applyProtection="1">
      <protection locked="0"/>
    </xf>
    <xf numFmtId="167" fontId="17" fillId="0" borderId="0" xfId="0" applyNumberFormat="1" applyFont="1" applyFill="1" applyAlignment="1">
      <alignment horizontal="right"/>
    </xf>
    <xf numFmtId="167" fontId="8" fillId="0" borderId="0" xfId="0" applyNumberFormat="1" applyFont="1" applyFill="1" applyBorder="1" applyAlignment="1">
      <alignment horizontal="left" vertical="top"/>
    </xf>
    <xf numFmtId="0" fontId="9" fillId="2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 wrapText="1"/>
    </xf>
    <xf numFmtId="0" fontId="12" fillId="0" borderId="11" xfId="0" applyFont="1" applyBorder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43" fontId="9" fillId="0" borderId="7" xfId="3" applyNumberFormat="1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43" fontId="9" fillId="0" borderId="4" xfId="3" applyNumberFormat="1" applyFont="1" applyBorder="1" applyAlignment="1">
      <alignment horizontal="center" vertical="center" wrapText="1"/>
    </xf>
    <xf numFmtId="43" fontId="12" fillId="0" borderId="7" xfId="3" applyNumberFormat="1" applyFont="1" applyBorder="1"/>
    <xf numFmtId="0" fontId="29" fillId="2" borderId="9" xfId="16" applyFont="1" applyFill="1" applyBorder="1" applyAlignment="1">
      <alignment horizontal="left" vertical="top" wrapText="1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wrapText="1"/>
    </xf>
    <xf numFmtId="0" fontId="12" fillId="0" borderId="7" xfId="0" applyFont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170" fontId="23" fillId="0" borderId="1" xfId="11" applyNumberFormat="1" applyFont="1" applyBorder="1" applyAlignment="1">
      <alignment horizontal="right" vertical="top"/>
    </xf>
    <xf numFmtId="0" fontId="23" fillId="0" borderId="1" xfId="0" applyFont="1" applyBorder="1" applyAlignment="1">
      <alignment horizontal="left" vertical="top" wrapText="1"/>
    </xf>
    <xf numFmtId="0" fontId="29" fillId="2" borderId="9" xfId="0" applyFont="1" applyFill="1" applyBorder="1" applyAlignment="1">
      <alignment horizontal="left" wrapText="1"/>
    </xf>
    <xf numFmtId="0" fontId="12" fillId="0" borderId="1" xfId="0" applyFont="1" applyBorder="1" applyAlignment="1">
      <alignment horizontal="left" vertical="top" wrapText="1"/>
    </xf>
    <xf numFmtId="172" fontId="23" fillId="0" borderId="1" xfId="0" applyNumberFormat="1" applyFont="1" applyBorder="1" applyAlignment="1">
      <alignment horizontal="right" vertical="top" wrapText="1"/>
    </xf>
    <xf numFmtId="49" fontId="23" fillId="0" borderId="4" xfId="3" applyNumberFormat="1" applyFont="1" applyBorder="1" applyAlignment="1">
      <alignment horizontal="right" vertical="top" wrapText="1"/>
    </xf>
    <xf numFmtId="0" fontId="29" fillId="2" borderId="9" xfId="0" applyFont="1" applyFill="1" applyBorder="1" applyAlignment="1">
      <alignment horizontal="left" vertical="center" wrapText="1"/>
    </xf>
    <xf numFmtId="0" fontId="38" fillId="0" borderId="0" xfId="0" applyFont="1" applyFill="1" applyBorder="1" applyAlignment="1">
      <alignment horizontal="left" vertical="top"/>
    </xf>
    <xf numFmtId="0" fontId="12" fillId="0" borderId="10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9" fillId="0" borderId="1" xfId="17" applyFont="1" applyBorder="1" applyAlignment="1">
      <alignment horizontal="center" vertical="top" wrapText="1"/>
    </xf>
    <xf numFmtId="167" fontId="29" fillId="0" borderId="1" xfId="17" applyNumberFormat="1" applyFont="1" applyBorder="1" applyAlignment="1">
      <alignment horizontal="center" vertical="top" wrapText="1"/>
    </xf>
    <xf numFmtId="0" fontId="12" fillId="0" borderId="13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32" fillId="2" borderId="10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left" vertical="top" wrapText="1"/>
    </xf>
    <xf numFmtId="0" fontId="32" fillId="2" borderId="1" xfId="0" applyFont="1" applyFill="1" applyBorder="1" applyAlignment="1">
      <alignment horizontal="left" vertical="center" wrapText="1"/>
    </xf>
    <xf numFmtId="0" fontId="29" fillId="2" borderId="5" xfId="16" applyFont="1" applyFill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0" fontId="32" fillId="2" borderId="15" xfId="0" applyFont="1" applyFill="1" applyBorder="1" applyAlignment="1">
      <alignment horizontal="left" vertical="center" wrapText="1"/>
    </xf>
    <xf numFmtId="0" fontId="29" fillId="2" borderId="15" xfId="0" applyFont="1" applyFill="1" applyBorder="1" applyAlignment="1">
      <alignment vertical="center"/>
    </xf>
    <xf numFmtId="0" fontId="23" fillId="2" borderId="15" xfId="0" applyFont="1" applyFill="1" applyBorder="1" applyAlignment="1">
      <alignment vertical="center"/>
    </xf>
    <xf numFmtId="0" fontId="29" fillId="2" borderId="15" xfId="0" applyFont="1" applyFill="1" applyBorder="1" applyAlignment="1">
      <alignment vertical="center" wrapText="1"/>
    </xf>
    <xf numFmtId="49" fontId="32" fillId="0" borderId="14" xfId="0" applyNumberFormat="1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wrapText="1"/>
    </xf>
    <xf numFmtId="172" fontId="28" fillId="0" borderId="14" xfId="0" applyNumberFormat="1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4" xfId="20" applyFont="1" applyBorder="1" applyAlignment="1">
      <alignment horizontal="left" vertical="center" wrapText="1"/>
    </xf>
    <xf numFmtId="172" fontId="27" fillId="0" borderId="14" xfId="0" applyNumberFormat="1" applyFont="1" applyBorder="1" applyAlignment="1">
      <alignment horizontal="center" vertical="center" wrapText="1"/>
    </xf>
    <xf numFmtId="0" fontId="27" fillId="0" borderId="5" xfId="0" applyFont="1" applyBorder="1" applyAlignment="1">
      <alignment vertical="center" wrapText="1"/>
    </xf>
    <xf numFmtId="0" fontId="29" fillId="0" borderId="4" xfId="0" applyFont="1" applyBorder="1" applyAlignment="1">
      <alignment horizontal="center" vertical="center" wrapText="1"/>
    </xf>
    <xf numFmtId="172" fontId="27" fillId="0" borderId="4" xfId="0" applyNumberFormat="1" applyFont="1" applyBorder="1" applyAlignment="1">
      <alignment horizontal="center" vertical="center" wrapText="1"/>
    </xf>
    <xf numFmtId="0" fontId="27" fillId="0" borderId="14" xfId="0" applyFont="1" applyBorder="1" applyAlignment="1">
      <alignment vertical="top" wrapText="1"/>
    </xf>
    <xf numFmtId="0" fontId="30" fillId="0" borderId="14" xfId="0" applyFont="1" applyBorder="1" applyAlignment="1">
      <alignment horizontal="left" vertical="center" wrapText="1"/>
    </xf>
    <xf numFmtId="168" fontId="9" fillId="2" borderId="14" xfId="0" applyNumberFormat="1" applyFont="1" applyFill="1" applyBorder="1" applyAlignment="1">
      <alignment horizontal="center" vertical="center"/>
    </xf>
    <xf numFmtId="0" fontId="12" fillId="2" borderId="0" xfId="0" applyFont="1" applyFill="1"/>
    <xf numFmtId="0" fontId="27" fillId="2" borderId="0" xfId="0" applyFont="1" applyFill="1"/>
    <xf numFmtId="0" fontId="12" fillId="2" borderId="0" xfId="0" applyFont="1" applyFill="1" applyBorder="1" applyAlignment="1">
      <alignment horizontal="left" vertical="top"/>
    </xf>
    <xf numFmtId="0" fontId="23" fillId="0" borderId="0" xfId="0" applyFont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32" fillId="0" borderId="0" xfId="21" applyFont="1" applyAlignment="1" applyProtection="1">
      <alignment horizontal="left" wrapText="1"/>
      <protection locked="0"/>
    </xf>
    <xf numFmtId="0" fontId="28" fillId="0" borderId="0" xfId="21" applyFont="1" applyAlignment="1" applyProtection="1">
      <protection locked="0"/>
    </xf>
    <xf numFmtId="0" fontId="28" fillId="0" borderId="0" xfId="21" applyFont="1" applyAlignment="1" applyProtection="1">
      <alignment horizontal="right"/>
      <protection locked="0"/>
    </xf>
    <xf numFmtId="0" fontId="29" fillId="0" borderId="14" xfId="21" applyFont="1" applyBorder="1" applyAlignment="1" applyProtection="1">
      <alignment horizontal="center" vertical="center" wrapText="1"/>
      <protection locked="0"/>
    </xf>
    <xf numFmtId="0" fontId="32" fillId="0" borderId="14" xfId="21" applyFont="1" applyBorder="1" applyAlignment="1">
      <alignment horizontal="center" vertical="center"/>
    </xf>
    <xf numFmtId="164" fontId="20" fillId="0" borderId="0" xfId="21" applyNumberFormat="1" applyFont="1"/>
    <xf numFmtId="43" fontId="20" fillId="0" borderId="0" xfId="21" applyNumberFormat="1" applyFont="1"/>
    <xf numFmtId="0" fontId="29" fillId="2" borderId="5" xfId="16" applyFont="1" applyFill="1" applyBorder="1" applyAlignment="1">
      <alignment horizontal="center" vertical="top" wrapText="1"/>
    </xf>
    <xf numFmtId="0" fontId="29" fillId="0" borderId="14" xfId="0" applyFont="1" applyFill="1" applyBorder="1" applyAlignment="1">
      <alignment horizontal="left" vertical="top" wrapText="1"/>
    </xf>
    <xf numFmtId="0" fontId="29" fillId="2" borderId="1" xfId="0" applyFont="1" applyFill="1" applyBorder="1" applyAlignment="1">
      <alignment horizontal="left" vertical="center" wrapText="1"/>
    </xf>
    <xf numFmtId="166" fontId="29" fillId="2" borderId="1" xfId="18" applyNumberFormat="1" applyFont="1" applyFill="1" applyBorder="1" applyAlignment="1">
      <alignment horizontal="center" vertical="center"/>
    </xf>
    <xf numFmtId="167" fontId="29" fillId="2" borderId="1" xfId="18" applyNumberFormat="1" applyFont="1" applyFill="1" applyBorder="1" applyAlignment="1">
      <alignment horizontal="center" vertical="center"/>
    </xf>
    <xf numFmtId="166" fontId="29" fillId="2" borderId="15" xfId="18" applyNumberFormat="1" applyFont="1" applyFill="1" applyBorder="1" applyAlignment="1">
      <alignment horizontal="center" vertical="center"/>
    </xf>
    <xf numFmtId="167" fontId="29" fillId="2" borderId="15" xfId="18" applyNumberFormat="1" applyFont="1" applyFill="1" applyBorder="1" applyAlignment="1">
      <alignment horizontal="center" vertical="center"/>
    </xf>
    <xf numFmtId="0" fontId="29" fillId="2" borderId="15" xfId="0" applyFont="1" applyFill="1" applyBorder="1" applyAlignment="1">
      <alignment horizontal="left" vertical="center" wrapText="1"/>
    </xf>
    <xf numFmtId="0" fontId="12" fillId="2" borderId="19" xfId="0" applyFont="1" applyFill="1" applyBorder="1" applyAlignment="1">
      <alignment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32" fillId="2" borderId="19" xfId="0" applyFont="1" applyFill="1" applyBorder="1" applyAlignment="1">
      <alignment horizontal="left" vertical="center" wrapText="1"/>
    </xf>
    <xf numFmtId="0" fontId="36" fillId="0" borderId="19" xfId="0" applyFont="1" applyBorder="1" applyAlignment="1">
      <alignment horizontal="left" vertical="top" wrapText="1"/>
    </xf>
    <xf numFmtId="0" fontId="35" fillId="0" borderId="19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center"/>
    </xf>
    <xf numFmtId="164" fontId="11" fillId="0" borderId="0" xfId="0" applyNumberFormat="1" applyFont="1"/>
    <xf numFmtId="166" fontId="0" fillId="0" borderId="0" xfId="0" applyNumberFormat="1" applyAlignment="1">
      <alignment horizontal="left" vertical="top" wrapText="1"/>
    </xf>
    <xf numFmtId="0" fontId="27" fillId="2" borderId="16" xfId="0" applyFont="1" applyFill="1" applyBorder="1" applyAlignment="1">
      <alignment horizontal="left" wrapText="1"/>
    </xf>
    <xf numFmtId="0" fontId="9" fillId="0" borderId="19" xfId="0" applyFont="1" applyBorder="1" applyAlignment="1">
      <alignment wrapText="1"/>
    </xf>
    <xf numFmtId="0" fontId="6" fillId="2" borderId="0" xfId="16" applyFont="1" applyFill="1">
      <alignment horizontal="left" vertical="top" wrapText="1"/>
    </xf>
    <xf numFmtId="165" fontId="27" fillId="0" borderId="0" xfId="3" applyFont="1" applyAlignment="1">
      <alignment vertical="center" wrapText="1"/>
    </xf>
    <xf numFmtId="165" fontId="30" fillId="0" borderId="0" xfId="3" applyFont="1" applyAlignment="1">
      <alignment vertical="center" wrapText="1"/>
    </xf>
    <xf numFmtId="43" fontId="12" fillId="0" borderId="19" xfId="3" applyNumberFormat="1" applyFont="1" applyBorder="1"/>
    <xf numFmtId="0" fontId="9" fillId="0" borderId="5" xfId="0" applyFont="1" applyFill="1" applyBorder="1" applyAlignment="1">
      <alignment vertical="center" wrapText="1"/>
    </xf>
    <xf numFmtId="0" fontId="40" fillId="0" borderId="0" xfId="0" applyFont="1" applyAlignment="1">
      <alignment horizontal="left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top" wrapText="1"/>
    </xf>
    <xf numFmtId="0" fontId="27" fillId="2" borderId="1" xfId="0" applyFont="1" applyFill="1" applyBorder="1" applyAlignment="1">
      <alignment horizontal="left" vertical="center" wrapText="1"/>
    </xf>
    <xf numFmtId="0" fontId="27" fillId="2" borderId="14" xfId="0" applyFont="1" applyFill="1" applyBorder="1" applyAlignment="1">
      <alignment horizontal="left" vertical="top" wrapText="1"/>
    </xf>
    <xf numFmtId="0" fontId="27" fillId="2" borderId="1" xfId="0" applyFont="1" applyFill="1" applyBorder="1" applyAlignment="1">
      <alignment horizontal="left" vertical="top" wrapText="1"/>
    </xf>
    <xf numFmtId="0" fontId="28" fillId="2" borderId="15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top" wrapText="1"/>
    </xf>
    <xf numFmtId="166" fontId="29" fillId="2" borderId="19" xfId="18" applyNumberFormat="1" applyFont="1" applyFill="1" applyBorder="1" applyAlignment="1">
      <alignment horizontal="center" vertical="center"/>
    </xf>
    <xf numFmtId="167" fontId="29" fillId="2" borderId="19" xfId="18" applyNumberFormat="1" applyFont="1" applyFill="1" applyBorder="1" applyAlignment="1">
      <alignment horizontal="center" vertical="center"/>
    </xf>
    <xf numFmtId="172" fontId="11" fillId="0" borderId="0" xfId="0" applyNumberFormat="1" applyFont="1"/>
    <xf numFmtId="0" fontId="12" fillId="0" borderId="1" xfId="0" applyFont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0" fontId="29" fillId="2" borderId="5" xfId="16" applyFont="1" applyFill="1" applyBorder="1" applyAlignment="1">
      <alignment horizontal="center" vertical="top" wrapText="1"/>
    </xf>
    <xf numFmtId="0" fontId="27" fillId="0" borderId="0" xfId="0" applyFont="1" applyAlignment="1">
      <alignment horizontal="center" vertical="top"/>
    </xf>
    <xf numFmtId="0" fontId="27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1" fontId="29" fillId="0" borderId="16" xfId="3" applyNumberFormat="1" applyFont="1" applyBorder="1" applyAlignment="1" applyProtection="1">
      <alignment horizontal="center" vertical="center" wrapText="1"/>
      <protection locked="0"/>
    </xf>
    <xf numFmtId="1" fontId="34" fillId="0" borderId="19" xfId="3" applyNumberFormat="1" applyFont="1" applyBorder="1" applyAlignment="1">
      <alignment horizontal="center" vertical="center" wrapText="1"/>
    </xf>
    <xf numFmtId="165" fontId="29" fillId="0" borderId="19" xfId="3" applyFont="1" applyFill="1" applyBorder="1" applyAlignment="1" applyProtection="1">
      <alignment horizontal="center" vertical="center" wrapText="1"/>
      <protection locked="0"/>
    </xf>
    <xf numFmtId="169" fontId="29" fillId="0" borderId="19" xfId="3" applyNumberFormat="1" applyFont="1" applyFill="1" applyBorder="1" applyAlignment="1" applyProtection="1">
      <alignment horizontal="right" vertical="center" wrapText="1"/>
      <protection locked="0"/>
    </xf>
    <xf numFmtId="165" fontId="34" fillId="0" borderId="19" xfId="3" applyFont="1" applyBorder="1"/>
    <xf numFmtId="169" fontId="29" fillId="0" borderId="18" xfId="3" applyNumberFormat="1" applyFont="1" applyFill="1" applyBorder="1" applyAlignment="1" applyProtection="1">
      <alignment horizontal="center" vertical="center" wrapText="1"/>
      <protection locked="0"/>
    </xf>
    <xf numFmtId="169" fontId="29" fillId="0" borderId="19" xfId="3" applyNumberFormat="1" applyFont="1" applyFill="1" applyBorder="1" applyAlignment="1" applyProtection="1">
      <alignment horizontal="center" vertical="center" wrapText="1"/>
      <protection locked="0"/>
    </xf>
    <xf numFmtId="165" fontId="12" fillId="0" borderId="19" xfId="3" applyFont="1" applyBorder="1" applyAlignment="1">
      <alignment vertical="top" wrapText="1"/>
    </xf>
    <xf numFmtId="165" fontId="12" fillId="0" borderId="19" xfId="3" applyFont="1" applyBorder="1" applyAlignment="1">
      <alignment horizontal="right" vertical="top" wrapText="1"/>
    </xf>
    <xf numFmtId="169" fontId="29" fillId="0" borderId="19" xfId="3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0" fontId="29" fillId="2" borderId="5" xfId="16" applyFont="1" applyFill="1" applyBorder="1" applyAlignment="1">
      <alignment horizontal="center" vertical="top" wrapText="1"/>
    </xf>
    <xf numFmtId="0" fontId="27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20" xfId="0" applyFont="1" applyFill="1" applyBorder="1" applyAlignment="1">
      <alignment vertical="top" wrapText="1"/>
    </xf>
    <xf numFmtId="0" fontId="12" fillId="0" borderId="5" xfId="0" applyFont="1" applyFill="1" applyBorder="1" applyAlignment="1">
      <alignment vertical="top" wrapText="1"/>
    </xf>
    <xf numFmtId="0" fontId="12" fillId="0" borderId="4" xfId="0" applyFont="1" applyFill="1" applyBorder="1" applyAlignment="1">
      <alignment vertical="top" wrapText="1"/>
    </xf>
    <xf numFmtId="0" fontId="12" fillId="0" borderId="19" xfId="0" applyFont="1" applyBorder="1" applyAlignment="1">
      <alignment horizontal="left" vertical="top" wrapText="1"/>
    </xf>
    <xf numFmtId="0" fontId="23" fillId="0" borderId="19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left" vertical="top" wrapText="1"/>
    </xf>
    <xf numFmtId="0" fontId="29" fillId="0" borderId="19" xfId="0" applyFont="1" applyBorder="1" applyAlignment="1">
      <alignment horizontal="left" vertical="top" wrapText="1"/>
    </xf>
    <xf numFmtId="0" fontId="23" fillId="0" borderId="19" xfId="0" applyFont="1" applyBorder="1" applyAlignment="1">
      <alignment vertical="top" wrapText="1"/>
    </xf>
    <xf numFmtId="0" fontId="12" fillId="2" borderId="19" xfId="0" applyFont="1" applyFill="1" applyBorder="1" applyAlignment="1">
      <alignment wrapText="1"/>
    </xf>
    <xf numFmtId="0" fontId="37" fillId="0" borderId="19" xfId="0" applyFont="1" applyBorder="1" applyAlignment="1">
      <alignment horizontal="left" vertical="top" wrapText="1"/>
    </xf>
    <xf numFmtId="0" fontId="12" fillId="2" borderId="19" xfId="0" applyFont="1" applyFill="1" applyBorder="1" applyAlignment="1">
      <alignment vertical="center" wrapText="1"/>
    </xf>
    <xf numFmtId="0" fontId="23" fillId="2" borderId="16" xfId="0" applyFont="1" applyFill="1" applyBorder="1" applyAlignment="1">
      <alignment horizontal="left" wrapText="1"/>
    </xf>
    <xf numFmtId="49" fontId="37" fillId="2" borderId="19" xfId="0" applyNumberFormat="1" applyFont="1" applyFill="1" applyBorder="1" applyAlignment="1">
      <alignment vertical="top" wrapText="1"/>
    </xf>
    <xf numFmtId="173" fontId="20" fillId="0" borderId="0" xfId="21" applyNumberFormat="1" applyFont="1"/>
    <xf numFmtId="165" fontId="29" fillId="0" borderId="16" xfId="3" applyFont="1" applyFill="1" applyBorder="1" applyAlignment="1" applyProtection="1">
      <alignment horizontal="center" vertical="center" wrapText="1"/>
      <protection locked="0"/>
    </xf>
    <xf numFmtId="165" fontId="29" fillId="0" borderId="17" xfId="3" applyFont="1" applyFill="1" applyBorder="1" applyAlignment="1" applyProtection="1">
      <alignment horizontal="center" vertical="center" wrapText="1"/>
      <protection locked="0"/>
    </xf>
    <xf numFmtId="172" fontId="29" fillId="2" borderId="19" xfId="18" applyNumberFormat="1" applyFont="1" applyFill="1" applyBorder="1" applyAlignment="1">
      <alignment horizontal="center" vertical="center"/>
    </xf>
    <xf numFmtId="173" fontId="29" fillId="0" borderId="19" xfId="3" applyNumberFormat="1" applyFont="1" applyFill="1" applyBorder="1" applyAlignment="1" applyProtection="1">
      <alignment horizontal="right" vertical="center" wrapText="1"/>
      <protection locked="0"/>
    </xf>
    <xf numFmtId="0" fontId="6" fillId="0" borderId="19" xfId="21" applyFont="1" applyBorder="1" applyAlignment="1" applyProtection="1">
      <alignment horizontal="center" vertical="center" wrapText="1"/>
      <protection locked="0"/>
    </xf>
    <xf numFmtId="0" fontId="6" fillId="0" borderId="19" xfId="21" applyFont="1" applyFill="1" applyBorder="1" applyAlignment="1" applyProtection="1">
      <alignment horizontal="center" vertical="center" wrapText="1"/>
      <protection locked="0"/>
    </xf>
    <xf numFmtId="1" fontId="6" fillId="0" borderId="19" xfId="21" applyNumberFormat="1" applyFont="1" applyFill="1" applyBorder="1" applyAlignment="1" applyProtection="1">
      <alignment horizontal="right" vertical="center" wrapText="1"/>
      <protection locked="0"/>
    </xf>
    <xf numFmtId="1" fontId="6" fillId="0" borderId="19" xfId="21" applyNumberFormat="1" applyFont="1" applyFill="1" applyBorder="1" applyAlignment="1" applyProtection="1">
      <alignment horizontal="center" vertical="center" wrapText="1"/>
      <protection locked="0"/>
    </xf>
    <xf numFmtId="0" fontId="12" fillId="0" borderId="19" xfId="3" applyNumberFormat="1" applyFont="1" applyBorder="1" applyAlignment="1">
      <alignment horizontal="left" vertical="top" wrapText="1"/>
    </xf>
    <xf numFmtId="167" fontId="29" fillId="0" borderId="19" xfId="3" applyNumberFormat="1" applyFont="1" applyBorder="1" applyAlignment="1">
      <alignment horizontal="center" vertical="top"/>
    </xf>
    <xf numFmtId="173" fontId="29" fillId="0" borderId="19" xfId="21" applyNumberFormat="1" applyFont="1" applyFill="1" applyBorder="1" applyAlignment="1" applyProtection="1">
      <alignment horizontal="right" vertical="center" wrapText="1"/>
      <protection locked="0"/>
    </xf>
    <xf numFmtId="1" fontId="12" fillId="0" borderId="19" xfId="3" applyNumberFormat="1" applyFont="1" applyBorder="1" applyAlignment="1">
      <alignment horizontal="left" vertical="top" wrapText="1"/>
    </xf>
    <xf numFmtId="0" fontId="29" fillId="0" borderId="19" xfId="21" applyFont="1" applyFill="1" applyBorder="1" applyAlignment="1" applyProtection="1">
      <alignment horizontal="center" vertical="center" wrapText="1"/>
      <protection locked="0"/>
    </xf>
    <xf numFmtId="49" fontId="28" fillId="0" borderId="20" xfId="0" applyNumberFormat="1" applyFont="1" applyFill="1" applyBorder="1" applyAlignment="1">
      <alignment horizontal="center" vertical="center" textRotation="90" wrapText="1"/>
    </xf>
    <xf numFmtId="49" fontId="28" fillId="0" borderId="19" xfId="0" applyNumberFormat="1" applyFont="1" applyFill="1" applyBorder="1" applyAlignment="1">
      <alignment horizontal="center" vertical="center" textRotation="90" wrapText="1"/>
    </xf>
    <xf numFmtId="0" fontId="28" fillId="0" borderId="19" xfId="0" applyNumberFormat="1" applyFont="1" applyFill="1" applyBorder="1" applyAlignment="1">
      <alignment horizontal="center" vertical="center" wrapText="1"/>
    </xf>
    <xf numFmtId="172" fontId="28" fillId="0" borderId="19" xfId="0" applyNumberFormat="1" applyFont="1" applyFill="1" applyBorder="1" applyAlignment="1">
      <alignment horizontal="center" vertical="center" wrapText="1"/>
    </xf>
    <xf numFmtId="0" fontId="32" fillId="0" borderId="19" xfId="0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1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left" wrapText="1"/>
    </xf>
    <xf numFmtId="0" fontId="9" fillId="0" borderId="11" xfId="0" applyFont="1" applyBorder="1" applyAlignment="1">
      <alignment horizontal="left" wrapText="1"/>
    </xf>
    <xf numFmtId="0" fontId="12" fillId="0" borderId="1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1" fillId="0" borderId="0" xfId="0" applyFont="1" applyFill="1" applyAlignment="1">
      <alignment horizontal="right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wrapText="1"/>
    </xf>
    <xf numFmtId="0" fontId="12" fillId="0" borderId="9" xfId="0" applyFont="1" applyFill="1" applyBorder="1" applyAlignment="1">
      <alignment horizontal="center" vertical="top" wrapText="1"/>
    </xf>
    <xf numFmtId="0" fontId="12" fillId="0" borderId="12" xfId="0" applyFont="1" applyFill="1" applyBorder="1" applyAlignment="1">
      <alignment horizontal="center" vertical="top" wrapText="1"/>
    </xf>
    <xf numFmtId="0" fontId="12" fillId="0" borderId="1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29" fillId="2" borderId="20" xfId="16" applyFont="1" applyFill="1" applyBorder="1" applyAlignment="1">
      <alignment horizontal="center" vertical="top" wrapText="1"/>
    </xf>
    <xf numFmtId="0" fontId="29" fillId="2" borderId="4" xfId="16" applyFont="1" applyFill="1" applyBorder="1" applyAlignment="1">
      <alignment horizontal="center" vertical="top" wrapText="1"/>
    </xf>
    <xf numFmtId="49" fontId="27" fillId="2" borderId="10" xfId="16" applyNumberFormat="1" applyFont="1" applyFill="1" applyBorder="1" applyAlignment="1">
      <alignment horizontal="center" vertical="top" wrapText="1"/>
    </xf>
    <xf numFmtId="49" fontId="27" fillId="2" borderId="4" xfId="16" applyNumberFormat="1" applyFont="1" applyFill="1" applyBorder="1" applyAlignment="1">
      <alignment horizontal="center" vertical="top" wrapText="1"/>
    </xf>
    <xf numFmtId="0" fontId="29" fillId="2" borderId="10" xfId="16" applyFont="1" applyFill="1" applyBorder="1" applyAlignment="1">
      <alignment horizontal="center" vertical="top" wrapText="1"/>
    </xf>
    <xf numFmtId="0" fontId="29" fillId="2" borderId="5" xfId="16" applyFont="1" applyFill="1" applyBorder="1" applyAlignment="1">
      <alignment horizontal="center" vertical="top" wrapText="1"/>
    </xf>
    <xf numFmtId="49" fontId="27" fillId="2" borderId="20" xfId="16" applyNumberFormat="1" applyFont="1" applyFill="1" applyBorder="1" applyAlignment="1">
      <alignment horizontal="center" vertical="top" wrapText="1"/>
    </xf>
    <xf numFmtId="49" fontId="27" fillId="2" borderId="5" xfId="16" applyNumberFormat="1" applyFont="1" applyFill="1" applyBorder="1" applyAlignment="1">
      <alignment horizontal="center" vertical="top" wrapText="1"/>
    </xf>
    <xf numFmtId="0" fontId="27" fillId="0" borderId="10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49" fontId="32" fillId="0" borderId="14" xfId="0" applyNumberFormat="1" applyFont="1" applyFill="1" applyBorder="1" applyAlignment="1">
      <alignment horizontal="center" vertical="center" wrapText="1"/>
    </xf>
    <xf numFmtId="0" fontId="32" fillId="0" borderId="14" xfId="0" applyNumberFormat="1" applyFont="1" applyFill="1" applyBorder="1" applyAlignment="1">
      <alignment horizontal="center" vertical="center" wrapText="1"/>
    </xf>
    <xf numFmtId="172" fontId="32" fillId="0" borderId="16" xfId="0" applyNumberFormat="1" applyFont="1" applyFill="1" applyBorder="1" applyAlignment="1">
      <alignment horizontal="center" vertical="center" wrapText="1"/>
    </xf>
    <xf numFmtId="172" fontId="32" fillId="0" borderId="18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7" fillId="0" borderId="0" xfId="0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27" fillId="0" borderId="0" xfId="0" applyFont="1" applyAlignment="1">
      <alignment horizontal="center" vertical="top"/>
    </xf>
    <xf numFmtId="0" fontId="27" fillId="0" borderId="0" xfId="0" applyFont="1" applyAlignment="1">
      <alignment horizontal="left" vertical="top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left"/>
    </xf>
    <xf numFmtId="0" fontId="9" fillId="2" borderId="0" xfId="0" applyFont="1" applyFill="1" applyAlignment="1">
      <alignment horizontal="center"/>
    </xf>
    <xf numFmtId="165" fontId="29" fillId="0" borderId="9" xfId="3" applyFont="1" applyBorder="1" applyAlignment="1" applyProtection="1">
      <alignment horizontal="left" vertical="center" wrapText="1"/>
      <protection locked="0"/>
    </xf>
    <xf numFmtId="165" fontId="29" fillId="0" borderId="12" xfId="3" applyFont="1" applyBorder="1" applyAlignment="1" applyProtection="1">
      <alignment horizontal="left" vertical="center" wrapText="1"/>
      <protection locked="0"/>
    </xf>
    <xf numFmtId="165" fontId="29" fillId="0" borderId="13" xfId="3" applyFont="1" applyBorder="1" applyAlignment="1" applyProtection="1">
      <alignment horizontal="left" vertical="center" wrapText="1"/>
      <protection locked="0"/>
    </xf>
    <xf numFmtId="165" fontId="29" fillId="0" borderId="16" xfId="3" applyFont="1" applyFill="1" applyBorder="1" applyAlignment="1" applyProtection="1">
      <alignment horizontal="center" wrapText="1"/>
      <protection locked="0"/>
    </xf>
    <xf numFmtId="165" fontId="29" fillId="0" borderId="17" xfId="3" applyFont="1" applyFill="1" applyBorder="1" applyAlignment="1" applyProtection="1">
      <alignment horizontal="center" wrapText="1"/>
      <protection locked="0"/>
    </xf>
    <xf numFmtId="165" fontId="29" fillId="0" borderId="18" xfId="3" applyFont="1" applyFill="1" applyBorder="1" applyAlignment="1" applyProtection="1">
      <alignment horizontal="center" wrapText="1"/>
      <protection locked="0"/>
    </xf>
    <xf numFmtId="0" fontId="20" fillId="0" borderId="0" xfId="21" applyFont="1" applyAlignment="1" applyProtection="1">
      <alignment horizontal="right"/>
      <protection locked="0"/>
    </xf>
    <xf numFmtId="0" fontId="6" fillId="0" borderId="0" xfId="0" applyFont="1" applyFill="1" applyAlignment="1">
      <alignment horizontal="right"/>
    </xf>
    <xf numFmtId="0" fontId="28" fillId="3" borderId="0" xfId="21" applyFont="1" applyFill="1" applyAlignment="1" applyProtection="1">
      <alignment horizontal="center" vertical="center" wrapText="1"/>
      <protection locked="0"/>
    </xf>
    <xf numFmtId="0" fontId="29" fillId="0" borderId="10" xfId="21" applyFont="1" applyBorder="1" applyAlignment="1" applyProtection="1">
      <alignment horizontal="center" vertical="center" wrapText="1"/>
      <protection locked="0"/>
    </xf>
    <xf numFmtId="0" fontId="29" fillId="0" borderId="4" xfId="21" applyFont="1" applyBorder="1" applyAlignment="1" applyProtection="1">
      <alignment horizontal="center" vertical="center" wrapText="1"/>
      <protection locked="0"/>
    </xf>
    <xf numFmtId="0" fontId="32" fillId="0" borderId="10" xfId="21" applyFont="1" applyBorder="1" applyAlignment="1">
      <alignment horizontal="center" vertical="center" wrapText="1"/>
    </xf>
    <xf numFmtId="0" fontId="32" fillId="0" borderId="4" xfId="21" applyFont="1" applyBorder="1" applyAlignment="1">
      <alignment horizontal="center" vertical="center" wrapText="1"/>
    </xf>
    <xf numFmtId="165" fontId="12" fillId="0" borderId="16" xfId="3" applyFont="1" applyBorder="1" applyAlignment="1">
      <alignment horizontal="left" vertical="top" wrapText="1"/>
    </xf>
    <xf numFmtId="165" fontId="12" fillId="0" borderId="17" xfId="3" applyFont="1" applyBorder="1" applyAlignment="1">
      <alignment horizontal="left" vertical="top" wrapText="1"/>
    </xf>
    <xf numFmtId="165" fontId="12" fillId="0" borderId="18" xfId="3" applyFont="1" applyBorder="1" applyAlignment="1">
      <alignment horizontal="left" vertical="top" wrapText="1"/>
    </xf>
  </cellXfs>
  <cellStyles count="29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3"/>
    <cellStyle name="Comma 6" xfId="27"/>
    <cellStyle name="Normal" xfId="0" builtinId="0"/>
    <cellStyle name="Normal 11" xfId="17"/>
    <cellStyle name="Normal 12" xfId="20"/>
    <cellStyle name="Normal 2" xfId="1"/>
    <cellStyle name="Normal 3" xfId="10"/>
    <cellStyle name="Normal 3 2" xfId="24"/>
    <cellStyle name="Normal 4" xfId="13"/>
    <cellStyle name="Normal 4 2" xfId="25"/>
    <cellStyle name="Normal 5" xfId="26"/>
    <cellStyle name="Normal 5 2" xfId="15"/>
    <cellStyle name="Normal 6" xfId="22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2" xfId="28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7" workbookViewId="0">
      <selection activeCell="D19" sqref="D19"/>
    </sheetView>
  </sheetViews>
  <sheetFormatPr defaultRowHeight="12.75"/>
  <cols>
    <col min="1" max="1" width="11.6640625" style="4" customWidth="1"/>
    <col min="2" max="2" width="12.1640625" style="4" customWidth="1"/>
    <col min="3" max="3" width="80.83203125" style="4" customWidth="1"/>
    <col min="4" max="4" width="20.5" style="4" customWidth="1"/>
    <col min="5" max="5" width="20.83203125" style="4" customWidth="1"/>
    <col min="6" max="6" width="19.1640625" style="4" customWidth="1"/>
    <col min="7" max="7" width="9.33203125" style="4"/>
    <col min="8" max="8" width="11.83203125" style="4" bestFit="1" customWidth="1"/>
    <col min="9" max="16384" width="9.33203125" style="4"/>
  </cols>
  <sheetData>
    <row r="1" spans="1:7" ht="13.5">
      <c r="A1" s="5"/>
      <c r="B1" s="5"/>
      <c r="C1" s="5"/>
      <c r="D1" s="5"/>
      <c r="E1" s="5"/>
      <c r="F1" s="5"/>
    </row>
    <row r="2" spans="1:7" ht="13.5" customHeight="1">
      <c r="A2" s="5"/>
      <c r="B2" s="5"/>
      <c r="C2" s="9"/>
      <c r="D2" s="13"/>
      <c r="E2" s="12" t="s">
        <v>138</v>
      </c>
    </row>
    <row r="3" spans="1:7" ht="16.5" customHeight="1">
      <c r="A3" s="5"/>
      <c r="B3" s="5"/>
      <c r="C3" s="9"/>
      <c r="D3" s="13"/>
      <c r="E3" s="11" t="s">
        <v>81</v>
      </c>
    </row>
    <row r="4" spans="1:7" ht="16.5" customHeight="1">
      <c r="A4" s="5"/>
      <c r="B4" s="5"/>
      <c r="C4" s="9"/>
      <c r="D4" s="13"/>
      <c r="E4" s="11" t="s">
        <v>5</v>
      </c>
    </row>
    <row r="5" spans="1:7" ht="69" customHeight="1">
      <c r="A5" s="211" t="s">
        <v>153</v>
      </c>
      <c r="B5" s="211"/>
      <c r="C5" s="211"/>
      <c r="D5" s="211"/>
      <c r="E5" s="211"/>
      <c r="F5" s="8"/>
    </row>
    <row r="6" spans="1:7" ht="36.75" customHeight="1">
      <c r="A6" s="211"/>
      <c r="B6" s="211"/>
      <c r="C6" s="211"/>
      <c r="D6" s="211"/>
      <c r="E6" s="211"/>
      <c r="F6" s="8"/>
    </row>
    <row r="7" spans="1:7" ht="17.25">
      <c r="A7" s="61"/>
      <c r="B7" s="61"/>
      <c r="C7" s="61"/>
      <c r="D7" s="212" t="s">
        <v>21</v>
      </c>
      <c r="E7" s="212"/>
      <c r="F7" s="5"/>
    </row>
    <row r="8" spans="1:7" s="20" customFormat="1" ht="77.25" customHeight="1">
      <c r="A8" s="213" t="s">
        <v>31</v>
      </c>
      <c r="B8" s="213"/>
      <c r="C8" s="213" t="s">
        <v>44</v>
      </c>
      <c r="D8" s="216" t="s">
        <v>139</v>
      </c>
      <c r="E8" s="217"/>
    </row>
    <row r="9" spans="1:7" s="20" customFormat="1" ht="48" customHeight="1">
      <c r="A9" s="62" t="s">
        <v>36</v>
      </c>
      <c r="B9" s="62" t="s">
        <v>0</v>
      </c>
      <c r="C9" s="213"/>
      <c r="D9" s="63" t="s">
        <v>45</v>
      </c>
      <c r="E9" s="62" t="s">
        <v>46</v>
      </c>
    </row>
    <row r="10" spans="1:7" s="20" customFormat="1" ht="30" customHeight="1">
      <c r="A10" s="62"/>
      <c r="B10" s="214" t="s">
        <v>2</v>
      </c>
      <c r="C10" s="215"/>
      <c r="D10" s="64">
        <f>D11</f>
        <v>0</v>
      </c>
      <c r="E10" s="64">
        <f>E11</f>
        <v>0</v>
      </c>
      <c r="G10" s="133"/>
    </row>
    <row r="11" spans="1:7" s="20" customFormat="1" ht="17.25">
      <c r="A11" s="126"/>
      <c r="B11" s="127"/>
      <c r="C11" s="134" t="s">
        <v>18</v>
      </c>
      <c r="D11" s="68">
        <f t="shared" ref="D11:E11" si="0">D12</f>
        <v>0</v>
      </c>
      <c r="E11" s="68">
        <f t="shared" si="0"/>
        <v>0</v>
      </c>
      <c r="F11" s="26"/>
    </row>
    <row r="12" spans="1:7" s="20" customFormat="1" ht="17.25">
      <c r="A12" s="208">
        <v>1057</v>
      </c>
      <c r="B12" s="213"/>
      <c r="C12" s="129" t="s">
        <v>12</v>
      </c>
      <c r="D12" s="68">
        <f>D19+D25+D31</f>
        <v>0</v>
      </c>
      <c r="E12" s="68">
        <f>E19+E25+E31</f>
        <v>0</v>
      </c>
    </row>
    <row r="13" spans="1:7" s="20" customFormat="1" ht="59.25" customHeight="1">
      <c r="A13" s="209"/>
      <c r="B13" s="213"/>
      <c r="C13" s="130" t="s">
        <v>103</v>
      </c>
      <c r="D13" s="69"/>
      <c r="E13" s="69"/>
    </row>
    <row r="14" spans="1:7" s="20" customFormat="1" ht="17.25">
      <c r="A14" s="209"/>
      <c r="B14" s="213"/>
      <c r="C14" s="129" t="s">
        <v>13</v>
      </c>
      <c r="D14" s="65"/>
      <c r="E14" s="62"/>
    </row>
    <row r="15" spans="1:7" s="20" customFormat="1" ht="51.75">
      <c r="A15" s="209"/>
      <c r="B15" s="213"/>
      <c r="C15" s="130" t="s">
        <v>95</v>
      </c>
      <c r="D15" s="67"/>
      <c r="E15" s="62"/>
    </row>
    <row r="16" spans="1:7" s="20" customFormat="1" ht="17.25">
      <c r="A16" s="209"/>
      <c r="B16" s="213"/>
      <c r="C16" s="129" t="s">
        <v>14</v>
      </c>
      <c r="D16" s="65"/>
      <c r="E16" s="62"/>
    </row>
    <row r="17" spans="1:8" s="20" customFormat="1" ht="53.25" customHeight="1">
      <c r="A17" s="210"/>
      <c r="B17" s="213"/>
      <c r="C17" s="130" t="s">
        <v>106</v>
      </c>
      <c r="D17" s="67"/>
      <c r="E17" s="62"/>
    </row>
    <row r="18" spans="1:8" s="1" customFormat="1" ht="17.25">
      <c r="A18" s="221"/>
      <c r="B18" s="222"/>
      <c r="C18" s="218" t="s">
        <v>7</v>
      </c>
      <c r="D18" s="219"/>
      <c r="E18" s="220"/>
    </row>
    <row r="19" spans="1:8" s="20" customFormat="1" ht="17.25">
      <c r="A19" s="205"/>
      <c r="B19" s="208">
        <v>11001</v>
      </c>
      <c r="C19" s="65" t="s">
        <v>15</v>
      </c>
      <c r="D19" s="64">
        <f>'3'!G22</f>
        <v>-23824</v>
      </c>
      <c r="E19" s="64">
        <f>'3'!H22</f>
        <v>-51874</v>
      </c>
      <c r="H19" s="27"/>
    </row>
    <row r="20" spans="1:8" s="20" customFormat="1" ht="62.25" customHeight="1">
      <c r="A20" s="206"/>
      <c r="B20" s="209"/>
      <c r="C20" s="70" t="s">
        <v>95</v>
      </c>
      <c r="D20" s="64"/>
      <c r="E20" s="64"/>
    </row>
    <row r="21" spans="1:8" s="20" customFormat="1" ht="17.25">
      <c r="A21" s="206"/>
      <c r="B21" s="209"/>
      <c r="C21" s="65" t="s">
        <v>16</v>
      </c>
      <c r="D21" s="65"/>
      <c r="E21" s="62"/>
    </row>
    <row r="22" spans="1:8" s="20" customFormat="1" ht="51.75">
      <c r="A22" s="206"/>
      <c r="B22" s="209"/>
      <c r="C22" s="66" t="s">
        <v>107</v>
      </c>
      <c r="D22" s="67"/>
      <c r="E22" s="62"/>
    </row>
    <row r="23" spans="1:8" s="20" customFormat="1" ht="17.25">
      <c r="A23" s="206"/>
      <c r="B23" s="209"/>
      <c r="C23" s="65" t="s">
        <v>17</v>
      </c>
      <c r="D23" s="65"/>
      <c r="E23" s="62"/>
    </row>
    <row r="24" spans="1:8" s="20" customFormat="1" ht="17.25">
      <c r="A24" s="207"/>
      <c r="B24" s="210"/>
      <c r="C24" s="66" t="s">
        <v>108</v>
      </c>
      <c r="D24" s="67"/>
      <c r="E24" s="62"/>
      <c r="F24" s="26"/>
    </row>
    <row r="25" spans="1:8" s="20" customFormat="1" ht="17.25">
      <c r="A25" s="205"/>
      <c r="B25" s="208">
        <v>11010</v>
      </c>
      <c r="C25" s="148" t="s">
        <v>15</v>
      </c>
      <c r="D25" s="64">
        <f>'3'!G31</f>
        <v>9914</v>
      </c>
      <c r="E25" s="64">
        <f>'3'!H31</f>
        <v>37964</v>
      </c>
      <c r="H25" s="27"/>
    </row>
    <row r="26" spans="1:8" s="20" customFormat="1" ht="62.25" customHeight="1">
      <c r="A26" s="206"/>
      <c r="B26" s="209"/>
      <c r="C26" s="70" t="s">
        <v>104</v>
      </c>
      <c r="D26" s="64"/>
      <c r="E26" s="64"/>
    </row>
    <row r="27" spans="1:8" s="20" customFormat="1" ht="17.25">
      <c r="A27" s="206"/>
      <c r="B27" s="209"/>
      <c r="C27" s="148" t="s">
        <v>16</v>
      </c>
      <c r="D27" s="148"/>
      <c r="E27" s="168"/>
    </row>
    <row r="28" spans="1:8" s="20" customFormat="1" ht="34.5">
      <c r="A28" s="206"/>
      <c r="B28" s="209"/>
      <c r="C28" s="66" t="s">
        <v>109</v>
      </c>
      <c r="D28" s="172"/>
      <c r="E28" s="168"/>
    </row>
    <row r="29" spans="1:8" s="20" customFormat="1" ht="17.25">
      <c r="A29" s="206"/>
      <c r="B29" s="209"/>
      <c r="C29" s="148" t="s">
        <v>17</v>
      </c>
      <c r="D29" s="148"/>
      <c r="E29" s="168"/>
    </row>
    <row r="30" spans="1:8" s="20" customFormat="1" ht="17.25">
      <c r="A30" s="207"/>
      <c r="B30" s="210"/>
      <c r="C30" s="66" t="s">
        <v>108</v>
      </c>
      <c r="D30" s="172"/>
      <c r="E30" s="168"/>
      <c r="F30" s="26"/>
    </row>
    <row r="31" spans="1:8" s="20" customFormat="1" ht="17.25">
      <c r="A31" s="205"/>
      <c r="B31" s="208">
        <v>31001</v>
      </c>
      <c r="C31" s="177" t="s">
        <v>110</v>
      </c>
      <c r="D31" s="64">
        <f>'3'!G40</f>
        <v>13910</v>
      </c>
      <c r="E31" s="64">
        <f>'3'!H40</f>
        <v>13910</v>
      </c>
      <c r="H31" s="27"/>
    </row>
    <row r="32" spans="1:8" s="20" customFormat="1" ht="51.75">
      <c r="A32" s="206"/>
      <c r="B32" s="209"/>
      <c r="C32" s="176" t="s">
        <v>111</v>
      </c>
      <c r="D32" s="64"/>
      <c r="E32" s="64"/>
    </row>
    <row r="33" spans="1:6" s="20" customFormat="1" ht="17.25">
      <c r="A33" s="206"/>
      <c r="B33" s="209"/>
      <c r="C33" s="178" t="s">
        <v>16</v>
      </c>
      <c r="D33" s="148"/>
      <c r="E33" s="152"/>
    </row>
    <row r="34" spans="1:6" s="20" customFormat="1" ht="51.75">
      <c r="A34" s="206"/>
      <c r="B34" s="209"/>
      <c r="C34" s="176" t="s">
        <v>112</v>
      </c>
      <c r="D34" s="157"/>
      <c r="E34" s="152"/>
    </row>
    <row r="35" spans="1:6" s="20" customFormat="1" ht="17.25">
      <c r="A35" s="206"/>
      <c r="B35" s="209"/>
      <c r="C35" s="178" t="s">
        <v>17</v>
      </c>
      <c r="D35" s="148"/>
      <c r="E35" s="152"/>
    </row>
    <row r="36" spans="1:6" s="20" customFormat="1" ht="34.5">
      <c r="A36" s="207"/>
      <c r="B36" s="210"/>
      <c r="C36" s="179" t="s">
        <v>113</v>
      </c>
      <c r="D36" s="157"/>
      <c r="E36" s="152"/>
      <c r="F36" s="26"/>
    </row>
  </sheetData>
  <mergeCells count="16">
    <mergeCell ref="A31:A36"/>
    <mergeCell ref="B31:B36"/>
    <mergeCell ref="A5:E6"/>
    <mergeCell ref="D7:E7"/>
    <mergeCell ref="A8:B8"/>
    <mergeCell ref="C8:C9"/>
    <mergeCell ref="B10:C10"/>
    <mergeCell ref="A25:A30"/>
    <mergeCell ref="B25:B30"/>
    <mergeCell ref="D8:E8"/>
    <mergeCell ref="C18:E18"/>
    <mergeCell ref="A19:A24"/>
    <mergeCell ref="B19:B24"/>
    <mergeCell ref="A12:A17"/>
    <mergeCell ref="B12:B17"/>
    <mergeCell ref="A18:B18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G10" sqref="G10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0.33203125" style="1" customWidth="1"/>
    <col min="5" max="5" width="17.5" style="1" customWidth="1"/>
    <col min="6" max="6" width="18.1640625" style="1" customWidth="1"/>
    <col min="7" max="7" width="21.6640625" style="1" customWidth="1"/>
    <col min="8" max="8" width="20.5" style="1" customWidth="1"/>
    <col min="9" max="9" width="12.83203125" style="1" bestFit="1" customWidth="1"/>
    <col min="10" max="10" width="9.33203125" style="1"/>
    <col min="11" max="11" width="17.83203125" style="1" bestFit="1" customWidth="1"/>
    <col min="12" max="16384" width="9.33203125" style="1"/>
  </cols>
  <sheetData>
    <row r="1" spans="1:44">
      <c r="D1" s="15"/>
      <c r="E1" s="15"/>
      <c r="F1" s="25"/>
      <c r="G1" s="25"/>
      <c r="H1" s="23" t="s">
        <v>140</v>
      </c>
      <c r="I1" s="16"/>
    </row>
    <row r="2" spans="1:44">
      <c r="D2" s="25"/>
      <c r="E2" s="25"/>
      <c r="F2" s="25"/>
      <c r="G2" s="25"/>
      <c r="H2" s="23" t="s">
        <v>79</v>
      </c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</row>
    <row r="3" spans="1:44">
      <c r="D3" s="25"/>
      <c r="E3" s="25"/>
      <c r="F3" s="25"/>
      <c r="G3" s="25"/>
      <c r="H3" s="24" t="s">
        <v>24</v>
      </c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</row>
    <row r="4" spans="1:44">
      <c r="D4" s="223"/>
      <c r="E4" s="223"/>
      <c r="F4" s="223"/>
      <c r="G4" s="16"/>
      <c r="H4" s="16"/>
      <c r="I4" s="16"/>
    </row>
    <row r="5" spans="1:44">
      <c r="D5" s="223"/>
      <c r="E5" s="223"/>
      <c r="F5" s="223"/>
      <c r="G5" s="16"/>
      <c r="H5" s="16"/>
      <c r="I5" s="16"/>
    </row>
    <row r="6" spans="1:44" ht="54.75" customHeight="1">
      <c r="A6" s="211" t="s">
        <v>152</v>
      </c>
      <c r="B6" s="211"/>
      <c r="C6" s="211"/>
      <c r="D6" s="211"/>
      <c r="E6" s="211"/>
      <c r="F6" s="211"/>
      <c r="G6" s="211"/>
      <c r="H6" s="211"/>
      <c r="I6" s="18"/>
    </row>
    <row r="7" spans="1:44" ht="17.25">
      <c r="A7" s="3"/>
      <c r="B7" s="48"/>
      <c r="C7" s="48"/>
      <c r="D7" s="48"/>
      <c r="E7" s="48"/>
      <c r="F7" s="48"/>
      <c r="G7" s="212" t="s">
        <v>21</v>
      </c>
      <c r="H7" s="212"/>
      <c r="I7" s="18"/>
    </row>
    <row r="8" spans="1:44" ht="45.75" customHeight="1">
      <c r="A8" s="224" t="s">
        <v>26</v>
      </c>
      <c r="B8" s="224"/>
      <c r="C8" s="225" t="s">
        <v>27</v>
      </c>
      <c r="D8" s="225" t="s">
        <v>25</v>
      </c>
      <c r="E8" s="226" t="s">
        <v>28</v>
      </c>
      <c r="F8" s="226"/>
      <c r="G8" s="226"/>
      <c r="H8" s="226"/>
      <c r="I8" s="18"/>
    </row>
    <row r="9" spans="1:44" ht="17.25">
      <c r="A9" s="224"/>
      <c r="B9" s="224"/>
      <c r="C9" s="225"/>
      <c r="D9" s="225"/>
      <c r="E9" s="225" t="s">
        <v>29</v>
      </c>
      <c r="F9" s="225"/>
      <c r="G9" s="225"/>
      <c r="H9" s="225"/>
    </row>
    <row r="10" spans="1:44" ht="138">
      <c r="A10" s="49" t="s">
        <v>6</v>
      </c>
      <c r="B10" s="49" t="s">
        <v>0</v>
      </c>
      <c r="C10" s="225"/>
      <c r="D10" s="225"/>
      <c r="E10" s="50" t="s">
        <v>58</v>
      </c>
      <c r="F10" s="60" t="s">
        <v>59</v>
      </c>
      <c r="G10" s="50" t="s">
        <v>60</v>
      </c>
      <c r="H10" s="14" t="s">
        <v>61</v>
      </c>
    </row>
    <row r="11" spans="1:44" ht="17.25">
      <c r="A11" s="51"/>
      <c r="B11" s="51"/>
      <c r="C11" s="52" t="s">
        <v>25</v>
      </c>
      <c r="D11" s="53">
        <f>D13</f>
        <v>13910</v>
      </c>
      <c r="E11" s="53">
        <f>E13</f>
        <v>0</v>
      </c>
      <c r="F11" s="53">
        <f t="shared" ref="F11:H11" si="0">F13</f>
        <v>0</v>
      </c>
      <c r="G11" s="53">
        <f t="shared" si="0"/>
        <v>0</v>
      </c>
      <c r="H11" s="53">
        <f t="shared" si="0"/>
        <v>13910</v>
      </c>
      <c r="K11" s="132"/>
    </row>
    <row r="12" spans="1:44" ht="17.25">
      <c r="A12" s="51"/>
      <c r="B12" s="51"/>
      <c r="C12" s="54" t="s">
        <v>1</v>
      </c>
      <c r="D12" s="55"/>
      <c r="E12" s="55"/>
      <c r="F12" s="55"/>
      <c r="G12" s="55"/>
      <c r="H12" s="55"/>
    </row>
    <row r="13" spans="1:44" ht="17.25">
      <c r="A13" s="131"/>
      <c r="B13" s="131"/>
      <c r="C13" s="135" t="s">
        <v>22</v>
      </c>
      <c r="D13" s="139">
        <f>D15</f>
        <v>13910</v>
      </c>
      <c r="E13" s="139">
        <f>E15</f>
        <v>0</v>
      </c>
      <c r="F13" s="139">
        <f t="shared" ref="F13:H13" si="1">F15</f>
        <v>0</v>
      </c>
      <c r="G13" s="139">
        <f t="shared" si="1"/>
        <v>0</v>
      </c>
      <c r="H13" s="139">
        <f t="shared" si="1"/>
        <v>13910</v>
      </c>
    </row>
    <row r="14" spans="1:44" ht="17.25">
      <c r="A14" s="131"/>
      <c r="B14" s="131"/>
      <c r="C14" s="57" t="s">
        <v>23</v>
      </c>
      <c r="D14" s="139"/>
      <c r="E14" s="139"/>
      <c r="F14" s="139"/>
      <c r="G14" s="139"/>
      <c r="H14" s="139"/>
    </row>
    <row r="15" spans="1:44" ht="51.75">
      <c r="A15" s="58">
        <v>1057</v>
      </c>
      <c r="B15" s="58">
        <v>31001</v>
      </c>
      <c r="C15" s="59" t="s">
        <v>111</v>
      </c>
      <c r="D15" s="56">
        <f t="shared" ref="D15" si="2">E15+F15+G15+H15</f>
        <v>13910</v>
      </c>
      <c r="E15" s="56"/>
      <c r="F15" s="56"/>
      <c r="G15" s="56"/>
      <c r="H15" s="56">
        <f>'3'!H40</f>
        <v>13910</v>
      </c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topLeftCell="A17" zoomScaleNormal="100" zoomScaleSheetLayoutView="100" workbookViewId="0">
      <selection activeCell="L32" sqref="L32"/>
    </sheetView>
  </sheetViews>
  <sheetFormatPr defaultRowHeight="12.75"/>
  <cols>
    <col min="1" max="1" width="6.83203125" style="7" customWidth="1"/>
    <col min="2" max="2" width="7.33203125" style="7" customWidth="1"/>
    <col min="3" max="3" width="8.83203125" style="7" customWidth="1"/>
    <col min="4" max="4" width="7.5" style="7" customWidth="1"/>
    <col min="5" max="5" width="9.83203125" style="7" customWidth="1"/>
    <col min="6" max="6" width="83.33203125" style="7" customWidth="1"/>
    <col min="7" max="7" width="22" style="7" customWidth="1"/>
    <col min="8" max="8" width="24.1640625" style="46" customWidth="1"/>
    <col min="9" max="9" width="14" style="7" bestFit="1" customWidth="1"/>
    <col min="10" max="10" width="15.5" style="7" bestFit="1" customWidth="1"/>
    <col min="11" max="11" width="15" style="7" bestFit="1" customWidth="1"/>
    <col min="12" max="12" width="17.5" style="7" customWidth="1"/>
    <col min="13" max="13" width="14.33203125" style="7" bestFit="1" customWidth="1"/>
    <col min="14" max="14" width="13.1640625" style="7" customWidth="1"/>
    <col min="15" max="15" width="9.33203125" style="7"/>
    <col min="16" max="16" width="12.6640625" style="7" bestFit="1" customWidth="1"/>
    <col min="17" max="16384" width="9.33203125" style="7"/>
  </cols>
  <sheetData>
    <row r="1" spans="1:9" ht="14.45" customHeight="1">
      <c r="A1" s="5"/>
      <c r="B1" s="5"/>
      <c r="C1" s="5"/>
      <c r="D1" s="5"/>
      <c r="E1" s="5"/>
      <c r="G1" s="9"/>
      <c r="H1" s="10" t="s">
        <v>141</v>
      </c>
      <c r="I1" s="10"/>
    </row>
    <row r="2" spans="1:9" ht="14.45" customHeight="1">
      <c r="E2" s="5"/>
      <c r="G2" s="9"/>
      <c r="H2" s="45" t="s">
        <v>80</v>
      </c>
      <c r="I2" s="11"/>
    </row>
    <row r="3" spans="1:9" ht="14.45" customHeight="1">
      <c r="E3" s="5"/>
      <c r="G3" s="9"/>
      <c r="H3" s="45" t="s">
        <v>5</v>
      </c>
      <c r="I3" s="11"/>
    </row>
    <row r="4" spans="1:9" ht="14.45" customHeight="1">
      <c r="E4" s="5"/>
    </row>
    <row r="5" spans="1:9" ht="14.45" customHeight="1">
      <c r="A5" s="5"/>
      <c r="B5" s="5"/>
      <c r="C5" s="9"/>
      <c r="D5" s="9"/>
      <c r="E5" s="5"/>
    </row>
    <row r="6" spans="1:9" ht="35.25" customHeight="1">
      <c r="A6" s="211" t="s">
        <v>86</v>
      </c>
      <c r="B6" s="211"/>
      <c r="C6" s="211"/>
      <c r="D6" s="211"/>
      <c r="E6" s="211"/>
      <c r="F6" s="211"/>
      <c r="G6" s="211"/>
      <c r="H6" s="211"/>
    </row>
    <row r="7" spans="1:9" ht="14.45" customHeight="1">
      <c r="A7" s="61"/>
      <c r="B7" s="61"/>
      <c r="C7" s="61"/>
      <c r="D7" s="61"/>
      <c r="E7" s="71"/>
      <c r="F7" s="71"/>
      <c r="G7" s="212" t="s">
        <v>21</v>
      </c>
      <c r="H7" s="212"/>
    </row>
    <row r="8" spans="1:9" s="19" customFormat="1" ht="73.5" customHeight="1">
      <c r="A8" s="227" t="s">
        <v>30</v>
      </c>
      <c r="B8" s="228"/>
      <c r="C8" s="229"/>
      <c r="D8" s="230" t="s">
        <v>31</v>
      </c>
      <c r="E8" s="230"/>
      <c r="F8" s="230" t="s">
        <v>32</v>
      </c>
      <c r="G8" s="216" t="s">
        <v>139</v>
      </c>
      <c r="H8" s="217"/>
    </row>
    <row r="9" spans="1:9" s="19" customFormat="1" ht="51.75">
      <c r="A9" s="72" t="s">
        <v>33</v>
      </c>
      <c r="B9" s="73" t="s">
        <v>34</v>
      </c>
      <c r="C9" s="72" t="s">
        <v>35</v>
      </c>
      <c r="D9" s="74" t="s">
        <v>36</v>
      </c>
      <c r="E9" s="74" t="s">
        <v>37</v>
      </c>
      <c r="F9" s="230"/>
      <c r="G9" s="75" t="s">
        <v>38</v>
      </c>
      <c r="H9" s="76" t="s">
        <v>39</v>
      </c>
    </row>
    <row r="10" spans="1:9" s="19" customFormat="1" ht="17.25">
      <c r="A10" s="77"/>
      <c r="B10" s="78"/>
      <c r="C10" s="79"/>
      <c r="D10" s="78"/>
      <c r="E10" s="74"/>
      <c r="F10" s="118" t="s">
        <v>40</v>
      </c>
      <c r="G10" s="122">
        <f t="shared" ref="G10:H10" si="0">+G12</f>
        <v>0</v>
      </c>
      <c r="H10" s="122">
        <f t="shared" si="0"/>
        <v>0</v>
      </c>
    </row>
    <row r="11" spans="1:9" s="19" customFormat="1" ht="17.25">
      <c r="A11" s="80"/>
      <c r="B11" s="81"/>
      <c r="C11" s="82"/>
      <c r="D11" s="81"/>
      <c r="E11" s="83"/>
      <c r="F11" s="84" t="s">
        <v>41</v>
      </c>
      <c r="G11" s="122"/>
      <c r="H11" s="122"/>
    </row>
    <row r="12" spans="1:9" s="21" customFormat="1" ht="17.25">
      <c r="A12" s="237" t="s">
        <v>3</v>
      </c>
      <c r="B12" s="142"/>
      <c r="C12" s="143"/>
      <c r="D12" s="73"/>
      <c r="E12" s="73"/>
      <c r="F12" s="144" t="s">
        <v>92</v>
      </c>
      <c r="G12" s="122">
        <f>G14</f>
        <v>0</v>
      </c>
      <c r="H12" s="122">
        <f>H14</f>
        <v>0</v>
      </c>
    </row>
    <row r="13" spans="1:9" s="20" customFormat="1" ht="14.25" customHeight="1">
      <c r="A13" s="238"/>
      <c r="B13" s="140"/>
      <c r="C13" s="141"/>
      <c r="D13" s="81"/>
      <c r="E13" s="85"/>
      <c r="F13" s="84" t="s">
        <v>41</v>
      </c>
      <c r="G13" s="122"/>
      <c r="H13" s="122"/>
    </row>
    <row r="14" spans="1:9" s="21" customFormat="1" ht="51.75">
      <c r="A14" s="238"/>
      <c r="B14" s="237" t="s">
        <v>3</v>
      </c>
      <c r="C14" s="233"/>
      <c r="D14" s="235"/>
      <c r="E14" s="231"/>
      <c r="F14" s="145" t="s">
        <v>93</v>
      </c>
      <c r="G14" s="122">
        <f t="shared" ref="G14:H14" si="1">+G16</f>
        <v>0</v>
      </c>
      <c r="H14" s="122">
        <f t="shared" si="1"/>
        <v>0</v>
      </c>
    </row>
    <row r="15" spans="1:9" s="21" customFormat="1" ht="17.25">
      <c r="A15" s="238"/>
      <c r="B15" s="238"/>
      <c r="C15" s="234"/>
      <c r="D15" s="236"/>
      <c r="E15" s="236"/>
      <c r="F15" s="86" t="s">
        <v>41</v>
      </c>
      <c r="G15" s="122"/>
      <c r="H15" s="122"/>
    </row>
    <row r="16" spans="1:9" s="21" customFormat="1" ht="34.5">
      <c r="A16" s="238"/>
      <c r="B16" s="238"/>
      <c r="C16" s="237" t="s">
        <v>3</v>
      </c>
      <c r="D16" s="236"/>
      <c r="E16" s="236"/>
      <c r="F16" s="146" t="s">
        <v>94</v>
      </c>
      <c r="G16" s="122">
        <f t="shared" ref="G16:H16" si="2">G18</f>
        <v>0</v>
      </c>
      <c r="H16" s="122">
        <f t="shared" si="2"/>
        <v>0</v>
      </c>
    </row>
    <row r="17" spans="1:17" s="21" customFormat="1" ht="17.25">
      <c r="A17" s="238"/>
      <c r="B17" s="238"/>
      <c r="C17" s="238"/>
      <c r="D17" s="232"/>
      <c r="E17" s="232"/>
      <c r="F17" s="86" t="s">
        <v>41</v>
      </c>
      <c r="G17" s="120"/>
      <c r="H17" s="121"/>
    </row>
    <row r="18" spans="1:17" s="21" customFormat="1" ht="17.25">
      <c r="A18" s="238"/>
      <c r="B18" s="238"/>
      <c r="C18" s="238"/>
      <c r="D18" s="87"/>
      <c r="E18" s="231"/>
      <c r="F18" s="147" t="s">
        <v>22</v>
      </c>
      <c r="G18" s="122">
        <f t="shared" ref="G18:H18" si="3">G20</f>
        <v>0</v>
      </c>
      <c r="H18" s="122">
        <f t="shared" si="3"/>
        <v>0</v>
      </c>
    </row>
    <row r="19" spans="1:17" s="21" customFormat="1" ht="17.25">
      <c r="A19" s="238"/>
      <c r="B19" s="238"/>
      <c r="C19" s="238"/>
      <c r="D19" s="88"/>
      <c r="E19" s="232"/>
      <c r="F19" s="89" t="s">
        <v>41</v>
      </c>
      <c r="G19" s="122"/>
      <c r="H19" s="123"/>
    </row>
    <row r="20" spans="1:17" s="21" customFormat="1" ht="51.75">
      <c r="A20" s="238"/>
      <c r="B20" s="238"/>
      <c r="C20" s="238"/>
      <c r="D20" s="87">
        <v>1057</v>
      </c>
      <c r="E20" s="231"/>
      <c r="F20" s="89" t="s">
        <v>103</v>
      </c>
      <c r="G20" s="122">
        <f>+G22+G31+G40</f>
        <v>0</v>
      </c>
      <c r="H20" s="122">
        <f>+H22+H31+H40</f>
        <v>0</v>
      </c>
    </row>
    <row r="21" spans="1:17" s="21" customFormat="1" ht="17.25">
      <c r="A21" s="238"/>
      <c r="B21" s="238"/>
      <c r="C21" s="238"/>
      <c r="D21" s="87"/>
      <c r="E21" s="232"/>
      <c r="F21" s="89" t="s">
        <v>41</v>
      </c>
      <c r="G21" s="189"/>
      <c r="H21" s="123"/>
    </row>
    <row r="22" spans="1:17" s="21" customFormat="1" ht="51.75">
      <c r="A22" s="238"/>
      <c r="B22" s="238"/>
      <c r="C22" s="238"/>
      <c r="D22" s="87"/>
      <c r="E22" s="173">
        <v>11001</v>
      </c>
      <c r="F22" s="124" t="s">
        <v>95</v>
      </c>
      <c r="G22" s="189">
        <f>G24</f>
        <v>-23824</v>
      </c>
      <c r="H22" s="189">
        <f>H24</f>
        <v>-51874</v>
      </c>
      <c r="M22" s="22"/>
    </row>
    <row r="23" spans="1:17" s="21" customFormat="1" ht="17.25">
      <c r="A23" s="238"/>
      <c r="B23" s="238"/>
      <c r="C23" s="238"/>
      <c r="D23" s="87"/>
      <c r="E23" s="174"/>
      <c r="F23" s="90" t="s">
        <v>8</v>
      </c>
      <c r="G23" s="189"/>
      <c r="H23" s="189"/>
      <c r="M23" s="22"/>
    </row>
    <row r="24" spans="1:17" s="21" customFormat="1" ht="17.25">
      <c r="A24" s="238"/>
      <c r="B24" s="238"/>
      <c r="C24" s="238"/>
      <c r="D24" s="87"/>
      <c r="E24" s="174"/>
      <c r="F24" s="91" t="s">
        <v>9</v>
      </c>
      <c r="G24" s="189">
        <f>G26</f>
        <v>-23824</v>
      </c>
      <c r="H24" s="189">
        <f>H26</f>
        <v>-51874</v>
      </c>
      <c r="M24" s="22"/>
    </row>
    <row r="25" spans="1:17" s="21" customFormat="1" ht="34.5">
      <c r="A25" s="238"/>
      <c r="B25" s="238"/>
      <c r="C25" s="238"/>
      <c r="D25" s="87"/>
      <c r="E25" s="174"/>
      <c r="F25" s="92" t="s">
        <v>10</v>
      </c>
      <c r="G25" s="189"/>
      <c r="H25" s="189"/>
      <c r="M25" s="22"/>
    </row>
    <row r="26" spans="1:17" s="21" customFormat="1" ht="17.25">
      <c r="A26" s="238"/>
      <c r="B26" s="238"/>
      <c r="C26" s="238"/>
      <c r="D26" s="87"/>
      <c r="E26" s="174"/>
      <c r="F26" s="90" t="s">
        <v>11</v>
      </c>
      <c r="G26" s="189">
        <f t="shared" ref="G26:H27" si="4">G27</f>
        <v>-23824</v>
      </c>
      <c r="H26" s="189">
        <f t="shared" si="4"/>
        <v>-51874</v>
      </c>
      <c r="M26" s="22"/>
    </row>
    <row r="27" spans="1:17" s="21" customFormat="1" ht="17.25">
      <c r="A27" s="238"/>
      <c r="B27" s="238"/>
      <c r="C27" s="238"/>
      <c r="D27" s="87"/>
      <c r="E27" s="174"/>
      <c r="F27" s="90" t="s">
        <v>96</v>
      </c>
      <c r="G27" s="189">
        <f t="shared" si="4"/>
        <v>-23824</v>
      </c>
      <c r="H27" s="189">
        <f t="shared" si="4"/>
        <v>-51874</v>
      </c>
      <c r="M27" s="22"/>
    </row>
    <row r="28" spans="1:17" s="21" customFormat="1" ht="22.5" customHeight="1">
      <c r="A28" s="238"/>
      <c r="B28" s="238"/>
      <c r="C28" s="238"/>
      <c r="D28" s="117"/>
      <c r="E28" s="174"/>
      <c r="F28" s="119" t="s">
        <v>97</v>
      </c>
      <c r="G28" s="189">
        <f t="shared" ref="G28:H28" si="5">G29</f>
        <v>-23824</v>
      </c>
      <c r="H28" s="189">
        <f t="shared" si="5"/>
        <v>-51874</v>
      </c>
      <c r="M28" s="22"/>
    </row>
    <row r="29" spans="1:17" s="21" customFormat="1" ht="17.25">
      <c r="A29" s="238"/>
      <c r="B29" s="238"/>
      <c r="C29" s="238"/>
      <c r="D29" s="87"/>
      <c r="E29" s="174"/>
      <c r="F29" s="90" t="s">
        <v>98</v>
      </c>
      <c r="G29" s="189">
        <f t="shared" ref="G29:H29" si="6">G30</f>
        <v>-23824</v>
      </c>
      <c r="H29" s="189">
        <f t="shared" si="6"/>
        <v>-51874</v>
      </c>
      <c r="M29" s="22"/>
      <c r="O29" s="22"/>
      <c r="P29" s="22"/>
      <c r="Q29" s="22"/>
    </row>
    <row r="30" spans="1:17" s="21" customFormat="1" ht="17.25">
      <c r="A30" s="238"/>
      <c r="B30" s="238"/>
      <c r="C30" s="238"/>
      <c r="D30" s="88"/>
      <c r="E30" s="175"/>
      <c r="F30" s="90" t="s">
        <v>99</v>
      </c>
      <c r="G30" s="189">
        <v>-23824</v>
      </c>
      <c r="H30" s="189">
        <v>-51874</v>
      </c>
      <c r="M30" s="22"/>
      <c r="O30" s="22"/>
      <c r="P30" s="22"/>
      <c r="Q30" s="22"/>
    </row>
    <row r="31" spans="1:17" s="136" customFormat="1" ht="34.5">
      <c r="A31" s="238"/>
      <c r="B31" s="238"/>
      <c r="C31" s="238"/>
      <c r="D31" s="170"/>
      <c r="E31" s="173">
        <v>11010</v>
      </c>
      <c r="F31" s="124" t="s">
        <v>104</v>
      </c>
      <c r="G31" s="149">
        <f>G33</f>
        <v>9914</v>
      </c>
      <c r="H31" s="189">
        <f>H33</f>
        <v>37964</v>
      </c>
      <c r="M31" s="22"/>
    </row>
    <row r="32" spans="1:17" s="136" customFormat="1" ht="17.25">
      <c r="A32" s="238"/>
      <c r="B32" s="238"/>
      <c r="C32" s="238"/>
      <c r="D32" s="170"/>
      <c r="E32" s="174"/>
      <c r="F32" s="90" t="s">
        <v>8</v>
      </c>
      <c r="G32" s="149"/>
      <c r="H32" s="189"/>
      <c r="M32" s="22"/>
    </row>
    <row r="33" spans="1:17" s="136" customFormat="1" ht="17.25">
      <c r="A33" s="238"/>
      <c r="B33" s="238"/>
      <c r="C33" s="238"/>
      <c r="D33" s="170"/>
      <c r="E33" s="174"/>
      <c r="F33" s="91" t="s">
        <v>9</v>
      </c>
      <c r="G33" s="149">
        <f>G35</f>
        <v>9914</v>
      </c>
      <c r="H33" s="189">
        <f>H35</f>
        <v>37964</v>
      </c>
      <c r="M33" s="22"/>
    </row>
    <row r="34" spans="1:17" s="136" customFormat="1" ht="34.5">
      <c r="A34" s="238"/>
      <c r="B34" s="238"/>
      <c r="C34" s="238"/>
      <c r="D34" s="170"/>
      <c r="E34" s="174"/>
      <c r="F34" s="92" t="s">
        <v>10</v>
      </c>
      <c r="G34" s="149"/>
      <c r="H34" s="189"/>
      <c r="M34" s="22"/>
    </row>
    <row r="35" spans="1:17" s="136" customFormat="1" ht="17.25">
      <c r="A35" s="238"/>
      <c r="B35" s="238"/>
      <c r="C35" s="238"/>
      <c r="D35" s="170"/>
      <c r="E35" s="174"/>
      <c r="F35" s="90" t="s">
        <v>11</v>
      </c>
      <c r="G35" s="149">
        <f t="shared" ref="G35:H38" si="7">G36</f>
        <v>9914</v>
      </c>
      <c r="H35" s="189">
        <f t="shared" si="7"/>
        <v>37964</v>
      </c>
      <c r="M35" s="22"/>
    </row>
    <row r="36" spans="1:17" s="136" customFormat="1" ht="17.25">
      <c r="A36" s="238"/>
      <c r="B36" s="238"/>
      <c r="C36" s="238"/>
      <c r="D36" s="170"/>
      <c r="E36" s="174"/>
      <c r="F36" s="90" t="s">
        <v>96</v>
      </c>
      <c r="G36" s="149">
        <f t="shared" si="7"/>
        <v>9914</v>
      </c>
      <c r="H36" s="189">
        <f t="shared" si="7"/>
        <v>37964</v>
      </c>
      <c r="M36" s="22"/>
    </row>
    <row r="37" spans="1:17" s="136" customFormat="1" ht="22.5" customHeight="1">
      <c r="A37" s="238"/>
      <c r="B37" s="238"/>
      <c r="C37" s="238"/>
      <c r="D37" s="170"/>
      <c r="E37" s="174"/>
      <c r="F37" s="119" t="s">
        <v>100</v>
      </c>
      <c r="G37" s="149">
        <f t="shared" si="7"/>
        <v>9914</v>
      </c>
      <c r="H37" s="189">
        <f t="shared" si="7"/>
        <v>37964</v>
      </c>
      <c r="M37" s="22"/>
    </row>
    <row r="38" spans="1:17" s="136" customFormat="1" ht="17.25">
      <c r="A38" s="238"/>
      <c r="B38" s="238"/>
      <c r="C38" s="238"/>
      <c r="D38" s="170"/>
      <c r="E38" s="174"/>
      <c r="F38" s="90" t="s">
        <v>101</v>
      </c>
      <c r="G38" s="149">
        <f t="shared" si="7"/>
        <v>9914</v>
      </c>
      <c r="H38" s="189">
        <f t="shared" si="7"/>
        <v>37964</v>
      </c>
      <c r="M38" s="22"/>
      <c r="O38" s="22"/>
      <c r="P38" s="22"/>
      <c r="Q38" s="22"/>
    </row>
    <row r="39" spans="1:17" s="136" customFormat="1" ht="17.25">
      <c r="A39" s="238"/>
      <c r="B39" s="238"/>
      <c r="C39" s="238"/>
      <c r="D39" s="169"/>
      <c r="E39" s="175"/>
      <c r="F39" s="90" t="s">
        <v>102</v>
      </c>
      <c r="G39" s="149">
        <v>9914</v>
      </c>
      <c r="H39" s="189">
        <v>37964</v>
      </c>
      <c r="M39" s="22"/>
      <c r="O39" s="22"/>
      <c r="P39" s="22"/>
      <c r="Q39" s="22"/>
    </row>
    <row r="40" spans="1:17" s="136" customFormat="1" ht="34.5">
      <c r="A40" s="238"/>
      <c r="B40" s="238"/>
      <c r="C40" s="238"/>
      <c r="D40" s="154"/>
      <c r="E40" s="154">
        <v>31001</v>
      </c>
      <c r="F40" s="128" t="s">
        <v>105</v>
      </c>
      <c r="G40" s="149">
        <f>G42</f>
        <v>13910</v>
      </c>
      <c r="H40" s="149">
        <f t="shared" ref="H40" si="8">H42</f>
        <v>13910</v>
      </c>
    </row>
    <row r="41" spans="1:17" s="136" customFormat="1" ht="17.25">
      <c r="A41" s="238"/>
      <c r="B41" s="238"/>
      <c r="C41" s="238"/>
      <c r="D41" s="154"/>
      <c r="E41" s="154"/>
      <c r="F41" s="128" t="s">
        <v>8</v>
      </c>
      <c r="G41" s="149"/>
      <c r="H41" s="150"/>
    </row>
    <row r="42" spans="1:17" s="136" customFormat="1" ht="17.25">
      <c r="A42" s="238"/>
      <c r="B42" s="238"/>
      <c r="C42" s="238"/>
      <c r="D42" s="154"/>
      <c r="E42" s="154"/>
      <c r="F42" s="128" t="s">
        <v>9</v>
      </c>
      <c r="G42" s="149">
        <f t="shared" ref="G42:H42" si="9">G44</f>
        <v>13910</v>
      </c>
      <c r="H42" s="149">
        <f t="shared" si="9"/>
        <v>13910</v>
      </c>
    </row>
    <row r="43" spans="1:17" s="136" customFormat="1" ht="34.5">
      <c r="A43" s="238"/>
      <c r="B43" s="238"/>
      <c r="C43" s="238"/>
      <c r="D43" s="154"/>
      <c r="E43" s="154"/>
      <c r="F43" s="128" t="s">
        <v>10</v>
      </c>
      <c r="G43" s="149"/>
      <c r="H43" s="150"/>
    </row>
    <row r="44" spans="1:17" s="136" customFormat="1" ht="17.25">
      <c r="A44" s="238"/>
      <c r="B44" s="238"/>
      <c r="C44" s="238"/>
      <c r="D44" s="154"/>
      <c r="E44" s="154"/>
      <c r="F44" s="128" t="s">
        <v>11</v>
      </c>
      <c r="G44" s="149">
        <f t="shared" ref="G44:H46" si="10">G45</f>
        <v>13910</v>
      </c>
      <c r="H44" s="149">
        <f t="shared" si="10"/>
        <v>13910</v>
      </c>
    </row>
    <row r="45" spans="1:17" s="136" customFormat="1" ht="17.25">
      <c r="A45" s="238"/>
      <c r="B45" s="238"/>
      <c r="C45" s="238"/>
      <c r="D45" s="154"/>
      <c r="E45" s="154"/>
      <c r="F45" s="128" t="s">
        <v>56</v>
      </c>
      <c r="G45" s="149">
        <f t="shared" si="10"/>
        <v>13910</v>
      </c>
      <c r="H45" s="149">
        <f t="shared" si="10"/>
        <v>13910</v>
      </c>
    </row>
    <row r="46" spans="1:17" s="136" customFormat="1" ht="17.25">
      <c r="A46" s="238"/>
      <c r="B46" s="238"/>
      <c r="C46" s="238"/>
      <c r="D46" s="154"/>
      <c r="E46" s="154"/>
      <c r="F46" s="128" t="s">
        <v>57</v>
      </c>
      <c r="G46" s="149">
        <f t="shared" si="10"/>
        <v>13910</v>
      </c>
      <c r="H46" s="149">
        <f t="shared" si="10"/>
        <v>13910</v>
      </c>
    </row>
    <row r="47" spans="1:17" s="136" customFormat="1" ht="17.25">
      <c r="A47" s="238"/>
      <c r="B47" s="238"/>
      <c r="C47" s="238"/>
      <c r="D47" s="154"/>
      <c r="E47" s="154"/>
      <c r="F47" s="128" t="s">
        <v>42</v>
      </c>
      <c r="G47" s="149">
        <f>G48</f>
        <v>13910</v>
      </c>
      <c r="H47" s="149">
        <f>H48</f>
        <v>13910</v>
      </c>
    </row>
    <row r="48" spans="1:17" s="136" customFormat="1" ht="17.25">
      <c r="A48" s="234"/>
      <c r="B48" s="234"/>
      <c r="C48" s="234"/>
      <c r="D48" s="153"/>
      <c r="E48" s="153"/>
      <c r="F48" s="128" t="s">
        <v>43</v>
      </c>
      <c r="G48" s="149">
        <v>13910</v>
      </c>
      <c r="H48" s="149">
        <v>13910</v>
      </c>
    </row>
  </sheetData>
  <mergeCells count="14">
    <mergeCell ref="A8:C8"/>
    <mergeCell ref="D8:E8"/>
    <mergeCell ref="E20:E21"/>
    <mergeCell ref="A6:H6"/>
    <mergeCell ref="F8:F9"/>
    <mergeCell ref="G7:H7"/>
    <mergeCell ref="E18:E19"/>
    <mergeCell ref="C14:C15"/>
    <mergeCell ref="D14:D17"/>
    <mergeCell ref="E14:E17"/>
    <mergeCell ref="G8:H8"/>
    <mergeCell ref="A12:A48"/>
    <mergeCell ref="B14:B48"/>
    <mergeCell ref="C16:C4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C13" sqref="C13"/>
    </sheetView>
  </sheetViews>
  <sheetFormatPr defaultRowHeight="16.5"/>
  <cols>
    <col min="1" max="2" width="9.33203125" style="6"/>
    <col min="3" max="3" width="74.1640625" style="6" customWidth="1"/>
    <col min="4" max="5" width="22.1640625" style="6" customWidth="1"/>
    <col min="6" max="6" width="19.83203125" style="6" customWidth="1"/>
    <col min="7" max="7" width="19.1640625" style="6" bestFit="1" customWidth="1"/>
    <col min="8" max="8" width="16" style="6" bestFit="1" customWidth="1"/>
    <col min="9" max="16384" width="9.33203125" style="6"/>
  </cols>
  <sheetData>
    <row r="1" spans="1:9" s="1" customFormat="1" ht="13.5">
      <c r="C1" s="2"/>
      <c r="D1" s="2"/>
      <c r="E1" s="2" t="s">
        <v>142</v>
      </c>
    </row>
    <row r="2" spans="1:9" s="1" customFormat="1" ht="13.5">
      <c r="C2" s="242" t="s">
        <v>85</v>
      </c>
      <c r="D2" s="242"/>
      <c r="E2" s="242"/>
    </row>
    <row r="3" spans="1:9" s="1" customFormat="1" ht="13.5">
      <c r="C3" s="242" t="s">
        <v>63</v>
      </c>
      <c r="D3" s="242"/>
      <c r="E3" s="242"/>
    </row>
    <row r="4" spans="1:9" s="1" customFormat="1" ht="13.5"/>
    <row r="5" spans="1:9" s="1" customFormat="1" ht="52.5" customHeight="1">
      <c r="A5" s="243" t="s">
        <v>87</v>
      </c>
      <c r="B5" s="243"/>
      <c r="C5" s="243"/>
      <c r="D5" s="243"/>
      <c r="E5" s="243"/>
      <c r="F5" s="28"/>
    </row>
    <row r="7" spans="1:9" ht="17.25">
      <c r="A7" s="3"/>
      <c r="B7" s="3"/>
      <c r="C7" s="3"/>
      <c r="D7" s="212" t="s">
        <v>21</v>
      </c>
      <c r="E7" s="212"/>
    </row>
    <row r="8" spans="1:9" s="29" customFormat="1" ht="51.75" customHeight="1">
      <c r="A8" s="244" t="s">
        <v>64</v>
      </c>
      <c r="B8" s="244"/>
      <c r="C8" s="245" t="s">
        <v>66</v>
      </c>
      <c r="D8" s="246" t="s">
        <v>28</v>
      </c>
      <c r="E8" s="247"/>
      <c r="F8" s="30"/>
      <c r="G8" s="30"/>
      <c r="H8" s="30"/>
      <c r="I8" s="30"/>
    </row>
    <row r="9" spans="1:9" s="29" customFormat="1" ht="47.25" customHeight="1">
      <c r="A9" s="93" t="s">
        <v>6</v>
      </c>
      <c r="B9" s="93" t="s">
        <v>0</v>
      </c>
      <c r="C9" s="245"/>
      <c r="D9" s="94" t="s">
        <v>45</v>
      </c>
      <c r="E9" s="94" t="s">
        <v>46</v>
      </c>
      <c r="F9" s="30"/>
      <c r="G9" s="30"/>
      <c r="H9" s="30"/>
      <c r="I9" s="30"/>
    </row>
    <row r="10" spans="1:9" s="33" customFormat="1" ht="17.25">
      <c r="A10" s="31"/>
      <c r="B10" s="31"/>
      <c r="C10" s="32" t="s">
        <v>67</v>
      </c>
      <c r="D10" s="95">
        <f>D14</f>
        <v>13910</v>
      </c>
      <c r="E10" s="95">
        <f>E14</f>
        <v>13910</v>
      </c>
      <c r="F10" s="34"/>
      <c r="G10" s="34"/>
      <c r="H10" s="34"/>
      <c r="I10" s="34"/>
    </row>
    <row r="11" spans="1:9" s="33" customFormat="1" ht="17.25">
      <c r="A11" s="200"/>
      <c r="B11" s="201"/>
      <c r="C11" s="204" t="s">
        <v>159</v>
      </c>
      <c r="D11" s="203"/>
      <c r="E11" s="203"/>
      <c r="F11" s="34"/>
      <c r="G11" s="34"/>
      <c r="H11" s="34"/>
      <c r="I11" s="34"/>
    </row>
    <row r="12" spans="1:9" s="33" customFormat="1" ht="17.25">
      <c r="A12" s="200"/>
      <c r="B12" s="201"/>
      <c r="C12" s="202" t="s">
        <v>22</v>
      </c>
      <c r="D12" s="203"/>
      <c r="E12" s="203"/>
      <c r="F12" s="34"/>
      <c r="G12" s="34"/>
      <c r="H12" s="34"/>
      <c r="I12" s="34"/>
    </row>
    <row r="13" spans="1:9" s="33" customFormat="1" ht="17.25">
      <c r="A13" s="200"/>
      <c r="B13" s="201"/>
      <c r="C13" s="204" t="s">
        <v>159</v>
      </c>
      <c r="D13" s="203"/>
      <c r="E13" s="203"/>
      <c r="F13" s="34"/>
      <c r="G13" s="34"/>
      <c r="H13" s="34"/>
      <c r="I13" s="34"/>
    </row>
    <row r="14" spans="1:9" s="35" customFormat="1" ht="51.75">
      <c r="A14" s="239">
        <v>1057</v>
      </c>
      <c r="B14" s="96">
        <v>31001</v>
      </c>
      <c r="C14" s="97" t="s">
        <v>114</v>
      </c>
      <c r="D14" s="98">
        <f>D16</f>
        <v>13910</v>
      </c>
      <c r="E14" s="98">
        <f t="shared" ref="E14" si="0">E16</f>
        <v>13910</v>
      </c>
      <c r="F14" s="137"/>
      <c r="G14" s="137"/>
      <c r="H14" s="137"/>
      <c r="I14" s="137"/>
    </row>
    <row r="15" spans="1:9" s="35" customFormat="1" ht="17.25">
      <c r="A15" s="240"/>
      <c r="B15" s="99"/>
      <c r="C15" s="100" t="s">
        <v>68</v>
      </c>
      <c r="D15" s="100"/>
      <c r="E15" s="101"/>
      <c r="F15" s="137"/>
      <c r="G15" s="137"/>
      <c r="H15" s="137"/>
      <c r="I15" s="137"/>
    </row>
    <row r="16" spans="1:9" s="36" customFormat="1" ht="17.25">
      <c r="A16" s="241"/>
      <c r="B16" s="102"/>
      <c r="C16" s="103" t="s">
        <v>115</v>
      </c>
      <c r="D16" s="104">
        <f>'3'!G40</f>
        <v>13910</v>
      </c>
      <c r="E16" s="104">
        <f>'3'!H40</f>
        <v>13910</v>
      </c>
      <c r="F16" s="138"/>
      <c r="G16" s="138"/>
      <c r="H16" s="138"/>
      <c r="I16" s="138"/>
    </row>
  </sheetData>
  <mergeCells count="8">
    <mergeCell ref="A14:A16"/>
    <mergeCell ref="C2:E2"/>
    <mergeCell ref="C3:E3"/>
    <mergeCell ref="A5:E5"/>
    <mergeCell ref="A8:B8"/>
    <mergeCell ref="C8:C9"/>
    <mergeCell ref="D7:E7"/>
    <mergeCell ref="D8:E8"/>
  </mergeCells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25" zoomScaleNormal="100" workbookViewId="0">
      <selection activeCell="A35" sqref="A35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19.1640625" style="1" customWidth="1"/>
    <col min="4" max="4" width="26" style="1" customWidth="1"/>
    <col min="5" max="5" width="25" style="1" customWidth="1"/>
    <col min="6" max="6" width="22.6640625" style="1" customWidth="1"/>
    <col min="7" max="7" width="23.1640625" style="1" customWidth="1"/>
    <col min="8" max="8" width="15.6640625" style="1" bestFit="1" customWidth="1"/>
    <col min="9" max="9" width="17" style="1" customWidth="1"/>
    <col min="10" max="16384" width="10.6640625" style="1"/>
  </cols>
  <sheetData>
    <row r="1" spans="1:4">
      <c r="C1" s="9"/>
      <c r="D1" s="10" t="s">
        <v>143</v>
      </c>
    </row>
    <row r="2" spans="1:4">
      <c r="C2" s="9"/>
      <c r="D2" s="45" t="s">
        <v>80</v>
      </c>
    </row>
    <row r="3" spans="1:4">
      <c r="C3" s="9"/>
      <c r="D3" s="45" t="s">
        <v>5</v>
      </c>
    </row>
    <row r="4" spans="1:4">
      <c r="B4" s="11"/>
      <c r="C4" s="249"/>
      <c r="D4" s="249"/>
    </row>
    <row r="8" spans="1:4" ht="42" customHeight="1">
      <c r="A8" s="250" t="s">
        <v>116</v>
      </c>
      <c r="B8" s="250"/>
      <c r="C8" s="250"/>
      <c r="D8" s="250"/>
    </row>
    <row r="9" spans="1:4" ht="12.75" customHeight="1">
      <c r="A9" s="47"/>
      <c r="B9" s="47"/>
      <c r="C9" s="3"/>
      <c r="D9" s="3"/>
    </row>
    <row r="11" spans="1:4" ht="17.25">
      <c r="A11" s="251" t="s">
        <v>22</v>
      </c>
      <c r="B11" s="251"/>
      <c r="C11" s="251"/>
      <c r="D11" s="251"/>
    </row>
    <row r="12" spans="1:4" ht="17.25">
      <c r="A12" s="155"/>
      <c r="B12" s="155"/>
      <c r="C12" s="155"/>
      <c r="D12" s="155"/>
    </row>
    <row r="13" spans="1:4" s="3" customFormat="1" ht="17.25">
      <c r="A13" s="106" t="s">
        <v>4</v>
      </c>
      <c r="B13" s="105"/>
    </row>
    <row r="14" spans="1:4" ht="17.25">
      <c r="A14" s="3"/>
      <c r="B14" s="3"/>
      <c r="C14" s="3"/>
      <c r="D14" s="3"/>
    </row>
    <row r="15" spans="1:4" ht="17.25">
      <c r="A15" s="3"/>
      <c r="B15" s="3"/>
      <c r="C15" s="3"/>
      <c r="D15" s="3"/>
    </row>
    <row r="16" spans="1:4" ht="17.25">
      <c r="A16" s="156" t="s">
        <v>47</v>
      </c>
      <c r="B16" s="252" t="s">
        <v>48</v>
      </c>
      <c r="C16" s="252"/>
      <c r="D16" s="252"/>
    </row>
    <row r="17" spans="1:7" ht="57.75" customHeight="1">
      <c r="A17" s="178">
        <v>1057</v>
      </c>
      <c r="B17" s="180" t="s">
        <v>117</v>
      </c>
      <c r="C17" s="108"/>
      <c r="D17" s="108"/>
    </row>
    <row r="18" spans="1:7" ht="17.25">
      <c r="A18" s="109"/>
      <c r="B18" s="109"/>
      <c r="C18" s="109"/>
      <c r="D18" s="109"/>
    </row>
    <row r="19" spans="1:7" ht="17.25">
      <c r="A19" s="252" t="s">
        <v>49</v>
      </c>
      <c r="B19" s="252"/>
      <c r="C19" s="252"/>
      <c r="D19" s="252"/>
    </row>
    <row r="20" spans="1:7" ht="47.25" customHeight="1">
      <c r="A20" s="125" t="s">
        <v>50</v>
      </c>
      <c r="B20" s="178" t="s">
        <v>118</v>
      </c>
      <c r="C20" s="253" t="s">
        <v>151</v>
      </c>
      <c r="D20" s="254"/>
      <c r="F20" s="151"/>
      <c r="G20" s="151"/>
    </row>
    <row r="21" spans="1:7" ht="17.25">
      <c r="A21" s="125" t="s">
        <v>51</v>
      </c>
      <c r="B21" s="178" t="s">
        <v>119</v>
      </c>
      <c r="C21" s="152" t="s">
        <v>52</v>
      </c>
      <c r="D21" s="152" t="s">
        <v>39</v>
      </c>
    </row>
    <row r="22" spans="1:7" ht="69">
      <c r="A22" s="181" t="s">
        <v>53</v>
      </c>
      <c r="B22" s="182" t="s">
        <v>120</v>
      </c>
      <c r="C22" s="157"/>
      <c r="D22" s="157"/>
    </row>
    <row r="23" spans="1:7" ht="51.75">
      <c r="A23" s="183" t="s">
        <v>54</v>
      </c>
      <c r="B23" s="184" t="s">
        <v>121</v>
      </c>
      <c r="C23" s="157"/>
      <c r="D23" s="157"/>
    </row>
    <row r="24" spans="1:7" ht="17.25">
      <c r="A24" s="181" t="s">
        <v>55</v>
      </c>
      <c r="B24" s="185" t="s">
        <v>122</v>
      </c>
      <c r="C24" s="157"/>
      <c r="D24" s="157"/>
    </row>
    <row r="25" spans="1:7" ht="51.75">
      <c r="A25" s="176" t="s">
        <v>123</v>
      </c>
      <c r="B25" s="185" t="s">
        <v>124</v>
      </c>
      <c r="C25" s="157"/>
      <c r="D25" s="157"/>
    </row>
    <row r="26" spans="1:7" ht="17.25">
      <c r="A26" s="213" t="s">
        <v>19</v>
      </c>
      <c r="B26" s="213"/>
      <c r="C26" s="157"/>
      <c r="D26" s="157"/>
    </row>
    <row r="27" spans="1:7" ht="17.25">
      <c r="A27" s="248" t="s">
        <v>20</v>
      </c>
      <c r="B27" s="248"/>
      <c r="C27" s="64">
        <f>'3'!G22</f>
        <v>-23824</v>
      </c>
      <c r="D27" s="64">
        <f>'3'!H22</f>
        <v>-51874</v>
      </c>
    </row>
    <row r="32" spans="1:7" ht="47.25" customHeight="1">
      <c r="A32" s="125" t="s">
        <v>50</v>
      </c>
      <c r="B32" s="178" t="s">
        <v>118</v>
      </c>
      <c r="C32" s="253" t="s">
        <v>28</v>
      </c>
      <c r="D32" s="254"/>
      <c r="F32" s="151"/>
      <c r="G32" s="151"/>
    </row>
    <row r="33" spans="1:7" ht="17.25">
      <c r="A33" s="125" t="s">
        <v>51</v>
      </c>
      <c r="B33" s="178">
        <v>11010</v>
      </c>
      <c r="C33" s="168" t="s">
        <v>52</v>
      </c>
      <c r="D33" s="168" t="s">
        <v>39</v>
      </c>
    </row>
    <row r="34" spans="1:7" ht="51.75">
      <c r="A34" s="181" t="s">
        <v>53</v>
      </c>
      <c r="B34" s="182" t="s">
        <v>125</v>
      </c>
      <c r="C34" s="172"/>
      <c r="D34" s="172"/>
    </row>
    <row r="35" spans="1:7" ht="51.75">
      <c r="A35" s="183" t="s">
        <v>54</v>
      </c>
      <c r="B35" s="184" t="s">
        <v>126</v>
      </c>
      <c r="C35" s="172"/>
      <c r="D35" s="172"/>
    </row>
    <row r="36" spans="1:7" ht="17.25">
      <c r="A36" s="181" t="s">
        <v>55</v>
      </c>
      <c r="B36" s="185" t="s">
        <v>122</v>
      </c>
      <c r="C36" s="172"/>
      <c r="D36" s="172"/>
    </row>
    <row r="37" spans="1:7" ht="34.5">
      <c r="A37" s="176" t="s">
        <v>127</v>
      </c>
      <c r="B37" s="185" t="s">
        <v>128</v>
      </c>
      <c r="C37" s="172"/>
      <c r="D37" s="172"/>
    </row>
    <row r="38" spans="1:7" ht="17.25">
      <c r="A38" s="213" t="s">
        <v>19</v>
      </c>
      <c r="B38" s="213"/>
      <c r="C38" s="172"/>
      <c r="D38" s="172"/>
    </row>
    <row r="39" spans="1:7" ht="17.25">
      <c r="A39" s="248" t="s">
        <v>20</v>
      </c>
      <c r="B39" s="248"/>
      <c r="C39" s="64">
        <f>'3'!G31</f>
        <v>9914</v>
      </c>
      <c r="D39" s="64">
        <f>'3'!H31</f>
        <v>37964</v>
      </c>
    </row>
    <row r="42" spans="1:7" ht="47.25" customHeight="1">
      <c r="A42" s="125" t="s">
        <v>50</v>
      </c>
      <c r="B42" s="178" t="s">
        <v>118</v>
      </c>
      <c r="C42" s="253" t="s">
        <v>28</v>
      </c>
      <c r="D42" s="254"/>
      <c r="F42" s="151"/>
      <c r="G42" s="151"/>
    </row>
    <row r="43" spans="1:7" ht="17.25">
      <c r="A43" s="125" t="s">
        <v>129</v>
      </c>
      <c r="B43" s="178">
        <v>31001</v>
      </c>
      <c r="C43" s="168" t="s">
        <v>52</v>
      </c>
      <c r="D43" s="168" t="s">
        <v>39</v>
      </c>
    </row>
    <row r="44" spans="1:7" ht="51.75">
      <c r="A44" s="181" t="s">
        <v>130</v>
      </c>
      <c r="B44" s="182" t="s">
        <v>111</v>
      </c>
      <c r="C44" s="172"/>
      <c r="D44" s="172"/>
    </row>
    <row r="45" spans="1:7" ht="51.75">
      <c r="A45" s="183" t="s">
        <v>131</v>
      </c>
      <c r="B45" s="184" t="s">
        <v>132</v>
      </c>
      <c r="C45" s="172"/>
      <c r="D45" s="172"/>
    </row>
    <row r="46" spans="1:7" ht="34.5">
      <c r="A46" s="181" t="s">
        <v>133</v>
      </c>
      <c r="B46" s="185" t="s">
        <v>113</v>
      </c>
      <c r="C46" s="172"/>
      <c r="D46" s="172"/>
    </row>
    <row r="47" spans="1:7" ht="34.5">
      <c r="A47" s="176" t="s">
        <v>134</v>
      </c>
      <c r="B47" s="185" t="s">
        <v>22</v>
      </c>
      <c r="C47" s="172"/>
      <c r="D47" s="172"/>
    </row>
    <row r="48" spans="1:7" ht="17.25">
      <c r="A48" s="213" t="s">
        <v>19</v>
      </c>
      <c r="B48" s="213"/>
      <c r="C48" s="172"/>
      <c r="D48" s="172"/>
    </row>
    <row r="49" spans="1:4" ht="17.25">
      <c r="A49" s="248" t="s">
        <v>20</v>
      </c>
      <c r="B49" s="248"/>
      <c r="C49" s="64">
        <f>'3'!G40</f>
        <v>13910</v>
      </c>
      <c r="D49" s="64">
        <f>'3'!H40</f>
        <v>13910</v>
      </c>
    </row>
  </sheetData>
  <mergeCells count="14">
    <mergeCell ref="A49:B49"/>
    <mergeCell ref="C4:D4"/>
    <mergeCell ref="A8:D8"/>
    <mergeCell ref="A27:B27"/>
    <mergeCell ref="A11:D11"/>
    <mergeCell ref="B16:D16"/>
    <mergeCell ref="A19:D19"/>
    <mergeCell ref="C20:D20"/>
    <mergeCell ref="A26:B26"/>
    <mergeCell ref="C32:D32"/>
    <mergeCell ref="A38:B38"/>
    <mergeCell ref="A39:B39"/>
    <mergeCell ref="C42:D42"/>
    <mergeCell ref="A48:B48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34" zoomScaleNormal="100" zoomScaleSheetLayoutView="100" workbookViewId="0">
      <selection activeCell="B60" sqref="B60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3" width="18.33203125" style="1" customWidth="1"/>
    <col min="4" max="4" width="22.6640625" style="1" customWidth="1"/>
    <col min="5" max="5" width="10.6640625" style="1"/>
    <col min="6" max="6" width="15.1640625" style="1" bestFit="1" customWidth="1"/>
    <col min="7" max="7" width="20" style="1" customWidth="1"/>
    <col min="8" max="10" width="18.1640625" style="1" customWidth="1"/>
    <col min="11" max="16384" width="10.6640625" style="1"/>
  </cols>
  <sheetData>
    <row r="1" spans="1:4">
      <c r="C1" s="9"/>
      <c r="D1" s="10" t="s">
        <v>62</v>
      </c>
    </row>
    <row r="2" spans="1:4">
      <c r="C2" s="9"/>
      <c r="D2" s="45" t="s">
        <v>80</v>
      </c>
    </row>
    <row r="3" spans="1:4">
      <c r="C3" s="9"/>
      <c r="D3" s="45" t="s">
        <v>5</v>
      </c>
    </row>
    <row r="4" spans="1:4">
      <c r="C4" s="9"/>
      <c r="D4" s="45"/>
    </row>
    <row r="5" spans="1:4">
      <c r="C5" s="9"/>
      <c r="D5" s="45"/>
    </row>
    <row r="6" spans="1:4" ht="42" customHeight="1">
      <c r="A6" s="250" t="s">
        <v>88</v>
      </c>
      <c r="B6" s="250"/>
      <c r="C6" s="250"/>
      <c r="D6" s="250"/>
    </row>
    <row r="7" spans="1:4" ht="12.75" customHeight="1">
      <c r="A7" s="47"/>
      <c r="B7" s="47"/>
      <c r="C7" s="3"/>
      <c r="D7" s="3"/>
    </row>
    <row r="8" spans="1:4" s="3" customFormat="1" ht="17.25">
      <c r="A8" s="256" t="s">
        <v>18</v>
      </c>
      <c r="B8" s="256"/>
      <c r="C8" s="256"/>
      <c r="D8" s="256"/>
    </row>
    <row r="9" spans="1:4" s="3" customFormat="1" ht="17.25">
      <c r="A9" s="105"/>
      <c r="B9" s="105"/>
    </row>
    <row r="10" spans="1:4" s="3" customFormat="1" ht="17.25">
      <c r="A10" s="255" t="s">
        <v>65</v>
      </c>
      <c r="B10" s="255"/>
    </row>
    <row r="11" spans="1:4" s="3" customFormat="1" ht="17.25">
      <c r="A11" s="107"/>
      <c r="B11" s="107"/>
    </row>
    <row r="12" spans="1:4" s="3" customFormat="1" ht="17.25">
      <c r="A12" s="107"/>
      <c r="B12" s="107"/>
    </row>
    <row r="13" spans="1:4" ht="17.25">
      <c r="A13" s="171" t="s">
        <v>47</v>
      </c>
      <c r="B13" s="252" t="s">
        <v>48</v>
      </c>
      <c r="C13" s="252"/>
      <c r="D13" s="252"/>
    </row>
    <row r="14" spans="1:4" ht="57.75" customHeight="1">
      <c r="A14" s="178">
        <v>1057</v>
      </c>
      <c r="B14" s="180" t="s">
        <v>117</v>
      </c>
      <c r="C14" s="108"/>
      <c r="D14" s="108"/>
    </row>
    <row r="15" spans="1:4" ht="17.25">
      <c r="A15" s="109"/>
      <c r="B15" s="109"/>
      <c r="C15" s="109"/>
      <c r="D15" s="109"/>
    </row>
    <row r="16" spans="1:4" ht="17.25">
      <c r="A16" s="252" t="s">
        <v>49</v>
      </c>
      <c r="B16" s="252"/>
      <c r="C16" s="252"/>
      <c r="D16" s="252"/>
    </row>
    <row r="17" spans="1:7" ht="47.25" customHeight="1">
      <c r="A17" s="125" t="s">
        <v>50</v>
      </c>
      <c r="B17" s="178" t="s">
        <v>118</v>
      </c>
      <c r="C17" s="253" t="s">
        <v>151</v>
      </c>
      <c r="D17" s="254"/>
      <c r="F17" s="151"/>
      <c r="G17" s="151"/>
    </row>
    <row r="18" spans="1:7" ht="17.25">
      <c r="A18" s="125" t="s">
        <v>51</v>
      </c>
      <c r="B18" s="178" t="s">
        <v>119</v>
      </c>
      <c r="C18" s="168" t="s">
        <v>52</v>
      </c>
      <c r="D18" s="168" t="s">
        <v>39</v>
      </c>
    </row>
    <row r="19" spans="1:7" ht="69">
      <c r="A19" s="181" t="s">
        <v>53</v>
      </c>
      <c r="B19" s="182" t="s">
        <v>120</v>
      </c>
      <c r="C19" s="172"/>
      <c r="D19" s="172"/>
    </row>
    <row r="20" spans="1:7" ht="51.75">
      <c r="A20" s="183" t="s">
        <v>54</v>
      </c>
      <c r="B20" s="184" t="s">
        <v>121</v>
      </c>
      <c r="C20" s="172"/>
      <c r="D20" s="172"/>
    </row>
    <row r="21" spans="1:7" ht="17.25">
      <c r="A21" s="181" t="s">
        <v>55</v>
      </c>
      <c r="B21" s="185" t="s">
        <v>122</v>
      </c>
      <c r="C21" s="172"/>
      <c r="D21" s="172"/>
    </row>
    <row r="22" spans="1:7" ht="51.75">
      <c r="A22" s="176" t="s">
        <v>123</v>
      </c>
      <c r="B22" s="185" t="s">
        <v>124</v>
      </c>
      <c r="C22" s="172"/>
      <c r="D22" s="172"/>
    </row>
    <row r="23" spans="1:7" ht="17.25">
      <c r="A23" s="213" t="s">
        <v>19</v>
      </c>
      <c r="B23" s="213"/>
      <c r="C23" s="172"/>
      <c r="D23" s="172"/>
    </row>
    <row r="24" spans="1:7" ht="17.25">
      <c r="A24" s="248" t="s">
        <v>20</v>
      </c>
      <c r="B24" s="248"/>
      <c r="C24" s="64">
        <f>'3'!G22</f>
        <v>-23824</v>
      </c>
      <c r="D24" s="64">
        <f>'3'!H22</f>
        <v>-51874</v>
      </c>
    </row>
    <row r="29" spans="1:7" ht="47.25" customHeight="1">
      <c r="A29" s="125" t="s">
        <v>50</v>
      </c>
      <c r="B29" s="178" t="s">
        <v>118</v>
      </c>
      <c r="C29" s="253" t="s">
        <v>28</v>
      </c>
      <c r="D29" s="254"/>
      <c r="F29" s="151"/>
      <c r="G29" s="151"/>
    </row>
    <row r="30" spans="1:7" ht="17.25">
      <c r="A30" s="125" t="s">
        <v>51</v>
      </c>
      <c r="B30" s="178">
        <v>11010</v>
      </c>
      <c r="C30" s="168" t="s">
        <v>52</v>
      </c>
      <c r="D30" s="168" t="s">
        <v>39</v>
      </c>
    </row>
    <row r="31" spans="1:7" ht="51.75">
      <c r="A31" s="181" t="s">
        <v>53</v>
      </c>
      <c r="B31" s="182" t="s">
        <v>125</v>
      </c>
      <c r="C31" s="172"/>
      <c r="D31" s="172"/>
    </row>
    <row r="32" spans="1:7" ht="51.75">
      <c r="A32" s="183" t="s">
        <v>54</v>
      </c>
      <c r="B32" s="184" t="s">
        <v>126</v>
      </c>
      <c r="C32" s="172"/>
      <c r="D32" s="172"/>
    </row>
    <row r="33" spans="1:7" ht="17.25">
      <c r="A33" s="181" t="s">
        <v>55</v>
      </c>
      <c r="B33" s="185" t="s">
        <v>122</v>
      </c>
      <c r="C33" s="172"/>
      <c r="D33" s="172"/>
    </row>
    <row r="34" spans="1:7" ht="34.5">
      <c r="A34" s="176" t="s">
        <v>127</v>
      </c>
      <c r="B34" s="185" t="s">
        <v>128</v>
      </c>
      <c r="C34" s="172"/>
      <c r="D34" s="172"/>
    </row>
    <row r="35" spans="1:7" ht="17.25">
      <c r="A35" s="213" t="s">
        <v>19</v>
      </c>
      <c r="B35" s="213"/>
      <c r="C35" s="172"/>
      <c r="D35" s="172"/>
    </row>
    <row r="36" spans="1:7" ht="17.25">
      <c r="A36" s="248" t="s">
        <v>20</v>
      </c>
      <c r="B36" s="248"/>
      <c r="C36" s="64">
        <f>'3'!G31</f>
        <v>9914</v>
      </c>
      <c r="D36" s="64">
        <f>'3'!H31</f>
        <v>37964</v>
      </c>
    </row>
    <row r="39" spans="1:7" ht="47.25" customHeight="1">
      <c r="A39" s="125" t="s">
        <v>50</v>
      </c>
      <c r="B39" s="178" t="s">
        <v>118</v>
      </c>
      <c r="C39" s="253" t="s">
        <v>28</v>
      </c>
      <c r="D39" s="254"/>
      <c r="F39" s="151"/>
      <c r="G39" s="151"/>
    </row>
    <row r="40" spans="1:7" ht="17.25">
      <c r="A40" s="125" t="s">
        <v>129</v>
      </c>
      <c r="B40" s="178">
        <v>31001</v>
      </c>
      <c r="C40" s="168" t="s">
        <v>52</v>
      </c>
      <c r="D40" s="168" t="s">
        <v>39</v>
      </c>
    </row>
    <row r="41" spans="1:7" ht="51.75">
      <c r="A41" s="181" t="s">
        <v>130</v>
      </c>
      <c r="B41" s="182" t="s">
        <v>111</v>
      </c>
      <c r="C41" s="172"/>
      <c r="D41" s="172"/>
    </row>
    <row r="42" spans="1:7" ht="51.75">
      <c r="A42" s="183" t="s">
        <v>131</v>
      </c>
      <c r="B42" s="184" t="s">
        <v>132</v>
      </c>
      <c r="C42" s="172"/>
      <c r="D42" s="172"/>
    </row>
    <row r="43" spans="1:7" ht="51.75">
      <c r="A43" s="181" t="s">
        <v>133</v>
      </c>
      <c r="B43" s="185" t="s">
        <v>113</v>
      </c>
      <c r="C43" s="172"/>
      <c r="D43" s="172"/>
    </row>
    <row r="44" spans="1:7" ht="34.5">
      <c r="A44" s="176" t="s">
        <v>134</v>
      </c>
      <c r="B44" s="185" t="s">
        <v>22</v>
      </c>
      <c r="C44" s="172"/>
      <c r="D44" s="172"/>
    </row>
    <row r="45" spans="1:7" ht="17.25">
      <c r="A45" s="213" t="s">
        <v>19</v>
      </c>
      <c r="B45" s="213"/>
      <c r="C45" s="172"/>
      <c r="D45" s="172"/>
    </row>
    <row r="46" spans="1:7" ht="17.25">
      <c r="A46" s="248" t="s">
        <v>20</v>
      </c>
      <c r="B46" s="248"/>
      <c r="C46" s="64">
        <f>'3'!G40</f>
        <v>13910</v>
      </c>
      <c r="D46" s="64">
        <f>'3'!H40</f>
        <v>13910</v>
      </c>
    </row>
  </sheetData>
  <mergeCells count="14">
    <mergeCell ref="C39:D39"/>
    <mergeCell ref="A45:B45"/>
    <mergeCell ref="A46:B46"/>
    <mergeCell ref="A6:D6"/>
    <mergeCell ref="A10:B10"/>
    <mergeCell ref="A8:D8"/>
    <mergeCell ref="B13:D13"/>
    <mergeCell ref="A16:D16"/>
    <mergeCell ref="C17:D17"/>
    <mergeCell ref="A23:B23"/>
    <mergeCell ref="A24:B24"/>
    <mergeCell ref="C29:D29"/>
    <mergeCell ref="A35:B35"/>
    <mergeCell ref="A36:B36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0" workbookViewId="0">
      <selection activeCell="G30" sqref="G30"/>
    </sheetView>
  </sheetViews>
  <sheetFormatPr defaultRowHeight="13.5"/>
  <cols>
    <col min="1" max="1" width="21.33203125" style="37" customWidth="1"/>
    <col min="2" max="2" width="57.5" style="38" customWidth="1"/>
    <col min="3" max="3" width="11" style="39" customWidth="1"/>
    <col min="4" max="4" width="11" style="40" customWidth="1"/>
    <col min="5" max="5" width="24.83203125" style="40" customWidth="1"/>
    <col min="6" max="6" width="15" style="39" customWidth="1"/>
    <col min="7" max="7" width="25" style="39" customWidth="1"/>
    <col min="8" max="8" width="6.33203125" style="37" customWidth="1"/>
    <col min="9" max="9" width="6.5" style="37" customWidth="1"/>
    <col min="10" max="10" width="39.33203125" style="37" customWidth="1"/>
    <col min="11" max="11" width="15.33203125" style="37" bestFit="1" customWidth="1"/>
    <col min="12" max="12" width="11.83203125" style="37" customWidth="1"/>
    <col min="13" max="13" width="9.33203125" style="37" customWidth="1"/>
    <col min="14" max="14" width="11.5" style="37" customWidth="1"/>
    <col min="15" max="15" width="19.33203125" style="37" customWidth="1"/>
    <col min="16" max="16" width="9.33203125" style="37"/>
    <col min="17" max="18" width="10.5" style="37" bestFit="1" customWidth="1"/>
    <col min="19" max="19" width="11.6640625" style="37" bestFit="1" customWidth="1"/>
    <col min="20" max="21" width="9.33203125" style="37"/>
    <col min="22" max="22" width="12.6640625" style="37" bestFit="1" customWidth="1"/>
    <col min="23" max="16384" width="9.33203125" style="37"/>
  </cols>
  <sheetData>
    <row r="1" spans="1:11" ht="17.25">
      <c r="A1" s="41"/>
      <c r="B1" s="110"/>
      <c r="C1" s="111"/>
      <c r="D1" s="111"/>
      <c r="E1" s="263" t="s">
        <v>144</v>
      </c>
      <c r="F1" s="263"/>
      <c r="G1" s="263"/>
    </row>
    <row r="2" spans="1:11" ht="15.75" customHeight="1">
      <c r="A2" s="41"/>
      <c r="B2" s="112"/>
      <c r="C2" s="112"/>
      <c r="D2" s="112"/>
      <c r="E2" s="264" t="s">
        <v>82</v>
      </c>
      <c r="F2" s="264"/>
      <c r="G2" s="264"/>
    </row>
    <row r="3" spans="1:11" ht="15.75" customHeight="1">
      <c r="A3" s="41"/>
      <c r="B3" s="112"/>
      <c r="C3" s="112"/>
      <c r="D3" s="112"/>
      <c r="E3" s="264" t="s">
        <v>83</v>
      </c>
      <c r="F3" s="264"/>
      <c r="G3" s="264"/>
    </row>
    <row r="4" spans="1:11" ht="15.75" customHeight="1">
      <c r="A4" s="41"/>
      <c r="B4" s="110"/>
      <c r="C4" s="44"/>
      <c r="D4" s="43"/>
    </row>
    <row r="5" spans="1:11" ht="58.5" customHeight="1">
      <c r="A5" s="265" t="s">
        <v>91</v>
      </c>
      <c r="B5" s="265"/>
      <c r="C5" s="265"/>
      <c r="D5" s="265"/>
      <c r="E5" s="265"/>
      <c r="F5" s="265"/>
      <c r="G5" s="265"/>
    </row>
    <row r="6" spans="1:11" ht="18.75" customHeight="1">
      <c r="A6" s="41"/>
      <c r="B6" s="42"/>
      <c r="C6" s="43"/>
      <c r="D6" s="43"/>
      <c r="E6" s="43"/>
      <c r="F6" s="43"/>
      <c r="G6" s="44"/>
    </row>
    <row r="7" spans="1:11" ht="85.5" customHeight="1">
      <c r="A7" s="268" t="s">
        <v>69</v>
      </c>
      <c r="B7" s="266" t="s">
        <v>70</v>
      </c>
      <c r="C7" s="266" t="s">
        <v>71</v>
      </c>
      <c r="D7" s="266" t="s">
        <v>72</v>
      </c>
      <c r="E7" s="266" t="s">
        <v>73</v>
      </c>
      <c r="F7" s="216" t="s">
        <v>139</v>
      </c>
      <c r="G7" s="217"/>
    </row>
    <row r="8" spans="1:11" ht="55.5" customHeight="1">
      <c r="A8" s="269"/>
      <c r="B8" s="267"/>
      <c r="C8" s="267"/>
      <c r="D8" s="267"/>
      <c r="E8" s="267"/>
      <c r="F8" s="113" t="s">
        <v>74</v>
      </c>
      <c r="G8" s="113" t="s">
        <v>75</v>
      </c>
      <c r="J8" s="116"/>
    </row>
    <row r="9" spans="1:11" ht="18" customHeight="1">
      <c r="A9" s="114">
        <v>1</v>
      </c>
      <c r="B9" s="113">
        <v>2</v>
      </c>
      <c r="C9" s="113">
        <v>3</v>
      </c>
      <c r="D9" s="113">
        <v>4</v>
      </c>
      <c r="E9" s="113">
        <v>5</v>
      </c>
      <c r="F9" s="113">
        <v>6</v>
      </c>
      <c r="G9" s="113">
        <v>7</v>
      </c>
    </row>
    <row r="10" spans="1:11" ht="18" customHeight="1">
      <c r="A10" s="270" t="s">
        <v>9</v>
      </c>
      <c r="B10" s="271"/>
      <c r="C10" s="271"/>
      <c r="D10" s="271"/>
      <c r="E10" s="271"/>
      <c r="F10" s="272"/>
      <c r="G10" s="190">
        <f>G11</f>
        <v>-37964</v>
      </c>
      <c r="J10" s="115"/>
      <c r="K10" s="115"/>
    </row>
    <row r="11" spans="1:11" ht="18" customHeight="1">
      <c r="A11" s="257" t="s">
        <v>135</v>
      </c>
      <c r="B11" s="258"/>
      <c r="C11" s="258"/>
      <c r="D11" s="258"/>
      <c r="E11" s="258"/>
      <c r="F11" s="259"/>
      <c r="G11" s="190">
        <f>G12</f>
        <v>-37964</v>
      </c>
      <c r="J11" s="116"/>
    </row>
    <row r="12" spans="1:11" ht="116.25" customHeight="1">
      <c r="A12" s="158">
        <v>1057</v>
      </c>
      <c r="B12" s="159">
        <v>11001</v>
      </c>
      <c r="C12" s="260" t="s">
        <v>95</v>
      </c>
      <c r="D12" s="261"/>
      <c r="E12" s="262"/>
      <c r="F12" s="160"/>
      <c r="G12" s="190">
        <f>G13+G28</f>
        <v>-37964</v>
      </c>
    </row>
    <row r="13" spans="1:11" ht="17.25">
      <c r="A13" s="191"/>
      <c r="B13" s="162" t="s">
        <v>77</v>
      </c>
      <c r="C13" s="192"/>
      <c r="D13" s="192"/>
      <c r="E13" s="193"/>
      <c r="F13" s="194"/>
      <c r="G13" s="161">
        <f>SUM(G14:G27)</f>
        <v>13910</v>
      </c>
      <c r="J13" s="186"/>
    </row>
    <row r="14" spans="1:11" ht="17.25">
      <c r="A14" s="195">
        <v>30211200</v>
      </c>
      <c r="B14" s="165" t="s">
        <v>145</v>
      </c>
      <c r="C14" s="199" t="s">
        <v>84</v>
      </c>
      <c r="D14" s="166" t="s">
        <v>76</v>
      </c>
      <c r="E14" s="196">
        <v>550000</v>
      </c>
      <c r="F14" s="197">
        <v>5</v>
      </c>
      <c r="G14" s="197">
        <f t="shared" ref="G14:G27" si="0">E14*F14/1000</f>
        <v>2750</v>
      </c>
    </row>
    <row r="15" spans="1:11" ht="17.25">
      <c r="A15" s="195">
        <v>30211200</v>
      </c>
      <c r="B15" s="165" t="s">
        <v>145</v>
      </c>
      <c r="C15" s="199" t="s">
        <v>84</v>
      </c>
      <c r="D15" s="166" t="s">
        <v>76</v>
      </c>
      <c r="E15" s="196">
        <v>590000</v>
      </c>
      <c r="F15" s="197">
        <v>3</v>
      </c>
      <c r="G15" s="197">
        <f t="shared" si="0"/>
        <v>1770</v>
      </c>
    </row>
    <row r="16" spans="1:11" ht="17.25">
      <c r="A16" s="195">
        <v>30211200</v>
      </c>
      <c r="B16" s="165" t="s">
        <v>145</v>
      </c>
      <c r="C16" s="199" t="s">
        <v>84</v>
      </c>
      <c r="D16" s="166" t="s">
        <v>76</v>
      </c>
      <c r="E16" s="196">
        <v>460000</v>
      </c>
      <c r="F16" s="197">
        <v>3</v>
      </c>
      <c r="G16" s="197">
        <f t="shared" si="0"/>
        <v>1380</v>
      </c>
    </row>
    <row r="17" spans="1:7" ht="17.25">
      <c r="A17" s="195">
        <v>32551160</v>
      </c>
      <c r="B17" s="165" t="s">
        <v>146</v>
      </c>
      <c r="C17" s="199" t="s">
        <v>84</v>
      </c>
      <c r="D17" s="166" t="s">
        <v>76</v>
      </c>
      <c r="E17" s="196">
        <v>70000</v>
      </c>
      <c r="F17" s="197">
        <v>12</v>
      </c>
      <c r="G17" s="197">
        <f t="shared" si="0"/>
        <v>840</v>
      </c>
    </row>
    <row r="18" spans="1:7" ht="17.25">
      <c r="A18" s="195">
        <v>39111180</v>
      </c>
      <c r="B18" s="165" t="s">
        <v>156</v>
      </c>
      <c r="C18" s="199" t="s">
        <v>84</v>
      </c>
      <c r="D18" s="166" t="s">
        <v>76</v>
      </c>
      <c r="E18" s="196">
        <v>19000</v>
      </c>
      <c r="F18" s="197">
        <v>30</v>
      </c>
      <c r="G18" s="197">
        <f t="shared" si="0"/>
        <v>570</v>
      </c>
    </row>
    <row r="19" spans="1:7" ht="17.25">
      <c r="A19" s="195">
        <v>39111190</v>
      </c>
      <c r="B19" s="165" t="s">
        <v>147</v>
      </c>
      <c r="C19" s="199" t="s">
        <v>84</v>
      </c>
      <c r="D19" s="166" t="s">
        <v>76</v>
      </c>
      <c r="E19" s="196">
        <v>45000</v>
      </c>
      <c r="F19" s="197">
        <v>35</v>
      </c>
      <c r="G19" s="197">
        <f t="shared" si="0"/>
        <v>1575</v>
      </c>
    </row>
    <row r="20" spans="1:7" ht="17.25">
      <c r="A20" s="195">
        <v>39111220</v>
      </c>
      <c r="B20" s="165" t="s">
        <v>148</v>
      </c>
      <c r="C20" s="199" t="s">
        <v>84</v>
      </c>
      <c r="D20" s="166" t="s">
        <v>76</v>
      </c>
      <c r="E20" s="196">
        <v>130000</v>
      </c>
      <c r="F20" s="197">
        <v>17</v>
      </c>
      <c r="G20" s="197">
        <f t="shared" si="0"/>
        <v>2210</v>
      </c>
    </row>
    <row r="21" spans="1:7" ht="17.25">
      <c r="A21" s="195">
        <v>39141260</v>
      </c>
      <c r="B21" s="165" t="s">
        <v>154</v>
      </c>
      <c r="C21" s="199" t="s">
        <v>84</v>
      </c>
      <c r="D21" s="166" t="s">
        <v>76</v>
      </c>
      <c r="E21" s="196">
        <v>180000</v>
      </c>
      <c r="F21" s="197">
        <v>1</v>
      </c>
      <c r="G21" s="197">
        <f t="shared" si="0"/>
        <v>180</v>
      </c>
    </row>
    <row r="22" spans="1:7" ht="17.25">
      <c r="A22" s="195">
        <v>39121520</v>
      </c>
      <c r="B22" s="165" t="s">
        <v>149</v>
      </c>
      <c r="C22" s="199" t="s">
        <v>84</v>
      </c>
      <c r="D22" s="166" t="s">
        <v>76</v>
      </c>
      <c r="E22" s="196">
        <v>360000</v>
      </c>
      <c r="F22" s="197">
        <v>1</v>
      </c>
      <c r="G22" s="197">
        <f t="shared" si="0"/>
        <v>360</v>
      </c>
    </row>
    <row r="23" spans="1:7" ht="17.25">
      <c r="A23" s="195">
        <v>39121200</v>
      </c>
      <c r="B23" s="165" t="s">
        <v>150</v>
      </c>
      <c r="C23" s="199" t="s">
        <v>84</v>
      </c>
      <c r="D23" s="166" t="s">
        <v>76</v>
      </c>
      <c r="E23" s="196">
        <v>135000</v>
      </c>
      <c r="F23" s="197">
        <v>3</v>
      </c>
      <c r="G23" s="197">
        <f t="shared" si="0"/>
        <v>405</v>
      </c>
    </row>
    <row r="24" spans="1:7" ht="17.25">
      <c r="A24" s="195">
        <v>39121200</v>
      </c>
      <c r="B24" s="165" t="s">
        <v>150</v>
      </c>
      <c r="C24" s="199" t="s">
        <v>84</v>
      </c>
      <c r="D24" s="166" t="s">
        <v>76</v>
      </c>
      <c r="E24" s="196">
        <v>100000</v>
      </c>
      <c r="F24" s="197">
        <v>2</v>
      </c>
      <c r="G24" s="197">
        <f t="shared" si="0"/>
        <v>200</v>
      </c>
    </row>
    <row r="25" spans="1:7" ht="17.25">
      <c r="A25" s="195">
        <v>39121200</v>
      </c>
      <c r="B25" s="165" t="s">
        <v>150</v>
      </c>
      <c r="C25" s="199" t="s">
        <v>84</v>
      </c>
      <c r="D25" s="166" t="s">
        <v>76</v>
      </c>
      <c r="E25" s="196">
        <v>120000</v>
      </c>
      <c r="F25" s="197">
        <v>1</v>
      </c>
      <c r="G25" s="197">
        <f t="shared" si="0"/>
        <v>120</v>
      </c>
    </row>
    <row r="26" spans="1:7" ht="17.25">
      <c r="A26" s="195">
        <v>38651150</v>
      </c>
      <c r="B26" s="165" t="s">
        <v>157</v>
      </c>
      <c r="C26" s="199" t="s">
        <v>84</v>
      </c>
      <c r="D26" s="166" t="s">
        <v>76</v>
      </c>
      <c r="E26" s="196">
        <v>2250500</v>
      </c>
      <c r="F26" s="197">
        <v>1</v>
      </c>
      <c r="G26" s="197">
        <f t="shared" si="0"/>
        <v>2250.5</v>
      </c>
    </row>
    <row r="27" spans="1:7" ht="17.25">
      <c r="A27" s="195" t="s">
        <v>158</v>
      </c>
      <c r="B27" s="165" t="s">
        <v>157</v>
      </c>
      <c r="C27" s="199" t="s">
        <v>84</v>
      </c>
      <c r="D27" s="166" t="s">
        <v>76</v>
      </c>
      <c r="E27" s="196">
        <v>700500</v>
      </c>
      <c r="F27" s="197">
        <v>-1</v>
      </c>
      <c r="G27" s="197">
        <f t="shared" si="0"/>
        <v>-700.5</v>
      </c>
    </row>
    <row r="28" spans="1:7" ht="17.25">
      <c r="A28" s="162" t="s">
        <v>78</v>
      </c>
      <c r="B28" s="162" t="s">
        <v>89</v>
      </c>
      <c r="C28" s="187"/>
      <c r="D28" s="188"/>
      <c r="E28" s="163"/>
      <c r="F28" s="164"/>
      <c r="G28" s="190">
        <f>+G29</f>
        <v>-51874</v>
      </c>
    </row>
    <row r="29" spans="1:7" ht="34.5">
      <c r="A29" s="198" t="s">
        <v>155</v>
      </c>
      <c r="B29" s="165" t="s">
        <v>136</v>
      </c>
      <c r="C29" s="160" t="s">
        <v>90</v>
      </c>
      <c r="D29" s="166" t="s">
        <v>137</v>
      </c>
      <c r="E29" s="167"/>
      <c r="F29" s="161"/>
      <c r="G29" s="190">
        <v>-51874</v>
      </c>
    </row>
  </sheetData>
  <mergeCells count="13">
    <mergeCell ref="A11:F11"/>
    <mergeCell ref="C12:E12"/>
    <mergeCell ref="E1:G1"/>
    <mergeCell ref="E2:G2"/>
    <mergeCell ref="E3:G3"/>
    <mergeCell ref="A5:G5"/>
    <mergeCell ref="D7:D8"/>
    <mergeCell ref="E7:E8"/>
    <mergeCell ref="F7:G7"/>
    <mergeCell ref="A7:A8"/>
    <mergeCell ref="B7:B8"/>
    <mergeCell ref="C7:C8"/>
    <mergeCell ref="A10:F10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Zara Margaryan</cp:lastModifiedBy>
  <cp:lastPrinted>2022-04-05T07:53:23Z</cp:lastPrinted>
  <dcterms:created xsi:type="dcterms:W3CDTF">2018-09-30T11:43:43Z</dcterms:created>
  <dcterms:modified xsi:type="dcterms:W3CDTF">2022-08-12T11:24:09Z</dcterms:modified>
</cp:coreProperties>
</file>