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71"/>
  </bookViews>
  <sheets>
    <sheet name="Հավելված N 1" sheetId="27" r:id="rId1"/>
    <sheet name="Հավելված N 2" sheetId="32" r:id="rId2"/>
    <sheet name="Հավելված N 3" sheetId="51" r:id="rId3"/>
    <sheet name="Հավելված N 4" sheetId="29" r:id="rId4"/>
    <sheet name="Հավելված N 5" sheetId="52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>#REF!</definedName>
    <definedName name="davit" localSheetId="2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>#REF!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2" i="51"/>
  <c r="G11" l="1"/>
  <c r="G10" s="1"/>
  <c r="H31" i="32"/>
  <c r="G30"/>
  <c r="G29" s="1"/>
  <c r="H30" l="1"/>
  <c r="H29" s="1"/>
  <c r="H28" s="1"/>
  <c r="H27" s="1"/>
  <c r="H25" s="1"/>
  <c r="E21" i="52" s="1"/>
  <c r="G28" i="32"/>
  <c r="G27" s="1"/>
  <c r="G25" s="1"/>
  <c r="D21" i="52" s="1"/>
  <c r="G23" i="32" l="1"/>
  <c r="H23"/>
  <c r="G21" l="1"/>
  <c r="D21" i="27"/>
  <c r="D21" i="29" s="1"/>
  <c r="H21" i="32"/>
  <c r="E21" i="27"/>
  <c r="E21" i="29" s="1"/>
  <c r="E14" i="27" l="1"/>
  <c r="E12" s="1"/>
  <c r="D14"/>
  <c r="D12" s="1"/>
  <c r="G19" i="32" l="1"/>
  <c r="G17" s="1"/>
  <c r="G15" s="1"/>
  <c r="G13" l="1"/>
  <c r="G12" l="1"/>
  <c r="H19"/>
  <c r="H17" s="1"/>
  <c r="H15" s="1"/>
  <c r="G51" l="1"/>
  <c r="H13"/>
  <c r="H12" s="1"/>
  <c r="G50" l="1"/>
  <c r="G49" s="1"/>
  <c r="G48" s="1"/>
  <c r="G46" s="1"/>
  <c r="H51"/>
  <c r="H50" l="1"/>
  <c r="H49" s="1"/>
  <c r="H48" s="1"/>
  <c r="H46" s="1"/>
  <c r="G44"/>
  <c r="D40" i="52"/>
  <c r="H44" i="32" l="1"/>
  <c r="E40" i="52"/>
  <c r="G42" i="32"/>
  <c r="G40" s="1"/>
  <c r="G38" s="1"/>
  <c r="G36" s="1"/>
  <c r="G34" s="1"/>
  <c r="G33" s="1"/>
  <c r="G10" s="1"/>
  <c r="D35" i="27"/>
  <c r="D29" l="1"/>
  <c r="D27" s="1"/>
  <c r="D10" s="1"/>
  <c r="D40" i="29"/>
  <c r="H42" i="32"/>
  <c r="H40" s="1"/>
  <c r="H38" s="1"/>
  <c r="H36" s="1"/>
  <c r="H34" s="1"/>
  <c r="H33" s="1"/>
  <c r="H10" s="1"/>
  <c r="E35" i="27"/>
  <c r="E40" i="29" l="1"/>
  <c r="E29" i="27"/>
  <c r="E27" s="1"/>
  <c r="E10" s="1"/>
</calcChain>
</file>

<file path=xl/sharedStrings.xml><?xml version="1.0" encoding="utf-8"?>
<sst xmlns="http://schemas.openxmlformats.org/spreadsheetml/2006/main" count="217" uniqueCount="112">
  <si>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</si>
  <si>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</si>
  <si>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</si>
  <si>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</si>
  <si>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</si>
  <si>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</si>
  <si>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</si>
  <si>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</si>
  <si>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</si>
  <si>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</si>
  <si>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</si>
  <si>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</si>
  <si>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</si>
  <si>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</si>
  <si>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</si>
  <si>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</si>
  <si>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</si>
  <si>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</si>
  <si>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</si>
  <si>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</si>
  <si>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</si>
  <si>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</si>
  <si>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</si>
  <si>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</si>
  <si>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</si>
  <si>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</si>
  <si>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</si>
  <si>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</si>
  <si>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</si>
  <si>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</si>
  <si>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</si>
  <si>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</si>
  <si>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</si>
  <si>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</si>
  <si>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</si>
  <si>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</si>
  <si>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</si>
  <si>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</si>
  <si>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</si>
  <si>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</si>
  <si>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</si>
  <si>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</si>
  <si>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</si>
  <si>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</si>
  <si>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</si>
  <si>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</si>
  <si>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</si>
  <si>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</si>
  <si>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</si>
  <si>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Աղյուսակ 9․1.14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</si>
  <si>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</si>
  <si>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</si>
  <si>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</si>
  <si>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 Մշակութային ծառայություններ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</si>
  <si>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</si>
  <si>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</si>
  <si>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</si>
  <si>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</si>
  <si>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</si>
  <si>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</si>
  <si>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</si>
  <si>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07</t>
  </si>
  <si>
    <t>Հուշարձանների և մշակութային արժեքների վերականգնում և պահպանում</t>
  </si>
  <si>
    <t xml:space="preserve"> Միջոցառումն իրականացնողի անվանումը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</si>
  <si>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</si>
  <si>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</si>
  <si>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</si>
  <si>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</si>
  <si>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կառավարության  2022 թվականի</t>
  </si>
  <si>
    <t>Հավելված N 5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</si>
  <si>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</si>
  <si>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</si>
  <si>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կառավարության  2021 թվականի </t>
  </si>
  <si>
    <t>ՀԱՅԱՍՏԱՆԻ ՀԱՆՐԱՊԵՏՈՒԹՅԱՆ ԿԱՌԱՎԱՐՈՒԹՅԱՆ 2020 ԹՎԱԿԱՆԻ ԴԵԿՏԵՄԲԵՐԻ 30-Ի N 2215-Ն ՈՐՈՇՄԱՆ N 5 ՀԱՎԵԼՎԱԾԻ N 7 ԱՂՅՈՒՍԱԿՈՒՄ ԿԱՏԱՐՎՈՂ ԼՐԱՑՈՒՄԸ</t>
  </si>
  <si>
    <t>Մշակութային ժառանգության ծրագիր</t>
  </si>
  <si>
    <t>Հայաստանի Հանրապետությունում պետական և հասարակական նշանավոր գործիչներին նվիրված հուշարձանների իրականացում</t>
  </si>
  <si>
    <t>ՀԱՅԱՍՏԱՆԻ ՀԱՆՐԱՊԵՏՈՒԹՅԱՆ ԿԱՌԱՎԱՐՈՒԹՅԱՆ 2021 ԹՎԱԿԱՆԻ ԴԵԿՏԵՄԲԵՐԻ 23-Ի N2121-Ն ՈՐՈՇՄԱՆ N 3 ԵՎ N 4 ՀԱՎԵԼՎԱԾՆԵՐՈՒՄ ԿԱՏԱՐՎՈՂ  ՓՈՓՈԽՈՒԹՅՈՒՆԸ ԵՎ ԼՐԱՑՈՒՄԸ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</si>
  <si>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</si>
  <si>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</si>
  <si>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</si>
  <si>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</si>
  <si>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</si>
  <si>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</si>
  <si>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</si>
  <si>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</si>
  <si>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</si>
  <si>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</si>
  <si>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</si>
  <si>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</si>
  <si>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</si>
  <si>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</si>
  <si>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</si>
  <si>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ԵՎ ԼՐԱՑՈՒՄԸ</t>
  </si>
  <si>
    <t>ՀՀ-ում պետական և հասարակական նշանավոր գործիչների հիշատակը հավերժացնելու նպատակով պետական և համայնքների տարածքներում ու հասարակական վայրերում հուշարձանների (վեհարձան, կոթող, անդրի, կիսանդրի, հուշաքար, հուշատախտակ) իրականացում (նախագծում և կառուցում)</t>
  </si>
  <si>
    <t xml:space="preserve"> Տրանսֆերտների տրամադրում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</si>
  <si>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</si>
  <si>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</si>
  <si>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</si>
  <si>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</si>
  <si>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Մասնագիտացված կազմակերպություններ</t>
  </si>
  <si>
    <t>Օհան Դուրյանի արձանի պատրաստում և տեղադրում, քանակ</t>
  </si>
  <si>
    <t xml:space="preserve">ՀԱՅԱՍՏԱՆԻ ՀԱՆՐԱՊԵՏՈՒԹՅԱՆ ԿԱՌԱՎԱՐՈՒԹՅԱՆ 2021 ԹՎԱԿԱՆԻ ԴԵԿՏԵՄԲԵՐԻ 23-Ի N 2121-Ն ՈՐՈՇՄԱՆ N 9 ՀԱՎԵԼՎԱԾԻ  N 9.13 ԵՎ 9.47 ԱՂՅՈՒՍԱԿՆԵՐՈՒՄ ԿԱՏԱՐՎՈՂ ՓՈՓՈԽՈՒԹՅՈՒՆՆԵՐԸ ԵՎ ԼՐԱՑՈՒՄՆԵՐԸ </t>
  </si>
  <si>
    <t>Աղյուսակ 9․47</t>
  </si>
  <si>
    <t>ՀՀ կառավարություն</t>
  </si>
  <si>
    <t>Ծրագրի դասիչը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</si>
  <si>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</si>
  <si>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</si>
  <si>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</si>
  <si>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ՀԱՅԱՍՏԱՆԻ ՀԱՆՐԱՊԵՏՈՒԹՅԱՆ ԿԱՌԱՎԱՐՈՒԹՅԱՆ 2021 ԹՎԱԿԱՆԻ ԴԵԿՏԵՄԲԵՐԻ 23-Ի N 2121-Ն ՈՐՈՇՄԱՆ N 9.1 ՀԱՎԵԼՎԱԾԻ  N 9.1.14 ԵՎ 9․1.59 ԱՂՅՈՒՍԱԿՆԵՐՈՒՄ ԿԱՏԱՐՎՈՂ ՓՈՓՈԽՈՒԹՅՈՒՆՆԵՐԸ ԵՎ ԼՐԱՑՈՒՄՆԵՐԸ</t>
  </si>
  <si>
    <t>Աղյուսակ 9․1.59</t>
  </si>
  <si>
    <t>«Եղիշե Չարենցի անվան գրականության և արվեստի թանգարան» ՊՈԱԿ</t>
  </si>
  <si>
    <t xml:space="preserve"> Հայաստանի Հանրապետությունում պետական և հասարակական նշանավոր գործիչներին նվիրված հուշարձանների իրականացում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</si>
</sst>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7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8">
      <protection locked="0"/>
    </xf>
    <xf numFmtId="173" fontId="82" fillId="56" borderId="3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43" fontId="91" fillId="0" borderId="0" applyFont="0" applyFill="0" applyBorder="0" applyAlignment="0" applyProtection="0"/>
  </cellStyleXfs>
  <cellXfs count="230">
    <xf numFmtId="0" fontId="0" fillId="0" borderId="0" xfId="0"/>
    <xf numFmtId="0" fontId="73" fillId="2" borderId="0" xfId="0" applyFont="1" applyFill="1"/>
    <xf numFmtId="0" fontId="16" fillId="0" borderId="30" xfId="0" applyFont="1" applyBorder="1" applyAlignment="1">
      <alignment horizontal="left"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0" xfId="0" applyNumberFormat="1" applyFont="1" applyBorder="1" applyAlignment="1">
      <alignment horizontal="center" vertical="center" wrapText="1"/>
    </xf>
    <xf numFmtId="0" fontId="85" fillId="0" borderId="30" xfId="0" applyFont="1" applyBorder="1" applyAlignment="1">
      <alignment horizontal="left" vertical="top" wrapText="1"/>
    </xf>
    <xf numFmtId="165" fontId="16" fillId="0" borderId="30" xfId="0" applyNumberFormat="1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166" fontId="85" fillId="2" borderId="30" xfId="7" applyNumberFormat="1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0" fontId="73" fillId="0" borderId="0" xfId="0" applyFont="1" applyAlignment="1">
      <alignment horizontal="right"/>
    </xf>
    <xf numFmtId="166" fontId="85" fillId="2" borderId="30" xfId="7" applyNumberFormat="1" applyFont="1" applyFill="1" applyBorder="1" applyAlignment="1">
      <alignment horizontal="right" vertical="center" wrapText="1"/>
    </xf>
    <xf numFmtId="0" fontId="16" fillId="0" borderId="43" xfId="0" applyFont="1" applyBorder="1" applyAlignment="1">
      <alignment vertical="top" wrapText="1"/>
    </xf>
    <xf numFmtId="169" fontId="16" fillId="2" borderId="30" xfId="7" applyNumberFormat="1" applyFont="1" applyFill="1" applyBorder="1" applyAlignment="1">
      <alignment horizontal="center" vertical="top" wrapText="1"/>
    </xf>
    <xf numFmtId="169" fontId="16" fillId="0" borderId="30" xfId="7" applyNumberFormat="1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0" xfId="7" applyNumberFormat="1" applyFont="1" applyFill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0" borderId="0" xfId="0" applyFont="1" applyAlignment="1">
      <alignment horizontal="right"/>
    </xf>
    <xf numFmtId="0" fontId="72" fillId="0" borderId="4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72" fillId="0" borderId="0" xfId="0" applyFont="1" applyAlignment="1">
      <alignment horizontal="left" vertical="top" wrapText="1"/>
    </xf>
    <xf numFmtId="0" fontId="16" fillId="0" borderId="6" xfId="0" applyFont="1" applyBorder="1" applyAlignment="1">
      <alignment vertical="top" wrapText="1"/>
    </xf>
    <xf numFmtId="165" fontId="72" fillId="0" borderId="0" xfId="0" applyNumberFormat="1" applyFont="1" applyAlignment="1">
      <alignment horizontal="left" vertical="top" wrapText="1"/>
    </xf>
    <xf numFmtId="0" fontId="85" fillId="0" borderId="30" xfId="165" applyFont="1" applyBorder="1">
      <alignment horizontal="left" vertical="top" wrapText="1"/>
    </xf>
    <xf numFmtId="0" fontId="72" fillId="0" borderId="30" xfId="165" applyFont="1" applyBorder="1" applyAlignment="1">
      <alignment horizontal="left" vertical="top" wrapText="1"/>
    </xf>
    <xf numFmtId="0" fontId="72" fillId="0" borderId="30" xfId="0" applyFont="1" applyBorder="1" applyAlignment="1"/>
    <xf numFmtId="0" fontId="72" fillId="0" borderId="30" xfId="165" applyFont="1" applyBorder="1" applyAlignment="1">
      <alignment horizontal="center" vertical="top"/>
    </xf>
    <xf numFmtId="0" fontId="85" fillId="2" borderId="30" xfId="165" applyFont="1" applyFill="1" applyBorder="1">
      <alignment horizontal="left" vertical="top" wrapText="1"/>
    </xf>
    <xf numFmtId="39" fontId="72" fillId="0" borderId="0" xfId="0" applyNumberFormat="1" applyFont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left" vertical="top" wrapText="1"/>
    </xf>
    <xf numFmtId="43" fontId="73" fillId="2" borderId="0" xfId="7" applyFont="1" applyFill="1"/>
    <xf numFmtId="0" fontId="73" fillId="2" borderId="0" xfId="0" applyFont="1" applyFill="1" applyAlignment="1"/>
    <xf numFmtId="0" fontId="73" fillId="2" borderId="0" xfId="0" applyFont="1" applyFill="1" applyBorder="1"/>
    <xf numFmtId="0" fontId="73" fillId="2" borderId="0" xfId="0" applyFont="1" applyFill="1" applyAlignment="1">
      <alignment horizontal="right"/>
    </xf>
    <xf numFmtId="43" fontId="73" fillId="2" borderId="0" xfId="7" applyFont="1" applyFill="1" applyAlignment="1">
      <alignment horizontal="right"/>
    </xf>
    <xf numFmtId="43" fontId="13" fillId="2" borderId="0" xfId="7" applyFont="1" applyFill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72" fillId="2" borderId="46" xfId="8" applyFont="1" applyFill="1" applyBorder="1" applyAlignment="1">
      <alignment horizontal="center" vertical="center" wrapText="1"/>
    </xf>
    <xf numFmtId="43" fontId="72" fillId="2" borderId="0" xfId="7" applyFont="1" applyFill="1" applyAlignment="1">
      <alignment horizontal="left" vertical="top" wrapText="1"/>
    </xf>
    <xf numFmtId="0" fontId="72" fillId="2" borderId="0" xfId="8" applyFont="1" applyFill="1">
      <alignment horizontal="left" vertical="top" wrapText="1"/>
    </xf>
    <xf numFmtId="165" fontId="16" fillId="2" borderId="46" xfId="6" applyNumberFormat="1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vertical="center"/>
    </xf>
    <xf numFmtId="165" fontId="16" fillId="2" borderId="49" xfId="0" applyNumberFormat="1" applyFont="1" applyFill="1" applyBorder="1" applyAlignment="1">
      <alignment vertical="center" wrapText="1"/>
    </xf>
    <xf numFmtId="0" fontId="72" fillId="2" borderId="46" xfId="8" applyFont="1" applyFill="1" applyBorder="1">
      <alignment horizontal="left" vertical="top" wrapText="1"/>
    </xf>
    <xf numFmtId="4" fontId="16" fillId="2" borderId="49" xfId="8" applyNumberFormat="1" applyFont="1" applyFill="1" applyBorder="1" applyAlignment="1">
      <alignment horizontal="center" vertical="center" wrapText="1"/>
    </xf>
    <xf numFmtId="0" fontId="85" fillId="2" borderId="46" xfId="8" applyFont="1" applyFill="1" applyBorder="1">
      <alignment horizontal="left" vertical="top" wrapText="1"/>
    </xf>
    <xf numFmtId="0" fontId="85" fillId="2" borderId="46" xfId="0" applyFont="1" applyFill="1" applyBorder="1" applyAlignment="1">
      <alignment horizontal="center" vertical="center"/>
    </xf>
    <xf numFmtId="0" fontId="85" fillId="2" borderId="49" xfId="0" applyFont="1" applyFill="1" applyBorder="1" applyAlignment="1">
      <alignment horizontal="center" vertical="center"/>
    </xf>
    <xf numFmtId="0" fontId="88" fillId="2" borderId="46" xfId="0" applyFont="1" applyFill="1" applyBorder="1" applyAlignment="1">
      <alignment vertical="center" wrapText="1"/>
    </xf>
    <xf numFmtId="165" fontId="85" fillId="2" borderId="46" xfId="6" applyNumberFormat="1" applyFont="1" applyFill="1" applyBorder="1" applyAlignment="1">
      <alignment horizontal="center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165" fontId="16" fillId="2" borderId="46" xfId="6" applyNumberFormat="1" applyFont="1" applyFill="1" applyBorder="1" applyAlignment="1">
      <alignment horizontal="right" vertical="center"/>
    </xf>
    <xf numFmtId="0" fontId="72" fillId="2" borderId="0" xfId="8" applyFont="1" applyFill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0" fontId="72" fillId="2" borderId="46" xfId="0" applyFont="1" applyFill="1" applyBorder="1" applyAlignment="1">
      <alignment vertical="top" wrapText="1"/>
    </xf>
    <xf numFmtId="0" fontId="16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center" wrapText="1"/>
    </xf>
    <xf numFmtId="0" fontId="16" fillId="2" borderId="46" xfId="0" applyFont="1" applyFill="1" applyBorder="1" applyAlignment="1">
      <alignment horizontal="center"/>
    </xf>
    <xf numFmtId="0" fontId="16" fillId="2" borderId="46" xfId="0" applyFont="1" applyFill="1" applyBorder="1" applyAlignment="1">
      <alignment horizontal="center" vertical="center" wrapText="1"/>
    </xf>
    <xf numFmtId="0" fontId="85" fillId="2" borderId="46" xfId="165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center" vertical="top" wrapText="1"/>
    </xf>
    <xf numFmtId="0" fontId="72" fillId="0" borderId="46" xfId="0" applyFont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169" fontId="16" fillId="2" borderId="46" xfId="7" applyNumberFormat="1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left" vertical="center" wrapText="1"/>
    </xf>
    <xf numFmtId="169" fontId="16" fillId="2" borderId="46" xfId="7" applyNumberFormat="1" applyFont="1" applyFill="1" applyBorder="1" applyAlignment="1">
      <alignment horizontal="center" vertical="center" wrapText="1"/>
    </xf>
    <xf numFmtId="169" fontId="72" fillId="2" borderId="46" xfId="7" applyNumberFormat="1" applyFont="1" applyFill="1" applyBorder="1" applyAlignment="1">
      <alignment horizontal="center" vertical="center" wrapText="1"/>
    </xf>
    <xf numFmtId="165" fontId="72" fillId="2" borderId="46" xfId="8" applyNumberFormat="1" applyFont="1" applyFill="1" applyBorder="1" applyAlignment="1">
      <alignment horizontal="center" vertical="center" wrapText="1"/>
    </xf>
    <xf numFmtId="169" fontId="72" fillId="2" borderId="46" xfId="7" applyNumberFormat="1" applyFont="1" applyFill="1" applyBorder="1" applyAlignment="1">
      <alignment horizontal="right" vertical="center" wrapText="1"/>
    </xf>
    <xf numFmtId="165" fontId="72" fillId="2" borderId="46" xfId="6" applyNumberFormat="1" applyFont="1" applyFill="1" applyBorder="1" applyAlignment="1">
      <alignment horizontal="right" vertical="center"/>
    </xf>
    <xf numFmtId="168" fontId="16" fillId="2" borderId="46" xfId="0" applyNumberFormat="1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wrapText="1"/>
    </xf>
    <xf numFmtId="165" fontId="72" fillId="2" borderId="46" xfId="6" applyNumberFormat="1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wrapText="1"/>
    </xf>
    <xf numFmtId="168" fontId="72" fillId="2" borderId="46" xfId="0" applyNumberFormat="1" applyFont="1" applyFill="1" applyBorder="1" applyAlignment="1">
      <alignment horizontal="right" vertical="center"/>
    </xf>
    <xf numFmtId="0" fontId="85" fillId="2" borderId="46" xfId="0" applyFont="1" applyFill="1" applyBorder="1" applyAlignment="1">
      <alignment horizontal="left" vertical="top" wrapText="1"/>
    </xf>
    <xf numFmtId="165" fontId="85" fillId="2" borderId="46" xfId="6" applyNumberFormat="1" applyFont="1" applyFill="1" applyBorder="1" applyAlignment="1">
      <alignment horizontal="right" vertical="center"/>
    </xf>
    <xf numFmtId="0" fontId="16" fillId="2" borderId="10" xfId="0" applyFont="1" applyFill="1" applyBorder="1" applyAlignment="1">
      <alignment horizontal="center" vertical="top" wrapText="1"/>
    </xf>
    <xf numFmtId="0" fontId="16" fillId="2" borderId="48" xfId="0" applyFont="1" applyFill="1" applyBorder="1" applyAlignment="1">
      <alignment horizontal="center" vertical="top" wrapText="1"/>
    </xf>
    <xf numFmtId="0" fontId="72" fillId="2" borderId="46" xfId="8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vertical="top" wrapText="1"/>
    </xf>
    <xf numFmtId="0" fontId="16" fillId="2" borderId="48" xfId="0" applyFont="1" applyFill="1" applyBorder="1" applyAlignment="1">
      <alignment vertical="top" wrapText="1"/>
    </xf>
    <xf numFmtId="169" fontId="16" fillId="2" borderId="46" xfId="0" applyNumberFormat="1" applyFont="1" applyFill="1" applyBorder="1" applyAlignment="1">
      <alignment horizontal="center" vertical="top"/>
    </xf>
    <xf numFmtId="0" fontId="85" fillId="2" borderId="3" xfId="0" applyFont="1" applyFill="1" applyBorder="1" applyAlignment="1">
      <alignment horizontal="left" vertical="top" wrapText="1"/>
    </xf>
    <xf numFmtId="168" fontId="72" fillId="2" borderId="46" xfId="0" applyNumberFormat="1" applyFont="1" applyFill="1" applyBorder="1" applyAlignment="1">
      <alignment vertical="center"/>
    </xf>
    <xf numFmtId="0" fontId="72" fillId="2" borderId="31" xfId="8" applyFont="1" applyFill="1" applyBorder="1" applyAlignment="1">
      <alignment horizontal="left" vertical="top" wrapText="1"/>
    </xf>
    <xf numFmtId="0" fontId="72" fillId="2" borderId="46" xfId="0" applyFont="1" applyFill="1" applyBorder="1"/>
    <xf numFmtId="0" fontId="16" fillId="2" borderId="46" xfId="8" applyFont="1" applyFill="1" applyBorder="1" applyAlignment="1">
      <alignment horizontal="left" vertical="center" wrapText="1"/>
    </xf>
    <xf numFmtId="169" fontId="16" fillId="2" borderId="46" xfId="0" applyNumberFormat="1" applyFont="1" applyFill="1" applyBorder="1" applyAlignment="1">
      <alignment vertical="center"/>
    </xf>
    <xf numFmtId="169" fontId="72" fillId="2" borderId="46" xfId="0" applyNumberFormat="1" applyFont="1" applyFill="1" applyBorder="1" applyAlignment="1">
      <alignment vertical="center"/>
    </xf>
    <xf numFmtId="0" fontId="13" fillId="2" borderId="46" xfId="0" applyFont="1" applyFill="1" applyBorder="1" applyAlignment="1">
      <alignment horizontal="center" vertical="top" wrapText="1"/>
    </xf>
    <xf numFmtId="0" fontId="16" fillId="2" borderId="47" xfId="0" applyFont="1" applyFill="1" applyBorder="1" applyAlignment="1"/>
    <xf numFmtId="0" fontId="16" fillId="2" borderId="48" xfId="0" applyFont="1" applyFill="1" applyBorder="1" applyAlignment="1"/>
    <xf numFmtId="0" fontId="16" fillId="2" borderId="49" xfId="0" applyFont="1" applyFill="1" applyBorder="1" applyAlignment="1"/>
    <xf numFmtId="167" fontId="73" fillId="2" borderId="46" xfId="0" applyNumberFormat="1" applyFont="1" applyFill="1" applyBorder="1"/>
    <xf numFmtId="0" fontId="73" fillId="2" borderId="46" xfId="0" applyFont="1" applyFill="1" applyBorder="1"/>
    <xf numFmtId="0" fontId="16" fillId="2" borderId="46" xfId="0" applyFont="1" applyFill="1" applyBorder="1" applyAlignment="1">
      <alignment vertical="top" wrapText="1"/>
    </xf>
    <xf numFmtId="0" fontId="72" fillId="2" borderId="47" xfId="0" applyFont="1" applyFill="1" applyBorder="1" applyAlignment="1">
      <alignment horizontal="left" vertical="top" wrapText="1"/>
    </xf>
    <xf numFmtId="0" fontId="73" fillId="2" borderId="46" xfId="0" applyFont="1" applyFill="1" applyBorder="1" applyAlignment="1">
      <alignment vertical="top" wrapText="1"/>
    </xf>
    <xf numFmtId="0" fontId="13" fillId="2" borderId="46" xfId="0" applyFont="1" applyFill="1" applyBorder="1" applyAlignment="1">
      <alignment vertical="top" wrapText="1"/>
    </xf>
    <xf numFmtId="0" fontId="72" fillId="2" borderId="46" xfId="0" applyFont="1" applyFill="1" applyBorder="1" applyAlignment="1">
      <alignment vertical="center" wrapText="1"/>
    </xf>
    <xf numFmtId="0" fontId="85" fillId="2" borderId="46" xfId="0" applyFont="1" applyFill="1" applyBorder="1" applyAlignment="1">
      <alignment horizontal="left" vertical="center" wrapText="1"/>
    </xf>
    <xf numFmtId="0" fontId="87" fillId="2" borderId="46" xfId="0" applyFont="1" applyFill="1" applyBorder="1" applyAlignment="1">
      <alignment horizontal="left" vertical="top" wrapText="1"/>
    </xf>
    <xf numFmtId="0" fontId="72" fillId="2" borderId="47" xfId="0" applyFont="1" applyFill="1" applyBorder="1" applyAlignment="1">
      <alignment vertical="top" wrapText="1"/>
    </xf>
    <xf numFmtId="0" fontId="72" fillId="2" borderId="49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85" fillId="2" borderId="1" xfId="0" applyFont="1" applyFill="1" applyBorder="1" applyAlignment="1">
      <alignment horizontal="left" vertical="top" wrapText="1"/>
    </xf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16" fillId="2" borderId="46" xfId="0" applyFont="1" applyFill="1" applyBorder="1" applyAlignment="1">
      <alignment horizontal="center" vertical="top" wrapText="1"/>
    </xf>
    <xf numFmtId="0" fontId="72" fillId="2" borderId="46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right" vertical="top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16" fillId="0" borderId="46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center" wrapText="1"/>
    </xf>
    <xf numFmtId="49" fontId="16" fillId="2" borderId="46" xfId="0" applyNumberFormat="1" applyFont="1" applyFill="1" applyBorder="1" applyAlignment="1">
      <alignment horizontal="center" vertical="top" wrapText="1"/>
    </xf>
    <xf numFmtId="0" fontId="16" fillId="2" borderId="46" xfId="8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left" wrapText="1"/>
    </xf>
    <xf numFmtId="0" fontId="72" fillId="2" borderId="46" xfId="8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6" xfId="0" applyNumberFormat="1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49" fontId="16" fillId="2" borderId="46" xfId="0" applyNumberFormat="1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47" xfId="0" applyFont="1" applyFill="1" applyBorder="1" applyAlignment="1">
      <alignment horizontal="left" vertical="center" wrapText="1"/>
    </xf>
    <xf numFmtId="0" fontId="16" fillId="2" borderId="48" xfId="0" applyFont="1" applyFill="1" applyBorder="1" applyAlignment="1">
      <alignment horizontal="left" vertical="center" wrapText="1"/>
    </xf>
    <xf numFmtId="0" fontId="16" fillId="2" borderId="49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top" wrapText="1"/>
    </xf>
    <xf numFmtId="0" fontId="16" fillId="2" borderId="48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top" wrapText="1"/>
    </xf>
    <xf numFmtId="0" fontId="16" fillId="0" borderId="4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2" fillId="2" borderId="46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85" fillId="2" borderId="47" xfId="0" applyFont="1" applyFill="1" applyBorder="1" applyAlignment="1">
      <alignment horizontal="left" vertical="top" wrapText="1"/>
    </xf>
    <xf numFmtId="0" fontId="86" fillId="2" borderId="49" xfId="0" applyFont="1" applyFill="1" applyBorder="1" applyAlignment="1">
      <alignment horizontal="left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90" fillId="2" borderId="0" xfId="0" applyFont="1" applyFill="1" applyBorder="1" applyAlignment="1">
      <alignment horizontal="right" vertical="top" wrapText="1"/>
    </xf>
    <xf numFmtId="0" fontId="72" fillId="2" borderId="48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5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left"/>
    </xf>
    <xf numFmtId="0" fontId="16" fillId="2" borderId="39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zoomScale="70" zoomScaleNormal="70" zoomScaleSheetLayoutView="100" workbookViewId="0">
      <selection activeCell="H10" sqref="H10"/>
    </sheetView>
  </sheetViews>
  <sheetFormatPr defaultColWidth="9.09765625" defaultRowHeight="18"/>
  <cols>
    <col min="1" max="1" width="9.69921875" style="4" customWidth="1"/>
    <col min="2" max="2" width="24.69921875" style="4" customWidth="1"/>
    <col min="3" max="3" width="64.3984375" style="4" customWidth="1"/>
    <col min="4" max="4" width="19.796875" style="4" customWidth="1"/>
    <col min="5" max="5" width="19.796875" style="5" customWidth="1"/>
    <col min="6" max="6" width="15.8984375" style="4" customWidth="1"/>
    <col min="7" max="7" width="15.69921875" style="4" customWidth="1"/>
    <col min="8" max="8" width="13.8984375" style="4" customWidth="1"/>
    <col min="9" max="10" width="12.296875" style="4" customWidth="1"/>
    <col min="11" max="16384" width="9.09765625" style="4"/>
  </cols>
  <sheetData>
    <row r="1" spans="1:6" ht="37.5" customHeight="1">
      <c r="D1" s="161" t="s">
        <v>44</v>
      </c>
      <c r="E1" s="161"/>
    </row>
    <row r="2" spans="1:6" ht="17.350000000000001" customHeight="1">
      <c r="D2" s="171" t="s">
        <v>67</v>
      </c>
      <c r="E2" s="171"/>
    </row>
    <row r="3" spans="1:6" ht="17.350000000000001" customHeight="1">
      <c r="D3" s="171" t="s">
        <v>8</v>
      </c>
      <c r="E3" s="171"/>
    </row>
    <row r="4" spans="1:6">
      <c r="E4" s="4"/>
    </row>
    <row r="5" spans="1:6" ht="75.849999999999994" customHeight="1">
      <c r="A5" s="162" t="s">
        <v>92</v>
      </c>
      <c r="B5" s="162"/>
      <c r="C5" s="162"/>
      <c r="D5" s="162"/>
      <c r="E5" s="162"/>
    </row>
    <row r="7" spans="1:6">
      <c r="E7" s="50" t="s">
        <v>24</v>
      </c>
    </row>
    <row r="8" spans="1:6" s="55" customFormat="1" ht="76.099999999999994" customHeight="1">
      <c r="A8" s="163" t="s">
        <v>13</v>
      </c>
      <c r="B8" s="164"/>
      <c r="C8" s="165" t="s">
        <v>14</v>
      </c>
      <c r="D8" s="169" t="s">
        <v>60</v>
      </c>
      <c r="E8" s="170"/>
    </row>
    <row r="9" spans="1:6" s="55" customFormat="1" ht="44.35" customHeight="1">
      <c r="A9" s="15" t="s">
        <v>40</v>
      </c>
      <c r="B9" s="51" t="s">
        <v>18</v>
      </c>
      <c r="C9" s="166"/>
      <c r="D9" s="52" t="s">
        <v>15</v>
      </c>
      <c r="E9" s="6" t="s">
        <v>16</v>
      </c>
    </row>
    <row r="10" spans="1:6" s="55" customFormat="1" ht="34.950000000000003" customHeight="1">
      <c r="A10" s="7" t="s">
        <v>39</v>
      </c>
      <c r="B10" s="8"/>
      <c r="C10" s="54" t="s">
        <v>23</v>
      </c>
      <c r="D10" s="36">
        <f>+D12+D27</f>
        <v>0</v>
      </c>
      <c r="E10" s="36">
        <f>+E12+E27</f>
        <v>0</v>
      </c>
    </row>
    <row r="11" spans="1:6" s="55" customFormat="1" ht="18" customHeight="1">
      <c r="A11" s="7"/>
      <c r="B11" s="8"/>
      <c r="C11" s="9" t="s">
        <v>35</v>
      </c>
      <c r="D11" s="10"/>
      <c r="E11" s="10"/>
    </row>
    <row r="12" spans="1:6" s="55" customFormat="1" ht="33.85">
      <c r="A12" s="56"/>
      <c r="B12" s="34"/>
      <c r="C12" s="53" t="s">
        <v>43</v>
      </c>
      <c r="D12" s="19">
        <f>+D14</f>
        <v>20000</v>
      </c>
      <c r="E12" s="19">
        <f>+E14</f>
        <v>20000</v>
      </c>
    </row>
    <row r="13" spans="1:6" s="55" customFormat="1">
      <c r="A13" s="172">
        <v>1075</v>
      </c>
      <c r="B13" s="167"/>
      <c r="C13" s="11" t="s">
        <v>28</v>
      </c>
      <c r="D13" s="12"/>
      <c r="E13" s="13"/>
    </row>
    <row r="14" spans="1:6" s="55" customFormat="1" ht="19.95" customHeight="1">
      <c r="A14" s="172"/>
      <c r="B14" s="168"/>
      <c r="C14" s="2" t="s">
        <v>54</v>
      </c>
      <c r="D14" s="19">
        <f>+D21</f>
        <v>20000</v>
      </c>
      <c r="E14" s="19">
        <f>+E21</f>
        <v>20000</v>
      </c>
      <c r="F14" s="57"/>
    </row>
    <row r="15" spans="1:6" s="55" customFormat="1">
      <c r="A15" s="172"/>
      <c r="B15" s="168"/>
      <c r="C15" s="58" t="s">
        <v>29</v>
      </c>
      <c r="D15" s="20"/>
      <c r="E15" s="20"/>
    </row>
    <row r="16" spans="1:6" s="55" customFormat="1" ht="36">
      <c r="A16" s="172"/>
      <c r="B16" s="168"/>
      <c r="C16" s="59" t="s">
        <v>55</v>
      </c>
      <c r="D16" s="20"/>
      <c r="E16" s="20"/>
    </row>
    <row r="17" spans="1:6" s="55" customFormat="1">
      <c r="A17" s="172"/>
      <c r="B17" s="168"/>
      <c r="C17" s="58" t="s">
        <v>30</v>
      </c>
      <c r="D17" s="20"/>
      <c r="E17" s="20"/>
    </row>
    <row r="18" spans="1:6" s="55" customFormat="1" ht="36">
      <c r="A18" s="172"/>
      <c r="B18" s="168"/>
      <c r="C18" s="59" t="s">
        <v>56</v>
      </c>
      <c r="D18" s="20"/>
      <c r="E18" s="20"/>
    </row>
    <row r="19" spans="1:6" s="55" customFormat="1" ht="24" customHeight="1">
      <c r="A19" s="172"/>
      <c r="B19" s="60"/>
      <c r="C19" s="61" t="s">
        <v>38</v>
      </c>
      <c r="D19" s="20"/>
      <c r="E19" s="20"/>
    </row>
    <row r="20" spans="1:6" s="55" customFormat="1">
      <c r="A20" s="172"/>
      <c r="B20" s="173">
        <v>12001</v>
      </c>
      <c r="C20" s="62" t="s">
        <v>31</v>
      </c>
      <c r="D20" s="20"/>
      <c r="E20" s="20"/>
    </row>
    <row r="21" spans="1:6" s="55" customFormat="1" ht="50.75">
      <c r="A21" s="172"/>
      <c r="B21" s="173"/>
      <c r="C21" s="14" t="s">
        <v>75</v>
      </c>
      <c r="D21" s="20">
        <f>+'Հավելված N 2'!G23</f>
        <v>20000</v>
      </c>
      <c r="E21" s="20">
        <f>+'Հավելված N 2'!H23</f>
        <v>20000</v>
      </c>
      <c r="F21" s="63"/>
    </row>
    <row r="22" spans="1:6" s="55" customFormat="1">
      <c r="A22" s="172"/>
      <c r="B22" s="173"/>
      <c r="C22" s="62" t="s">
        <v>32</v>
      </c>
      <c r="D22" s="60"/>
      <c r="E22" s="64"/>
    </row>
    <row r="23" spans="1:6" s="55" customFormat="1" ht="108">
      <c r="A23" s="172"/>
      <c r="B23" s="173"/>
      <c r="C23" s="59" t="s">
        <v>93</v>
      </c>
      <c r="D23" s="60"/>
      <c r="E23" s="64"/>
    </row>
    <row r="24" spans="1:6" s="55" customFormat="1">
      <c r="A24" s="172"/>
      <c r="B24" s="173"/>
      <c r="C24" s="62" t="s">
        <v>33</v>
      </c>
      <c r="D24" s="60"/>
      <c r="E24" s="64"/>
    </row>
    <row r="25" spans="1:6" s="55" customFormat="1">
      <c r="A25" s="172"/>
      <c r="B25" s="173"/>
      <c r="C25" s="65" t="s">
        <v>94</v>
      </c>
      <c r="D25" s="60"/>
      <c r="E25" s="64"/>
    </row>
    <row r="26" spans="1:6" s="5" customFormat="1" ht="9.4499999999999993" customHeight="1">
      <c r="A26" s="120"/>
      <c r="B26" s="121"/>
      <c r="C26" s="122"/>
      <c r="D26" s="94"/>
      <c r="E26" s="94"/>
    </row>
    <row r="27" spans="1:6" s="41" customFormat="1" ht="34.950000000000003" customHeight="1">
      <c r="A27" s="123"/>
      <c r="B27" s="124"/>
      <c r="C27" s="93" t="s">
        <v>80</v>
      </c>
      <c r="D27" s="125">
        <f t="shared" ref="D27:E27" si="0">+D29</f>
        <v>-20000</v>
      </c>
      <c r="E27" s="125">
        <f t="shared" si="0"/>
        <v>-20000</v>
      </c>
    </row>
    <row r="28" spans="1:6" s="5" customFormat="1">
      <c r="A28" s="159">
        <v>1139</v>
      </c>
      <c r="B28" s="160"/>
      <c r="C28" s="126" t="s">
        <v>28</v>
      </c>
      <c r="D28" s="125"/>
      <c r="E28" s="125"/>
    </row>
    <row r="29" spans="1:6" s="5" customFormat="1" ht="19.399999999999999" customHeight="1">
      <c r="A29" s="159"/>
      <c r="B29" s="160"/>
      <c r="C29" s="93" t="s">
        <v>85</v>
      </c>
      <c r="D29" s="125">
        <f>+D35</f>
        <v>-20000</v>
      </c>
      <c r="E29" s="125">
        <f>+E35</f>
        <v>-20000</v>
      </c>
    </row>
    <row r="30" spans="1:6" s="5" customFormat="1">
      <c r="A30" s="159"/>
      <c r="B30" s="160"/>
      <c r="C30" s="118" t="s">
        <v>29</v>
      </c>
      <c r="D30" s="127"/>
      <c r="E30" s="127"/>
    </row>
    <row r="31" spans="1:6" s="5" customFormat="1" ht="54">
      <c r="A31" s="159"/>
      <c r="B31" s="160"/>
      <c r="C31" s="122" t="s">
        <v>95</v>
      </c>
      <c r="D31" s="127"/>
      <c r="E31" s="127"/>
    </row>
    <row r="32" spans="1:6" s="5" customFormat="1">
      <c r="A32" s="159"/>
      <c r="B32" s="160"/>
      <c r="C32" s="118" t="s">
        <v>30</v>
      </c>
      <c r="D32" s="127"/>
      <c r="E32" s="127"/>
    </row>
    <row r="33" spans="1:5" s="5" customFormat="1" ht="36">
      <c r="A33" s="159"/>
      <c r="B33" s="160"/>
      <c r="C33" s="128" t="s">
        <v>96</v>
      </c>
      <c r="D33" s="127"/>
      <c r="E33" s="127"/>
    </row>
    <row r="34" spans="1:5" s="5" customFormat="1" ht="18" customHeight="1">
      <c r="A34" s="159"/>
      <c r="B34" s="159" t="s">
        <v>97</v>
      </c>
      <c r="C34" s="118" t="s">
        <v>31</v>
      </c>
      <c r="D34" s="129"/>
      <c r="E34" s="129"/>
    </row>
    <row r="35" spans="1:5" s="5" customFormat="1" ht="19.399999999999999" customHeight="1">
      <c r="A35" s="159"/>
      <c r="B35" s="159"/>
      <c r="C35" s="130" t="s">
        <v>85</v>
      </c>
      <c r="D35" s="131">
        <f>+'Հավելված N 2'!G44</f>
        <v>-20000</v>
      </c>
      <c r="E35" s="131">
        <f>+'Հավելված N 2'!H44</f>
        <v>-20000</v>
      </c>
    </row>
    <row r="36" spans="1:5" s="5" customFormat="1">
      <c r="A36" s="159"/>
      <c r="B36" s="159"/>
      <c r="C36" s="118" t="s">
        <v>32</v>
      </c>
      <c r="D36" s="132"/>
      <c r="E36" s="132"/>
    </row>
    <row r="37" spans="1:5" s="5" customFormat="1" ht="72">
      <c r="A37" s="159"/>
      <c r="B37" s="159"/>
      <c r="C37" s="122" t="s">
        <v>98</v>
      </c>
      <c r="D37" s="132"/>
      <c r="E37" s="132"/>
    </row>
    <row r="38" spans="1:5" s="5" customFormat="1">
      <c r="A38" s="159"/>
      <c r="B38" s="159"/>
      <c r="C38" s="118" t="s">
        <v>33</v>
      </c>
      <c r="D38" s="132"/>
      <c r="E38" s="132"/>
    </row>
    <row r="39" spans="1:5" s="5" customFormat="1">
      <c r="A39" s="159"/>
      <c r="B39" s="159"/>
      <c r="C39" s="122" t="s">
        <v>34</v>
      </c>
      <c r="D39" s="132"/>
      <c r="E39" s="132"/>
    </row>
  </sheetData>
  <mergeCells count="13">
    <mergeCell ref="A28:A39"/>
    <mergeCell ref="B28:B33"/>
    <mergeCell ref="B34:B39"/>
    <mergeCell ref="D1:E1"/>
    <mergeCell ref="A5:E5"/>
    <mergeCell ref="A8:B8"/>
    <mergeCell ref="C8:C9"/>
    <mergeCell ref="B13:B18"/>
    <mergeCell ref="D8:E8"/>
    <mergeCell ref="D3:E3"/>
    <mergeCell ref="D2:E2"/>
    <mergeCell ref="A13:A25"/>
    <mergeCell ref="B20:B25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1"/>
  <sheetViews>
    <sheetView zoomScale="74" zoomScaleNormal="74" zoomScaleSheetLayoutView="100" workbookViewId="0">
      <selection activeCell="G32" sqref="G32"/>
    </sheetView>
  </sheetViews>
  <sheetFormatPr defaultColWidth="9.09765625" defaultRowHeight="18"/>
  <cols>
    <col min="1" max="3" width="8.09765625" style="5" customWidth="1"/>
    <col min="4" max="4" width="11.59765625" style="5" customWidth="1"/>
    <col min="5" max="5" width="13.8984375" style="5" customWidth="1"/>
    <col min="6" max="6" width="62.09765625" style="5" customWidth="1"/>
    <col min="7" max="8" width="19.69921875" style="5" customWidth="1"/>
    <col min="9" max="11" width="15" style="5" customWidth="1"/>
    <col min="12" max="16384" width="9.09765625" style="5"/>
  </cols>
  <sheetData>
    <row r="1" spans="1:8" s="39" customFormat="1" ht="37.5" customHeight="1">
      <c r="F1" s="186" t="s">
        <v>45</v>
      </c>
      <c r="G1" s="186"/>
      <c r="H1" s="186"/>
    </row>
    <row r="2" spans="1:8" s="40" customFormat="1" ht="17.350000000000001" customHeight="1">
      <c r="F2" s="178" t="s">
        <v>67</v>
      </c>
      <c r="G2" s="178"/>
      <c r="H2" s="178"/>
    </row>
    <row r="3" spans="1:8" s="40" customFormat="1" ht="17.350000000000001" customHeight="1">
      <c r="F3" s="178" t="s">
        <v>8</v>
      </c>
      <c r="G3" s="178"/>
      <c r="H3" s="178"/>
    </row>
    <row r="4" spans="1:8" ht="13.5" customHeight="1"/>
    <row r="5" spans="1:8" ht="52.5" customHeight="1">
      <c r="A5" s="179" t="s">
        <v>76</v>
      </c>
      <c r="B5" s="179"/>
      <c r="C5" s="179"/>
      <c r="D5" s="179"/>
      <c r="E5" s="179"/>
      <c r="F5" s="179"/>
      <c r="G5" s="179"/>
      <c r="H5" s="179"/>
    </row>
    <row r="7" spans="1:8">
      <c r="H7" s="49" t="s">
        <v>24</v>
      </c>
    </row>
    <row r="8" spans="1:8" s="41" customFormat="1" ht="84.55" customHeight="1">
      <c r="A8" s="180" t="s">
        <v>25</v>
      </c>
      <c r="B8" s="180"/>
      <c r="C8" s="180"/>
      <c r="D8" s="180" t="s">
        <v>13</v>
      </c>
      <c r="E8" s="180"/>
      <c r="F8" s="180" t="s">
        <v>19</v>
      </c>
      <c r="G8" s="169" t="s">
        <v>60</v>
      </c>
      <c r="H8" s="170"/>
    </row>
    <row r="9" spans="1:8" s="41" customFormat="1">
      <c r="A9" s="38" t="s">
        <v>58</v>
      </c>
      <c r="B9" s="38" t="s">
        <v>59</v>
      </c>
      <c r="C9" s="38" t="s">
        <v>26</v>
      </c>
      <c r="D9" s="38" t="s">
        <v>17</v>
      </c>
      <c r="E9" s="38" t="s">
        <v>41</v>
      </c>
      <c r="F9" s="180"/>
      <c r="G9" s="38" t="s">
        <v>15</v>
      </c>
      <c r="H9" s="38" t="s">
        <v>16</v>
      </c>
    </row>
    <row r="10" spans="1:8" s="41" customFormat="1" ht="34.950000000000003" customHeight="1">
      <c r="A10" s="37"/>
      <c r="B10" s="37"/>
      <c r="C10" s="37"/>
      <c r="D10" s="38"/>
      <c r="E10" s="38"/>
      <c r="F10" s="48" t="s">
        <v>23</v>
      </c>
      <c r="G10" s="35">
        <f>+G12+G33</f>
        <v>0</v>
      </c>
      <c r="H10" s="35">
        <f>+H12+H33</f>
        <v>0</v>
      </c>
    </row>
    <row r="11" spans="1:8" s="41" customFormat="1">
      <c r="A11" s="37"/>
      <c r="B11" s="37"/>
      <c r="C11" s="37"/>
      <c r="D11" s="38"/>
      <c r="E11" s="38"/>
      <c r="F11" s="37" t="s">
        <v>35</v>
      </c>
      <c r="G11" s="3"/>
      <c r="H11" s="3"/>
    </row>
    <row r="12" spans="1:8" s="41" customFormat="1" ht="33.85">
      <c r="A12" s="37"/>
      <c r="B12" s="37"/>
      <c r="C12" s="37"/>
      <c r="D12" s="38"/>
      <c r="E12" s="38"/>
      <c r="F12" s="16" t="s">
        <v>43</v>
      </c>
      <c r="G12" s="3">
        <f>+G13</f>
        <v>20000</v>
      </c>
      <c r="H12" s="3">
        <f>+H13</f>
        <v>20000</v>
      </c>
    </row>
    <row r="13" spans="1:8" s="41" customFormat="1" ht="17.350000000000001" customHeight="1">
      <c r="A13" s="174" t="s">
        <v>51</v>
      </c>
      <c r="B13" s="181"/>
      <c r="C13" s="160"/>
      <c r="D13" s="183"/>
      <c r="E13" s="189"/>
      <c r="F13" s="93" t="s">
        <v>52</v>
      </c>
      <c r="G13" s="3">
        <f t="shared" ref="G13:H13" si="0">+G15</f>
        <v>20000</v>
      </c>
      <c r="H13" s="3">
        <f t="shared" si="0"/>
        <v>20000</v>
      </c>
    </row>
    <row r="14" spans="1:8" s="41" customFormat="1" ht="16.8" customHeight="1">
      <c r="A14" s="174"/>
      <c r="B14" s="181"/>
      <c r="C14" s="160"/>
      <c r="D14" s="184"/>
      <c r="E14" s="190"/>
      <c r="F14" s="94" t="s">
        <v>20</v>
      </c>
      <c r="G14" s="17"/>
      <c r="H14" s="17"/>
    </row>
    <row r="15" spans="1:8" s="41" customFormat="1">
      <c r="A15" s="174"/>
      <c r="B15" s="174" t="s">
        <v>27</v>
      </c>
      <c r="C15" s="160"/>
      <c r="D15" s="184"/>
      <c r="E15" s="190"/>
      <c r="F15" s="93" t="s">
        <v>53</v>
      </c>
      <c r="G15" s="18">
        <f>+G17</f>
        <v>20000</v>
      </c>
      <c r="H15" s="18">
        <f>+H17</f>
        <v>20000</v>
      </c>
    </row>
    <row r="16" spans="1:8" s="41" customFormat="1" ht="16.8" customHeight="1">
      <c r="A16" s="174"/>
      <c r="B16" s="174"/>
      <c r="C16" s="160"/>
      <c r="D16" s="184"/>
      <c r="E16" s="190"/>
      <c r="F16" s="94" t="s">
        <v>20</v>
      </c>
      <c r="G16" s="18"/>
      <c r="H16" s="17"/>
    </row>
    <row r="17" spans="1:16" s="41" customFormat="1" ht="33.85">
      <c r="A17" s="174"/>
      <c r="B17" s="174"/>
      <c r="C17" s="174" t="s">
        <v>61</v>
      </c>
      <c r="D17" s="184"/>
      <c r="E17" s="190"/>
      <c r="F17" s="93" t="s">
        <v>62</v>
      </c>
      <c r="G17" s="18">
        <f t="shared" ref="G17:H17" si="1">+G19</f>
        <v>20000</v>
      </c>
      <c r="H17" s="18">
        <f t="shared" si="1"/>
        <v>20000</v>
      </c>
      <c r="I17" s="42"/>
      <c r="J17" s="42"/>
      <c r="K17" s="42"/>
      <c r="L17" s="42"/>
      <c r="M17" s="42"/>
      <c r="N17" s="42"/>
      <c r="O17" s="42"/>
      <c r="P17" s="42"/>
    </row>
    <row r="18" spans="1:16" s="41" customFormat="1" ht="16.8" customHeight="1">
      <c r="A18" s="174"/>
      <c r="B18" s="174"/>
      <c r="C18" s="174"/>
      <c r="D18" s="184"/>
      <c r="E18" s="190"/>
      <c r="F18" s="94" t="s">
        <v>20</v>
      </c>
      <c r="G18" s="18"/>
      <c r="H18" s="43"/>
      <c r="I18" s="42"/>
      <c r="J18" s="42"/>
      <c r="K18" s="42"/>
      <c r="L18" s="42"/>
      <c r="M18" s="42"/>
      <c r="N18" s="42"/>
      <c r="O18" s="42"/>
      <c r="P18" s="42"/>
    </row>
    <row r="19" spans="1:16" s="41" customFormat="1" ht="36">
      <c r="A19" s="174"/>
      <c r="B19" s="174"/>
      <c r="C19" s="174"/>
      <c r="D19" s="184"/>
      <c r="E19" s="190"/>
      <c r="F19" s="95" t="s">
        <v>36</v>
      </c>
      <c r="G19" s="18">
        <f t="shared" ref="G19:H19" si="2">+G21</f>
        <v>20000</v>
      </c>
      <c r="H19" s="43">
        <f t="shared" si="2"/>
        <v>20000</v>
      </c>
      <c r="I19" s="42"/>
      <c r="J19" s="42"/>
      <c r="K19" s="42"/>
      <c r="L19" s="42"/>
      <c r="M19" s="42"/>
      <c r="N19" s="42"/>
      <c r="O19" s="42"/>
      <c r="P19" s="42"/>
    </row>
    <row r="20" spans="1:16" s="41" customFormat="1" ht="16.8" customHeight="1">
      <c r="A20" s="174"/>
      <c r="B20" s="174"/>
      <c r="C20" s="174"/>
      <c r="D20" s="185"/>
      <c r="E20" s="191"/>
      <c r="F20" s="94" t="s">
        <v>20</v>
      </c>
      <c r="G20" s="18"/>
      <c r="H20" s="43"/>
      <c r="I20" s="42"/>
      <c r="J20" s="42"/>
      <c r="K20" s="42"/>
      <c r="L20" s="42"/>
      <c r="M20" s="42"/>
      <c r="N20" s="42"/>
      <c r="O20" s="42"/>
      <c r="P20" s="42"/>
    </row>
    <row r="21" spans="1:16" s="41" customFormat="1">
      <c r="A21" s="174"/>
      <c r="B21" s="174"/>
      <c r="C21" s="174"/>
      <c r="D21" s="159">
        <v>1075</v>
      </c>
      <c r="E21" s="187" t="s">
        <v>54</v>
      </c>
      <c r="F21" s="188"/>
      <c r="G21" s="3">
        <f t="shared" ref="G21:H21" si="3">+G23</f>
        <v>20000</v>
      </c>
      <c r="H21" s="3">
        <f t="shared" si="3"/>
        <v>20000</v>
      </c>
      <c r="I21" s="42"/>
      <c r="J21" s="42"/>
      <c r="K21" s="42"/>
      <c r="L21" s="42"/>
      <c r="M21" s="42"/>
      <c r="N21" s="42"/>
      <c r="O21" s="42"/>
      <c r="P21" s="42"/>
    </row>
    <row r="22" spans="1:16" s="41" customFormat="1" ht="16.8" customHeight="1">
      <c r="A22" s="174"/>
      <c r="B22" s="174"/>
      <c r="C22" s="174"/>
      <c r="D22" s="159"/>
      <c r="E22" s="96"/>
      <c r="F22" s="94" t="s">
        <v>20</v>
      </c>
      <c r="G22" s="3"/>
      <c r="H22" s="3"/>
      <c r="I22" s="42"/>
      <c r="J22" s="42"/>
      <c r="K22" s="42"/>
      <c r="L22" s="42"/>
      <c r="M22" s="42"/>
      <c r="N22" s="42"/>
      <c r="O22" s="42"/>
      <c r="P22" s="42"/>
    </row>
    <row r="23" spans="1:16" s="41" customFormat="1" ht="50.75">
      <c r="A23" s="174"/>
      <c r="B23" s="174"/>
      <c r="C23" s="174"/>
      <c r="D23" s="159"/>
      <c r="E23" s="97">
        <v>12001</v>
      </c>
      <c r="F23" s="93" t="s">
        <v>111</v>
      </c>
      <c r="G23" s="44">
        <f t="shared" ref="G23:H23" si="4">+G25</f>
        <v>20000</v>
      </c>
      <c r="H23" s="44">
        <f t="shared" si="4"/>
        <v>20000</v>
      </c>
      <c r="I23" s="42"/>
      <c r="J23" s="42"/>
      <c r="K23" s="42"/>
      <c r="L23" s="42"/>
      <c r="M23" s="42"/>
      <c r="N23" s="42"/>
      <c r="O23" s="42"/>
      <c r="P23" s="42"/>
    </row>
    <row r="24" spans="1:16" s="41" customFormat="1">
      <c r="A24" s="174"/>
      <c r="B24" s="174"/>
      <c r="C24" s="174"/>
      <c r="D24" s="159"/>
      <c r="E24" s="182"/>
      <c r="F24" s="94" t="s">
        <v>42</v>
      </c>
      <c r="G24" s="18"/>
      <c r="H24" s="17"/>
    </row>
    <row r="25" spans="1:16" s="45" customFormat="1" ht="36">
      <c r="A25" s="174"/>
      <c r="B25" s="174"/>
      <c r="C25" s="174"/>
      <c r="D25" s="159"/>
      <c r="E25" s="182"/>
      <c r="F25" s="98" t="s">
        <v>36</v>
      </c>
      <c r="G25" s="33">
        <f t="shared" ref="G25:H25" si="5">+G27</f>
        <v>20000</v>
      </c>
      <c r="H25" s="21">
        <f t="shared" si="5"/>
        <v>20000</v>
      </c>
    </row>
    <row r="26" spans="1:16" s="41" customFormat="1" ht="54">
      <c r="A26" s="174"/>
      <c r="B26" s="174"/>
      <c r="C26" s="174"/>
      <c r="D26" s="159"/>
      <c r="E26" s="182"/>
      <c r="F26" s="94" t="s">
        <v>37</v>
      </c>
      <c r="G26" s="23"/>
      <c r="H26" s="17"/>
    </row>
    <row r="27" spans="1:16" s="41" customFormat="1" ht="16.8" customHeight="1">
      <c r="A27" s="174"/>
      <c r="B27" s="174"/>
      <c r="C27" s="174"/>
      <c r="D27" s="159"/>
      <c r="E27" s="182"/>
      <c r="F27" s="99" t="s">
        <v>21</v>
      </c>
      <c r="G27" s="23">
        <f t="shared" ref="G27:H30" si="6">+G28</f>
        <v>20000</v>
      </c>
      <c r="H27" s="22">
        <f t="shared" si="6"/>
        <v>20000</v>
      </c>
    </row>
    <row r="28" spans="1:16" s="41" customFormat="1" ht="16.8" customHeight="1">
      <c r="A28" s="174"/>
      <c r="B28" s="174"/>
      <c r="C28" s="174"/>
      <c r="D28" s="159"/>
      <c r="E28" s="182"/>
      <c r="F28" s="100" t="s">
        <v>22</v>
      </c>
      <c r="G28" s="23">
        <f t="shared" si="6"/>
        <v>20000</v>
      </c>
      <c r="H28" s="23">
        <f t="shared" si="6"/>
        <v>20000</v>
      </c>
    </row>
    <row r="29" spans="1:16" s="41" customFormat="1" ht="16.8" customHeight="1">
      <c r="A29" s="174"/>
      <c r="B29" s="174"/>
      <c r="C29" s="174"/>
      <c r="D29" s="159"/>
      <c r="E29" s="182"/>
      <c r="F29" s="100" t="s">
        <v>77</v>
      </c>
      <c r="G29" s="23">
        <f>+G30</f>
        <v>20000</v>
      </c>
      <c r="H29" s="23">
        <f>+H30</f>
        <v>20000</v>
      </c>
    </row>
    <row r="30" spans="1:16" s="41" customFormat="1" ht="16.8" customHeight="1">
      <c r="A30" s="174"/>
      <c r="B30" s="174"/>
      <c r="C30" s="174"/>
      <c r="D30" s="159"/>
      <c r="E30" s="182"/>
      <c r="F30" s="100" t="s">
        <v>78</v>
      </c>
      <c r="G30" s="23">
        <f t="shared" si="6"/>
        <v>20000</v>
      </c>
      <c r="H30" s="23">
        <f t="shared" si="6"/>
        <v>20000</v>
      </c>
      <c r="I30" s="46"/>
    </row>
    <row r="31" spans="1:16" s="41" customFormat="1" ht="36">
      <c r="A31" s="174"/>
      <c r="B31" s="174"/>
      <c r="C31" s="174"/>
      <c r="D31" s="159"/>
      <c r="E31" s="182"/>
      <c r="F31" s="100" t="s">
        <v>79</v>
      </c>
      <c r="G31" s="23">
        <v>20000</v>
      </c>
      <c r="H31" s="23">
        <f>+'Հավելված N 3'!G12</f>
        <v>20000</v>
      </c>
      <c r="I31" s="47"/>
    </row>
    <row r="32" spans="1:16" s="41" customFormat="1">
      <c r="A32" s="101"/>
      <c r="B32" s="101"/>
      <c r="C32" s="102"/>
      <c r="D32" s="102"/>
      <c r="E32" s="103"/>
      <c r="F32" s="104"/>
      <c r="G32" s="105"/>
      <c r="H32" s="105"/>
      <c r="I32" s="47"/>
    </row>
    <row r="33" spans="1:8" s="41" customFormat="1" ht="34.950000000000003" customHeight="1">
      <c r="A33" s="94"/>
      <c r="B33" s="94"/>
      <c r="C33" s="94"/>
      <c r="D33" s="99"/>
      <c r="E33" s="99"/>
      <c r="F33" s="93" t="s">
        <v>80</v>
      </c>
      <c r="G33" s="106">
        <f t="shared" ref="G33:H33" si="7">+G34</f>
        <v>-20000</v>
      </c>
      <c r="H33" s="106">
        <f t="shared" si="7"/>
        <v>-20000</v>
      </c>
    </row>
    <row r="34" spans="1:8" ht="33.85">
      <c r="A34" s="175" t="s">
        <v>81</v>
      </c>
      <c r="B34" s="175"/>
      <c r="C34" s="175"/>
      <c r="D34" s="175"/>
      <c r="E34" s="175"/>
      <c r="F34" s="107" t="s">
        <v>82</v>
      </c>
      <c r="G34" s="108">
        <f t="shared" ref="G34:H34" si="8">+G36</f>
        <v>-20000</v>
      </c>
      <c r="H34" s="108">
        <f t="shared" si="8"/>
        <v>-20000</v>
      </c>
    </row>
    <row r="35" spans="1:8">
      <c r="A35" s="175"/>
      <c r="B35" s="175"/>
      <c r="C35" s="175"/>
      <c r="D35" s="175"/>
      <c r="E35" s="175"/>
      <c r="F35" s="94" t="s">
        <v>20</v>
      </c>
      <c r="G35" s="108"/>
      <c r="H35" s="108"/>
    </row>
    <row r="36" spans="1:8" ht="33.85">
      <c r="A36" s="175"/>
      <c r="B36" s="175" t="s">
        <v>83</v>
      </c>
      <c r="C36" s="175"/>
      <c r="D36" s="175"/>
      <c r="E36" s="175"/>
      <c r="F36" s="107" t="s">
        <v>84</v>
      </c>
      <c r="G36" s="109">
        <f t="shared" ref="G36:H36" si="9">+G38</f>
        <v>-20000</v>
      </c>
      <c r="H36" s="109">
        <f t="shared" si="9"/>
        <v>-20000</v>
      </c>
    </row>
    <row r="37" spans="1:8">
      <c r="A37" s="175"/>
      <c r="B37" s="175"/>
      <c r="C37" s="175"/>
      <c r="D37" s="175"/>
      <c r="E37" s="175"/>
      <c r="F37" s="94" t="s">
        <v>20</v>
      </c>
      <c r="G37" s="109"/>
      <c r="H37" s="110"/>
    </row>
    <row r="38" spans="1:8">
      <c r="A38" s="175"/>
      <c r="B38" s="175"/>
      <c r="C38" s="175" t="s">
        <v>83</v>
      </c>
      <c r="D38" s="175"/>
      <c r="E38" s="175"/>
      <c r="F38" s="93" t="s">
        <v>85</v>
      </c>
      <c r="G38" s="109">
        <f>+G40</f>
        <v>-20000</v>
      </c>
      <c r="H38" s="109">
        <f>+H40</f>
        <v>-20000</v>
      </c>
    </row>
    <row r="39" spans="1:8">
      <c r="A39" s="175"/>
      <c r="B39" s="175"/>
      <c r="C39" s="175"/>
      <c r="D39" s="175"/>
      <c r="E39" s="175"/>
      <c r="F39" s="94" t="s">
        <v>20</v>
      </c>
      <c r="G39" s="110"/>
      <c r="H39" s="110"/>
    </row>
    <row r="40" spans="1:8">
      <c r="A40" s="175"/>
      <c r="B40" s="175"/>
      <c r="C40" s="175"/>
      <c r="D40" s="175"/>
      <c r="E40" s="175"/>
      <c r="F40" s="94" t="s">
        <v>86</v>
      </c>
      <c r="G40" s="111">
        <f t="shared" ref="G40:H40" si="10">+G42</f>
        <v>-20000</v>
      </c>
      <c r="H40" s="112">
        <f t="shared" si="10"/>
        <v>-20000</v>
      </c>
    </row>
    <row r="41" spans="1:8">
      <c r="A41" s="175"/>
      <c r="B41" s="175"/>
      <c r="C41" s="175"/>
      <c r="D41" s="175"/>
      <c r="E41" s="175"/>
      <c r="F41" s="94" t="s">
        <v>20</v>
      </c>
      <c r="G41" s="113"/>
      <c r="H41" s="113"/>
    </row>
    <row r="42" spans="1:8">
      <c r="A42" s="175"/>
      <c r="B42" s="175"/>
      <c r="C42" s="175"/>
      <c r="D42" s="175" t="s">
        <v>87</v>
      </c>
      <c r="E42" s="176" t="s">
        <v>88</v>
      </c>
      <c r="F42" s="176" t="s">
        <v>85</v>
      </c>
      <c r="G42" s="108">
        <f>+G44</f>
        <v>-20000</v>
      </c>
      <c r="H42" s="108">
        <f>+H44</f>
        <v>-20000</v>
      </c>
    </row>
    <row r="43" spans="1:8">
      <c r="A43" s="175"/>
      <c r="B43" s="175"/>
      <c r="C43" s="175"/>
      <c r="D43" s="175"/>
      <c r="E43" s="114"/>
      <c r="F43" s="94" t="s">
        <v>20</v>
      </c>
      <c r="G43" s="115"/>
      <c r="H43" s="115"/>
    </row>
    <row r="44" spans="1:8">
      <c r="A44" s="175"/>
      <c r="B44" s="175"/>
      <c r="C44" s="175"/>
      <c r="D44" s="175"/>
      <c r="E44" s="116">
        <v>11001</v>
      </c>
      <c r="F44" s="93" t="s">
        <v>85</v>
      </c>
      <c r="G44" s="89">
        <f t="shared" ref="G44:H44" si="11">+G46</f>
        <v>-20000</v>
      </c>
      <c r="H44" s="89">
        <f t="shared" si="11"/>
        <v>-20000</v>
      </c>
    </row>
    <row r="45" spans="1:8">
      <c r="A45" s="175"/>
      <c r="B45" s="175"/>
      <c r="C45" s="175"/>
      <c r="D45" s="175"/>
      <c r="E45" s="177"/>
      <c r="F45" s="94" t="s">
        <v>42</v>
      </c>
      <c r="G45" s="117"/>
      <c r="H45" s="117"/>
    </row>
    <row r="46" spans="1:8">
      <c r="A46" s="175"/>
      <c r="B46" s="175"/>
      <c r="C46" s="175"/>
      <c r="D46" s="175"/>
      <c r="E46" s="177"/>
      <c r="F46" s="118" t="s">
        <v>86</v>
      </c>
      <c r="G46" s="119">
        <f t="shared" ref="G46:H46" si="12">+G48</f>
        <v>-20000</v>
      </c>
      <c r="H46" s="119">
        <f t="shared" si="12"/>
        <v>-20000</v>
      </c>
    </row>
    <row r="47" spans="1:8" ht="50.9" customHeight="1">
      <c r="A47" s="175"/>
      <c r="B47" s="175"/>
      <c r="C47" s="175"/>
      <c r="D47" s="175"/>
      <c r="E47" s="177"/>
      <c r="F47" s="94" t="s">
        <v>89</v>
      </c>
      <c r="G47" s="117"/>
      <c r="H47" s="117"/>
    </row>
    <row r="48" spans="1:8">
      <c r="A48" s="175"/>
      <c r="B48" s="175"/>
      <c r="C48" s="175"/>
      <c r="D48" s="175"/>
      <c r="E48" s="177"/>
      <c r="F48" s="99" t="s">
        <v>21</v>
      </c>
      <c r="G48" s="115">
        <f t="shared" ref="G48:H50" si="13">+G49</f>
        <v>-20000</v>
      </c>
      <c r="H48" s="115">
        <f t="shared" si="13"/>
        <v>-20000</v>
      </c>
    </row>
    <row r="49" spans="1:8">
      <c r="A49" s="175"/>
      <c r="B49" s="175"/>
      <c r="C49" s="175"/>
      <c r="D49" s="175"/>
      <c r="E49" s="177"/>
      <c r="F49" s="94" t="s">
        <v>22</v>
      </c>
      <c r="G49" s="112">
        <f t="shared" si="13"/>
        <v>-20000</v>
      </c>
      <c r="H49" s="112">
        <f t="shared" si="13"/>
        <v>-20000</v>
      </c>
    </row>
    <row r="50" spans="1:8">
      <c r="A50" s="175"/>
      <c r="B50" s="175"/>
      <c r="C50" s="175"/>
      <c r="D50" s="175"/>
      <c r="E50" s="177"/>
      <c r="F50" s="94" t="s">
        <v>90</v>
      </c>
      <c r="G50" s="112">
        <f t="shared" si="13"/>
        <v>-20000</v>
      </c>
      <c r="H50" s="112">
        <f t="shared" si="13"/>
        <v>-20000</v>
      </c>
    </row>
    <row r="51" spans="1:8">
      <c r="A51" s="175"/>
      <c r="B51" s="175"/>
      <c r="C51" s="175"/>
      <c r="D51" s="175"/>
      <c r="E51" s="177"/>
      <c r="F51" s="94" t="s">
        <v>91</v>
      </c>
      <c r="G51" s="112">
        <f>-G12</f>
        <v>-20000</v>
      </c>
      <c r="H51" s="112">
        <f>-H12</f>
        <v>-20000</v>
      </c>
    </row>
  </sheetData>
  <mergeCells count="28">
    <mergeCell ref="F2:H2"/>
    <mergeCell ref="F1:H1"/>
    <mergeCell ref="C13:C16"/>
    <mergeCell ref="E21:F21"/>
    <mergeCell ref="C17:C31"/>
    <mergeCell ref="E13:E20"/>
    <mergeCell ref="A34:A51"/>
    <mergeCell ref="B34:B35"/>
    <mergeCell ref="C34:C37"/>
    <mergeCell ref="D34:D41"/>
    <mergeCell ref="F3:H3"/>
    <mergeCell ref="A5:H5"/>
    <mergeCell ref="A8:C8"/>
    <mergeCell ref="G8:H8"/>
    <mergeCell ref="A13:A31"/>
    <mergeCell ref="B13:B14"/>
    <mergeCell ref="D21:D31"/>
    <mergeCell ref="D8:E8"/>
    <mergeCell ref="F8:F9"/>
    <mergeCell ref="E24:E31"/>
    <mergeCell ref="D13:D20"/>
    <mergeCell ref="E34:E41"/>
    <mergeCell ref="B15:B31"/>
    <mergeCell ref="B36:B51"/>
    <mergeCell ref="C38:C51"/>
    <mergeCell ref="D42:D51"/>
    <mergeCell ref="E42:F42"/>
    <mergeCell ref="E45:E5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3"/>
  <sheetViews>
    <sheetView topLeftCell="A7" zoomScale="85" zoomScaleNormal="85" zoomScaleSheetLayoutView="100" workbookViewId="0">
      <selection activeCell="G13" sqref="G13"/>
    </sheetView>
  </sheetViews>
  <sheetFormatPr defaultColWidth="9.09765625" defaultRowHeight="18"/>
  <cols>
    <col min="1" max="1" width="10.09765625" style="75" customWidth="1"/>
    <col min="2" max="2" width="15.5" style="75" customWidth="1"/>
    <col min="3" max="3" width="8" style="75" customWidth="1"/>
    <col min="4" max="4" width="7.796875" style="90" customWidth="1"/>
    <col min="5" max="5" width="25.09765625" style="90" customWidth="1"/>
    <col min="6" max="6" width="62.3984375" style="90" customWidth="1"/>
    <col min="7" max="7" width="26.796875" style="75" customWidth="1"/>
    <col min="8" max="8" width="23.19921875" style="74" customWidth="1"/>
    <col min="9" max="9" width="24" style="74" bestFit="1" customWidth="1"/>
    <col min="10" max="10" width="9.09765625" style="75"/>
    <col min="11" max="11" width="12.09765625" style="75" customWidth="1"/>
    <col min="12" max="16384" width="9.09765625" style="75"/>
  </cols>
  <sheetData>
    <row r="1" spans="1:43" s="1" customFormat="1" ht="36.700000000000003" customHeight="1">
      <c r="F1" s="209" t="s">
        <v>47</v>
      </c>
      <c r="G1" s="209"/>
      <c r="H1" s="66"/>
      <c r="I1" s="66"/>
      <c r="AB1" s="210"/>
      <c r="AC1" s="210"/>
      <c r="AD1" s="210"/>
    </row>
    <row r="2" spans="1:43" s="1" customFormat="1" ht="17.350000000000001" customHeight="1">
      <c r="A2" s="67"/>
      <c r="B2" s="67"/>
      <c r="C2" s="67"/>
      <c r="D2" s="67"/>
      <c r="E2" s="67"/>
      <c r="F2" s="210" t="s">
        <v>72</v>
      </c>
      <c r="G2" s="210"/>
      <c r="H2" s="66"/>
      <c r="I2" s="66"/>
      <c r="Y2" s="67"/>
      <c r="Z2" s="67"/>
      <c r="AA2" s="210"/>
      <c r="AB2" s="210"/>
      <c r="AC2" s="210"/>
      <c r="AD2" s="210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</row>
    <row r="3" spans="1:43" s="1" customFormat="1" ht="17.350000000000001" customHeight="1">
      <c r="A3" s="67"/>
      <c r="B3" s="67"/>
      <c r="C3" s="67"/>
      <c r="D3" s="67"/>
      <c r="E3" s="67"/>
      <c r="F3" s="210" t="s">
        <v>8</v>
      </c>
      <c r="G3" s="210"/>
      <c r="H3" s="66"/>
      <c r="I3" s="66"/>
      <c r="Y3" s="210"/>
      <c r="Z3" s="210"/>
      <c r="AA3" s="210"/>
      <c r="AB3" s="210"/>
      <c r="AC3" s="210"/>
      <c r="AD3" s="210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s="1" customFormat="1">
      <c r="F4" s="69"/>
      <c r="G4" s="69"/>
      <c r="H4" s="70"/>
      <c r="I4" s="66"/>
    </row>
    <row r="5" spans="1:43" s="1" customFormat="1" ht="15.85" customHeight="1">
      <c r="F5" s="69"/>
      <c r="G5" s="69"/>
      <c r="H5" s="70"/>
      <c r="I5" s="66"/>
    </row>
    <row r="6" spans="1:43" s="1" customFormat="1" ht="67.5" customHeight="1">
      <c r="A6" s="195" t="s">
        <v>73</v>
      </c>
      <c r="B6" s="195"/>
      <c r="C6" s="195"/>
      <c r="D6" s="195"/>
      <c r="E6" s="195"/>
      <c r="F6" s="195"/>
      <c r="G6" s="195"/>
      <c r="H6" s="71"/>
      <c r="I6" s="66"/>
    </row>
    <row r="7" spans="1:43" s="1" customFormat="1" ht="40.5" customHeight="1">
      <c r="B7" s="72"/>
      <c r="C7" s="72"/>
      <c r="D7" s="72"/>
      <c r="E7" s="72"/>
      <c r="F7" s="72"/>
      <c r="G7" s="32" t="s">
        <v>24</v>
      </c>
      <c r="H7" s="71"/>
      <c r="I7" s="66"/>
    </row>
    <row r="8" spans="1:43" ht="72">
      <c r="A8" s="196" t="s">
        <v>13</v>
      </c>
      <c r="B8" s="196"/>
      <c r="C8" s="197" t="s">
        <v>70</v>
      </c>
      <c r="D8" s="198"/>
      <c r="E8" s="199"/>
      <c r="F8" s="203" t="s">
        <v>71</v>
      </c>
      <c r="G8" s="73" t="s">
        <v>50</v>
      </c>
    </row>
    <row r="9" spans="1:43" ht="37.5" customHeight="1">
      <c r="A9" s="73" t="s">
        <v>40</v>
      </c>
      <c r="B9" s="73" t="s">
        <v>18</v>
      </c>
      <c r="C9" s="200"/>
      <c r="D9" s="201"/>
      <c r="E9" s="202"/>
      <c r="F9" s="204"/>
      <c r="G9" s="73" t="s">
        <v>16</v>
      </c>
    </row>
    <row r="10" spans="1:43" ht="24" customHeight="1">
      <c r="A10" s="205" t="s">
        <v>36</v>
      </c>
      <c r="B10" s="206"/>
      <c r="C10" s="206"/>
      <c r="D10" s="206"/>
      <c r="E10" s="206"/>
      <c r="F10" s="207"/>
      <c r="G10" s="76">
        <f>+G11</f>
        <v>20000</v>
      </c>
    </row>
    <row r="11" spans="1:43" ht="35.450000000000003" customHeight="1">
      <c r="A11" s="91">
        <v>1075</v>
      </c>
      <c r="B11" s="208" t="s">
        <v>74</v>
      </c>
      <c r="C11" s="208"/>
      <c r="D11" s="208"/>
      <c r="E11" s="208"/>
      <c r="F11" s="78"/>
      <c r="G11" s="79">
        <f>+G12</f>
        <v>20000</v>
      </c>
    </row>
    <row r="12" spans="1:43" ht="72" customHeight="1">
      <c r="A12" s="80"/>
      <c r="B12" s="77">
        <v>12001</v>
      </c>
      <c r="C12" s="192" t="s">
        <v>75</v>
      </c>
      <c r="D12" s="193"/>
      <c r="E12" s="194"/>
      <c r="F12" s="81" t="s">
        <v>36</v>
      </c>
      <c r="G12" s="76">
        <f>+G13</f>
        <v>20000</v>
      </c>
    </row>
    <row r="13" spans="1:43" s="88" customFormat="1" ht="36">
      <c r="A13" s="82"/>
      <c r="B13" s="83"/>
      <c r="C13" s="84"/>
      <c r="D13" s="85"/>
      <c r="E13" s="85"/>
      <c r="F13" s="85" t="s">
        <v>110</v>
      </c>
      <c r="G13" s="86">
        <v>20000</v>
      </c>
      <c r="H13" s="87"/>
      <c r="I13" s="87"/>
    </row>
  </sheetData>
  <mergeCells count="13">
    <mergeCell ref="F1:G1"/>
    <mergeCell ref="AB1:AD1"/>
    <mergeCell ref="F2:G2"/>
    <mergeCell ref="AA2:AD2"/>
    <mergeCell ref="F3:G3"/>
    <mergeCell ref="Y3:AD3"/>
    <mergeCell ref="C12:E12"/>
    <mergeCell ref="A6:G6"/>
    <mergeCell ref="A8:B8"/>
    <mergeCell ref="C8:E9"/>
    <mergeCell ref="F8:F9"/>
    <mergeCell ref="A10:F10"/>
    <mergeCell ref="B11:E11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40"/>
  <sheetViews>
    <sheetView topLeftCell="A7" zoomScale="85" zoomScaleNormal="85" zoomScaleSheetLayoutView="100" workbookViewId="0">
      <selection activeCell="G38" sqref="G38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5" width="19.6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21" t="s">
        <v>48</v>
      </c>
      <c r="D1" s="221"/>
      <c r="E1" s="221"/>
    </row>
    <row r="2" spans="1:5" ht="17.350000000000001" customHeight="1">
      <c r="C2" s="222" t="s">
        <v>68</v>
      </c>
      <c r="D2" s="222"/>
      <c r="E2" s="222"/>
    </row>
    <row r="3" spans="1:5" ht="17.350000000000001" customHeight="1">
      <c r="C3" s="222" t="s">
        <v>46</v>
      </c>
      <c r="D3" s="222"/>
      <c r="E3" s="222"/>
    </row>
    <row r="5" spans="1:5" ht="59.35" customHeight="1">
      <c r="A5" s="148"/>
      <c r="B5" s="229" t="s">
        <v>101</v>
      </c>
      <c r="C5" s="229"/>
      <c r="D5" s="229"/>
      <c r="E5" s="229"/>
    </row>
    <row r="6" spans="1:5" ht="23.35" customHeight="1"/>
    <row r="7" spans="1:5" ht="21.85" customHeight="1">
      <c r="A7" s="228" t="s">
        <v>66</v>
      </c>
      <c r="B7" s="228"/>
      <c r="C7" s="228"/>
      <c r="D7" s="228"/>
      <c r="E7" s="228"/>
    </row>
    <row r="8" spans="1:5" ht="38.75" customHeight="1">
      <c r="C8" s="24" t="s">
        <v>57</v>
      </c>
      <c r="E8" s="25"/>
    </row>
    <row r="9" spans="1:5">
      <c r="B9" s="225" t="s">
        <v>10</v>
      </c>
      <c r="C9" s="226"/>
      <c r="D9" s="226"/>
      <c r="E9" s="227"/>
    </row>
    <row r="10" spans="1:5" s="68" customFormat="1">
      <c r="B10" s="149"/>
      <c r="C10" s="149"/>
      <c r="D10" s="150"/>
      <c r="E10" s="150"/>
    </row>
    <row r="11" spans="1:5" s="68" customFormat="1">
      <c r="B11" s="149"/>
      <c r="C11" s="149"/>
    </row>
    <row r="12" spans="1:5" s="5" customFormat="1">
      <c r="B12" s="212" t="s">
        <v>2</v>
      </c>
      <c r="C12" s="213"/>
      <c r="D12" s="151"/>
      <c r="E12" s="151"/>
    </row>
    <row r="13" spans="1:5" s="5" customFormat="1" ht="58.4" customHeight="1">
      <c r="B13" s="26" t="s">
        <v>3</v>
      </c>
      <c r="C13" s="152">
        <v>1075</v>
      </c>
      <c r="D13" s="223" t="s">
        <v>50</v>
      </c>
      <c r="E13" s="224"/>
    </row>
    <row r="14" spans="1:5" s="5" customFormat="1">
      <c r="B14" s="26" t="s">
        <v>4</v>
      </c>
      <c r="C14" s="152">
        <v>12001</v>
      </c>
      <c r="D14" s="27" t="s">
        <v>11</v>
      </c>
      <c r="E14" s="27" t="s">
        <v>12</v>
      </c>
    </row>
    <row r="15" spans="1:5" s="5" customFormat="1" ht="54">
      <c r="B15" s="29" t="s">
        <v>5</v>
      </c>
      <c r="C15" s="153" t="s">
        <v>75</v>
      </c>
      <c r="D15" s="189"/>
      <c r="E15" s="189"/>
    </row>
    <row r="16" spans="1:5" s="5" customFormat="1" ht="108">
      <c r="B16" s="26" t="s">
        <v>9</v>
      </c>
      <c r="C16" s="153" t="s">
        <v>93</v>
      </c>
      <c r="D16" s="190"/>
      <c r="E16" s="190"/>
    </row>
    <row r="17" spans="1:6" s="5" customFormat="1">
      <c r="B17" s="30" t="s">
        <v>6</v>
      </c>
      <c r="C17" s="153" t="s">
        <v>94</v>
      </c>
      <c r="D17" s="190"/>
      <c r="E17" s="190"/>
    </row>
    <row r="18" spans="1:6" s="5" customFormat="1" ht="54">
      <c r="B18" s="154" t="s">
        <v>63</v>
      </c>
      <c r="C18" s="153" t="s">
        <v>99</v>
      </c>
      <c r="D18" s="190"/>
      <c r="E18" s="190"/>
    </row>
    <row r="19" spans="1:6" s="5" customFormat="1">
      <c r="B19" s="216" t="s">
        <v>0</v>
      </c>
      <c r="C19" s="217"/>
      <c r="D19" s="191"/>
      <c r="E19" s="191"/>
    </row>
    <row r="20" spans="1:6" s="5" customFormat="1">
      <c r="B20" s="214" t="s">
        <v>100</v>
      </c>
      <c r="C20" s="215"/>
      <c r="D20" s="28">
        <v>1</v>
      </c>
      <c r="E20" s="155">
        <v>1</v>
      </c>
    </row>
    <row r="21" spans="1:6" s="156" customFormat="1">
      <c r="B21" s="31" t="s">
        <v>7</v>
      </c>
      <c r="C21" s="31"/>
      <c r="D21" s="157">
        <f>+'Հավելված N 1'!D21</f>
        <v>20000</v>
      </c>
      <c r="E21" s="157">
        <f>+'Հավելված N 1'!E21</f>
        <v>20000</v>
      </c>
      <c r="F21" s="158"/>
    </row>
    <row r="25" spans="1:6">
      <c r="A25" s="218" t="s">
        <v>102</v>
      </c>
      <c r="B25" s="218"/>
      <c r="C25" s="218"/>
      <c r="D25" s="218"/>
      <c r="E25" s="218"/>
    </row>
    <row r="26" spans="1:6">
      <c r="C26" s="133" t="s">
        <v>103</v>
      </c>
      <c r="E26" s="25"/>
    </row>
    <row r="27" spans="1:6">
      <c r="B27" s="134" t="s">
        <v>10</v>
      </c>
      <c r="C27" s="135"/>
      <c r="D27" s="135"/>
      <c r="E27" s="136"/>
    </row>
    <row r="28" spans="1:6">
      <c r="B28" s="129"/>
      <c r="C28" s="129"/>
      <c r="D28" s="137"/>
      <c r="E28" s="137"/>
    </row>
    <row r="29" spans="1:6">
      <c r="B29" s="129"/>
      <c r="C29" s="129"/>
      <c r="D29" s="138"/>
      <c r="E29" s="138"/>
    </row>
    <row r="30" spans="1:6">
      <c r="B30" s="139" t="s">
        <v>104</v>
      </c>
      <c r="C30" s="139" t="s">
        <v>1</v>
      </c>
      <c r="D30" s="138"/>
      <c r="E30" s="138"/>
    </row>
    <row r="31" spans="1:6">
      <c r="B31" s="140">
        <v>1139</v>
      </c>
      <c r="C31" s="141" t="s">
        <v>88</v>
      </c>
      <c r="D31" s="142"/>
      <c r="E31" s="142"/>
    </row>
    <row r="32" spans="1:6" ht="33.85">
      <c r="B32" s="139" t="s">
        <v>2</v>
      </c>
      <c r="C32" s="129"/>
      <c r="D32" s="138"/>
      <c r="E32" s="138"/>
    </row>
    <row r="33" spans="2:5" s="5" customFormat="1" ht="58.4" customHeight="1">
      <c r="B33" s="92" t="s">
        <v>3</v>
      </c>
      <c r="C33" s="118">
        <v>1139</v>
      </c>
      <c r="D33" s="219" t="s">
        <v>64</v>
      </c>
      <c r="E33" s="220"/>
    </row>
    <row r="34" spans="2:5">
      <c r="B34" s="143" t="s">
        <v>4</v>
      </c>
      <c r="C34" s="144">
        <v>11001</v>
      </c>
      <c r="D34" s="99" t="s">
        <v>11</v>
      </c>
      <c r="E34" s="99" t="s">
        <v>12</v>
      </c>
    </row>
    <row r="35" spans="2:5" ht="36">
      <c r="B35" s="143" t="s">
        <v>5</v>
      </c>
      <c r="C35" s="145" t="s">
        <v>88</v>
      </c>
      <c r="D35" s="189"/>
      <c r="E35" s="189"/>
    </row>
    <row r="36" spans="2:5" ht="72">
      <c r="B36" s="143" t="s">
        <v>9</v>
      </c>
      <c r="C36" s="145" t="s">
        <v>105</v>
      </c>
      <c r="D36" s="190"/>
      <c r="E36" s="190"/>
    </row>
    <row r="37" spans="2:5">
      <c r="B37" s="143" t="s">
        <v>6</v>
      </c>
      <c r="C37" s="145" t="s">
        <v>106</v>
      </c>
      <c r="D37" s="190"/>
      <c r="E37" s="190"/>
    </row>
    <row r="38" spans="2:5" ht="54">
      <c r="B38" s="95" t="s">
        <v>107</v>
      </c>
      <c r="C38" s="145" t="s">
        <v>103</v>
      </c>
      <c r="D38" s="190"/>
      <c r="E38" s="190"/>
    </row>
    <row r="39" spans="2:5">
      <c r="B39" s="146"/>
      <c r="C39" s="147" t="s">
        <v>0</v>
      </c>
      <c r="D39" s="191"/>
      <c r="E39" s="191"/>
    </row>
    <row r="40" spans="2:5">
      <c r="B40" s="211" t="s">
        <v>7</v>
      </c>
      <c r="C40" s="211"/>
      <c r="D40" s="115">
        <f>+'Հավելված N 1'!D35</f>
        <v>-20000</v>
      </c>
      <c r="E40" s="115">
        <f>+'Հավելված N 1'!E35</f>
        <v>-20000</v>
      </c>
    </row>
  </sheetData>
  <mergeCells count="17">
    <mergeCell ref="C1:E1"/>
    <mergeCell ref="C2:E2"/>
    <mergeCell ref="C3:E3"/>
    <mergeCell ref="D13:E13"/>
    <mergeCell ref="B9:E9"/>
    <mergeCell ref="A7:E7"/>
    <mergeCell ref="B5:E5"/>
    <mergeCell ref="D35:D39"/>
    <mergeCell ref="E35:E39"/>
    <mergeCell ref="B40:C40"/>
    <mergeCell ref="B12:C12"/>
    <mergeCell ref="B20:C20"/>
    <mergeCell ref="B19:C19"/>
    <mergeCell ref="E15:E19"/>
    <mergeCell ref="D15:D19"/>
    <mergeCell ref="A25:E25"/>
    <mergeCell ref="D33:E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0"/>
  <sheetViews>
    <sheetView topLeftCell="A31" zoomScale="85" zoomScaleNormal="85" zoomScaleSheetLayoutView="100" workbookViewId="0">
      <selection activeCell="C23" sqref="C23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5" width="19.6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21" t="s">
        <v>69</v>
      </c>
      <c r="D1" s="221"/>
      <c r="E1" s="221"/>
    </row>
    <row r="2" spans="1:5" ht="17.350000000000001" customHeight="1">
      <c r="C2" s="222" t="s">
        <v>68</v>
      </c>
      <c r="D2" s="222"/>
      <c r="E2" s="222"/>
    </row>
    <row r="3" spans="1:5" ht="17.350000000000001" customHeight="1">
      <c r="C3" s="222" t="s">
        <v>46</v>
      </c>
      <c r="D3" s="222"/>
      <c r="E3" s="222"/>
    </row>
    <row r="5" spans="1:5" ht="59.35" customHeight="1">
      <c r="A5" s="148"/>
      <c r="B5" s="229" t="s">
        <v>108</v>
      </c>
      <c r="C5" s="229"/>
      <c r="D5" s="229"/>
      <c r="E5" s="229"/>
    </row>
    <row r="6" spans="1:5" ht="23.35" customHeight="1"/>
    <row r="7" spans="1:5" ht="21.85" customHeight="1">
      <c r="A7" s="228" t="s">
        <v>49</v>
      </c>
      <c r="B7" s="228"/>
      <c r="C7" s="228"/>
      <c r="D7" s="228"/>
      <c r="E7" s="228"/>
    </row>
    <row r="8" spans="1:5" ht="38.75" customHeight="1">
      <c r="C8" s="24" t="s">
        <v>57</v>
      </c>
      <c r="E8" s="25"/>
    </row>
    <row r="9" spans="1:5">
      <c r="B9" s="225" t="s">
        <v>65</v>
      </c>
      <c r="C9" s="226"/>
      <c r="D9" s="226"/>
      <c r="E9" s="227"/>
    </row>
    <row r="10" spans="1:5" s="68" customFormat="1">
      <c r="B10" s="149"/>
      <c r="C10" s="149"/>
      <c r="D10" s="150"/>
      <c r="E10" s="150"/>
    </row>
    <row r="11" spans="1:5" s="68" customFormat="1">
      <c r="B11" s="149"/>
      <c r="C11" s="149"/>
    </row>
    <row r="12" spans="1:5" s="5" customFormat="1">
      <c r="B12" s="212" t="s">
        <v>2</v>
      </c>
      <c r="C12" s="213"/>
      <c r="D12" s="151"/>
      <c r="E12" s="151"/>
    </row>
    <row r="13" spans="1:5" s="5" customFormat="1" ht="58.4" customHeight="1">
      <c r="B13" s="26" t="s">
        <v>3</v>
      </c>
      <c r="C13" s="152">
        <v>1075</v>
      </c>
      <c r="D13" s="223" t="s">
        <v>50</v>
      </c>
      <c r="E13" s="224"/>
    </row>
    <row r="14" spans="1:5" s="5" customFormat="1">
      <c r="B14" s="26" t="s">
        <v>4</v>
      </c>
      <c r="C14" s="152">
        <v>12001</v>
      </c>
      <c r="D14" s="27" t="s">
        <v>11</v>
      </c>
      <c r="E14" s="27" t="s">
        <v>12</v>
      </c>
    </row>
    <row r="15" spans="1:5" s="5" customFormat="1" ht="54">
      <c r="B15" s="29" t="s">
        <v>5</v>
      </c>
      <c r="C15" s="153" t="s">
        <v>75</v>
      </c>
      <c r="D15" s="189"/>
      <c r="E15" s="189"/>
    </row>
    <row r="16" spans="1:5" s="5" customFormat="1" ht="108">
      <c r="B16" s="26" t="s">
        <v>9</v>
      </c>
      <c r="C16" s="153" t="s">
        <v>93</v>
      </c>
      <c r="D16" s="190"/>
      <c r="E16" s="190"/>
    </row>
    <row r="17" spans="1:6" s="5" customFormat="1">
      <c r="B17" s="30" t="s">
        <v>6</v>
      </c>
      <c r="C17" s="153" t="s">
        <v>94</v>
      </c>
      <c r="D17" s="190"/>
      <c r="E17" s="190"/>
    </row>
    <row r="18" spans="1:6" s="5" customFormat="1" ht="54">
      <c r="B18" s="154" t="s">
        <v>63</v>
      </c>
      <c r="C18" s="153" t="s">
        <v>99</v>
      </c>
      <c r="D18" s="190"/>
      <c r="E18" s="190"/>
    </row>
    <row r="19" spans="1:6" s="5" customFormat="1">
      <c r="B19" s="216" t="s">
        <v>0</v>
      </c>
      <c r="C19" s="217"/>
      <c r="D19" s="191"/>
      <c r="E19" s="191"/>
    </row>
    <row r="20" spans="1:6" s="5" customFormat="1">
      <c r="B20" s="214" t="s">
        <v>100</v>
      </c>
      <c r="C20" s="215"/>
      <c r="D20" s="28">
        <v>1</v>
      </c>
      <c r="E20" s="155">
        <v>1</v>
      </c>
    </row>
    <row r="21" spans="1:6" s="156" customFormat="1">
      <c r="B21" s="31" t="s">
        <v>7</v>
      </c>
      <c r="C21" s="31"/>
      <c r="D21" s="157">
        <f>+'Հավելված N 2'!G25</f>
        <v>20000</v>
      </c>
      <c r="E21" s="157">
        <f>+'Հավելված N 2'!H25</f>
        <v>20000</v>
      </c>
      <c r="F21" s="158"/>
    </row>
    <row r="25" spans="1:6">
      <c r="A25" s="218" t="s">
        <v>109</v>
      </c>
      <c r="B25" s="218"/>
      <c r="C25" s="218"/>
      <c r="D25" s="218"/>
      <c r="E25" s="218"/>
    </row>
    <row r="26" spans="1:6">
      <c r="C26" s="133" t="s">
        <v>103</v>
      </c>
      <c r="E26" s="25"/>
    </row>
    <row r="27" spans="1:6">
      <c r="B27" s="134" t="s">
        <v>65</v>
      </c>
      <c r="C27" s="135"/>
      <c r="D27" s="135"/>
      <c r="E27" s="136"/>
    </row>
    <row r="28" spans="1:6">
      <c r="B28" s="129"/>
      <c r="C28" s="129"/>
      <c r="D28" s="137"/>
      <c r="E28" s="137"/>
    </row>
    <row r="29" spans="1:6">
      <c r="B29" s="129"/>
      <c r="C29" s="129"/>
      <c r="D29" s="138"/>
      <c r="E29" s="138"/>
    </row>
    <row r="30" spans="1:6">
      <c r="B30" s="139" t="s">
        <v>104</v>
      </c>
      <c r="C30" s="139" t="s">
        <v>1</v>
      </c>
      <c r="D30" s="138"/>
      <c r="E30" s="138"/>
    </row>
    <row r="31" spans="1:6">
      <c r="B31" s="140">
        <v>1139</v>
      </c>
      <c r="C31" s="141" t="s">
        <v>88</v>
      </c>
      <c r="D31" s="142"/>
      <c r="E31" s="142"/>
    </row>
    <row r="32" spans="1:6" ht="33.85">
      <c r="B32" s="139" t="s">
        <v>2</v>
      </c>
      <c r="C32" s="129"/>
      <c r="D32" s="138"/>
      <c r="E32" s="138"/>
    </row>
    <row r="33" spans="2:5" s="5" customFormat="1" ht="58.4" customHeight="1">
      <c r="B33" s="92" t="s">
        <v>3</v>
      </c>
      <c r="C33" s="118">
        <v>1139</v>
      </c>
      <c r="D33" s="219" t="s">
        <v>64</v>
      </c>
      <c r="E33" s="220"/>
    </row>
    <row r="34" spans="2:5">
      <c r="B34" s="143" t="s">
        <v>4</v>
      </c>
      <c r="C34" s="144">
        <v>11001</v>
      </c>
      <c r="D34" s="99" t="s">
        <v>11</v>
      </c>
      <c r="E34" s="99" t="s">
        <v>12</v>
      </c>
    </row>
    <row r="35" spans="2:5" ht="36">
      <c r="B35" s="143" t="s">
        <v>5</v>
      </c>
      <c r="C35" s="145" t="s">
        <v>88</v>
      </c>
      <c r="D35" s="189"/>
      <c r="E35" s="189"/>
    </row>
    <row r="36" spans="2:5" ht="72">
      <c r="B36" s="143" t="s">
        <v>9</v>
      </c>
      <c r="C36" s="145" t="s">
        <v>105</v>
      </c>
      <c r="D36" s="190"/>
      <c r="E36" s="190"/>
    </row>
    <row r="37" spans="2:5">
      <c r="B37" s="143" t="s">
        <v>6</v>
      </c>
      <c r="C37" s="145" t="s">
        <v>106</v>
      </c>
      <c r="D37" s="190"/>
      <c r="E37" s="190"/>
    </row>
    <row r="38" spans="2:5" ht="54">
      <c r="B38" s="95" t="s">
        <v>107</v>
      </c>
      <c r="C38" s="145" t="s">
        <v>103</v>
      </c>
      <c r="D38" s="190"/>
      <c r="E38" s="190"/>
    </row>
    <row r="39" spans="2:5">
      <c r="B39" s="146"/>
      <c r="C39" s="147" t="s">
        <v>0</v>
      </c>
      <c r="D39" s="191"/>
      <c r="E39" s="191"/>
    </row>
    <row r="40" spans="2:5">
      <c r="B40" s="211" t="s">
        <v>7</v>
      </c>
      <c r="C40" s="211"/>
      <c r="D40" s="115">
        <f>+'Հավելված N 2'!G46</f>
        <v>-20000</v>
      </c>
      <c r="E40" s="115">
        <f>+'Հավելված N 2'!H46</f>
        <v>-20000</v>
      </c>
    </row>
  </sheetData>
  <mergeCells count="17">
    <mergeCell ref="B20:C20"/>
    <mergeCell ref="C1:E1"/>
    <mergeCell ref="C2:E2"/>
    <mergeCell ref="C3:E3"/>
    <mergeCell ref="B5:E5"/>
    <mergeCell ref="A7:E7"/>
    <mergeCell ref="B9:E9"/>
    <mergeCell ref="B12:C12"/>
    <mergeCell ref="D13:E13"/>
    <mergeCell ref="D15:D19"/>
    <mergeCell ref="E15:E19"/>
    <mergeCell ref="B19:C19"/>
    <mergeCell ref="A25:E25"/>
    <mergeCell ref="D33:E33"/>
    <mergeCell ref="D35:D39"/>
    <mergeCell ref="E35:E39"/>
    <mergeCell ref="B40:C4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2022-08-08T06:31:41Z</dcterms:modified>
</cp:coreProperties>
</file>