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ՊՊԾ - 723.7 մլն ՊՖ-ից -  46990\պ - 47641 - հավելվածը մեյլով\"/>
    </mc:Choice>
  </mc:AlternateContent>
  <bookViews>
    <workbookView xWindow="0" yWindow="0" windowWidth="23865" windowHeight="9045" activeTab="3"/>
  </bookViews>
  <sheets>
    <sheet name="HAVEL. 1" sheetId="1" r:id="rId1"/>
    <sheet name="HAVEL. 2" sheetId="2" r:id="rId2"/>
    <sheet name="HAVEL. 3" sheetId="3" r:id="rId3"/>
    <sheet name="HAVEL. 4" sheetId="4" r:id="rId4"/>
    <sheet name="HAVEL. 5" sheetId="5" r:id="rId5"/>
    <sheet name="HAVEL.  6" sheetId="6" r:id="rId6"/>
  </sheets>
  <definedNames>
    <definedName name="_xlnm.Print_Area" localSheetId="5">'HAVEL.  6'!$A$1:$D$50</definedName>
    <definedName name="_xlnm.Print_Area" localSheetId="0">'HAVEL. 1'!$A$1:$E$44</definedName>
    <definedName name="_xlnm.Print_Area" localSheetId="2">'HAVEL. 3'!$A$1:$H$55</definedName>
    <definedName name="_xlnm.Print_Area" localSheetId="3">'HAVEL. 4'!$A$1:$E$14</definedName>
    <definedName name="_xlnm.Print_Area" localSheetId="4">'HAVEL. 5'!$A$1:$D$50</definedName>
  </definedNames>
  <calcPr calcId="162913"/>
</workbook>
</file>

<file path=xl/calcChain.xml><?xml version="1.0" encoding="utf-8"?>
<calcChain xmlns="http://schemas.openxmlformats.org/spreadsheetml/2006/main">
  <c r="D49" i="5" l="1"/>
  <c r="D49" i="6" s="1"/>
  <c r="C49" i="5"/>
  <c r="C49" i="6" s="1"/>
  <c r="H54" i="3"/>
  <c r="E14" i="4" s="1"/>
  <c r="E12" i="4" s="1"/>
  <c r="E10" i="4" s="1"/>
  <c r="E9" i="4" s="1"/>
  <c r="G54" i="3"/>
  <c r="G53" i="3" s="1"/>
  <c r="G52" i="3" s="1"/>
  <c r="G51" i="3" s="1"/>
  <c r="G50" i="3" s="1"/>
  <c r="G48" i="3" s="1"/>
  <c r="G46" i="3" s="1"/>
  <c r="G36" i="3" s="1"/>
  <c r="G34" i="3" s="1"/>
  <c r="G32" i="3" s="1"/>
  <c r="G30" i="3" s="1"/>
  <c r="G28" i="3" s="1"/>
  <c r="H27" i="3"/>
  <c r="D22" i="5" s="1"/>
  <c r="D22" i="6" s="1"/>
  <c r="G27" i="3"/>
  <c r="C22" i="5" s="1"/>
  <c r="C22" i="6" s="1"/>
  <c r="I14" i="2"/>
  <c r="I12" i="2" s="1"/>
  <c r="I10" i="2" s="1"/>
  <c r="H44" i="3"/>
  <c r="H43" i="3" s="1"/>
  <c r="H42" i="3" s="1"/>
  <c r="H40" i="3" s="1"/>
  <c r="H38" i="3" s="1"/>
  <c r="G44" i="3"/>
  <c r="G43" i="3" s="1"/>
  <c r="G42" i="3" s="1"/>
  <c r="G40" i="3" s="1"/>
  <c r="G38" i="3" s="1"/>
  <c r="H26" i="3"/>
  <c r="H25" i="3" s="1"/>
  <c r="H24" i="3" s="1"/>
  <c r="H22" i="3" s="1"/>
  <c r="H20" i="3" s="1"/>
  <c r="H18" i="3" s="1"/>
  <c r="H16" i="3" s="1"/>
  <c r="H14" i="3" s="1"/>
  <c r="H12" i="3" s="1"/>
  <c r="F14" i="2"/>
  <c r="H12" i="2"/>
  <c r="G12" i="2"/>
  <c r="G10" i="2" s="1"/>
  <c r="H10" i="2"/>
  <c r="E26" i="1"/>
  <c r="E25" i="1" s="1"/>
  <c r="D26" i="1"/>
  <c r="D25" i="1" s="1"/>
  <c r="E12" i="1"/>
  <c r="E11" i="1" s="1"/>
  <c r="D12" i="1"/>
  <c r="D11" i="1" s="1"/>
  <c r="D10" i="1" l="1"/>
  <c r="D14" i="4"/>
  <c r="D12" i="4" s="1"/>
  <c r="D10" i="4" s="1"/>
  <c r="D9" i="4" s="1"/>
  <c r="E10" i="1"/>
  <c r="H53" i="3"/>
  <c r="H52" i="3" s="1"/>
  <c r="H51" i="3" s="1"/>
  <c r="H50" i="3" s="1"/>
  <c r="H48" i="3" s="1"/>
  <c r="H46" i="3" s="1"/>
  <c r="E14" i="2"/>
  <c r="E12" i="2" s="1"/>
  <c r="E10" i="2" s="1"/>
  <c r="H36" i="3"/>
  <c r="H34" i="3" s="1"/>
  <c r="H32" i="3" s="1"/>
  <c r="H30" i="3" s="1"/>
  <c r="H28" i="3" s="1"/>
  <c r="H11" i="3" s="1"/>
  <c r="F12" i="2"/>
  <c r="F10" i="2" s="1"/>
  <c r="G26" i="3"/>
  <c r="G25" i="3" s="1"/>
  <c r="G24" i="3" s="1"/>
  <c r="G22" i="3" s="1"/>
  <c r="G20" i="3" s="1"/>
  <c r="G18" i="3" s="1"/>
  <c r="G16" i="3" s="1"/>
  <c r="G14" i="3" s="1"/>
  <c r="G12" i="3" s="1"/>
  <c r="G11" i="3" s="1"/>
</calcChain>
</file>

<file path=xl/sharedStrings.xml><?xml version="1.0" encoding="utf-8"?>
<sst xmlns="http://schemas.openxmlformats.org/spreadsheetml/2006/main" count="288" uniqueCount="124">
  <si>
    <t>Հավելված N 1</t>
  </si>
  <si>
    <t>ՀՀ կառավարության 2022 թվականի</t>
  </si>
  <si>
    <r>
      <t xml:space="preserve">                       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 xml:space="preserve">ի    </t>
    </r>
    <r>
      <rPr>
        <u/>
        <sz val="8"/>
        <rFont val="GHEA Grapalat"/>
        <family val="3"/>
      </rPr>
      <t xml:space="preserve">         </t>
    </r>
    <r>
      <rPr>
        <sz val="8"/>
        <rFont val="GHEA Grapalat"/>
        <family val="3"/>
      </rPr>
      <t>Ն   որոշման</t>
    </r>
  </si>
  <si>
    <r>
      <t>«</t>
    </r>
    <r>
      <rPr>
        <b/>
        <sz val="10"/>
        <rFont val="GHEA Grapalat"/>
        <family val="3"/>
      </rPr>
      <t>ՀԱՅԱՍՏԱՆԻ ՀԱՆՐԱՊԵՏՈՒԹՅԱՆ 2022 ԹՎԱԿԱՆԻ ՊԵՏԱԿԱՆ ԲՅՈՒՋԵԻ ՄԱՍԻՆ</t>
    </r>
    <r>
      <rPr>
        <b/>
        <sz val="10"/>
        <rFont val="Calibri"/>
        <family val="3"/>
      </rPr>
      <t>»</t>
    </r>
    <r>
      <rPr>
        <b/>
        <sz val="10"/>
        <rFont val="GHEA Grapalat"/>
        <family val="3"/>
      </rPr>
      <t xml:space="preserve"> ՀԱՅԱՍՏԱՆԻ ՀԱՆՐԱՊԵՏՈՒԹՅԱՆ ՕՐԵՆՔԻ N 1 ՀԱՎԵԼՎԱԾԻ N 2 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  </r>
  </si>
  <si>
    <t>հազ. դրամ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</si>
  <si>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</si>
  <si>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</si>
  <si>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Ցուցանիշների փոփոխությունը   (ավելացումները նշված են դրական նշանով, իսկ նվազեցումները՝ փակագծերում) </t>
  </si>
  <si>
    <t>ծրագիր</t>
  </si>
  <si>
    <t>միջոցառում</t>
  </si>
  <si>
    <t>Ինն ամիս</t>
  </si>
  <si>
    <t>Տարի</t>
  </si>
  <si>
    <t>ԸՆԴԱՄԵՆԸ՝</t>
  </si>
  <si>
    <t xml:space="preserve"> ՀՀ կառավարություն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</si>
  <si>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</si>
  <si>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</si>
  <si>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</si>
  <si>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</si>
  <si>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</si>
  <si>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</si>
  <si>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</si>
  <si>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</si>
  <si>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</si>
  <si>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</si>
  <si>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</si>
  <si>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 ինչպես նաև բյուջետային երաշխիքների ապահովման ելքերի ֆինանսավորման ապահովում</t>
  </si>
  <si>
    <t xml:space="preserve"> Միջոցառման տեսակը՝</t>
  </si>
  <si>
    <t xml:space="preserve"> Ծառայությունների մատուցում</t>
  </si>
  <si>
    <t xml:space="preserve"> ՀՀ ազգային անվտանգության ծառայություն</t>
  </si>
  <si>
    <t xml:space="preserve"> 1036</t>
  </si>
  <si>
    <t xml:space="preserve"> Պետական պահպանության ապահովում</t>
  </si>
  <si>
    <t xml:space="preserve"> Հատուկ պետական պաշտպանության ենթակա օբյեկտների անվտանգության ապահովում</t>
  </si>
  <si>
    <t xml:space="preserve"> Պետական պահպանության ենթակա օբեկտների անվտանգության խախտման դեպքերի կրճատում</t>
  </si>
  <si>
    <t xml:space="preserve"> Պետական պահպանության ծառայություններ</t>
  </si>
  <si>
    <t xml:space="preserve"> Բարձրաստիճան պաշտոնատար անձանց, նրանց բարձրաստիճան հյուրերի անվտանգության ապահովում</t>
  </si>
  <si>
    <t xml:space="preserve"> ՊՊԾ տրանսպորտային միջոցներով ապահովվածության  բարելավում</t>
  </si>
  <si>
    <t>Պահպանության ծառայության կարիքների համար ավտոմեքենաների ձեռքբերում</t>
  </si>
  <si>
    <t>Պետական մարմինների կողմից օգտագործվող ոչ ֆինանսական ակտիվների հետ  գործառնություններ</t>
  </si>
  <si>
    <t>Հավելված N 2</t>
  </si>
  <si>
    <t xml:space="preserve">ՀՀ կառավարության 2022 թվականի </t>
  </si>
  <si>
    <t>___________  ___-ի N _______ -Ն որոշման</t>
  </si>
  <si>
    <t>«ՀԱՅԱՍՏԱՆԻ ՀԱՆՐԱՊԵՏՈՒԹՅԱՆ 2022 ԹՎԱԿԱՆԻ ՊԵՏԱԿԱՆ ԲՅՈՒՋԵԻ ՄԱՍԻՆ» ՀԱՅԱՍՏԱՆԻ ՀԱՆՐԱՊԵՏՈՒԹՅԱՆ 
ՕՐԵՆՔԻ N 1 ՀԱՎԵԼՎԱԾԻ N 3 ԱՂՅՈՒՍԱԿՈՒՄ ԿԱՏԱՐՎՈՂ ՓՈՓՈԽՈՒԹՅՈՒՆՆԵՐԸ ԵՎ ԼՐԱՑՈՒՄՆԵՐԸ</t>
  </si>
  <si>
    <t>Ծրագրային դասիչը</t>
  </si>
  <si>
    <t>Բյուջետային գլխավոր կարգադրիչների, ծրագրերի, միջոցառումների և ուղղությունների անվանումները</t>
  </si>
  <si>
    <t>Ընդամենը</t>
  </si>
  <si>
    <t xml:space="preserve">Ցուցանիշների փոփոխությունը   (ավելացումները նշված են դրական նշանով) 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</si>
  <si>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</si>
  <si>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</si>
  <si>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</si>
  <si>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</si>
  <si>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</si>
  <si>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</si>
  <si>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</si>
  <si>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</si>
  <si>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</si>
  <si>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ԱԶԳԱՅԻՆ ԱՆՎՏԱՆԳՈՒԹՅԱՆ ԾԱՌԱՅՈՒԹՅՈՒՆ</t>
  </si>
  <si>
    <t>այդ թվում`</t>
  </si>
  <si>
    <t>Հավելված N 3</t>
  </si>
  <si>
    <t xml:space="preserve"> ՀԱՅԱՍՏԱՆԻ ՀԱՆՐԱՊԵՏՈՒԹՅԱՆ ԿԱՌԱՎԱՐՈՒԹՅԱՆ 2021 ԹՎԱԿԱՆԻ ԴԵԿՏԵՄԲԵՐԻ 23-ի N 2121-Ն  ՈՐՈՇՄԱՆ NN 3 ԵՎ  4 ՀԱՎԵԼՎԱԾՆԵՐՈՒՄ ԿԱՏԱՐՎՈՂ ՓՈՓՈԽՈՒԹՅՈՒՆՆԵՐԸ ԵՎ ԼՐԱՑՈՒՄՆԵՐԸ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</si>
  <si>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</si>
  <si>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</si>
  <si>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</si>
  <si>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</si>
  <si>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>դաս</t>
  </si>
  <si>
    <t xml:space="preserve"> ծրագիր</t>
  </si>
  <si>
    <t xml:space="preserve"> ԸՆԴԱՄԵՆԸ՝</t>
  </si>
  <si>
    <t xml:space="preserve"> 11</t>
  </si>
  <si>
    <t>ՀԻՄՆԱԿԱՆ ԲԱԺԻՆՆԵՐԻՆ ՉԴԱՍՎՈՂ ՊԱՀՈՒՍՏԱՅԻՆ ՖՈՆԴԵՐ</t>
  </si>
  <si>
    <t xml:space="preserve"> այդ թվում`</t>
  </si>
  <si>
    <t xml:space="preserve"> 01</t>
  </si>
  <si>
    <t xml:space="preserve"> ՀՀ կառավարության և համայնքների պահուստային ֆոնդ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</si>
  <si>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</si>
  <si>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</si>
  <si>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ԸՆԴԱՄԵՆԸ՝  ԾԱԽՍԵՐ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</si>
  <si>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</si>
  <si>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</si>
  <si>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</si>
  <si>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 03</t>
  </si>
  <si>
    <t xml:space="preserve"> ՀԱՍԱՐԱԿԱԿԱՆ ԿԱՐԳ,  ԱՆՎՏԱՆԳՈՒԹՅՈՒՆ ԵՎ ԴԱՏԱԿԱՆ ԳՈՐԾՈՒՆԵՈՒԹՅՈՒՆ</t>
  </si>
  <si>
    <t xml:space="preserve"> Հասարակական կարգ և անվտանգություն</t>
  </si>
  <si>
    <t xml:space="preserve"> Պետական պահպանություն</t>
  </si>
  <si>
    <t xml:space="preserve"> ՀՀ պետական պահպանության ծառայություն</t>
  </si>
  <si>
    <t xml:space="preserve"> - Այլ ծախսեր</t>
  </si>
  <si>
    <t xml:space="preserve"> 31001</t>
  </si>
  <si>
    <t>ՊՊԾ տրանսպորտային միջոցներով ապահովվածության  բարելավում</t>
  </si>
  <si>
    <t xml:space="preserve"> ՈՉ ՖԻՆԱՆՍԱԿԱՆ ԱԿՏԻՎՆԵՐԻ ԳԾՈՎ ԾԱԽՍԵՐ</t>
  </si>
  <si>
    <t xml:space="preserve"> ՀԻՄՆԱԿԱՆ ՄԻՋՈՑՆԵՐ</t>
  </si>
  <si>
    <t xml:space="preserve"> ՄԵՔԵՆԱՆԵՐ  ԵՎ  ՍԱՐՔԱՎՈՐՈՒՄՆԵՐ</t>
  </si>
  <si>
    <t xml:space="preserve"> - Տրանսպորտային սարքավորումներ</t>
  </si>
  <si>
    <t>Հավելված N 4</t>
  </si>
  <si>
    <t>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</si>
  <si>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</si>
  <si>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այդ թվում` ըստ կատարողների</t>
  </si>
  <si>
    <t xml:space="preserve"> ՀՀ պետական պահպանության ծառայություն </t>
  </si>
  <si>
    <t>Հավելված N 5</t>
  </si>
  <si>
    <t>ՀԱՅԱՍՏԱՆԻ ՀԱՆՐԱՊԵՏՈՒԹՅԱՆ ԿԱՌԱՎԱՐՈՒԹՅԱՆ 2021 ԹՎԱԿԱՆԻ ԴԵԿՏԵՄԲԵՐԻ 23-ի N 2121-Ն  ՈՐՈՇՄԱՆ N 9 ՀԱՎԵԼՎԱԾԻ NN 9.47 ԵՎ 9.26 ԱՂՅՈՒՍԱԿՆԵՐՈՒՄ ԿԱՏԱՐՎՈՂ ՓՈՓՈԽՈՒԹՅՈՒՆՆԵՐԸ ԵՎ ԼՐԱՑՈՒՄՆԵՐԸ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</si>
  <si>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</si>
  <si>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</si>
  <si>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</si>
  <si>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</si>
  <si>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</si>
  <si>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</si>
  <si>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</si>
  <si>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Ծրագրի դասիչը՝</t>
  </si>
  <si>
    <t xml:space="preserve">Ցուցանիշների փոփոխությունը   (նվազեցումները նշված են  փակագծերում) </t>
  </si>
  <si>
    <t xml:space="preserve"> Միջոցառման դասիչը՝</t>
  </si>
  <si>
    <t xml:space="preserve"> 11001 </t>
  </si>
  <si>
    <t xml:space="preserve"> Միջոցառման անվանումը՝</t>
  </si>
  <si>
    <t xml:space="preserve"> Նկարագրությունը՝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</si>
  <si>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</si>
  <si>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</si>
  <si>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</si>
  <si>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(հազ. դրամ) </t>
  </si>
  <si>
    <t xml:space="preserve"> ՀՀ ազգային անվտանգության ծառայություն </t>
  </si>
  <si>
    <t xml:space="preserve"> 1036 </t>
  </si>
  <si>
    <t xml:space="preserve"> Պետական պահպանության ապահովում </t>
  </si>
  <si>
    <t xml:space="preserve"> Պետական պահպանության ծառայություններ </t>
  </si>
  <si>
    <t xml:space="preserve"> Բարձրաստիճան պաշտոնատար անձանց, նրանց բարձրաստիճան հյուրերի անվտանգության ապահովում </t>
  </si>
  <si>
    <t>Ծառայությունը մատուցող կազմակերպության (կազմակերպությունների) անվանումը  (անվանումները)</t>
  </si>
  <si>
    <t>Ակտիվն օգտագործող կազմակերպության (կազմակերպությունների) անվանումը  (անվանումները)</t>
  </si>
  <si>
    <t>Հավելված N 6</t>
  </si>
  <si>
    <t xml:space="preserve"> ՀԱՅԱՍՏԱՆԻ ՀԱՆՐԱՊԵՏՈՒԹՅԱՆ ԿԱՌԱՎԱՐՈՒԹՅԱՆ 2021 ԹՎԱԿԱՆԻ ԴԵԿՏԵՄԲԵՐԻ 23-ի N 2121-Ն  ՈՐՈՇՄԱՆ N 9.1 ՀԱՎԵԼՎԱԾԻ NN  9.1.59  ԵՎ 9.1.40 ԱՂՅՈՒՍԱԿՆԵՐՈՒՄ ԿԱՏԱՐՎՈՂ ՓՈՓՈԽՈՒԹՅՈՒՆՆԵՐԸ ԵՎ ԼՐԱՑՈՒՄՆԵՐԸ</t>
  </si>
  <si>
    <t xml:space="preserve"> ՄԱՍ 1. ՊԵՏԱԿԱՆ ՄԱՐՄՆԻ ԳԾՈՎ ԱՐԴՅՈՒՆՔԱՅԻՆ (ԿԱՏԱՐՈՂԱԿԱՆ) ՑՈՒՑԱՆԻՇՆԵՐԸ </t>
  </si>
  <si>
    <t xml:space="preserve"> Ծրագրի դասիչը 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</si>
</sst>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,##0.0;\(##,##0.0\);\-"/>
    <numFmt numFmtId="165" formatCode="_-* #,##0.00\ _₽_-;\-* #,##0.00\ _₽_-;_-* &quot;-&quot;??\ _₽_-;_-@_-"/>
    <numFmt numFmtId="166" formatCode="#,##0.0_);\(#,##0.0\)"/>
    <numFmt numFmtId="167" formatCode="0.0"/>
    <numFmt numFmtId="168" formatCode="##,##0.00;\(##,##0.00\);\-"/>
    <numFmt numFmtId="169" formatCode="#,##0.00_);\(#,##0.00\)"/>
    <numFmt numFmtId="170" formatCode="#,##0.0"/>
    <numFmt numFmtId="171" formatCode="_(* #,##0.00_);_(* \(#,##0.00\);_(* &quot;-&quot;??_);_(@_)"/>
  </numFmts>
  <fonts count="50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1"/>
      <color indexed="8"/>
      <name val="Calibri"/>
      <family val="2"/>
      <charset val="1"/>
    </font>
    <font>
      <sz val="10"/>
      <name val="Arial Armenian"/>
      <family val="2"/>
    </font>
    <font>
      <b/>
      <sz val="8"/>
      <name val="GHEA Grapalat"/>
      <family val="2"/>
    </font>
    <font>
      <sz val="10"/>
      <name val="GHEA Grapalat"/>
      <family val="2"/>
    </font>
    <font>
      <b/>
      <sz val="9"/>
      <color indexed="8"/>
      <name val="GHEA Grapalat"/>
      <family val="3"/>
    </font>
    <font>
      <b/>
      <sz val="8"/>
      <color indexed="8"/>
      <name val="GHEA Grapalat"/>
      <family val="3"/>
    </font>
    <font>
      <sz val="8"/>
      <name val="GHEA Grapalat"/>
    </font>
    <font>
      <b/>
      <sz val="10"/>
      <name val="GHEA Grapalat"/>
      <family val="2"/>
    </font>
    <font>
      <i/>
      <sz val="8"/>
      <name val="GHEA Grapalat"/>
      <family val="2"/>
    </font>
    <font>
      <sz val="10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b/>
      <sz val="10"/>
      <name val="Calibri"/>
      <family val="3"/>
    </font>
    <font>
      <sz val="11"/>
      <name val="GHEA Grapalat"/>
      <family val="2"/>
    </font>
    <font>
      <b/>
      <sz val="12"/>
      <name val="GHEA Grapalat"/>
      <family val="2"/>
    </font>
    <font>
      <i/>
      <sz val="10"/>
      <name val="GHEA Grapalat"/>
      <family val="2"/>
    </font>
    <font>
      <sz val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sz val="9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indexed="8"/>
      <name val="GHEA Grapalat"/>
      <family val="3"/>
    </font>
    <font>
      <b/>
      <u/>
      <sz val="12"/>
      <name val="GHEA Grapalat"/>
      <family val="3"/>
    </font>
    <font>
      <b/>
      <sz val="12"/>
      <name val="GHEA Grapalat"/>
      <family val="3"/>
    </font>
    <font>
      <sz val="8"/>
      <color indexed="10"/>
      <name val="GHEA Grapalat"/>
      <family val="2"/>
    </font>
    <font>
      <b/>
      <i/>
      <sz val="12"/>
      <name val="GHEA Grapalat"/>
      <family val="3"/>
    </font>
    <font>
      <b/>
      <sz val="14"/>
      <name val="GHEA Grapalat"/>
      <family val="2"/>
    </font>
    <font>
      <i/>
      <sz val="8"/>
      <color indexed="10"/>
      <name val="GHEA Grapalat"/>
      <family val="2"/>
    </font>
    <font>
      <u/>
      <sz val="8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>
      <alignment horizontal="left" vertical="top" wrapText="1"/>
    </xf>
    <xf numFmtId="165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164" fontId="18" fillId="0" borderId="0" applyFill="0" applyBorder="0" applyProtection="0">
      <alignment horizontal="right" vertical="top"/>
    </xf>
    <xf numFmtId="164" fontId="21" fillId="0" borderId="0" applyFill="0" applyBorder="0" applyProtection="0">
      <alignment horizontal="right" vertical="top"/>
    </xf>
  </cellStyleXfs>
  <cellXfs count="205">
    <xf numFmtId="0" fontId="0" fillId="0" borderId="0" xfId="0">
      <alignment horizontal="left" vertical="top" wrapText="1"/>
    </xf>
    <xf numFmtId="0" fontId="0" fillId="0" borderId="0" xfId="0" applyFill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left" vertical="top" wrapText="1"/>
    </xf>
    <xf numFmtId="0" fontId="0" fillId="0" borderId="0" xfId="0" applyAlignment="1">
      <alignment horizontal="right" vertical="top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center"/>
    </xf>
    <xf numFmtId="166" fontId="26" fillId="0" borderId="13" xfId="46" applyNumberFormat="1" applyFont="1" applyBorder="1" applyAlignment="1">
      <alignment horizontal="center" vertical="center"/>
    </xf>
    <xf numFmtId="0" fontId="0" fillId="0" borderId="10" xfId="0" applyFill="1" applyBorder="1">
      <alignment horizontal="left" vertical="top" wrapText="1"/>
    </xf>
    <xf numFmtId="0" fontId="33" fillId="0" borderId="10" xfId="0" applyFont="1" applyFill="1" applyBorder="1" applyAlignment="1">
      <alignment vertical="center"/>
    </xf>
    <xf numFmtId="164" fontId="30" fillId="0" borderId="10" xfId="45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0" fontId="34" fillId="0" borderId="10" xfId="0" applyFont="1" applyFill="1" applyBorder="1">
      <alignment horizontal="left" vertical="top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167" fontId="22" fillId="0" borderId="10" xfId="0" applyNumberFormat="1" applyFont="1" applyFill="1" applyBorder="1" applyAlignment="1">
      <alignment horizontal="left" vertical="top" wrapText="1"/>
    </xf>
    <xf numFmtId="167" fontId="22" fillId="0" borderId="10" xfId="45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4" fontId="22" fillId="0" borderId="16" xfId="45" applyNumberFormat="1" applyFont="1" applyFill="1" applyBorder="1" applyAlignment="1">
      <alignment horizontal="center" vertical="center"/>
    </xf>
    <xf numFmtId="164" fontId="22" fillId="0" borderId="18" xfId="45" applyNumberFormat="1" applyFont="1" applyFill="1" applyBorder="1" applyAlignment="1">
      <alignment horizontal="center" vertical="center"/>
    </xf>
    <xf numFmtId="164" fontId="22" fillId="0" borderId="17" xfId="45" applyNumberFormat="1" applyFont="1" applyFill="1" applyBorder="1" applyAlignment="1">
      <alignment horizontal="center" vertical="center"/>
    </xf>
    <xf numFmtId="164" fontId="26" fillId="0" borderId="13" xfId="46" applyNumberFormat="1" applyFont="1" applyBorder="1" applyAlignment="1">
      <alignment horizontal="center" vertical="top"/>
    </xf>
    <xf numFmtId="164" fontId="22" fillId="0" borderId="10" xfId="45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34" fillId="0" borderId="18" xfId="0" applyFont="1" applyFill="1" applyBorder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0" fillId="0" borderId="0" xfId="0" applyAlignment="1"/>
    <xf numFmtId="0" fontId="35" fillId="0" borderId="0" xfId="0" applyFont="1" applyFill="1" applyAlignment="1"/>
    <xf numFmtId="0" fontId="36" fillId="0" borderId="0" xfId="43" applyFont="1" applyFill="1" applyAlignment="1">
      <alignment horizontal="right" vertical="center"/>
    </xf>
    <xf numFmtId="0" fontId="37" fillId="0" borderId="0" xfId="44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textRotation="90" wrapText="1"/>
    </xf>
    <xf numFmtId="0" fontId="40" fillId="0" borderId="10" xfId="0" applyNumberFormat="1" applyFont="1" applyFill="1" applyBorder="1" applyAlignment="1">
      <alignment horizontal="center" vertical="center" wrapText="1"/>
    </xf>
    <xf numFmtId="166" fontId="41" fillId="0" borderId="17" xfId="0" applyNumberFormat="1" applyFont="1" applyFill="1" applyBorder="1" applyAlignment="1">
      <alignment horizontal="center" vertical="center" wrapText="1"/>
    </xf>
    <xf numFmtId="168" fontId="26" fillId="0" borderId="13" xfId="46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169" fontId="41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/>
    </xf>
    <xf numFmtId="0" fontId="0" fillId="0" borderId="0" xfId="0" applyBorder="1" applyAlignment="1">
      <alignment horizontal="right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6" xfId="0" applyFont="1" applyBorder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164" fontId="26" fillId="0" borderId="10" xfId="45" applyNumberFormat="1" applyFont="1" applyFill="1" applyBorder="1" applyAlignment="1">
      <alignment horizontal="right" vertical="center"/>
    </xf>
    <xf numFmtId="170" fontId="22" fillId="0" borderId="10" xfId="0" applyNumberFormat="1" applyFont="1" applyBorder="1" applyAlignment="1">
      <alignment horizontal="left" vertical="top" wrapText="1"/>
    </xf>
    <xf numFmtId="164" fontId="22" fillId="0" borderId="10" xfId="45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64" fontId="26" fillId="0" borderId="13" xfId="46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3" xfId="45" applyNumberFormat="1" applyFont="1" applyFill="1" applyBorder="1" applyAlignment="1">
      <alignment horizontal="center" vertical="center"/>
    </xf>
    <xf numFmtId="164" fontId="22" fillId="0" borderId="13" xfId="45" applyNumberFormat="1" applyFont="1" applyFill="1" applyBorder="1" applyAlignment="1">
      <alignment horizontal="right" vertical="center"/>
    </xf>
    <xf numFmtId="0" fontId="34" fillId="0" borderId="13" xfId="0" applyFont="1" applyBorder="1" applyAlignment="1">
      <alignment horizontal="left" vertical="top" wrapText="1"/>
    </xf>
    <xf numFmtId="168" fontId="22" fillId="0" borderId="13" xfId="45" applyNumberFormat="1" applyFont="1" applyFill="1" applyBorder="1" applyAlignment="1">
      <alignment horizontal="right" vertical="center"/>
    </xf>
    <xf numFmtId="164" fontId="18" fillId="0" borderId="0" xfId="45" applyNumberFormat="1" applyFont="1" applyAlignment="1">
      <alignment horizontal="right" vertical="top"/>
    </xf>
    <xf numFmtId="0" fontId="45" fillId="0" borderId="0" xfId="0" applyFont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0" fillId="0" borderId="15" xfId="0" applyBorder="1">
      <alignment horizontal="left" vertical="top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171" fontId="28" fillId="0" borderId="0" xfId="1" applyNumberFormat="1" applyFont="1" applyFill="1" applyBorder="1" applyAlignment="1">
      <alignment horizontal="center" vertical="center" wrapText="1"/>
    </xf>
    <xf numFmtId="166" fontId="40" fillId="0" borderId="10" xfId="0" applyNumberFormat="1" applyFont="1" applyFill="1" applyBorder="1" applyAlignment="1">
      <alignment horizontal="center" vertical="center" wrapText="1"/>
    </xf>
    <xf numFmtId="171" fontId="39" fillId="0" borderId="0" xfId="1" applyNumberFormat="1" applyFont="1" applyFill="1" applyBorder="1" applyAlignment="1">
      <alignment horizontal="center" vertical="center" wrapText="1"/>
    </xf>
    <xf numFmtId="166" fontId="39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171" fontId="44" fillId="0" borderId="0" xfId="1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center" vertical="center" wrapText="1"/>
    </xf>
    <xf numFmtId="171" fontId="46" fillId="0" borderId="0" xfId="1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170" fontId="22" fillId="0" borderId="10" xfId="45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37" fillId="0" borderId="0" xfId="44" applyFont="1" applyFill="1" applyAlignment="1">
      <alignment horizontal="center" vertical="center" wrapText="1"/>
    </xf>
    <xf numFmtId="166" fontId="38" fillId="0" borderId="0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center" vertical="center" wrapText="1"/>
    </xf>
    <xf numFmtId="166" fontId="24" fillId="0" borderId="18" xfId="0" applyNumberFormat="1" applyFont="1" applyFill="1" applyBorder="1" applyAlignment="1">
      <alignment horizontal="center" vertical="center" wrapText="1"/>
    </xf>
    <xf numFmtId="166" fontId="24" fillId="0" borderId="17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6" fontId="23" fillId="0" borderId="21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horizontal="center" vertical="center" wrapText="1"/>
    </xf>
    <xf numFmtId="166" fontId="23" fillId="0" borderId="22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justify" wrapText="1"/>
    </xf>
    <xf numFmtId="0" fontId="26" fillId="0" borderId="18" xfId="0" applyFont="1" applyBorder="1" applyAlignment="1">
      <alignment horizontal="center" vertical="justify" wrapText="1"/>
    </xf>
    <xf numFmtId="0" fontId="22" fillId="0" borderId="16" xfId="0" applyFont="1" applyBorder="1" applyAlignment="1">
      <alignment horizontal="center" vertical="justify" wrapText="1"/>
    </xf>
    <xf numFmtId="0" fontId="22" fillId="0" borderId="18" xfId="0" applyFont="1" applyBorder="1" applyAlignment="1">
      <alignment horizontal="center" vertical="justify" wrapText="1"/>
    </xf>
    <xf numFmtId="0" fontId="22" fillId="0" borderId="16" xfId="0" applyFont="1" applyBorder="1" applyAlignment="1">
      <alignment vertical="justify" wrapText="1"/>
    </xf>
    <xf numFmtId="0" fontId="22" fillId="0" borderId="18" xfId="0" applyFont="1" applyBorder="1" applyAlignment="1">
      <alignment vertical="justify" wrapText="1"/>
    </xf>
    <xf numFmtId="0" fontId="22" fillId="0" borderId="17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justify" wrapText="1"/>
    </xf>
    <xf numFmtId="0" fontId="26" fillId="0" borderId="16" xfId="0" applyFont="1" applyBorder="1" applyAlignment="1">
      <alignment vertical="justify" wrapText="1"/>
    </xf>
    <xf numFmtId="0" fontId="26" fillId="0" borderId="18" xfId="0" applyFont="1" applyBorder="1" applyAlignment="1">
      <alignment vertical="justify" wrapText="1"/>
    </xf>
    <xf numFmtId="0" fontId="26" fillId="0" borderId="17" xfId="0" applyFont="1" applyBorder="1" applyAlignment="1">
      <alignment vertical="justify" wrapText="1"/>
    </xf>
    <xf numFmtId="0" fontId="3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/>
    <cellStyle name="Normal_General 17.02.04" xfId="44"/>
    <cellStyle name="Note" xfId="16" builtinId="10" customBuiltin="1"/>
    <cellStyle name="Output" xfId="11" builtinId="21" customBuiltin="1"/>
    <cellStyle name="SN_241" xfId="45"/>
    <cellStyle name="SN_b" xfId="4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8" sqref="F8"/>
    </sheetView>
  </sheetViews>
  <sheetFormatPr defaultRowHeight="12.75" x14ac:dyDescent="0.25"/>
  <cols>
    <col min="1" max="1" width="6.28515625" style="1" customWidth="1"/>
    <col min="2" max="2" width="6.85546875" style="1" customWidth="1"/>
    <col min="3" max="3" width="69.7109375" style="2" customWidth="1"/>
    <col min="4" max="5" width="21.85546875" style="2" customWidth="1"/>
    <col min="6" max="16384" width="9.140625" style="1"/>
  </cols>
  <sheetData>
    <row r="1" spans="1:7" ht="14.25" customHeight="1" x14ac:dyDescent="0.25">
      <c r="E1" s="3" t="s">
        <v>0</v>
      </c>
    </row>
    <row r="2" spans="1:7" ht="14.25" customHeight="1" x14ac:dyDescent="0.25">
      <c r="E2" s="3" t="s">
        <v>1</v>
      </c>
    </row>
    <row r="3" spans="1:7" ht="18.75" customHeight="1" x14ac:dyDescent="0.25">
      <c r="E3" s="4" t="s">
        <v>2</v>
      </c>
    </row>
    <row r="4" spans="1:7" ht="14.25" customHeight="1" x14ac:dyDescent="0.25">
      <c r="E4" s="5"/>
    </row>
    <row r="5" spans="1:7" ht="14.25" customHeight="1" x14ac:dyDescent="0.25">
      <c r="E5" s="6"/>
    </row>
    <row r="6" spans="1:7" ht="66" customHeight="1" x14ac:dyDescent="0.25">
      <c r="A6" s="133" t="s">
        <v>3</v>
      </c>
      <c r="B6" s="133"/>
      <c r="C6" s="133"/>
      <c r="D6" s="133"/>
      <c r="E6" s="133"/>
    </row>
    <row r="7" spans="1:7" x14ac:dyDescent="0.25">
      <c r="A7" s="2"/>
      <c r="B7" s="2"/>
      <c r="E7" s="7" t="s">
        <v>4</v>
      </c>
    </row>
    <row r="8" spans="1:7" ht="63.75" customHeight="1" x14ac:dyDescent="0.25">
      <c r="A8" s="134" t="s">
        <v>5</v>
      </c>
      <c r="B8" s="135"/>
      <c r="C8" s="136" t="s">
        <v>6</v>
      </c>
      <c r="D8" s="125" t="s">
        <v>7</v>
      </c>
      <c r="E8" s="138"/>
      <c r="G8" s="9"/>
    </row>
    <row r="9" spans="1:7" ht="77.25" customHeight="1" x14ac:dyDescent="0.25">
      <c r="A9" s="10" t="s">
        <v>8</v>
      </c>
      <c r="B9" s="10" t="s">
        <v>9</v>
      </c>
      <c r="C9" s="137"/>
      <c r="D9" s="11" t="s">
        <v>10</v>
      </c>
      <c r="E9" s="11" t="s">
        <v>11</v>
      </c>
    </row>
    <row r="10" spans="1:7" ht="24.75" customHeight="1" x14ac:dyDescent="0.25">
      <c r="A10" s="12"/>
      <c r="B10" s="12"/>
      <c r="C10" s="13" t="s">
        <v>12</v>
      </c>
      <c r="D10" s="14">
        <f>D25+D11</f>
        <v>0</v>
      </c>
      <c r="E10" s="14">
        <f>E25+E11</f>
        <v>0</v>
      </c>
    </row>
    <row r="11" spans="1:7" ht="20.25" customHeight="1" x14ac:dyDescent="0.25">
      <c r="A11" s="15"/>
      <c r="B11" s="16"/>
      <c r="C11" s="16" t="s">
        <v>13</v>
      </c>
      <c r="D11" s="17">
        <f>D12</f>
        <v>-723700.8</v>
      </c>
      <c r="E11" s="17">
        <f>E12</f>
        <v>-723700.8</v>
      </c>
    </row>
    <row r="12" spans="1:7" ht="17.25" customHeight="1" x14ac:dyDescent="0.25">
      <c r="A12" s="18" t="s">
        <v>14</v>
      </c>
      <c r="B12" s="122"/>
      <c r="C12" s="19" t="s">
        <v>15</v>
      </c>
      <c r="D12" s="17">
        <f>D19</f>
        <v>-723700.8</v>
      </c>
      <c r="E12" s="17">
        <f>E19</f>
        <v>-723700.8</v>
      </c>
    </row>
    <row r="13" spans="1:7" ht="17.25" customHeight="1" x14ac:dyDescent="0.25">
      <c r="A13" s="20"/>
      <c r="B13" s="123"/>
      <c r="C13" s="21" t="s">
        <v>16</v>
      </c>
      <c r="D13" s="21"/>
      <c r="E13" s="22"/>
    </row>
    <row r="14" spans="1:7" ht="17.25" customHeight="1" x14ac:dyDescent="0.25">
      <c r="A14" s="20"/>
      <c r="B14" s="123"/>
      <c r="C14" s="19" t="s">
        <v>17</v>
      </c>
      <c r="D14" s="19"/>
      <c r="E14" s="22"/>
    </row>
    <row r="15" spans="1:7" ht="30.75" customHeight="1" x14ac:dyDescent="0.25">
      <c r="A15" s="20"/>
      <c r="B15" s="123"/>
      <c r="C15" s="21" t="s">
        <v>18</v>
      </c>
      <c r="D15" s="21"/>
      <c r="E15" s="23"/>
    </row>
    <row r="16" spans="1:7" ht="16.5" customHeight="1" x14ac:dyDescent="0.25">
      <c r="A16" s="20"/>
      <c r="B16" s="123"/>
      <c r="C16" s="19" t="s">
        <v>19</v>
      </c>
      <c r="D16" s="19"/>
      <c r="E16" s="23"/>
    </row>
    <row r="17" spans="1:5" ht="31.5" customHeight="1" x14ac:dyDescent="0.25">
      <c r="A17" s="24"/>
      <c r="B17" s="124"/>
      <c r="C17" s="21" t="s">
        <v>20</v>
      </c>
      <c r="D17" s="21"/>
      <c r="E17" s="23"/>
    </row>
    <row r="18" spans="1:5" ht="16.5" customHeight="1" x14ac:dyDescent="0.25">
      <c r="A18" s="125" t="s">
        <v>21</v>
      </c>
      <c r="B18" s="126"/>
      <c r="C18" s="126"/>
      <c r="D18" s="126"/>
      <c r="E18" s="138"/>
    </row>
    <row r="19" spans="1:5" ht="20.25" customHeight="1" x14ac:dyDescent="0.25">
      <c r="A19" s="122"/>
      <c r="B19" s="18" t="s">
        <v>22</v>
      </c>
      <c r="C19" s="19" t="s">
        <v>23</v>
      </c>
      <c r="D19" s="25">
        <v>-723700.8</v>
      </c>
      <c r="E19" s="25">
        <v>-723700.8</v>
      </c>
    </row>
    <row r="20" spans="1:5" ht="15.75" customHeight="1" x14ac:dyDescent="0.25">
      <c r="A20" s="123"/>
      <c r="B20" s="20"/>
      <c r="C20" s="21" t="s">
        <v>16</v>
      </c>
      <c r="D20" s="26"/>
      <c r="E20" s="26"/>
    </row>
    <row r="21" spans="1:5" ht="16.5" customHeight="1" x14ac:dyDescent="0.25">
      <c r="A21" s="123"/>
      <c r="B21" s="20"/>
      <c r="C21" s="19" t="s">
        <v>24</v>
      </c>
      <c r="D21" s="26"/>
      <c r="E21" s="26"/>
    </row>
    <row r="22" spans="1:5" ht="62.25" customHeight="1" x14ac:dyDescent="0.25">
      <c r="A22" s="123"/>
      <c r="B22" s="20"/>
      <c r="C22" s="21" t="s">
        <v>25</v>
      </c>
      <c r="D22" s="26"/>
      <c r="E22" s="26"/>
    </row>
    <row r="23" spans="1:5" ht="15.75" customHeight="1" x14ac:dyDescent="0.25">
      <c r="A23" s="123"/>
      <c r="B23" s="20"/>
      <c r="C23" s="19" t="s">
        <v>26</v>
      </c>
      <c r="D23" s="26"/>
      <c r="E23" s="26"/>
    </row>
    <row r="24" spans="1:5" ht="15.75" customHeight="1" x14ac:dyDescent="0.25">
      <c r="A24" s="124"/>
      <c r="B24" s="24"/>
      <c r="C24" s="21" t="s">
        <v>27</v>
      </c>
      <c r="D24" s="27"/>
      <c r="E24" s="27"/>
    </row>
    <row r="25" spans="1:5" ht="18.75" customHeight="1" x14ac:dyDescent="0.25">
      <c r="A25" s="15"/>
      <c r="B25" s="16"/>
      <c r="C25" s="13" t="s">
        <v>28</v>
      </c>
      <c r="D25" s="28">
        <f>D26</f>
        <v>723700.8</v>
      </c>
      <c r="E25" s="28">
        <f>E26</f>
        <v>723700.8</v>
      </c>
    </row>
    <row r="26" spans="1:5" ht="15.75" customHeight="1" x14ac:dyDescent="0.25">
      <c r="A26" s="18" t="s">
        <v>29</v>
      </c>
      <c r="B26" s="122"/>
      <c r="C26" s="19" t="s">
        <v>15</v>
      </c>
      <c r="D26" s="28">
        <f>D39+D33</f>
        <v>723700.8</v>
      </c>
      <c r="E26" s="28">
        <f>E39+E33</f>
        <v>723700.8</v>
      </c>
    </row>
    <row r="27" spans="1:5" ht="15.75" customHeight="1" x14ac:dyDescent="0.25">
      <c r="A27" s="20"/>
      <c r="B27" s="123"/>
      <c r="C27" s="21" t="s">
        <v>30</v>
      </c>
      <c r="D27" s="29"/>
      <c r="E27" s="29"/>
    </row>
    <row r="28" spans="1:5" ht="15.75" customHeight="1" x14ac:dyDescent="0.25">
      <c r="A28" s="20"/>
      <c r="B28" s="123"/>
      <c r="C28" s="19" t="s">
        <v>17</v>
      </c>
      <c r="D28" s="29"/>
      <c r="E28" s="29"/>
    </row>
    <row r="29" spans="1:5" ht="30.75" customHeight="1" x14ac:dyDescent="0.25">
      <c r="A29" s="20"/>
      <c r="B29" s="123"/>
      <c r="C29" s="21" t="s">
        <v>31</v>
      </c>
      <c r="D29" s="29"/>
      <c r="E29" s="29"/>
    </row>
    <row r="30" spans="1:5" ht="16.5" customHeight="1" x14ac:dyDescent="0.25">
      <c r="A30" s="20"/>
      <c r="B30" s="123"/>
      <c r="C30" s="19" t="s">
        <v>19</v>
      </c>
      <c r="D30" s="29"/>
      <c r="E30" s="29"/>
    </row>
    <row r="31" spans="1:5" ht="30" customHeight="1" x14ac:dyDescent="0.25">
      <c r="A31" s="24"/>
      <c r="B31" s="124"/>
      <c r="C31" s="21" t="s">
        <v>32</v>
      </c>
      <c r="D31" s="29"/>
      <c r="E31" s="29"/>
    </row>
    <row r="32" spans="1:5" ht="15.75" customHeight="1" x14ac:dyDescent="0.25">
      <c r="A32" s="125" t="s">
        <v>21</v>
      </c>
      <c r="B32" s="126"/>
      <c r="C32" s="126"/>
      <c r="D32" s="126"/>
      <c r="E32" s="126"/>
    </row>
    <row r="33" spans="1:5" ht="15.75" customHeight="1" x14ac:dyDescent="0.25">
      <c r="A33" s="127"/>
      <c r="B33" s="18">
        <v>11001</v>
      </c>
      <c r="C33" s="19" t="s">
        <v>23</v>
      </c>
      <c r="D33" s="25">
        <v>429070.8</v>
      </c>
      <c r="E33" s="25">
        <v>429070.8</v>
      </c>
    </row>
    <row r="34" spans="1:5" ht="15.75" customHeight="1" x14ac:dyDescent="0.25">
      <c r="A34" s="128"/>
      <c r="B34" s="20"/>
      <c r="C34" s="21" t="s">
        <v>33</v>
      </c>
      <c r="D34" s="30"/>
      <c r="E34" s="26"/>
    </row>
    <row r="35" spans="1:5" ht="15.75" customHeight="1" x14ac:dyDescent="0.25">
      <c r="A35" s="128"/>
      <c r="B35" s="20"/>
      <c r="C35" s="19" t="s">
        <v>24</v>
      </c>
      <c r="D35" s="31"/>
      <c r="E35" s="26"/>
    </row>
    <row r="36" spans="1:5" ht="30.75" customHeight="1" x14ac:dyDescent="0.25">
      <c r="A36" s="128"/>
      <c r="B36" s="20"/>
      <c r="C36" s="21" t="s">
        <v>34</v>
      </c>
      <c r="D36" s="30"/>
      <c r="E36" s="26"/>
    </row>
    <row r="37" spans="1:5" ht="17.25" customHeight="1" x14ac:dyDescent="0.25">
      <c r="A37" s="128"/>
      <c r="B37" s="20"/>
      <c r="C37" s="19" t="s">
        <v>26</v>
      </c>
      <c r="D37" s="31"/>
      <c r="E37" s="26"/>
    </row>
    <row r="38" spans="1:5" ht="17.25" customHeight="1" x14ac:dyDescent="0.25">
      <c r="A38" s="129"/>
      <c r="B38" s="24"/>
      <c r="C38" s="21" t="s">
        <v>27</v>
      </c>
      <c r="D38" s="32"/>
      <c r="E38" s="27"/>
    </row>
    <row r="39" spans="1:5" ht="17.25" customHeight="1" x14ac:dyDescent="0.25">
      <c r="A39" s="127"/>
      <c r="B39" s="130">
        <v>31001</v>
      </c>
      <c r="C39" s="19" t="s">
        <v>23</v>
      </c>
      <c r="D39" s="25">
        <v>294630</v>
      </c>
      <c r="E39" s="25">
        <v>294630</v>
      </c>
    </row>
    <row r="40" spans="1:5" ht="16.5" customHeight="1" x14ac:dyDescent="0.25">
      <c r="A40" s="128"/>
      <c r="B40" s="131"/>
      <c r="C40" s="21" t="s">
        <v>35</v>
      </c>
      <c r="D40" s="26"/>
      <c r="E40" s="26"/>
    </row>
    <row r="41" spans="1:5" ht="17.25" customHeight="1" x14ac:dyDescent="0.25">
      <c r="A41" s="128"/>
      <c r="B41" s="131"/>
      <c r="C41" s="19" t="s">
        <v>24</v>
      </c>
      <c r="D41" s="26"/>
      <c r="E41" s="26"/>
    </row>
    <row r="42" spans="1:5" ht="28.5" customHeight="1" x14ac:dyDescent="0.25">
      <c r="A42" s="128"/>
      <c r="B42" s="131"/>
      <c r="C42" s="21" t="s">
        <v>36</v>
      </c>
      <c r="D42" s="26"/>
      <c r="E42" s="26"/>
    </row>
    <row r="43" spans="1:5" ht="18" customHeight="1" x14ac:dyDescent="0.25">
      <c r="A43" s="128"/>
      <c r="B43" s="131"/>
      <c r="C43" s="19" t="s">
        <v>26</v>
      </c>
      <c r="D43" s="26"/>
      <c r="E43" s="26"/>
    </row>
    <row r="44" spans="1:5" ht="30" customHeight="1" x14ac:dyDescent="0.25">
      <c r="A44" s="129"/>
      <c r="B44" s="132"/>
      <c r="C44" s="21" t="s">
        <v>37</v>
      </c>
      <c r="D44" s="27"/>
      <c r="E44" s="27"/>
    </row>
  </sheetData>
  <mergeCells count="12">
    <mergeCell ref="A18:E18"/>
    <mergeCell ref="A6:E6"/>
    <mergeCell ref="A8:B8"/>
    <mergeCell ref="C8:C9"/>
    <mergeCell ref="D8:E8"/>
    <mergeCell ref="B12:B17"/>
    <mergeCell ref="A19:A24"/>
    <mergeCell ref="B26:B31"/>
    <mergeCell ref="A32:E32"/>
    <mergeCell ref="A33:A38"/>
    <mergeCell ref="A39:A44"/>
    <mergeCell ref="B39:B44"/>
  </mergeCells>
  <pageMargins left="0.2" right="0.24" top="0.27" bottom="0.26" header="0.2" footer="0.2"/>
  <pageSetup paperSize="9" scale="80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8" sqref="J8"/>
    </sheetView>
  </sheetViews>
  <sheetFormatPr defaultRowHeight="12.75" x14ac:dyDescent="0.25"/>
  <cols>
    <col min="1" max="1" width="9.140625" style="33"/>
    <col min="2" max="2" width="6.42578125" style="33" customWidth="1"/>
    <col min="3" max="3" width="7.28515625" style="33" customWidth="1"/>
    <col min="4" max="4" width="49.42578125" style="33" customWidth="1"/>
    <col min="5" max="5" width="11.5703125" style="33" customWidth="1"/>
    <col min="6" max="6" width="15.140625" style="33" customWidth="1"/>
    <col min="7" max="7" width="17.42578125" style="33" customWidth="1"/>
    <col min="8" max="8" width="16" style="33" customWidth="1"/>
    <col min="9" max="9" width="14.5703125" style="33" customWidth="1"/>
    <col min="10" max="11" width="14.140625" style="33" customWidth="1"/>
    <col min="12" max="16384" width="9.140625" style="33"/>
  </cols>
  <sheetData>
    <row r="1" spans="2:11" ht="15" customHeight="1" x14ac:dyDescent="0.25">
      <c r="G1" s="34"/>
      <c r="H1" s="34"/>
      <c r="I1" s="35" t="s">
        <v>38</v>
      </c>
    </row>
    <row r="2" spans="2:11" ht="16.5" customHeight="1" x14ac:dyDescent="0.25">
      <c r="G2" s="139" t="s">
        <v>39</v>
      </c>
      <c r="H2" s="139"/>
      <c r="I2" s="139"/>
      <c r="J2" s="36"/>
      <c r="K2" s="36"/>
    </row>
    <row r="3" spans="2:11" ht="16.5" customHeight="1" x14ac:dyDescent="0.25">
      <c r="G3" s="140" t="s">
        <v>40</v>
      </c>
      <c r="H3" s="140"/>
      <c r="I3" s="140"/>
      <c r="J3" s="36"/>
      <c r="K3" s="36"/>
    </row>
    <row r="4" spans="2:11" ht="16.5" customHeight="1" x14ac:dyDescent="0.25">
      <c r="J4" s="36"/>
      <c r="K4" s="36"/>
    </row>
    <row r="5" spans="2:11" ht="48.75" customHeight="1" x14ac:dyDescent="0.25">
      <c r="B5" s="141" t="s">
        <v>41</v>
      </c>
      <c r="C5" s="141"/>
      <c r="D5" s="141"/>
      <c r="E5" s="141"/>
      <c r="F5" s="141"/>
      <c r="G5" s="141"/>
      <c r="H5" s="141"/>
      <c r="I5" s="141"/>
    </row>
    <row r="6" spans="2:11" ht="15" customHeight="1" x14ac:dyDescent="0.25">
      <c r="H6" s="142" t="s">
        <v>4</v>
      </c>
      <c r="I6" s="142"/>
      <c r="J6" s="37"/>
      <c r="K6" s="37"/>
    </row>
    <row r="7" spans="2:11" ht="34.5" customHeight="1" x14ac:dyDescent="0.25">
      <c r="B7" s="143" t="s">
        <v>42</v>
      </c>
      <c r="C7" s="144"/>
      <c r="D7" s="147" t="s">
        <v>43</v>
      </c>
      <c r="E7" s="150" t="s">
        <v>44</v>
      </c>
      <c r="F7" s="153" t="s">
        <v>45</v>
      </c>
      <c r="G7" s="154"/>
      <c r="H7" s="154"/>
      <c r="I7" s="155"/>
      <c r="J7" s="37"/>
      <c r="K7" s="37"/>
    </row>
    <row r="8" spans="2:11" s="37" customFormat="1" ht="37.5" customHeight="1" x14ac:dyDescent="0.25">
      <c r="B8" s="145"/>
      <c r="C8" s="146"/>
      <c r="D8" s="148"/>
      <c r="E8" s="151"/>
      <c r="F8" s="156" t="s">
        <v>46</v>
      </c>
      <c r="G8" s="157"/>
      <c r="H8" s="157"/>
      <c r="I8" s="158"/>
    </row>
    <row r="9" spans="2:11" s="37" customFormat="1" ht="76.5" customHeight="1" x14ac:dyDescent="0.25">
      <c r="B9" s="39" t="s">
        <v>47</v>
      </c>
      <c r="C9" s="39" t="s">
        <v>48</v>
      </c>
      <c r="D9" s="149"/>
      <c r="E9" s="152"/>
      <c r="F9" s="38" t="s">
        <v>49</v>
      </c>
      <c r="G9" s="38" t="s">
        <v>50</v>
      </c>
      <c r="H9" s="38" t="s">
        <v>51</v>
      </c>
      <c r="I9" s="38" t="s">
        <v>52</v>
      </c>
      <c r="J9" s="40"/>
      <c r="K9" s="40"/>
    </row>
    <row r="10" spans="2:11" s="40" customFormat="1" ht="17.25" customHeight="1" x14ac:dyDescent="0.25">
      <c r="B10" s="41"/>
      <c r="C10" s="41"/>
      <c r="D10" s="42" t="s">
        <v>53</v>
      </c>
      <c r="E10" s="43">
        <f>E12</f>
        <v>294630</v>
      </c>
      <c r="F10" s="44">
        <f>F12</f>
        <v>0</v>
      </c>
      <c r="G10" s="44">
        <f>G12</f>
        <v>0</v>
      </c>
      <c r="H10" s="44">
        <f>H12</f>
        <v>0</v>
      </c>
      <c r="I10" s="43">
        <f>I12</f>
        <v>294630</v>
      </c>
      <c r="J10" s="45"/>
      <c r="K10" s="45"/>
    </row>
    <row r="11" spans="2:11" s="45" customFormat="1" ht="17.25" customHeight="1" x14ac:dyDescent="0.25">
      <c r="B11" s="41"/>
      <c r="C11" s="41"/>
      <c r="D11" s="42" t="s">
        <v>54</v>
      </c>
      <c r="E11" s="43"/>
      <c r="F11" s="46"/>
      <c r="G11" s="46"/>
      <c r="H11" s="46"/>
      <c r="I11" s="43"/>
      <c r="J11" s="33"/>
      <c r="K11" s="33"/>
    </row>
    <row r="12" spans="2:11" s="40" customFormat="1" ht="34.5" customHeight="1" x14ac:dyDescent="0.25">
      <c r="B12" s="47"/>
      <c r="C12" s="48"/>
      <c r="D12" s="49" t="s">
        <v>55</v>
      </c>
      <c r="E12" s="50">
        <f>SUM(E14:E14)</f>
        <v>294630</v>
      </c>
      <c r="F12" s="44">
        <f>SUM(F14:F14)</f>
        <v>0</v>
      </c>
      <c r="G12" s="44">
        <f>SUM(G14:G14)</f>
        <v>0</v>
      </c>
      <c r="H12" s="44">
        <f>SUM(H14:H14)</f>
        <v>0</v>
      </c>
      <c r="I12" s="50">
        <f>SUM(I14:I14)</f>
        <v>294630</v>
      </c>
    </row>
    <row r="13" spans="2:11" s="40" customFormat="1" ht="17.25" customHeight="1" x14ac:dyDescent="0.25">
      <c r="B13" s="47"/>
      <c r="C13" s="47"/>
      <c r="D13" s="47" t="s">
        <v>56</v>
      </c>
      <c r="E13" s="51"/>
      <c r="F13" s="52"/>
      <c r="G13" s="52"/>
      <c r="H13" s="52"/>
      <c r="I13" s="51"/>
    </row>
    <row r="14" spans="2:11" s="53" customFormat="1" ht="51.75" customHeight="1" x14ac:dyDescent="0.25">
      <c r="B14" s="54">
        <v>1036</v>
      </c>
      <c r="C14" s="54">
        <v>31001</v>
      </c>
      <c r="D14" s="55" t="s">
        <v>35</v>
      </c>
      <c r="E14" s="51">
        <f>F14+G14+H14+I14</f>
        <v>294630</v>
      </c>
      <c r="F14" s="44">
        <f>F1</f>
        <v>0</v>
      </c>
      <c r="G14" s="44">
        <v>0</v>
      </c>
      <c r="H14" s="44">
        <v>0</v>
      </c>
      <c r="I14" s="51">
        <f>+'HAVEL. 1'!E39</f>
        <v>294630</v>
      </c>
    </row>
  </sheetData>
  <mergeCells count="9">
    <mergeCell ref="G2:I2"/>
    <mergeCell ref="G3:I3"/>
    <mergeCell ref="B5:I5"/>
    <mergeCell ref="H6:I6"/>
    <mergeCell ref="B7:C8"/>
    <mergeCell ref="D7:D9"/>
    <mergeCell ref="E7:E9"/>
    <mergeCell ref="F7:I7"/>
    <mergeCell ref="F8:I8"/>
  </mergeCells>
  <pageMargins left="0.17" right="0.18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H1" sqref="H1"/>
    </sheetView>
  </sheetViews>
  <sheetFormatPr defaultRowHeight="12.75" x14ac:dyDescent="0.25"/>
  <cols>
    <col min="1" max="3" width="5" customWidth="1"/>
    <col min="4" max="4" width="6" customWidth="1"/>
    <col min="5" max="5" width="7.5703125" customWidth="1"/>
    <col min="6" max="6" width="44.85546875" style="56" customWidth="1"/>
    <col min="7" max="8" width="17" style="56" customWidth="1"/>
  </cols>
  <sheetData>
    <row r="1" spans="1:8" ht="14.25" customHeight="1" x14ac:dyDescent="0.25">
      <c r="H1" s="3" t="s">
        <v>57</v>
      </c>
    </row>
    <row r="2" spans="1:8" ht="14.25" customHeight="1" x14ac:dyDescent="0.25">
      <c r="H2" s="3" t="s">
        <v>1</v>
      </c>
    </row>
    <row r="3" spans="1:8" ht="13.5" customHeight="1" x14ac:dyDescent="0.25">
      <c r="H3" s="4" t="s">
        <v>2</v>
      </c>
    </row>
    <row r="4" spans="1:8" ht="9" customHeight="1" x14ac:dyDescent="0.25">
      <c r="H4" s="57"/>
    </row>
    <row r="5" spans="1:8" ht="9" customHeight="1" x14ac:dyDescent="0.25">
      <c r="H5" s="58"/>
    </row>
    <row r="6" spans="1:8" ht="9" customHeight="1" x14ac:dyDescent="0.25"/>
    <row r="7" spans="1:8" ht="45.75" customHeight="1" x14ac:dyDescent="0.25">
      <c r="A7" s="170" t="s">
        <v>58</v>
      </c>
      <c r="B7" s="170"/>
      <c r="C7" s="170"/>
      <c r="D7" s="170"/>
      <c r="E7" s="170"/>
      <c r="F7" s="170"/>
      <c r="G7" s="170"/>
      <c r="H7" s="170"/>
    </row>
    <row r="8" spans="1:8" x14ac:dyDescent="0.25">
      <c r="H8" s="59" t="s">
        <v>4</v>
      </c>
    </row>
    <row r="9" spans="1:8" ht="83.25" customHeight="1" x14ac:dyDescent="0.25">
      <c r="A9" s="171" t="s">
        <v>59</v>
      </c>
      <c r="B9" s="172"/>
      <c r="C9" s="173"/>
      <c r="D9" s="171" t="s">
        <v>5</v>
      </c>
      <c r="E9" s="173"/>
      <c r="F9" s="174" t="s">
        <v>60</v>
      </c>
      <c r="G9" s="125" t="s">
        <v>7</v>
      </c>
      <c r="H9" s="138"/>
    </row>
    <row r="10" spans="1:8" ht="60.75" customHeight="1" x14ac:dyDescent="0.25">
      <c r="A10" s="60" t="s">
        <v>61</v>
      </c>
      <c r="B10" s="60" t="s">
        <v>62</v>
      </c>
      <c r="C10" s="60" t="s">
        <v>63</v>
      </c>
      <c r="D10" s="60" t="s">
        <v>64</v>
      </c>
      <c r="E10" s="60" t="s">
        <v>9</v>
      </c>
      <c r="F10" s="175"/>
      <c r="G10" s="11" t="s">
        <v>10</v>
      </c>
      <c r="H10" s="11" t="s">
        <v>11</v>
      </c>
    </row>
    <row r="11" spans="1:8" ht="14.25" customHeight="1" x14ac:dyDescent="0.25">
      <c r="A11" s="61"/>
      <c r="B11" s="61"/>
      <c r="C11" s="61"/>
      <c r="D11" s="61"/>
      <c r="E11" s="61"/>
      <c r="F11" s="62" t="s">
        <v>65</v>
      </c>
      <c r="G11" s="14">
        <f>G28+G12</f>
        <v>0</v>
      </c>
      <c r="H11" s="14">
        <f>H28+H12</f>
        <v>0</v>
      </c>
    </row>
    <row r="12" spans="1:8" ht="30.75" customHeight="1" x14ac:dyDescent="0.25">
      <c r="A12" s="167" t="s">
        <v>66</v>
      </c>
      <c r="B12" s="176"/>
      <c r="C12" s="163"/>
      <c r="D12" s="163"/>
      <c r="E12" s="178"/>
      <c r="F12" s="63" t="s">
        <v>67</v>
      </c>
      <c r="G12" s="17">
        <f>G14</f>
        <v>-723700.8</v>
      </c>
      <c r="H12" s="17">
        <f>H14</f>
        <v>-723700.8</v>
      </c>
    </row>
    <row r="13" spans="1:8" ht="15.75" customHeight="1" x14ac:dyDescent="0.25">
      <c r="A13" s="168"/>
      <c r="B13" s="177"/>
      <c r="C13" s="164"/>
      <c r="D13" s="164"/>
      <c r="E13" s="179"/>
      <c r="F13" s="64" t="s">
        <v>68</v>
      </c>
      <c r="G13" s="65"/>
      <c r="H13" s="65"/>
    </row>
    <row r="14" spans="1:8" ht="33" customHeight="1" x14ac:dyDescent="0.25">
      <c r="A14" s="168"/>
      <c r="B14" s="167" t="s">
        <v>69</v>
      </c>
      <c r="C14" s="164"/>
      <c r="D14" s="164"/>
      <c r="E14" s="179"/>
      <c r="F14" s="63" t="s">
        <v>70</v>
      </c>
      <c r="G14" s="17">
        <f>G16</f>
        <v>-723700.8</v>
      </c>
      <c r="H14" s="17">
        <f>H16</f>
        <v>-723700.8</v>
      </c>
    </row>
    <row r="15" spans="1:8" ht="15.75" customHeight="1" x14ac:dyDescent="0.25">
      <c r="A15" s="168"/>
      <c r="B15" s="168"/>
      <c r="C15" s="165"/>
      <c r="D15" s="164"/>
      <c r="E15" s="179"/>
      <c r="F15" s="64" t="s">
        <v>68</v>
      </c>
      <c r="G15" s="65"/>
      <c r="H15" s="65"/>
    </row>
    <row r="16" spans="1:8" ht="15.75" customHeight="1" x14ac:dyDescent="0.25">
      <c r="A16" s="168"/>
      <c r="B16" s="168"/>
      <c r="C16" s="167" t="s">
        <v>69</v>
      </c>
      <c r="D16" s="164"/>
      <c r="E16" s="179"/>
      <c r="F16" s="63" t="s">
        <v>16</v>
      </c>
      <c r="G16" s="17">
        <f>G18</f>
        <v>-723700.8</v>
      </c>
      <c r="H16" s="17">
        <f>H18</f>
        <v>-723700.8</v>
      </c>
    </row>
    <row r="17" spans="1:8" ht="15.75" customHeight="1" x14ac:dyDescent="0.25">
      <c r="A17" s="168"/>
      <c r="B17" s="168"/>
      <c r="C17" s="168"/>
      <c r="D17" s="165"/>
      <c r="E17" s="179"/>
      <c r="F17" s="64" t="s">
        <v>68</v>
      </c>
      <c r="G17" s="66"/>
      <c r="H17" s="66"/>
    </row>
    <row r="18" spans="1:8" ht="15.75" customHeight="1" x14ac:dyDescent="0.25">
      <c r="A18" s="168"/>
      <c r="B18" s="168"/>
      <c r="C18" s="168"/>
      <c r="D18" s="161" t="s">
        <v>14</v>
      </c>
      <c r="E18" s="179"/>
      <c r="F18" s="64" t="s">
        <v>16</v>
      </c>
      <c r="G18" s="17">
        <f>G20</f>
        <v>-723700.8</v>
      </c>
      <c r="H18" s="17">
        <f>H20</f>
        <v>-723700.8</v>
      </c>
    </row>
    <row r="19" spans="1:8" ht="15.75" customHeight="1" x14ac:dyDescent="0.25">
      <c r="A19" s="168"/>
      <c r="B19" s="168"/>
      <c r="C19" s="168"/>
      <c r="D19" s="162"/>
      <c r="E19" s="180"/>
      <c r="F19" s="64" t="s">
        <v>68</v>
      </c>
      <c r="G19" s="66"/>
      <c r="H19" s="66"/>
    </row>
    <row r="20" spans="1:8" ht="15.75" customHeight="1" x14ac:dyDescent="0.25">
      <c r="A20" s="168"/>
      <c r="B20" s="168"/>
      <c r="C20" s="168"/>
      <c r="D20" s="162"/>
      <c r="E20" s="163" t="s">
        <v>22</v>
      </c>
      <c r="F20" s="64" t="s">
        <v>16</v>
      </c>
      <c r="G20" s="67">
        <f>G22</f>
        <v>-723700.8</v>
      </c>
      <c r="H20" s="67">
        <f>H22</f>
        <v>-723700.8</v>
      </c>
    </row>
    <row r="21" spans="1:8" ht="15.75" customHeight="1" x14ac:dyDescent="0.25">
      <c r="A21" s="168"/>
      <c r="B21" s="168"/>
      <c r="C21" s="168"/>
      <c r="D21" s="162"/>
      <c r="E21" s="164"/>
      <c r="F21" s="64" t="s">
        <v>71</v>
      </c>
      <c r="G21" s="67"/>
      <c r="H21" s="67"/>
    </row>
    <row r="22" spans="1:8" ht="15.75" customHeight="1" x14ac:dyDescent="0.25">
      <c r="A22" s="168"/>
      <c r="B22" s="168"/>
      <c r="C22" s="168"/>
      <c r="D22" s="162"/>
      <c r="E22" s="164"/>
      <c r="F22" s="64" t="s">
        <v>13</v>
      </c>
      <c r="G22" s="67">
        <f>G24</f>
        <v>-723700.8</v>
      </c>
      <c r="H22" s="67">
        <f>H24</f>
        <v>-723700.8</v>
      </c>
    </row>
    <row r="23" spans="1:8" ht="34.5" customHeight="1" x14ac:dyDescent="0.25">
      <c r="A23" s="168"/>
      <c r="B23" s="168"/>
      <c r="C23" s="168"/>
      <c r="D23" s="162"/>
      <c r="E23" s="164"/>
      <c r="F23" s="64" t="s">
        <v>72</v>
      </c>
      <c r="G23" s="67"/>
      <c r="H23" s="67"/>
    </row>
    <row r="24" spans="1:8" ht="16.5" customHeight="1" x14ac:dyDescent="0.25">
      <c r="A24" s="168"/>
      <c r="B24" s="168"/>
      <c r="C24" s="168"/>
      <c r="D24" s="162"/>
      <c r="E24" s="164"/>
      <c r="F24" s="68" t="s">
        <v>73</v>
      </c>
      <c r="G24" s="67">
        <f t="shared" ref="G24:H26" si="0">G25</f>
        <v>-723700.8</v>
      </c>
      <c r="H24" s="67">
        <f t="shared" si="0"/>
        <v>-723700.8</v>
      </c>
    </row>
    <row r="25" spans="1:8" ht="16.5" customHeight="1" x14ac:dyDescent="0.25">
      <c r="A25" s="168"/>
      <c r="B25" s="168"/>
      <c r="C25" s="168"/>
      <c r="D25" s="162"/>
      <c r="E25" s="164"/>
      <c r="F25" s="64" t="s">
        <v>74</v>
      </c>
      <c r="G25" s="67">
        <f t="shared" si="0"/>
        <v>-723700.8</v>
      </c>
      <c r="H25" s="67">
        <f t="shared" si="0"/>
        <v>-723700.8</v>
      </c>
    </row>
    <row r="26" spans="1:8" ht="16.5" customHeight="1" x14ac:dyDescent="0.25">
      <c r="A26" s="168"/>
      <c r="B26" s="168"/>
      <c r="C26" s="168"/>
      <c r="D26" s="162"/>
      <c r="E26" s="164"/>
      <c r="F26" s="64" t="s">
        <v>75</v>
      </c>
      <c r="G26" s="67">
        <f t="shared" si="0"/>
        <v>-723700.8</v>
      </c>
      <c r="H26" s="67">
        <f t="shared" si="0"/>
        <v>-723700.8</v>
      </c>
    </row>
    <row r="27" spans="1:8" ht="16.5" customHeight="1" x14ac:dyDescent="0.25">
      <c r="A27" s="169"/>
      <c r="B27" s="169"/>
      <c r="C27" s="169"/>
      <c r="D27" s="166"/>
      <c r="E27" s="165"/>
      <c r="F27" s="64" t="s">
        <v>76</v>
      </c>
      <c r="G27" s="67">
        <f>'HAVEL. 1'!D19</f>
        <v>-723700.8</v>
      </c>
      <c r="H27" s="67">
        <f>'HAVEL. 1'!E19</f>
        <v>-723700.8</v>
      </c>
    </row>
    <row r="28" spans="1:8" ht="46.5" customHeight="1" x14ac:dyDescent="0.25">
      <c r="A28" s="159" t="s">
        <v>77</v>
      </c>
      <c r="B28" s="163"/>
      <c r="C28" s="163"/>
      <c r="D28" s="163"/>
      <c r="E28" s="163"/>
      <c r="F28" s="63" t="s">
        <v>78</v>
      </c>
      <c r="G28" s="69">
        <f>SUM(G30)</f>
        <v>723700.8</v>
      </c>
      <c r="H28" s="69">
        <f>SUM(H30)</f>
        <v>723700.8</v>
      </c>
    </row>
    <row r="29" spans="1:8" ht="15.75" customHeight="1" x14ac:dyDescent="0.25">
      <c r="A29" s="160"/>
      <c r="B29" s="165"/>
      <c r="C29" s="164"/>
      <c r="D29" s="164"/>
      <c r="E29" s="164"/>
      <c r="F29" s="64" t="s">
        <v>68</v>
      </c>
      <c r="G29" s="70"/>
      <c r="H29" s="70"/>
    </row>
    <row r="30" spans="1:8" ht="15.75" customHeight="1" x14ac:dyDescent="0.25">
      <c r="A30" s="160"/>
      <c r="B30" s="159" t="s">
        <v>69</v>
      </c>
      <c r="C30" s="164"/>
      <c r="D30" s="164"/>
      <c r="E30" s="164"/>
      <c r="F30" s="63" t="s">
        <v>79</v>
      </c>
      <c r="G30" s="69">
        <f>SUM(G32)</f>
        <v>723700.8</v>
      </c>
      <c r="H30" s="69">
        <f>SUM(H32)</f>
        <v>723700.8</v>
      </c>
    </row>
    <row r="31" spans="1:8" ht="15.75" customHeight="1" x14ac:dyDescent="0.25">
      <c r="A31" s="160"/>
      <c r="B31" s="160"/>
      <c r="C31" s="165"/>
      <c r="D31" s="164"/>
      <c r="E31" s="164"/>
      <c r="F31" s="64" t="s">
        <v>68</v>
      </c>
      <c r="G31" s="70"/>
      <c r="H31" s="70"/>
    </row>
    <row r="32" spans="1:8" ht="15.75" customHeight="1" x14ac:dyDescent="0.25">
      <c r="A32" s="160"/>
      <c r="B32" s="160"/>
      <c r="C32" s="159" t="s">
        <v>77</v>
      </c>
      <c r="D32" s="164"/>
      <c r="E32" s="164"/>
      <c r="F32" s="63" t="s">
        <v>80</v>
      </c>
      <c r="G32" s="69">
        <f>G34</f>
        <v>723700.8</v>
      </c>
      <c r="H32" s="69">
        <f>H34</f>
        <v>723700.8</v>
      </c>
    </row>
    <row r="33" spans="1:13" ht="15.75" customHeight="1" x14ac:dyDescent="0.25">
      <c r="A33" s="160"/>
      <c r="B33" s="160"/>
      <c r="C33" s="160"/>
      <c r="D33" s="164"/>
      <c r="E33" s="164"/>
      <c r="F33" s="64" t="s">
        <v>68</v>
      </c>
      <c r="G33" s="71"/>
      <c r="H33" s="71"/>
    </row>
    <row r="34" spans="1:13" ht="36" customHeight="1" x14ac:dyDescent="0.25">
      <c r="A34" s="160"/>
      <c r="B34" s="160"/>
      <c r="C34" s="160"/>
      <c r="D34" s="164"/>
      <c r="E34" s="164"/>
      <c r="F34" s="63" t="s">
        <v>28</v>
      </c>
      <c r="G34" s="69">
        <f>G36</f>
        <v>723700.8</v>
      </c>
      <c r="H34" s="69">
        <f>H36</f>
        <v>723700.8</v>
      </c>
    </row>
    <row r="35" spans="1:13" ht="15.75" customHeight="1" x14ac:dyDescent="0.25">
      <c r="A35" s="160"/>
      <c r="B35" s="160"/>
      <c r="C35" s="160"/>
      <c r="D35" s="165"/>
      <c r="E35" s="164"/>
      <c r="F35" s="64" t="s">
        <v>68</v>
      </c>
      <c r="G35" s="71"/>
      <c r="H35" s="71"/>
    </row>
    <row r="36" spans="1:13" ht="15.75" customHeight="1" x14ac:dyDescent="0.25">
      <c r="A36" s="160"/>
      <c r="B36" s="160"/>
      <c r="C36" s="160"/>
      <c r="D36" s="161" t="s">
        <v>29</v>
      </c>
      <c r="E36" s="164"/>
      <c r="F36" s="64" t="s">
        <v>30</v>
      </c>
      <c r="G36" s="71">
        <f>G46+G38</f>
        <v>723700.8</v>
      </c>
      <c r="H36" s="71">
        <f>H46+H38</f>
        <v>723700.8</v>
      </c>
    </row>
    <row r="37" spans="1:13" ht="15.75" customHeight="1" x14ac:dyDescent="0.25">
      <c r="A37" s="160"/>
      <c r="B37" s="160"/>
      <c r="C37" s="160"/>
      <c r="D37" s="162"/>
      <c r="E37" s="165"/>
      <c r="F37" s="64" t="s">
        <v>68</v>
      </c>
      <c r="G37" s="72"/>
      <c r="H37" s="72"/>
    </row>
    <row r="38" spans="1:13" ht="15.75" customHeight="1" x14ac:dyDescent="0.25">
      <c r="A38" s="160"/>
      <c r="B38" s="160"/>
      <c r="C38" s="160"/>
      <c r="D38" s="162"/>
      <c r="E38" s="163">
        <v>11001</v>
      </c>
      <c r="F38" s="64" t="s">
        <v>33</v>
      </c>
      <c r="G38" s="72">
        <f>G40</f>
        <v>429070.8</v>
      </c>
      <c r="H38" s="72">
        <f>H40</f>
        <v>429070.8</v>
      </c>
    </row>
    <row r="39" spans="1:13" ht="15.75" customHeight="1" x14ac:dyDescent="0.25">
      <c r="A39" s="160"/>
      <c r="B39" s="160"/>
      <c r="C39" s="160"/>
      <c r="D39" s="162"/>
      <c r="E39" s="164"/>
      <c r="F39" s="64" t="s">
        <v>71</v>
      </c>
      <c r="G39" s="72"/>
      <c r="H39" s="72"/>
    </row>
    <row r="40" spans="1:13" ht="15.75" customHeight="1" x14ac:dyDescent="0.25">
      <c r="A40" s="160"/>
      <c r="B40" s="160"/>
      <c r="C40" s="160"/>
      <c r="D40" s="162"/>
      <c r="E40" s="164"/>
      <c r="F40" s="73" t="s">
        <v>81</v>
      </c>
      <c r="G40" s="72">
        <f>G42</f>
        <v>429070.8</v>
      </c>
      <c r="H40" s="72">
        <f>H42</f>
        <v>429070.8</v>
      </c>
    </row>
    <row r="41" spans="1:13" ht="46.5" customHeight="1" x14ac:dyDescent="0.25">
      <c r="A41" s="160"/>
      <c r="B41" s="160"/>
      <c r="C41" s="160"/>
      <c r="D41" s="162"/>
      <c r="E41" s="164"/>
      <c r="F41" s="64" t="s">
        <v>72</v>
      </c>
      <c r="G41" s="72"/>
      <c r="H41" s="72"/>
    </row>
    <row r="42" spans="1:13" ht="15.75" customHeight="1" x14ac:dyDescent="0.25">
      <c r="A42" s="160"/>
      <c r="B42" s="160"/>
      <c r="C42" s="160"/>
      <c r="D42" s="162"/>
      <c r="E42" s="164"/>
      <c r="F42" s="68" t="s">
        <v>73</v>
      </c>
      <c r="G42" s="74">
        <f t="shared" ref="G42:H44" si="1">G43</f>
        <v>429070.8</v>
      </c>
      <c r="H42" s="74">
        <f t="shared" si="1"/>
        <v>429070.8</v>
      </c>
      <c r="L42" s="56"/>
      <c r="M42" s="75"/>
    </row>
    <row r="43" spans="1:13" ht="15.75" customHeight="1" x14ac:dyDescent="0.25">
      <c r="A43" s="160"/>
      <c r="B43" s="160"/>
      <c r="C43" s="160"/>
      <c r="D43" s="162"/>
      <c r="E43" s="164"/>
      <c r="F43" s="64" t="s">
        <v>74</v>
      </c>
      <c r="G43" s="74">
        <f t="shared" si="1"/>
        <v>429070.8</v>
      </c>
      <c r="H43" s="74">
        <f t="shared" si="1"/>
        <v>429070.8</v>
      </c>
      <c r="L43" s="76"/>
      <c r="M43" s="75"/>
    </row>
    <row r="44" spans="1:13" ht="15.75" customHeight="1" x14ac:dyDescent="0.25">
      <c r="A44" s="160"/>
      <c r="B44" s="160"/>
      <c r="C44" s="160"/>
      <c r="D44" s="162"/>
      <c r="E44" s="164"/>
      <c r="F44" s="64" t="s">
        <v>75</v>
      </c>
      <c r="G44" s="74">
        <f t="shared" si="1"/>
        <v>429070.8</v>
      </c>
      <c r="H44" s="74">
        <f t="shared" si="1"/>
        <v>429070.8</v>
      </c>
      <c r="L44" s="76"/>
      <c r="M44" s="75"/>
    </row>
    <row r="45" spans="1:13" ht="18" customHeight="1" x14ac:dyDescent="0.25">
      <c r="A45" s="160"/>
      <c r="B45" s="160"/>
      <c r="C45" s="160"/>
      <c r="D45" s="162"/>
      <c r="E45" s="165"/>
      <c r="F45" s="64" t="s">
        <v>82</v>
      </c>
      <c r="G45" s="74">
        <v>429070.8</v>
      </c>
      <c r="H45" s="74">
        <v>429070.8</v>
      </c>
      <c r="L45" s="76"/>
      <c r="M45" s="75"/>
    </row>
    <row r="46" spans="1:13" ht="30" customHeight="1" x14ac:dyDescent="0.25">
      <c r="A46" s="160"/>
      <c r="B46" s="160"/>
      <c r="C46" s="160"/>
      <c r="D46" s="162"/>
      <c r="E46" s="161" t="s">
        <v>83</v>
      </c>
      <c r="F46" s="64" t="s">
        <v>84</v>
      </c>
      <c r="G46" s="72">
        <f>G48</f>
        <v>294630</v>
      </c>
      <c r="H46" s="72">
        <f>H48</f>
        <v>294630</v>
      </c>
      <c r="J46" s="56"/>
      <c r="K46" s="75"/>
    </row>
    <row r="47" spans="1:13" ht="16.5" customHeight="1" x14ac:dyDescent="0.25">
      <c r="A47" s="160"/>
      <c r="B47" s="160"/>
      <c r="C47" s="160"/>
      <c r="D47" s="162"/>
      <c r="E47" s="162"/>
      <c r="F47" s="64" t="s">
        <v>71</v>
      </c>
      <c r="G47" s="72"/>
      <c r="H47" s="72"/>
      <c r="J47" s="76"/>
      <c r="K47" s="75"/>
    </row>
    <row r="48" spans="1:13" ht="16.5" customHeight="1" x14ac:dyDescent="0.25">
      <c r="A48" s="160"/>
      <c r="B48" s="160"/>
      <c r="C48" s="160"/>
      <c r="D48" s="162"/>
      <c r="E48" s="162"/>
      <c r="F48" s="73" t="s">
        <v>81</v>
      </c>
      <c r="G48" s="72">
        <f>G50</f>
        <v>294630</v>
      </c>
      <c r="H48" s="72">
        <f>H50</f>
        <v>294630</v>
      </c>
      <c r="J48" s="76"/>
      <c r="K48" s="75"/>
    </row>
    <row r="49" spans="1:11" ht="48" customHeight="1" x14ac:dyDescent="0.25">
      <c r="A49" s="160"/>
      <c r="B49" s="160"/>
      <c r="C49" s="160"/>
      <c r="D49" s="162"/>
      <c r="E49" s="162"/>
      <c r="F49" s="64" t="s">
        <v>72</v>
      </c>
      <c r="G49" s="72"/>
      <c r="H49" s="72"/>
      <c r="J49" s="76"/>
      <c r="K49" s="75"/>
    </row>
    <row r="50" spans="1:11" ht="16.5" customHeight="1" x14ac:dyDescent="0.25">
      <c r="A50" s="160"/>
      <c r="B50" s="160"/>
      <c r="C50" s="160"/>
      <c r="D50" s="162"/>
      <c r="E50" s="162"/>
      <c r="F50" s="77" t="s">
        <v>73</v>
      </c>
      <c r="G50" s="72">
        <f t="shared" ref="G50:H53" si="2">G51</f>
        <v>294630</v>
      </c>
      <c r="H50" s="72">
        <f t="shared" si="2"/>
        <v>294630</v>
      </c>
      <c r="J50" s="56"/>
      <c r="K50" s="75"/>
    </row>
    <row r="51" spans="1:11" ht="28.5" customHeight="1" x14ac:dyDescent="0.25">
      <c r="A51" s="160"/>
      <c r="B51" s="160"/>
      <c r="C51" s="160"/>
      <c r="D51" s="162"/>
      <c r="E51" s="162"/>
      <c r="F51" s="64" t="s">
        <v>85</v>
      </c>
      <c r="G51" s="72">
        <f t="shared" si="2"/>
        <v>294630</v>
      </c>
      <c r="H51" s="72">
        <f t="shared" si="2"/>
        <v>294630</v>
      </c>
      <c r="J51" s="56"/>
      <c r="K51" s="75"/>
    </row>
    <row r="52" spans="1:11" ht="16.5" customHeight="1" x14ac:dyDescent="0.25">
      <c r="A52" s="160"/>
      <c r="B52" s="160"/>
      <c r="C52" s="160"/>
      <c r="D52" s="162"/>
      <c r="E52" s="162"/>
      <c r="F52" s="64" t="s">
        <v>86</v>
      </c>
      <c r="G52" s="72">
        <f t="shared" si="2"/>
        <v>294630</v>
      </c>
      <c r="H52" s="72">
        <f t="shared" si="2"/>
        <v>294630</v>
      </c>
      <c r="J52" s="56"/>
      <c r="K52" s="75"/>
    </row>
    <row r="53" spans="1:11" ht="16.5" customHeight="1" x14ac:dyDescent="0.25">
      <c r="A53" s="160"/>
      <c r="B53" s="160"/>
      <c r="C53" s="160"/>
      <c r="D53" s="162"/>
      <c r="E53" s="162"/>
      <c r="F53" s="64" t="s">
        <v>87</v>
      </c>
      <c r="G53" s="72">
        <f t="shared" si="2"/>
        <v>294630</v>
      </c>
      <c r="H53" s="72">
        <f t="shared" si="2"/>
        <v>294630</v>
      </c>
      <c r="J53" s="76"/>
      <c r="K53" s="75"/>
    </row>
    <row r="54" spans="1:11" ht="16.5" customHeight="1" x14ac:dyDescent="0.25">
      <c r="A54" s="160"/>
      <c r="B54" s="160"/>
      <c r="C54" s="160"/>
      <c r="D54" s="162"/>
      <c r="E54" s="166"/>
      <c r="F54" s="64" t="s">
        <v>88</v>
      </c>
      <c r="G54" s="72">
        <f>'HAVEL. 1'!D39</f>
        <v>294630</v>
      </c>
      <c r="H54" s="72">
        <f>'HAVEL. 1'!E39</f>
        <v>294630</v>
      </c>
      <c r="J54" s="56"/>
      <c r="K54" s="75"/>
    </row>
    <row r="55" spans="1:11" x14ac:dyDescent="0.25">
      <c r="A55" s="78"/>
      <c r="B55" s="78"/>
      <c r="C55" s="78"/>
      <c r="D55" s="78"/>
      <c r="E55" s="78"/>
    </row>
  </sheetData>
  <mergeCells count="24">
    <mergeCell ref="A12:A27"/>
    <mergeCell ref="B12:B13"/>
    <mergeCell ref="C12:C15"/>
    <mergeCell ref="D12:D17"/>
    <mergeCell ref="E12:E19"/>
    <mergeCell ref="A7:H7"/>
    <mergeCell ref="A9:C9"/>
    <mergeCell ref="D9:E9"/>
    <mergeCell ref="F9:F10"/>
    <mergeCell ref="G9:H9"/>
    <mergeCell ref="A28:A54"/>
    <mergeCell ref="B28:B29"/>
    <mergeCell ref="C28:C31"/>
    <mergeCell ref="D28:D35"/>
    <mergeCell ref="E28:E37"/>
    <mergeCell ref="B30:B54"/>
    <mergeCell ref="C32:C54"/>
    <mergeCell ref="D36:D54"/>
    <mergeCell ref="E38:E45"/>
    <mergeCell ref="E46:E54"/>
    <mergeCell ref="B14:B27"/>
    <mergeCell ref="C16:C27"/>
    <mergeCell ref="D18:D27"/>
    <mergeCell ref="E20:E27"/>
  </mergeCells>
  <pageMargins left="0.19685039370078741" right="0.19685039370078741" top="0.27559055118110237" bottom="0.39370078740157483" header="0.19685039370078741" footer="0.19685039370078741"/>
  <pageSetup paperSize="9" orientation="portrait" verticalDpi="42949672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7" sqref="I7"/>
    </sheetView>
  </sheetViews>
  <sheetFormatPr defaultRowHeight="12.75" x14ac:dyDescent="0.25"/>
  <cols>
    <col min="1" max="1" width="7" style="33" customWidth="1"/>
    <col min="2" max="2" width="8.140625" style="33" customWidth="1"/>
    <col min="3" max="3" width="69.5703125" style="33" customWidth="1"/>
    <col min="4" max="4" width="14.140625" style="33" customWidth="1"/>
    <col min="5" max="5" width="16.85546875" style="33" customWidth="1"/>
    <col min="6" max="16384" width="9.140625" style="33"/>
  </cols>
  <sheetData>
    <row r="1" spans="1:9" ht="15" customHeight="1" x14ac:dyDescent="0.25">
      <c r="E1" s="79" t="s">
        <v>89</v>
      </c>
    </row>
    <row r="2" spans="1:9" ht="15" customHeight="1" x14ac:dyDescent="0.25">
      <c r="E2" s="3" t="s">
        <v>1</v>
      </c>
      <c r="G2" s="80"/>
    </row>
    <row r="3" spans="1:9" ht="15" customHeight="1" x14ac:dyDescent="0.25">
      <c r="E3" s="4" t="s">
        <v>2</v>
      </c>
    </row>
    <row r="4" spans="1:9" ht="14.25" customHeight="1" x14ac:dyDescent="0.25">
      <c r="E4" s="81"/>
    </row>
    <row r="5" spans="1:9" ht="55.5" customHeight="1" x14ac:dyDescent="0.25">
      <c r="A5" s="141" t="s">
        <v>90</v>
      </c>
      <c r="B5" s="141"/>
      <c r="C5" s="141"/>
      <c r="D5" s="141"/>
      <c r="E5" s="141"/>
    </row>
    <row r="6" spans="1:9" ht="15" customHeight="1" x14ac:dyDescent="0.25">
      <c r="E6" s="59" t="s">
        <v>4</v>
      </c>
    </row>
    <row r="7" spans="1:9" s="37" customFormat="1" ht="45.75" customHeight="1" x14ac:dyDescent="0.25">
      <c r="A7" s="181" t="s">
        <v>42</v>
      </c>
      <c r="B7" s="182"/>
      <c r="C7" s="147" t="s">
        <v>91</v>
      </c>
      <c r="D7" s="153" t="s">
        <v>45</v>
      </c>
      <c r="E7" s="155"/>
      <c r="F7" s="82"/>
      <c r="G7" s="82"/>
      <c r="H7" s="82"/>
      <c r="I7" s="82"/>
    </row>
    <row r="8" spans="1:9" s="37" customFormat="1" ht="67.5" customHeight="1" x14ac:dyDescent="0.25">
      <c r="A8" s="39" t="s">
        <v>47</v>
      </c>
      <c r="B8" s="39" t="s">
        <v>48</v>
      </c>
      <c r="C8" s="149"/>
      <c r="D8" s="11" t="s">
        <v>10</v>
      </c>
      <c r="E8" s="11" t="s">
        <v>11</v>
      </c>
      <c r="F8" s="82"/>
      <c r="G8" s="82"/>
      <c r="H8" s="82"/>
      <c r="I8" s="82"/>
    </row>
    <row r="9" spans="1:9" s="40" customFormat="1" ht="17.25" customHeight="1" x14ac:dyDescent="0.25">
      <c r="A9" s="41"/>
      <c r="B9" s="41"/>
      <c r="C9" s="42" t="s">
        <v>53</v>
      </c>
      <c r="D9" s="83">
        <f>D10</f>
        <v>294630</v>
      </c>
      <c r="E9" s="83">
        <f>E10</f>
        <v>294630</v>
      </c>
      <c r="F9" s="84"/>
      <c r="G9" s="84"/>
      <c r="H9" s="84"/>
      <c r="I9" s="84"/>
    </row>
    <row r="10" spans="1:9" s="40" customFormat="1" ht="17.25" customHeight="1" x14ac:dyDescent="0.25">
      <c r="A10" s="47"/>
      <c r="B10" s="48"/>
      <c r="C10" s="204" t="s">
        <v>55</v>
      </c>
      <c r="D10" s="83">
        <f>D12</f>
        <v>294630</v>
      </c>
      <c r="E10" s="83">
        <f>E12</f>
        <v>294630</v>
      </c>
      <c r="F10" s="84"/>
      <c r="G10" s="84"/>
      <c r="H10" s="84"/>
      <c r="I10" s="84"/>
    </row>
    <row r="11" spans="1:9" s="40" customFormat="1" ht="17.25" customHeight="1" x14ac:dyDescent="0.25">
      <c r="A11" s="47"/>
      <c r="B11" s="47"/>
      <c r="C11" s="47" t="s">
        <v>56</v>
      </c>
      <c r="D11" s="85"/>
      <c r="E11" s="85"/>
      <c r="F11" s="84"/>
      <c r="G11" s="84"/>
      <c r="H11" s="84"/>
      <c r="I11" s="84"/>
    </row>
    <row r="12" spans="1:9" s="53" customFormat="1" ht="34.5" customHeight="1" x14ac:dyDescent="0.25">
      <c r="A12" s="86">
        <v>1036</v>
      </c>
      <c r="B12" s="86">
        <v>31001</v>
      </c>
      <c r="C12" s="55" t="s">
        <v>84</v>
      </c>
      <c r="D12" s="87">
        <f>D14</f>
        <v>294630</v>
      </c>
      <c r="E12" s="87">
        <f>E14</f>
        <v>294630</v>
      </c>
      <c r="F12" s="88"/>
      <c r="G12" s="88"/>
      <c r="H12" s="88"/>
      <c r="I12" s="88"/>
    </row>
    <row r="13" spans="1:9" s="53" customFormat="1" ht="17.25" customHeight="1" x14ac:dyDescent="0.25">
      <c r="A13" s="86"/>
      <c r="B13" s="86"/>
      <c r="C13" s="89" t="s">
        <v>92</v>
      </c>
      <c r="D13" s="87"/>
      <c r="E13" s="87"/>
      <c r="F13" s="88"/>
      <c r="G13" s="88"/>
      <c r="H13" s="88"/>
      <c r="I13" s="88"/>
    </row>
    <row r="14" spans="1:9" s="90" customFormat="1" ht="17.25" customHeight="1" x14ac:dyDescent="0.25">
      <c r="A14" s="91"/>
      <c r="B14" s="91"/>
      <c r="C14" s="92" t="s">
        <v>93</v>
      </c>
      <c r="D14" s="93">
        <f>'HAVEL. 3'!G54</f>
        <v>294630</v>
      </c>
      <c r="E14" s="93">
        <f>'HAVEL. 3'!H54</f>
        <v>294630</v>
      </c>
      <c r="F14" s="94"/>
      <c r="G14" s="94"/>
      <c r="H14" s="94"/>
      <c r="I14" s="94"/>
    </row>
  </sheetData>
  <mergeCells count="4">
    <mergeCell ref="A5:E5"/>
    <mergeCell ref="A7:B7"/>
    <mergeCell ref="C7:C8"/>
    <mergeCell ref="D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46" sqref="A46"/>
    </sheetView>
  </sheetViews>
  <sheetFormatPr defaultRowHeight="12.75" x14ac:dyDescent="0.25"/>
  <cols>
    <col min="1" max="1" width="28.5703125" style="1" customWidth="1"/>
    <col min="2" max="2" width="47.42578125" style="1" customWidth="1"/>
    <col min="3" max="3" width="12" style="1" customWidth="1"/>
    <col min="4" max="4" width="12" style="2" customWidth="1"/>
    <col min="5" max="16384" width="9.140625" style="1"/>
  </cols>
  <sheetData>
    <row r="1" spans="1:4" ht="14.25" customHeight="1" x14ac:dyDescent="0.25">
      <c r="D1" s="3" t="s">
        <v>94</v>
      </c>
    </row>
    <row r="2" spans="1:4" ht="14.25" customHeight="1" x14ac:dyDescent="0.25">
      <c r="D2" s="3" t="s">
        <v>1</v>
      </c>
    </row>
    <row r="3" spans="1:4" ht="13.5" customHeight="1" x14ac:dyDescent="0.25">
      <c r="D3" s="4" t="s">
        <v>2</v>
      </c>
    </row>
    <row r="4" spans="1:4" ht="14.25" customHeight="1" x14ac:dyDescent="0.25">
      <c r="D4" s="5"/>
    </row>
    <row r="5" spans="1:4" ht="43.5" customHeight="1" x14ac:dyDescent="0.25">
      <c r="A5" s="199" t="s">
        <v>95</v>
      </c>
      <c r="B5" s="199"/>
      <c r="C5" s="199"/>
      <c r="D5" s="199"/>
    </row>
    <row r="6" spans="1:4" ht="10.5" customHeight="1" x14ac:dyDescent="0.25">
      <c r="A6" s="95"/>
      <c r="B6" s="95"/>
      <c r="C6" s="95"/>
      <c r="D6" s="95"/>
    </row>
    <row r="7" spans="1:4" ht="20.25" customHeight="1" x14ac:dyDescent="0.25">
      <c r="A7" s="195" t="s">
        <v>96</v>
      </c>
      <c r="B7" s="195"/>
      <c r="C7" s="195"/>
      <c r="D7" s="195"/>
    </row>
    <row r="8" spans="1:4" ht="12.75" customHeight="1" x14ac:dyDescent="0.25">
      <c r="A8" s="96"/>
      <c r="B8" s="96"/>
      <c r="C8" s="96"/>
      <c r="D8" s="96"/>
    </row>
    <row r="9" spans="1:4" x14ac:dyDescent="0.25">
      <c r="A9" s="190" t="s">
        <v>97</v>
      </c>
      <c r="B9" s="190"/>
      <c r="C9" s="190"/>
      <c r="D9" s="190"/>
    </row>
    <row r="11" spans="1:4" x14ac:dyDescent="0.25">
      <c r="A11" s="98" t="s">
        <v>98</v>
      </c>
      <c r="B11" s="196" t="s">
        <v>99</v>
      </c>
      <c r="C11" s="197"/>
      <c r="D11" s="198"/>
    </row>
    <row r="12" spans="1:4" x14ac:dyDescent="0.25">
      <c r="A12" s="99" t="s">
        <v>100</v>
      </c>
      <c r="B12" s="187" t="s">
        <v>101</v>
      </c>
      <c r="C12" s="188"/>
      <c r="D12" s="189"/>
    </row>
    <row r="14" spans="1:4" x14ac:dyDescent="0.25">
      <c r="A14" s="190" t="s">
        <v>102</v>
      </c>
      <c r="B14" s="190"/>
      <c r="C14" s="190"/>
      <c r="D14" s="190"/>
    </row>
    <row r="16" spans="1:4" ht="63" customHeight="1" x14ac:dyDescent="0.25">
      <c r="A16" s="100" t="s">
        <v>103</v>
      </c>
      <c r="B16" s="99" t="s">
        <v>100</v>
      </c>
      <c r="C16" s="125" t="s">
        <v>104</v>
      </c>
      <c r="D16" s="138"/>
    </row>
    <row r="17" spans="1:4" ht="24" customHeight="1" x14ac:dyDescent="0.25">
      <c r="A17" s="100" t="s">
        <v>105</v>
      </c>
      <c r="B17" s="99" t="s">
        <v>106</v>
      </c>
      <c r="C17" s="101" t="s">
        <v>10</v>
      </c>
      <c r="D17" s="102" t="s">
        <v>11</v>
      </c>
    </row>
    <row r="18" spans="1:4" x14ac:dyDescent="0.25">
      <c r="A18" s="100" t="s">
        <v>107</v>
      </c>
      <c r="B18" s="99" t="s">
        <v>101</v>
      </c>
      <c r="C18" s="103"/>
      <c r="D18" s="104"/>
    </row>
    <row r="19" spans="1:4" ht="51" customHeight="1" x14ac:dyDescent="0.25">
      <c r="A19" s="100" t="s">
        <v>108</v>
      </c>
      <c r="B19" s="99" t="s">
        <v>109</v>
      </c>
      <c r="C19" s="103"/>
      <c r="D19" s="104"/>
    </row>
    <row r="20" spans="1:4" x14ac:dyDescent="0.25">
      <c r="A20" s="100" t="s">
        <v>26</v>
      </c>
      <c r="B20" s="99" t="s">
        <v>110</v>
      </c>
      <c r="C20" s="105"/>
      <c r="D20" s="106"/>
    </row>
    <row r="21" spans="1:4" x14ac:dyDescent="0.25">
      <c r="A21" s="193" t="s">
        <v>111</v>
      </c>
      <c r="B21" s="194"/>
      <c r="C21" s="107"/>
      <c r="D21" s="108"/>
    </row>
    <row r="22" spans="1:4" ht="13.5" customHeight="1" x14ac:dyDescent="0.25">
      <c r="A22" s="185" t="s">
        <v>112</v>
      </c>
      <c r="B22" s="186"/>
      <c r="C22" s="29">
        <f>'HAVEL. 3'!G27</f>
        <v>-723700.8</v>
      </c>
      <c r="D22" s="29">
        <f>'HAVEL. 3'!H27</f>
        <v>-723700.8</v>
      </c>
    </row>
    <row r="24" spans="1:4" ht="20.25" customHeight="1" x14ac:dyDescent="0.25">
      <c r="A24" s="195" t="s">
        <v>113</v>
      </c>
      <c r="B24" s="195"/>
      <c r="C24" s="195"/>
      <c r="D24" s="195"/>
    </row>
    <row r="25" spans="1:4" ht="12" customHeight="1" x14ac:dyDescent="0.25">
      <c r="A25" s="96"/>
      <c r="B25" s="96"/>
      <c r="C25" s="96"/>
      <c r="D25" s="96"/>
    </row>
    <row r="26" spans="1:4" ht="12.75" customHeight="1" x14ac:dyDescent="0.25">
      <c r="A26" s="190" t="s">
        <v>97</v>
      </c>
      <c r="B26" s="190"/>
      <c r="C26" s="190"/>
      <c r="D26" s="190"/>
    </row>
    <row r="28" spans="1:4" x14ac:dyDescent="0.25">
      <c r="A28" s="98" t="s">
        <v>98</v>
      </c>
      <c r="B28" s="196" t="s">
        <v>99</v>
      </c>
      <c r="C28" s="197"/>
      <c r="D28" s="198"/>
    </row>
    <row r="29" spans="1:4" x14ac:dyDescent="0.25">
      <c r="A29" s="99" t="s">
        <v>114</v>
      </c>
      <c r="B29" s="187" t="s">
        <v>115</v>
      </c>
      <c r="C29" s="188"/>
      <c r="D29" s="189"/>
    </row>
    <row r="31" spans="1:4" x14ac:dyDescent="0.25">
      <c r="A31" s="190" t="s">
        <v>102</v>
      </c>
      <c r="B31" s="190"/>
      <c r="C31" s="190"/>
      <c r="D31" s="190"/>
    </row>
    <row r="32" spans="1:4" x14ac:dyDescent="0.25">
      <c r="A32" s="97"/>
      <c r="B32" s="97"/>
      <c r="C32" s="97"/>
      <c r="D32" s="97"/>
    </row>
    <row r="33" spans="1:4" ht="64.5" customHeight="1" x14ac:dyDescent="0.25">
      <c r="A33" s="100" t="s">
        <v>103</v>
      </c>
      <c r="B33" s="109" t="s">
        <v>114</v>
      </c>
      <c r="C33" s="125" t="s">
        <v>45</v>
      </c>
      <c r="D33" s="138"/>
    </row>
    <row r="34" spans="1:4" ht="15.75" customHeight="1" x14ac:dyDescent="0.25">
      <c r="A34" s="100" t="s">
        <v>105</v>
      </c>
      <c r="B34" s="99">
        <v>11001</v>
      </c>
      <c r="C34" s="110" t="s">
        <v>10</v>
      </c>
      <c r="D34" s="24" t="s">
        <v>11</v>
      </c>
    </row>
    <row r="35" spans="1:4" ht="12.75" customHeight="1" x14ac:dyDescent="0.25">
      <c r="A35" s="100" t="s">
        <v>107</v>
      </c>
      <c r="B35" s="99" t="s">
        <v>116</v>
      </c>
      <c r="C35" s="103"/>
      <c r="D35" s="103"/>
    </row>
    <row r="36" spans="1:4" ht="25.5" customHeight="1" x14ac:dyDescent="0.25">
      <c r="A36" s="100" t="s">
        <v>108</v>
      </c>
      <c r="B36" s="99" t="s">
        <v>117</v>
      </c>
      <c r="C36" s="103"/>
      <c r="D36" s="103"/>
    </row>
    <row r="37" spans="1:4" ht="12.75" customHeight="1" x14ac:dyDescent="0.25">
      <c r="A37" s="100" t="s">
        <v>26</v>
      </c>
      <c r="B37" s="99" t="s">
        <v>110</v>
      </c>
      <c r="C37" s="103"/>
      <c r="D37" s="103"/>
    </row>
    <row r="38" spans="1:4" ht="55.5" customHeight="1" x14ac:dyDescent="0.25">
      <c r="A38" s="100" t="s">
        <v>118</v>
      </c>
      <c r="B38" s="99" t="s">
        <v>93</v>
      </c>
      <c r="C38" s="105"/>
      <c r="D38" s="105"/>
    </row>
    <row r="39" spans="1:4" ht="12.75" customHeight="1" x14ac:dyDescent="0.25">
      <c r="A39" s="191" t="s">
        <v>111</v>
      </c>
      <c r="B39" s="192"/>
      <c r="C39" s="111"/>
      <c r="D39" s="111"/>
    </row>
    <row r="40" spans="1:4" ht="12.75" customHeight="1" x14ac:dyDescent="0.25">
      <c r="A40" s="185" t="s">
        <v>112</v>
      </c>
      <c r="B40" s="186"/>
      <c r="C40" s="29">
        <v>429070.8</v>
      </c>
      <c r="D40" s="29">
        <v>429070.8</v>
      </c>
    </row>
    <row r="42" spans="1:4" ht="64.5" customHeight="1" x14ac:dyDescent="0.25">
      <c r="A42" s="112" t="s">
        <v>103</v>
      </c>
      <c r="B42" s="113">
        <v>1036</v>
      </c>
      <c r="C42" s="125" t="s">
        <v>45</v>
      </c>
      <c r="D42" s="138"/>
    </row>
    <row r="43" spans="1:4" ht="26.25" customHeight="1" x14ac:dyDescent="0.25">
      <c r="A43" s="100" t="s">
        <v>105</v>
      </c>
      <c r="B43" s="99">
        <v>31001</v>
      </c>
      <c r="C43" s="8" t="s">
        <v>10</v>
      </c>
      <c r="D43" s="8" t="s">
        <v>11</v>
      </c>
    </row>
    <row r="44" spans="1:4" ht="25.5" customHeight="1" x14ac:dyDescent="0.25">
      <c r="A44" s="100" t="s">
        <v>107</v>
      </c>
      <c r="B44" s="99" t="s">
        <v>35</v>
      </c>
      <c r="C44" s="114"/>
      <c r="D44" s="115"/>
    </row>
    <row r="45" spans="1:4" ht="25.5" customHeight="1" x14ac:dyDescent="0.25">
      <c r="A45" s="100" t="s">
        <v>108</v>
      </c>
      <c r="B45" s="99" t="s">
        <v>36</v>
      </c>
      <c r="C45" s="103"/>
      <c r="D45" s="104"/>
    </row>
    <row r="46" spans="1:4" ht="25.5" customHeight="1" x14ac:dyDescent="0.25">
      <c r="A46" s="100" t="s">
        <v>26</v>
      </c>
      <c r="B46" s="99" t="s">
        <v>37</v>
      </c>
      <c r="C46" s="103"/>
      <c r="D46" s="104"/>
    </row>
    <row r="47" spans="1:4" ht="53.25" customHeight="1" x14ac:dyDescent="0.25">
      <c r="A47" s="100" t="s">
        <v>119</v>
      </c>
      <c r="B47" s="99" t="s">
        <v>93</v>
      </c>
      <c r="C47" s="105"/>
      <c r="D47" s="106"/>
    </row>
    <row r="48" spans="1:4" x14ac:dyDescent="0.25">
      <c r="A48" s="183" t="s">
        <v>111</v>
      </c>
      <c r="B48" s="184"/>
      <c r="C48" s="116"/>
      <c r="D48" s="117"/>
    </row>
    <row r="49" spans="1:4" ht="25.5" customHeight="1" x14ac:dyDescent="0.25">
      <c r="A49" s="185" t="s">
        <v>112</v>
      </c>
      <c r="B49" s="186"/>
      <c r="C49" s="29">
        <f>+'HAVEL. 1'!D39</f>
        <v>294630</v>
      </c>
      <c r="D49" s="29">
        <f>+'HAVEL. 1'!E39</f>
        <v>294630</v>
      </c>
    </row>
    <row r="50" spans="1:4" ht="5.25" customHeight="1" x14ac:dyDescent="0.25"/>
  </sheetData>
  <mergeCells count="20">
    <mergeCell ref="B28:D28"/>
    <mergeCell ref="A5:D5"/>
    <mergeCell ref="A7:D7"/>
    <mergeCell ref="A9:D9"/>
    <mergeCell ref="B11:D11"/>
    <mergeCell ref="B12:D12"/>
    <mergeCell ref="A14:D14"/>
    <mergeCell ref="C16:D16"/>
    <mergeCell ref="A21:B21"/>
    <mergeCell ref="A22:B22"/>
    <mergeCell ref="A24:D24"/>
    <mergeCell ref="A26:D26"/>
    <mergeCell ref="A48:B48"/>
    <mergeCell ref="A49:B49"/>
    <mergeCell ref="B29:D29"/>
    <mergeCell ref="A31:D31"/>
    <mergeCell ref="C33:D33"/>
    <mergeCell ref="A39:B39"/>
    <mergeCell ref="A40:B40"/>
    <mergeCell ref="C42:D42"/>
  </mergeCells>
  <pageMargins left="0.43307086614173229" right="0.27559055118110237" top="0.26" bottom="0.25" header="0.19685039370078741" footer="0.19685039370078741"/>
  <pageSetup paperSize="9" orientation="portrait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5" workbookViewId="0">
      <selection activeCell="A46" sqref="A46"/>
    </sheetView>
  </sheetViews>
  <sheetFormatPr defaultColWidth="8.28515625" defaultRowHeight="10.7" customHeight="1" x14ac:dyDescent="0.25"/>
  <cols>
    <col min="1" max="1" width="25.140625" style="1" customWidth="1"/>
    <col min="2" max="2" width="47.7109375" style="1" customWidth="1"/>
    <col min="3" max="3" width="17.7109375" style="1" customWidth="1"/>
    <col min="4" max="4" width="17.7109375" style="2" customWidth="1"/>
    <col min="5" max="16384" width="8.28515625" style="1"/>
  </cols>
  <sheetData>
    <row r="1" spans="1:4" ht="14.25" customHeight="1" x14ac:dyDescent="0.25">
      <c r="D1" s="3" t="s">
        <v>120</v>
      </c>
    </row>
    <row r="2" spans="1:4" ht="14.25" customHeight="1" x14ac:dyDescent="0.25">
      <c r="D2" s="3" t="s">
        <v>1</v>
      </c>
    </row>
    <row r="3" spans="1:4" ht="12.75" customHeight="1" x14ac:dyDescent="0.25">
      <c r="D3" s="4" t="s">
        <v>2</v>
      </c>
    </row>
    <row r="4" spans="1:4" ht="14.25" customHeight="1" x14ac:dyDescent="0.25">
      <c r="D4" s="5"/>
    </row>
    <row r="5" spans="1:4" ht="43.5" customHeight="1" x14ac:dyDescent="0.25">
      <c r="A5" s="199" t="s">
        <v>121</v>
      </c>
      <c r="B5" s="199"/>
      <c r="C5" s="199"/>
      <c r="D5" s="199"/>
    </row>
    <row r="7" spans="1:4" ht="20.45" customHeight="1" x14ac:dyDescent="0.25">
      <c r="A7" s="195" t="s">
        <v>96</v>
      </c>
      <c r="B7" s="195"/>
      <c r="C7" s="195"/>
      <c r="D7" s="195"/>
    </row>
    <row r="8" spans="1:4" ht="15" customHeight="1" x14ac:dyDescent="0.25">
      <c r="A8" s="96"/>
      <c r="B8" s="96"/>
      <c r="C8" s="96"/>
      <c r="D8" s="96"/>
    </row>
    <row r="9" spans="1:4" ht="11.45" customHeight="1" x14ac:dyDescent="0.25">
      <c r="A9" s="190" t="s">
        <v>122</v>
      </c>
      <c r="B9" s="190"/>
      <c r="C9" s="190"/>
      <c r="D9" s="190"/>
    </row>
    <row r="11" spans="1:4" ht="11.45" customHeight="1" x14ac:dyDescent="0.25">
      <c r="A11" s="98" t="s">
        <v>98</v>
      </c>
      <c r="B11" s="196" t="s">
        <v>99</v>
      </c>
      <c r="C11" s="197"/>
      <c r="D11" s="198"/>
    </row>
    <row r="12" spans="1:4" ht="10.7" customHeight="1" x14ac:dyDescent="0.25">
      <c r="A12" s="99" t="s">
        <v>100</v>
      </c>
      <c r="B12" s="187" t="s">
        <v>101</v>
      </c>
      <c r="C12" s="188"/>
      <c r="D12" s="189"/>
    </row>
    <row r="14" spans="1:4" ht="15" customHeight="1" x14ac:dyDescent="0.25">
      <c r="A14" s="190" t="s">
        <v>102</v>
      </c>
      <c r="B14" s="190"/>
      <c r="C14" s="190"/>
      <c r="D14" s="190"/>
    </row>
    <row r="16" spans="1:4" ht="61.5" customHeight="1" x14ac:dyDescent="0.25">
      <c r="A16" s="100" t="s">
        <v>103</v>
      </c>
      <c r="B16" s="99" t="s">
        <v>100</v>
      </c>
      <c r="C16" s="125" t="s">
        <v>104</v>
      </c>
      <c r="D16" s="138"/>
    </row>
    <row r="17" spans="1:4" ht="15.75" customHeight="1" x14ac:dyDescent="0.25">
      <c r="A17" s="100" t="s">
        <v>105</v>
      </c>
      <c r="B17" s="99" t="s">
        <v>106</v>
      </c>
      <c r="C17" s="101" t="s">
        <v>10</v>
      </c>
      <c r="D17" s="102" t="s">
        <v>11</v>
      </c>
    </row>
    <row r="18" spans="1:4" ht="12.75" customHeight="1" x14ac:dyDescent="0.25">
      <c r="A18" s="100" t="s">
        <v>107</v>
      </c>
      <c r="B18" s="99" t="s">
        <v>101</v>
      </c>
      <c r="C18" s="103"/>
      <c r="D18" s="104"/>
    </row>
    <row r="19" spans="1:4" ht="51" customHeight="1" x14ac:dyDescent="0.25">
      <c r="A19" s="100" t="s">
        <v>108</v>
      </c>
      <c r="B19" s="99" t="s">
        <v>109</v>
      </c>
      <c r="C19" s="103"/>
      <c r="D19" s="104"/>
    </row>
    <row r="20" spans="1:4" ht="12.75" customHeight="1" x14ac:dyDescent="0.25">
      <c r="A20" s="112" t="s">
        <v>26</v>
      </c>
      <c r="B20" s="118" t="s">
        <v>110</v>
      </c>
      <c r="C20" s="103"/>
      <c r="D20" s="104"/>
    </row>
    <row r="21" spans="1:4" ht="12.75" customHeight="1" x14ac:dyDescent="0.25">
      <c r="A21" s="191" t="s">
        <v>111</v>
      </c>
      <c r="B21" s="192"/>
      <c r="C21" s="111"/>
      <c r="D21" s="119"/>
    </row>
    <row r="22" spans="1:4" ht="12.75" customHeight="1" x14ac:dyDescent="0.25">
      <c r="A22" s="202" t="s">
        <v>112</v>
      </c>
      <c r="B22" s="203"/>
      <c r="C22" s="27">
        <f>'HAVEL. 5'!C22</f>
        <v>-723700.8</v>
      </c>
      <c r="D22" s="27">
        <f>'HAVEL. 5'!D22</f>
        <v>-723700.8</v>
      </c>
    </row>
    <row r="23" spans="1:4" ht="23.25" customHeight="1" x14ac:dyDescent="0.25"/>
    <row r="24" spans="1:4" ht="20.45" customHeight="1" x14ac:dyDescent="0.25">
      <c r="A24" s="195" t="s">
        <v>93</v>
      </c>
      <c r="B24" s="195"/>
      <c r="C24" s="195"/>
      <c r="D24" s="195"/>
    </row>
    <row r="25" spans="1:4" ht="10.5" customHeight="1" x14ac:dyDescent="0.25">
      <c r="A25" s="96"/>
      <c r="B25" s="96"/>
      <c r="C25" s="96"/>
      <c r="D25" s="96"/>
    </row>
    <row r="26" spans="1:4" ht="15.75" customHeight="1" x14ac:dyDescent="0.25">
      <c r="A26" s="190" t="s">
        <v>122</v>
      </c>
      <c r="B26" s="190"/>
      <c r="C26" s="190"/>
      <c r="D26" s="190"/>
    </row>
    <row r="28" spans="1:4" ht="15.75" customHeight="1" x14ac:dyDescent="0.25">
      <c r="A28" s="98" t="s">
        <v>98</v>
      </c>
      <c r="B28" s="196" t="s">
        <v>99</v>
      </c>
      <c r="C28" s="197"/>
      <c r="D28" s="198"/>
    </row>
    <row r="29" spans="1:4" ht="15.75" customHeight="1" x14ac:dyDescent="0.25">
      <c r="A29" s="99" t="s">
        <v>114</v>
      </c>
      <c r="B29" s="187" t="s">
        <v>115</v>
      </c>
      <c r="C29" s="188"/>
      <c r="D29" s="189"/>
    </row>
    <row r="31" spans="1:4" ht="12.75" customHeight="1" x14ac:dyDescent="0.25">
      <c r="A31" s="190" t="s">
        <v>102</v>
      </c>
      <c r="B31" s="190"/>
      <c r="C31" s="190"/>
      <c r="D31" s="190"/>
    </row>
    <row r="33" spans="1:4" ht="64.5" customHeight="1" x14ac:dyDescent="0.25">
      <c r="A33" s="100" t="s">
        <v>123</v>
      </c>
      <c r="B33" s="109" t="s">
        <v>114</v>
      </c>
      <c r="C33" s="125" t="s">
        <v>45</v>
      </c>
      <c r="D33" s="138"/>
    </row>
    <row r="34" spans="1:4" ht="15.75" customHeight="1" x14ac:dyDescent="0.25">
      <c r="A34" s="100" t="s">
        <v>105</v>
      </c>
      <c r="B34" s="99">
        <v>11001</v>
      </c>
      <c r="C34" s="110" t="s">
        <v>10</v>
      </c>
      <c r="D34" s="24" t="s">
        <v>11</v>
      </c>
    </row>
    <row r="35" spans="1:4" ht="12.75" customHeight="1" x14ac:dyDescent="0.25">
      <c r="A35" s="100" t="s">
        <v>107</v>
      </c>
      <c r="B35" s="99" t="s">
        <v>116</v>
      </c>
      <c r="C35" s="103"/>
      <c r="D35" s="103"/>
    </row>
    <row r="36" spans="1:4" ht="25.5" customHeight="1" x14ac:dyDescent="0.25">
      <c r="A36" s="100" t="s">
        <v>108</v>
      </c>
      <c r="B36" s="99" t="s">
        <v>117</v>
      </c>
      <c r="C36" s="103"/>
      <c r="D36" s="103"/>
    </row>
    <row r="37" spans="1:4" ht="12.75" customHeight="1" x14ac:dyDescent="0.25">
      <c r="A37" s="100" t="s">
        <v>26</v>
      </c>
      <c r="B37" s="99" t="s">
        <v>110</v>
      </c>
      <c r="C37" s="103"/>
      <c r="D37" s="103"/>
    </row>
    <row r="38" spans="1:4" ht="55.5" customHeight="1" x14ac:dyDescent="0.25">
      <c r="A38" s="100" t="s">
        <v>118</v>
      </c>
      <c r="B38" s="99" t="s">
        <v>93</v>
      </c>
      <c r="C38" s="105"/>
      <c r="D38" s="105"/>
    </row>
    <row r="39" spans="1:4" ht="12.75" customHeight="1" x14ac:dyDescent="0.25">
      <c r="A39" s="191" t="s">
        <v>111</v>
      </c>
      <c r="B39" s="192"/>
      <c r="C39" s="111"/>
      <c r="D39" s="111"/>
    </row>
    <row r="40" spans="1:4" ht="12.75" customHeight="1" x14ac:dyDescent="0.25">
      <c r="A40" s="185" t="s">
        <v>112</v>
      </c>
      <c r="B40" s="186"/>
      <c r="C40" s="29">
        <v>429070.8</v>
      </c>
      <c r="D40" s="29">
        <v>429070.8</v>
      </c>
    </row>
    <row r="41" spans="1:4" ht="12.75" customHeight="1" x14ac:dyDescent="0.25"/>
    <row r="42" spans="1:4" ht="66.75" customHeight="1" x14ac:dyDescent="0.25">
      <c r="A42" s="100" t="s">
        <v>103</v>
      </c>
      <c r="B42" s="109" t="s">
        <v>114</v>
      </c>
      <c r="C42" s="125" t="s">
        <v>45</v>
      </c>
      <c r="D42" s="138"/>
    </row>
    <row r="43" spans="1:4" ht="13.5" customHeight="1" x14ac:dyDescent="0.25">
      <c r="A43" s="100" t="s">
        <v>105</v>
      </c>
      <c r="B43" s="99">
        <v>31001</v>
      </c>
      <c r="C43" s="11" t="s">
        <v>10</v>
      </c>
      <c r="D43" s="11" t="s">
        <v>11</v>
      </c>
    </row>
    <row r="44" spans="1:4" ht="25.5" customHeight="1" x14ac:dyDescent="0.25">
      <c r="A44" s="100" t="s">
        <v>107</v>
      </c>
      <c r="B44" s="99" t="s">
        <v>35</v>
      </c>
      <c r="C44" s="114"/>
      <c r="D44" s="115"/>
    </row>
    <row r="45" spans="1:4" ht="25.5" customHeight="1" x14ac:dyDescent="0.25">
      <c r="A45" s="100" t="s">
        <v>108</v>
      </c>
      <c r="B45" s="99" t="s">
        <v>36</v>
      </c>
      <c r="C45" s="103"/>
      <c r="D45" s="104"/>
    </row>
    <row r="46" spans="1:4" ht="32.25" customHeight="1" x14ac:dyDescent="0.25">
      <c r="A46" s="100" t="s">
        <v>26</v>
      </c>
      <c r="B46" s="99" t="s">
        <v>37</v>
      </c>
      <c r="C46" s="103"/>
      <c r="D46" s="104"/>
    </row>
    <row r="47" spans="1:4" ht="51.75" customHeight="1" x14ac:dyDescent="0.25">
      <c r="A47" s="100" t="s">
        <v>119</v>
      </c>
      <c r="B47" s="99" t="s">
        <v>93</v>
      </c>
      <c r="C47" s="105"/>
      <c r="D47" s="106"/>
    </row>
    <row r="48" spans="1:4" ht="12.75" customHeight="1" x14ac:dyDescent="0.25">
      <c r="A48" s="200" t="s">
        <v>111</v>
      </c>
      <c r="B48" s="201"/>
      <c r="C48" s="120"/>
      <c r="D48" s="117"/>
    </row>
    <row r="49" spans="1:4" ht="18.75" customHeight="1" x14ac:dyDescent="0.25">
      <c r="A49" s="185" t="s">
        <v>112</v>
      </c>
      <c r="B49" s="186"/>
      <c r="C49" s="121">
        <f>+'HAVEL. 5'!C49</f>
        <v>294630</v>
      </c>
      <c r="D49" s="121">
        <f>+'HAVEL. 5'!D49</f>
        <v>294630</v>
      </c>
    </row>
  </sheetData>
  <mergeCells count="20">
    <mergeCell ref="B28:D28"/>
    <mergeCell ref="A5:D5"/>
    <mergeCell ref="A7:D7"/>
    <mergeCell ref="A9:D9"/>
    <mergeCell ref="B11:D11"/>
    <mergeCell ref="B12:D12"/>
    <mergeCell ref="A14:D14"/>
    <mergeCell ref="C16:D16"/>
    <mergeCell ref="A21:B21"/>
    <mergeCell ref="A22:B22"/>
    <mergeCell ref="A24:D24"/>
    <mergeCell ref="A26:D26"/>
    <mergeCell ref="A48:B48"/>
    <mergeCell ref="A49:B49"/>
    <mergeCell ref="B29:D29"/>
    <mergeCell ref="A31:D31"/>
    <mergeCell ref="C33:D33"/>
    <mergeCell ref="A39:B39"/>
    <mergeCell ref="A40:B40"/>
    <mergeCell ref="C42:D42"/>
  </mergeCells>
  <pageMargins left="0.27559055118110237" right="0.19685039370078741" top="0.23622047244094491" bottom="0.43307086614173229" header="0.19685039370078741" footer="0.19685039370078741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HAVEL. 1</vt:lpstr>
      <vt:lpstr>HAVEL. 2</vt:lpstr>
      <vt:lpstr>HAVEL. 3</vt:lpstr>
      <vt:lpstr>HAVEL. 4</vt:lpstr>
      <vt:lpstr>HAVEL. 5</vt:lpstr>
      <vt:lpstr>HAVEL.  6</vt:lpstr>
      <vt:lpstr>'HAVEL.  6'!Print_Area</vt:lpstr>
      <vt:lpstr>'HAVEL. 1'!Print_Area</vt:lpstr>
      <vt:lpstr>'HAVEL. 3'!Print_Area</vt:lpstr>
      <vt:lpstr>'HAVEL. 4'!Print_Area</vt:lpstr>
      <vt:lpstr>'HAVEL.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SGO_FINO</dc:creator>
  <cp:lastModifiedBy>Ashot Pirumyan</cp:lastModifiedBy>
  <cp:lastPrinted>2022-07-29T11:31:05Z</cp:lastPrinted>
  <dcterms:created xsi:type="dcterms:W3CDTF">2022-08-02T13:53:45Z</dcterms:created>
  <dcterms:modified xsi:type="dcterms:W3CDTF">2022-08-03T05:25:38Z</dcterms:modified>
</cp:coreProperties>
</file>