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 2\Desktop\attachments_1058234\attachments_1058234\"/>
    </mc:Choice>
  </mc:AlternateContent>
  <bookViews>
    <workbookView xWindow="0" yWindow="0" windowWidth="28800" windowHeight="12435" activeTab="2"/>
  </bookViews>
  <sheets>
    <sheet name="Հավելված N1" sheetId="1" r:id="rId1"/>
    <sheet name="Հավելված N2" sheetId="2" r:id="rId2"/>
    <sheet name="Հավելված N3" sheetId="6" r:id="rId3"/>
    <sheet name="Հավելված N4" sheetId="7" r:id="rId4"/>
    <sheet name="Հավելված N5" sheetId="9" r:id="rId5"/>
    <sheet name="Հավելված N6" sheetId="10" r:id="rId6"/>
  </sheets>
  <definedNames>
    <definedName name="_xlnm._FilterDatabase" localSheetId="2" hidden="1">'Հավելված N3'!$A$1:$A$37</definedName>
  </definedNames>
  <calcPr calcId="152511" iterate="1"/>
</workbook>
</file>

<file path=xl/calcChain.xml><?xml version="1.0" encoding="utf-8"?>
<calcChain xmlns="http://schemas.openxmlformats.org/spreadsheetml/2006/main">
  <c r="H10" i="10" l="1"/>
  <c r="G10" i="10"/>
  <c r="H8" i="2"/>
  <c r="G8" i="2"/>
  <c r="G62" i="2"/>
  <c r="H61" i="2"/>
  <c r="G61" i="2"/>
  <c r="E8" i="1"/>
  <c r="D8" i="1"/>
  <c r="E48" i="1"/>
  <c r="D48" i="1"/>
  <c r="E23" i="1"/>
  <c r="H30" i="10"/>
  <c r="H29" i="10" s="1"/>
  <c r="H28" i="10" s="1"/>
  <c r="H27" i="10" s="1"/>
  <c r="H25" i="10" s="1"/>
  <c r="H23" i="10" s="1"/>
  <c r="H21" i="10" s="1"/>
  <c r="H19" i="10" s="1"/>
  <c r="H17" i="10" s="1"/>
  <c r="H15" i="10" s="1"/>
  <c r="H13" i="10" s="1"/>
  <c r="H12" i="10" s="1"/>
  <c r="G30" i="10"/>
  <c r="G29" i="10" s="1"/>
  <c r="G28" i="10" s="1"/>
  <c r="G27" i="10" s="1"/>
  <c r="G25" i="10" s="1"/>
  <c r="G23" i="10" s="1"/>
  <c r="G21" i="10" s="1"/>
  <c r="G19" i="10" s="1"/>
  <c r="G17" i="10" s="1"/>
  <c r="G15" i="10" s="1"/>
  <c r="G13" i="10" s="1"/>
  <c r="G12" i="10" s="1"/>
  <c r="D22" i="7"/>
  <c r="C22" i="7"/>
  <c r="G77" i="2"/>
  <c r="G76" i="2" s="1"/>
  <c r="G75" i="2" s="1"/>
  <c r="G74" i="2" s="1"/>
  <c r="G72" i="2" s="1"/>
  <c r="G70" i="2" s="1"/>
  <c r="G85" i="2"/>
  <c r="G84" i="2" s="1"/>
  <c r="G83" i="2" s="1"/>
  <c r="G82" i="2" s="1"/>
  <c r="G80" i="2" s="1"/>
  <c r="G78" i="2" s="1"/>
  <c r="H42" i="2"/>
  <c r="H41" i="2" s="1"/>
  <c r="G42" i="2"/>
  <c r="C37" i="6" s="1"/>
  <c r="C37" i="7" s="1"/>
  <c r="H51" i="2"/>
  <c r="H50" i="10" s="1"/>
  <c r="H49" i="10" s="1"/>
  <c r="H48" i="10" s="1"/>
  <c r="H47" i="10" s="1"/>
  <c r="H46" i="10" s="1"/>
  <c r="H44" i="10" s="1"/>
  <c r="H42" i="10" s="1"/>
  <c r="H40" i="10" s="1"/>
  <c r="G51" i="2"/>
  <c r="G50" i="10" s="1"/>
  <c r="G49" i="10" s="1"/>
  <c r="G48" i="10" s="1"/>
  <c r="G47" i="10" s="1"/>
  <c r="G46" i="10" s="1"/>
  <c r="G44" i="10" s="1"/>
  <c r="G42" i="10" s="1"/>
  <c r="G40" i="10" s="1"/>
  <c r="H60" i="2"/>
  <c r="H59" i="2" s="1"/>
  <c r="H58" i="2" s="1"/>
  <c r="H57" i="2" s="1"/>
  <c r="H56" i="2" s="1"/>
  <c r="H54" i="2" s="1"/>
  <c r="H52" i="2" s="1"/>
  <c r="G60" i="2"/>
  <c r="G59" i="2" s="1"/>
  <c r="G58" i="2" s="1"/>
  <c r="G57" i="2" s="1"/>
  <c r="G56" i="2" s="1"/>
  <c r="G54" i="2" s="1"/>
  <c r="G52" i="2" s="1"/>
  <c r="C56" i="6" s="1"/>
  <c r="C56" i="7" s="1"/>
  <c r="H27" i="2"/>
  <c r="D23" i="7" s="1"/>
  <c r="G27" i="2"/>
  <c r="C23" i="6" s="1"/>
  <c r="D23" i="1"/>
  <c r="D49" i="1"/>
  <c r="E10" i="1"/>
  <c r="E9" i="1" s="1"/>
  <c r="D10" i="1"/>
  <c r="D9" i="1" s="1"/>
  <c r="G25" i="2" l="1"/>
  <c r="G24" i="2" s="1"/>
  <c r="G23" i="2" s="1"/>
  <c r="G21" i="2" s="1"/>
  <c r="G19" i="2" s="1"/>
  <c r="G17" i="2" s="1"/>
  <c r="G15" i="2" s="1"/>
  <c r="G13" i="2" s="1"/>
  <c r="C23" i="7"/>
  <c r="G50" i="2"/>
  <c r="G49" i="2" s="1"/>
  <c r="G48" i="2" s="1"/>
  <c r="C47" i="6"/>
  <c r="C47" i="7" s="1"/>
  <c r="G47" i="2"/>
  <c r="G45" i="2" s="1"/>
  <c r="G43" i="2" s="1"/>
  <c r="H50" i="2"/>
  <c r="H49" i="2" s="1"/>
  <c r="H48" i="2" s="1"/>
  <c r="H47" i="2" s="1"/>
  <c r="H45" i="2" s="1"/>
  <c r="H43" i="2" s="1"/>
  <c r="G41" i="2"/>
  <c r="G40" i="2" s="1"/>
  <c r="G39" i="2" s="1"/>
  <c r="G38" i="2" s="1"/>
  <c r="G36" i="2" s="1"/>
  <c r="G34" i="2" s="1"/>
  <c r="D23" i="6"/>
  <c r="C72" i="6"/>
  <c r="C72" i="7" s="1"/>
  <c r="H25" i="2"/>
  <c r="H24" i="2" s="1"/>
  <c r="H23" i="2" s="1"/>
  <c r="H21" i="2" s="1"/>
  <c r="H19" i="2" s="1"/>
  <c r="H17" i="2" s="1"/>
  <c r="H15" i="2" s="1"/>
  <c r="H13" i="2" s="1"/>
  <c r="C81" i="6"/>
  <c r="C81" i="7" s="1"/>
  <c r="G68" i="2"/>
  <c r="G66" i="2" s="1"/>
  <c r="G64" i="2" s="1"/>
  <c r="H85" i="2"/>
  <c r="D81" i="6" s="1"/>
  <c r="D81" i="7" s="1"/>
  <c r="H77" i="2"/>
  <c r="D72" i="6" s="1"/>
  <c r="D72" i="7" s="1"/>
  <c r="E49" i="1"/>
  <c r="G32" i="2" l="1"/>
  <c r="G30" i="2" s="1"/>
  <c r="G28" i="2" s="1"/>
  <c r="G11" i="2" s="1"/>
  <c r="G10" i="2" s="1"/>
  <c r="G36" i="10"/>
  <c r="G34" i="10" s="1"/>
  <c r="G32" i="10" s="1"/>
  <c r="G31" i="10" s="1"/>
  <c r="G38" i="10"/>
  <c r="H36" i="10"/>
  <c r="H34" i="10" s="1"/>
  <c r="H32" i="10" s="1"/>
  <c r="H31" i="10" s="1"/>
  <c r="H38" i="10"/>
  <c r="H76" i="2"/>
  <c r="H75" i="2" s="1"/>
  <c r="H74" i="2" s="1"/>
  <c r="H72" i="2" s="1"/>
  <c r="H70" i="2" s="1"/>
  <c r="H84" i="2"/>
  <c r="H83" i="2" s="1"/>
  <c r="H82" i="2" s="1"/>
  <c r="H80" i="2" s="1"/>
  <c r="H78" i="2" s="1"/>
  <c r="D56" i="6"/>
  <c r="D56" i="7" s="1"/>
  <c r="H68" i="2" l="1"/>
  <c r="H66" i="2" s="1"/>
  <c r="H64" i="2" s="1"/>
  <c r="H62" i="2" s="1"/>
  <c r="I13" i="9"/>
  <c r="I12" i="9" s="1"/>
  <c r="I10" i="9" l="1"/>
  <c r="I9" i="9" s="1"/>
  <c r="I8" i="9" s="1"/>
  <c r="I7" i="9" s="1"/>
  <c r="J16" i="9" l="1"/>
  <c r="H40" i="2" l="1"/>
  <c r="D37" i="6"/>
  <c r="D37" i="7" s="1"/>
  <c r="D47" i="6"/>
  <c r="D47" i="7" s="1"/>
  <c r="H39" i="2" l="1"/>
  <c r="H38" i="2" s="1"/>
  <c r="H36" i="2" s="1"/>
  <c r="H34" i="2" s="1"/>
  <c r="H32" i="2" s="1"/>
  <c r="H30" i="2" s="1"/>
  <c r="H28" i="2" s="1"/>
  <c r="H11" i="2" l="1"/>
  <c r="H10" i="2" s="1"/>
</calcChain>
</file>

<file path=xl/sharedStrings.xml><?xml version="1.0" encoding="utf-8"?>
<sst xmlns="http://schemas.openxmlformats.org/spreadsheetml/2006/main" count="498" uniqueCount="186">
  <si>
    <t xml:space="preserve"> Ծրագրային դասիչը</t>
  </si>
  <si>
    <t xml:space="preserve"> ԸՆԴԱՄԵՆԸ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</si>
  <si>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</si>
  <si>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</si>
  <si>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</si>
  <si>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Ծրագրի միջոցառումներ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</si>
  <si>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</si>
  <si>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</si>
  <si>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</si>
  <si>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ՀՀ  կրթության , գիտության, մշակույթի և սպորտի նախարարություն</t>
  </si>
  <si>
    <t>Հավելված N 1</t>
  </si>
  <si>
    <t>Ծրագրային դասիչը</t>
  </si>
  <si>
    <t>Բյուջետային հատկացումների գլխավոր կարգադրիչների,  ծրագրերի և միջոցառումների անվանումները</t>
  </si>
  <si>
    <t>ծրագիր</t>
  </si>
  <si>
    <t>միջոցառում</t>
  </si>
  <si>
    <t xml:space="preserve"> Գործառական դասիչը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</si>
  <si>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</si>
  <si>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Տարի</t>
  </si>
  <si>
    <t xml:space="preserve"> Դաս</t>
  </si>
  <si>
    <t xml:space="preserve"> ԸՆԴԱՄԵՆԸ ԾԱԽՍԵՐ</t>
  </si>
  <si>
    <t xml:space="preserve"> այդ թվում`</t>
  </si>
  <si>
    <t xml:space="preserve"> 01</t>
  </si>
  <si>
    <t>______________ ի    ___Ն որոշման</t>
  </si>
  <si>
    <t>Բաժին</t>
  </si>
  <si>
    <t>Խումբ</t>
  </si>
  <si>
    <t>Ծրագիր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</si>
  <si>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</si>
  <si>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</si>
  <si>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ԸՆԹԱՑԻԿ ԾԱԽՍԵՐ</t>
  </si>
  <si>
    <t>Հավելված N 2</t>
  </si>
  <si>
    <t xml:space="preserve"> ՄԱՍ 2. ՊԵՏԱԿԱՆ ՄԱՐՄՆԻ ԳԾՈՎ ԱՐԴՅՈՒՆՔԱՅԻՆ (ԿԱՏԱՐՈՂԱԿԱՆ) ՑՈՒՑԱՆԻՇՆԵՐԸ 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</si>
  <si>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</si>
  <si>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</si>
  <si>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</si>
  <si>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</si>
  <si>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</si>
  <si>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</si>
  <si>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</si>
  <si>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</si>
  <si>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Արդյունքի չափորոշիչներ </t>
  </si>
  <si>
    <t xml:space="preserve"> Միջոցառման վրա կատարվող ծախսը (հազար դրամ) </t>
  </si>
  <si>
    <t xml:space="preserve"> ՀՀ  կրթության, գիտության, մշակույթի և սպորտի նախարարություն </t>
  </si>
  <si>
    <t>Միջոցառում</t>
  </si>
  <si>
    <t xml:space="preserve"> ՀՀ  կրթության, գիտության, մշակույթի և սպորտի նախարարություն</t>
  </si>
  <si>
    <t>09</t>
  </si>
  <si>
    <t>ԿՐԹՈՒԹՅՈՒՆ</t>
  </si>
  <si>
    <t xml:space="preserve"> այդ թվում` </t>
  </si>
  <si>
    <t xml:space="preserve">                                                    ՀՀ կրթության, գիտության, մշակույթի և սպորտի նախարարություն</t>
  </si>
  <si>
    <t>Հավելված N 4</t>
  </si>
  <si>
    <t xml:space="preserve"> ՄԱՍ 1. ՊԵՏԱԿԱՆ ՄԱՐՄՆԻ ԳԾՈՎ ԱՐԴՅՈՒՆՔԱՅԻՆ (ԿԱՏԱՐՈՂԱԿԱՆ) ՑՈՒՑԱՆԻՇՆԵՐԸ </t>
  </si>
  <si>
    <t xml:space="preserve"> Ծրագիր</t>
  </si>
  <si>
    <t xml:space="preserve"> Միջոցառում</t>
  </si>
  <si>
    <t>ՀՀ կրթության, գիտության, մշակույթի և սպորտի նախարարություն</t>
  </si>
  <si>
    <t xml:space="preserve"> Ծառայությունների մատուցում</t>
  </si>
  <si>
    <t xml:space="preserve"> Կրթությանը տրամադրվող օժանդակ ծառայություններ</t>
  </si>
  <si>
    <t>06</t>
  </si>
  <si>
    <t xml:space="preserve"> ԴՐԱՄԱՇՆՈՐՀՆԵՐ</t>
  </si>
  <si>
    <t xml:space="preserve"> Ընթացիկ դրամաշնորհներ պետական հատվածի այլ մակարդակներին</t>
  </si>
  <si>
    <t>հազար դրամ</t>
  </si>
  <si>
    <t>Հավելված N 5</t>
  </si>
  <si>
    <t xml:space="preserve"> Ծառայությունների մատուցում </t>
  </si>
  <si>
    <t xml:space="preserve"> Ծառայությունը մատուցող կազմակերպության անվանումը </t>
  </si>
  <si>
    <t>Ցուցանիշների փոփոխությունը (նվազեցումները նշված են փակագծերում, իսկ ավելացումները՝ դրական նշանով)</t>
  </si>
  <si>
    <t>Ցուցանիշների փոփոխությունը (նվազեցումները նշված են փակագծերում)</t>
  </si>
  <si>
    <t>Ցուցանիշների փոփոխությունը (ավելացումները նշված են դրական նշանով)</t>
  </si>
  <si>
    <t xml:space="preserve">Միջոցառման վրա կատարվող ծախսը (հազար դրամ) </t>
  </si>
  <si>
    <t>Գնման առարկայի</t>
  </si>
  <si>
    <t>Կոդը</t>
  </si>
  <si>
    <t>Անվանումը</t>
  </si>
  <si>
    <t>Գնման ձևը</t>
  </si>
  <si>
    <t>Չափման միավորը</t>
  </si>
  <si>
    <t>Միավորի գինը</t>
  </si>
  <si>
    <t>Քանակը</t>
  </si>
  <si>
    <t>ՄԱՍ  III. ԾԱՌԱՅՈՒԹՅՈՒՆՆԵՐ</t>
  </si>
  <si>
    <t>ԷԱՃ</t>
  </si>
  <si>
    <t>դրամ</t>
  </si>
  <si>
    <t>Բաժին N 09</t>
  </si>
  <si>
    <t>Խումբ N 06</t>
  </si>
  <si>
    <t>Դաս N 01</t>
  </si>
  <si>
    <t>Կրթությանը տրամադրվող օժանդակ ծառայություններ</t>
  </si>
  <si>
    <t xml:space="preserve">ՀՀ կառավարության  2022 թվականի </t>
  </si>
  <si>
    <t>Ինն ամիս</t>
  </si>
  <si>
    <t xml:space="preserve"> Կրթության, մշակույթի և սպորտի ոլորտներում միջազգային և սփյուռքի հետ համագործակցության զարգացում</t>
  </si>
  <si>
    <t xml:space="preserve">  Կրթության, մշակույթի և սպորտի ոլորտներում միջազգային համագործակցության ընդլայնում, սփյուռքում և օտարերկրյա պետություններում հայկական կրթական կարողությունների հզորացում</t>
  </si>
  <si>
    <t xml:space="preserve">  Սփյուռքի ուսուցիչների կարողությունների բարելավում, հայագիտական առարկաների դասավանդման հիմքերի ամրապնդում, համահայկական միջոցառումների կազմակերպում, միջազգային համաձայնագրերով և հուշագրերով անդամակցությունների գործընթացի ապահովում</t>
  </si>
  <si>
    <t xml:space="preserve"> Կրթամշակութային աջակցություն սփյուռքի համայնքներին</t>
  </si>
  <si>
    <t xml:space="preserve"> Սփյուռքի համայնքներին կրթամշակութային օժանդակություն</t>
  </si>
  <si>
    <t xml:space="preserve"> Տրանսֆերտների տրամադրում</t>
  </si>
  <si>
    <t>Հավելված N 6</t>
  </si>
  <si>
    <t>ՀԱՅԱՍՏԱՆԻ ՀԱՆՐԱՊԵՏՈՒԹՅԱՆ ԿԱՌԱՎԱՐՈՒԹՅԱՆ 2021 ԹՎԱԿԱՆԻ ԴԵԿՏԵՄԲԵՐԻ 23-Ի N 2121-Ն ՈՐՈՇՄԱՆ N 10 ՀԱՎԵԼՎԱԾՈՒՄ ԿԱՏԱՐՎՈՂ ԼՐԱՑՈՒՄՆԵՐԸ</t>
  </si>
  <si>
    <t xml:space="preserve">                                   
«ՀԱՅԱՍՏԱՆԻ ՀԱՆՐԱՊԵՏՈՒԹՅԱՆ 2022 ԹՎԱԿԱՆԻ ՊԵՏԱԿԱՆ ԲՅՈՒՋԵԻ ՄԱՍԻՆ» ՕՐԵՆՔԻ N 1 ՀԱՎԵԼՎԱԾԻ N 2 ԱՂՅՈՒՍԱԿՈՒՄ ԿԱՏԱՐՎՈՂ ՎԵՐԱԲԱՇԽՈՒՄԸ  ԵՎ ՀԱՅԱՍՏԱՆԻ ՀԱՆՐԱՊԵՏՈՒԹՅԱՆ ԿԱՌԱՎԱՐՈՒԹՅԱՆ 2021 ԹՎԱԿԱՆԻ ԴԵԿՏԵՄԲԵՐԻ 23-Ի  N 2121-Ն ՈՐՈՇՄԱՆ  N 5 ՀԱՎԵԼՎԱԾԻ N 1 ԱՂՅՈՒՍԱԿՈՒՄ ԿԱՏԱՐՎՈՂ ՓՈՓՈԽՈՒԹՅՈՒՆՆԵՐԸ ԵՎ ԼՐԱՑՈՒՄՆԵՐԸ
</t>
  </si>
  <si>
    <t>ՀԱՅԱՍՏԱՆԻ ՀԱՆՐԱՊԵՏՈՒԹՅԱՆ ԿԱՌԱՎԱՐՈՒԹՅԱՆ 2021 ԹՎԱԿԱՆԻ ԴԵԿՏԵՄԲԵՐԻ 23-Ի N 2121-Ն ՈՐՈՇՄԱՆ N 3 և N 4  ՀԱՎԵԼՎԱԾՆԵՐՈՒՄ  ԿԱՏԱՐՎՈՂ  ՓՈՓՈԽՈՒԹՅՈՒՆՆԵՐԸ ԵՎ ԼՐԱՑՈՒՄՆԵՐԸ</t>
  </si>
  <si>
    <t xml:space="preserve">     ՀՀ կառավարության 2022 թվականի</t>
  </si>
  <si>
    <t xml:space="preserve">     ------------ Ի -------Ն   որոշման</t>
  </si>
  <si>
    <t>1215      11001</t>
  </si>
  <si>
    <t>Միջոցառումների հետ կապված ծառայություններ</t>
  </si>
  <si>
    <t>1215      12002</t>
  </si>
  <si>
    <t>Մանկապատանեկան և երիտասարդական կրթական ու կրթամշակութային միջոցառումների կազմակերպում</t>
  </si>
  <si>
    <t>Գումարը (հազար դրամով) Ցուցանիշների փոփոխությունները       (ծախսերի  ավելացումները նշված են դրական նշանով)</t>
  </si>
  <si>
    <t>ՀՀ կառավարություն</t>
  </si>
  <si>
    <t xml:space="preserve"> ՀՀ կառավարության պահուստային ֆոնդ</t>
  </si>
  <si>
    <t xml:space="preserve"> Պետական բյուջեում չկանխատեսված, ինչպես նաև բյուջետային երաշխիքների ապահովման ծախսերի ֆինանսավորման ապահովում</t>
  </si>
  <si>
    <t xml:space="preserve"> Պահուստային ֆոնդի կառավարման արդյունավետության և թափանցիկության ապահովում</t>
  </si>
  <si>
    <t xml:space="preserve"> ՀՀ պետական բյուջեում նախատեսված ելքերի լրացուցիչ ֆինանսավորման՝ պետական բյուջեում չկանխատեսված ելքերի, ինչպես նաև բյուջետային երաշխիքների ապահովման ելքերի ֆինանսավորման ապահովում</t>
  </si>
  <si>
    <t xml:space="preserve"> Միջոցառման տեսակը`</t>
  </si>
  <si>
    <t xml:space="preserve"> Համահայկական կրթական խորհրդաժողով</t>
  </si>
  <si>
    <t>Համահայկական կրթական խորհրդաժողովի անցկացում</t>
  </si>
  <si>
    <t xml:space="preserve"> Մանկապատանեկան և երիտասարդական կրթական ու կրթամշակութային միջոցառումների կազմակերպում</t>
  </si>
  <si>
    <t xml:space="preserve"> Համահայկական օլիմպիադայի և մանկապատանեկան նկարչական մրցույթ-փառատոնի կազմակերպում</t>
  </si>
  <si>
    <t xml:space="preserve"> - Այլ ընթացիկ դրամաշնորհներ </t>
  </si>
  <si>
    <t xml:space="preserve"> ԾԱՌԱՅՈՒԹՅՈՒՆՆԵՐԻ  ԵՎ   ԱՊՐԱՆՔՆԵՐԻ  ՁԵՌՔԲԵՐՈՒՄ</t>
  </si>
  <si>
    <t xml:space="preserve"> Պայմանագրային այլ ծառայությունների ձեռքբերում</t>
  </si>
  <si>
    <t xml:space="preserve"> - Ընդհանուր բնույթի այլ ծառայություններ</t>
  </si>
  <si>
    <t>11</t>
  </si>
  <si>
    <t xml:space="preserve"> ՀԻՄՆԱԿԱՆ ԲԱԺԻՆՆԵՐԻՆ ՉԴԱՍՎՈՂ ՊԱՀՈՒՍՏԱՅԻՆ ՖՈՆԴԵՐ</t>
  </si>
  <si>
    <t>այդ թվում`</t>
  </si>
  <si>
    <t>01</t>
  </si>
  <si>
    <t>ՀՀ կառավարության և համայնքների պահուստային ֆոնդ</t>
  </si>
  <si>
    <t>ՀՀ կառավարության պահուստային ֆոնդ</t>
  </si>
  <si>
    <t xml:space="preserve">այդ թվում՝ բյուջետային ծախսերի տնտեսագիտական դասակարգման հոդվածներ
</t>
  </si>
  <si>
    <t xml:space="preserve"> ԱՅԼ ԾԱԽՍԵՐ</t>
  </si>
  <si>
    <t xml:space="preserve"> Պահուստային միջոցներ</t>
  </si>
  <si>
    <t>ՄԱՍ 2. ՊԵՏԱԿԱՆ ՄԱՐՄՆԻ ԳԾՈՎ ԱՐԴՅՈՒՆՔԱՅԻՆ (ԿԱՏԱՐՈՂԱԿԱՆ) ՑՈՒՑԱՆԻՇՆԵՐԸ</t>
  </si>
  <si>
    <t>Ծրագրի դասիչը</t>
  </si>
  <si>
    <t>Ծրագրի անվանումը</t>
  </si>
  <si>
    <t>Ծրագրի միջոցառումները</t>
  </si>
  <si>
    <t>Ծրագրի դասիչը՝</t>
  </si>
  <si>
    <t>Միջոցառման դասիչը՝</t>
  </si>
  <si>
    <t>Միջոցառման անվանումը՝</t>
  </si>
  <si>
    <t>Նկարագրությունը՝</t>
  </si>
  <si>
    <t>ՀՀ պետական բյուջեում նախատեսված ելքերի լրացուցիչ ֆինանսավորման՝ պետական բյուջեում չկանխատեսված ելքերի, ինչպես նաև բյուջետային երաշխիքների ապահովման ելքերի ֆինանսավորման ապահովում</t>
  </si>
  <si>
    <t>Միջոցառման տեսակը՝</t>
  </si>
  <si>
    <t>Ծառայությունների մատուցում</t>
  </si>
  <si>
    <t xml:space="preserve">Միջոցառումն իրականացնողի անվանումը </t>
  </si>
  <si>
    <t>Միջոցառման վրա կատարվող ծախսը (հազար դրամ)</t>
  </si>
  <si>
    <t>Արդյունքի չափորոշիչներ</t>
  </si>
  <si>
    <t xml:space="preserve"> Կրթամշակութային աջակցություն սփյուռքի համայնքներին </t>
  </si>
  <si>
    <t xml:space="preserve"> Սփյուռքի համայնքներին կրթամշակութային օժանդակություն </t>
  </si>
  <si>
    <t xml:space="preserve"> Տրանսֆերտների տրամադրում </t>
  </si>
  <si>
    <t xml:space="preserve"> Շահառուների ընտրության չափորոշիչները` </t>
  </si>
  <si>
    <t xml:space="preserve"> Կրթամշակութային աջակցություն ստացող սփյուռքի համայնքներ </t>
  </si>
  <si>
    <t xml:space="preserve"> «Գնումների մասին»ՀՀ օրենքի համաձայն ընտրված կազմակերպություն </t>
  </si>
  <si>
    <t>Խորհրդաժողով,  հատ</t>
  </si>
  <si>
    <t>Խորհրդաժողով, հատ</t>
  </si>
  <si>
    <t xml:space="preserve"> 1045</t>
  </si>
  <si>
    <t xml:space="preserve"> Նախնական (արհեստագործական) և միջին մասնագիտական կրթություն</t>
  </si>
  <si>
    <t xml:space="preserve"> Աշխատաշուկայի արդի պահանջներին համապատասխան նախնական մասնագիտական (արհեստագործական) և միջին մասնագիտական կրթության որակավորում ունեցող մասնագետների պատրաստում, կրթության մատչելիության ապահովում:</t>
  </si>
  <si>
    <t xml:space="preserve"> Նախնական (արհեստագործական) և միջին մասնագիտական կրթության գրավչության բարձրացում, մատչելի և մրցունակ նախնական (արհեստագործական)  և միջին մասնագիտական կրթության ապահովում</t>
  </si>
  <si>
    <t xml:space="preserve"> 12004</t>
  </si>
  <si>
    <t xml:space="preserve"> Միջին մասնագիտական կրթության գծով ուսանողական նպաստների տրամադրում</t>
  </si>
  <si>
    <t xml:space="preserve"> 03</t>
  </si>
  <si>
    <t xml:space="preserve"> Նախնական մասնագիտական (արհեստագործական) և միջին մասնագիտական կրթություն</t>
  </si>
  <si>
    <t xml:space="preserve"> 02</t>
  </si>
  <si>
    <t xml:space="preserve"> Միջին մասնագիտական կրթություն</t>
  </si>
  <si>
    <t xml:space="preserve"> ՍՈՑԻԱԼԱԿԱՆ  ՆՊԱՍՏՆԵՐ ԵՎ ԿԵՆՍԱԹՈՇԱԿՆԵՐ</t>
  </si>
  <si>
    <t xml:space="preserve"> Սոցիալական օգնության դրամական արտահայտությամբ նպաստներ (բյուջեից)</t>
  </si>
  <si>
    <t xml:space="preserve"> - Այլ նպաստներ բյուջեից</t>
  </si>
  <si>
    <t>Մասնագիտացված կազմակերպություն</t>
  </si>
  <si>
    <t xml:space="preserve">Նախնական (արհեստագործական) և միջին մասնագիտական կրթություն </t>
  </si>
  <si>
    <t xml:space="preserve"> Միջին մասնագիտական կրթության գծով ուսանողական նպաստների տրամադրում </t>
  </si>
  <si>
    <t xml:space="preserve"> Շահառուների ընտրության չափորոշիչները՛ </t>
  </si>
  <si>
    <t xml:space="preserve"> Միջին մասնագիտական կրթություն ստացող ուսանողներ </t>
  </si>
  <si>
    <t xml:space="preserve"> Ուսանողական նպաստ ստացող ուսանողների թիվը, մարդ </t>
  </si>
  <si>
    <t xml:space="preserve"> «Գնումների մասին» ՀՀ օրենքի համաձայն ընտրված կազմակերպություն 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</si>
  <si>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</si>
  <si>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>Ցուցանիշների փոփոխությունը (ավելացումները նշված են դրական նշանով, իսկ նվազեցումները` փակագծերում)</t>
  </si>
  <si>
    <t xml:space="preserve"> Բաժին</t>
  </si>
  <si>
    <t xml:space="preserve"> Խումբ</t>
  </si>
  <si>
    <t xml:space="preserve"> Ինն ամիս</t>
  </si>
  <si>
    <t>այդ թվում</t>
  </si>
  <si>
    <t>ՀՀ ԿԱՌԱՎԱՐՈՒԹՅՈՒՆ</t>
  </si>
  <si>
    <t xml:space="preserve"> 11</t>
  </si>
  <si>
    <t xml:space="preserve"> ՀՀ կառավարության և համայնքների պահուստային ֆոնդ</t>
  </si>
  <si>
    <t xml:space="preserve"> ՀՀ կառավարություն</t>
  </si>
  <si>
    <t xml:space="preserve"> 1139</t>
  </si>
  <si>
    <t xml:space="preserve"> 11001</t>
  </si>
  <si>
    <t xml:space="preserve"> ԱՅԼ  ԾԱԽՍԵՐ</t>
  </si>
  <si>
    <t>ՀՀ ԿՐԹՈՒԹՅԱՆ, ԳԻՏՈՒԹՅԱՆ, ՄՇԱԿՈՒՅԹԻ ԵՎ ՍՊՈՐՏԻ ՆԱԽԱՐԱՐՈՒԹՅՈՒՆ</t>
  </si>
  <si>
    <t xml:space="preserve"> ԿՐԹՈՒԹՅՈՒՆ</t>
  </si>
  <si>
    <t>ՀԱՅԱՍՏԱՆԻ ՀԱՆՐԱՊԵՏՈՒԹՅԱՆ 2022 ԹՎԱԿԱՆԻ ՊԵՏԱԿԱՆ ԲՅՈՒՋԵՈՎ ՆԱԽԱՏԵՍՎԱԾ՝ ՀԱՅԱՍՏԱՆԻ ՀԱՆՐԱՊԵՏՈՒԹՅԱՆ ԿԱՌԱՎԱՐՈՒԹՅԱՆ ՊԱՀՈՒՍՏԱՅԻՆ ՖՈՆԴԻՑ ՀԱՏԿԱՑՈՒՄՆԵՐ ԿԱՏԱՐԵԼՈՒ ՎԵՐԱԲԵՐՅԱԼ</t>
  </si>
  <si>
    <t>79951100/501</t>
  </si>
  <si>
    <t>79951100/502</t>
  </si>
  <si>
    <t>Միջոցառումն իրականացնողի անվանումը</t>
  </si>
  <si>
    <t>Հավելված N 3</t>
  </si>
  <si>
    <t xml:space="preserve"> ՀԱՅԱՍՏԱՆԻ ՀԱՆՐԱՊԵՏՈՒԹՅԱՆ ԿԱՌԱՎԱՐՈՒԹՅԱՆ 2021 ԹՎԱԿԱՆԻ ԴԵԿՏԵՄԲԵՐԻ 23-Ի N 2121-Ն ՈՐՈՇՄԱՆ N 9    ՀԱՎԵԼՎԱԾԻ N 9.13  և N 9․47 ԱՂՅՈՒՍԱԿՆԵՐՈՒՄ ԿԱՏԱՐՎՈՂ ՓՈՓՈԽՈՒԹՅՈՒՆՆԵՐԸ ԵՎ ԼՐԱՑՈՒՄՆԵՐԸ</t>
  </si>
  <si>
    <t xml:space="preserve"> ՀԱՅԱՍՏԱՆԻ ՀԱՆՐԱՊԵՏՈՒԹՅԱՆ ԿԱՌԱՎԱՐՈՒԹՅԱՆ 2021 ԹՎԱԿԱՆԻ ԴԵԿՏԵՄԲԵՐԻ 23-Ի N 2121-Ն ՈՐՈՇՄԱՆ N 9.1  ՀԱՎԵԼՎԱԾԻ N 9.1.14 և  N 9․1․59 ԱՂՅՈՒՍԱԿՆԵՐՈՒՄ  ԿԱՏԱՐՎՈՂ ՓՈՓՈԽՈՒԹՅՈՒՆՆԵՐԸ ԵՎ ԼՐԱՑՈՒՄՆԵՐԸ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</si>
</sst>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##,##0.0;\(##,##0.0\);\-"/>
    <numFmt numFmtId="165" formatCode="_(* #,##0.0_);_(* \(#,##0.0\);_(* &quot;-&quot;??_);_(@_)"/>
    <numFmt numFmtId="166" formatCode="#,##0.0"/>
    <numFmt numFmtId="167" formatCode="_-* #,##0.00_-;\-* #,##0.00_-;_-* &quot;-&quot;??_-;_-@_-"/>
    <numFmt numFmtId="168" formatCode="0.0"/>
    <numFmt numFmtId="169" formatCode="_(* #,##0_);_(* \(#,##0\);_(* &quot;-&quot;??_);_(@_)"/>
    <numFmt numFmtId="170" formatCode="0.0_);\(0.0\)"/>
    <numFmt numFmtId="171" formatCode="#,##0.0_);\(#,##0.0\)"/>
    <numFmt numFmtId="172" formatCode="_-* #,##0.0\ _₽_-;\-* #,##0.0\ _₽_-;_-* &quot;-&quot;?\ _₽_-;_-@_-"/>
  </numFmts>
  <fonts count="40" x14ac:knownFonts="1">
    <font>
      <sz val="8"/>
      <name val="GHEA Grapalat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GHEA Grapalat"/>
      <family val="2"/>
    </font>
    <font>
      <i/>
      <sz val="8"/>
      <name val="GHEA Grapalat"/>
      <family val="2"/>
    </font>
    <font>
      <sz val="10"/>
      <name val="Arial Armenian"/>
      <family val="2"/>
    </font>
    <font>
      <sz val="10"/>
      <name val="Times Armenian"/>
      <family val="1"/>
    </font>
    <font>
      <sz val="10"/>
      <color rgb="FF000000"/>
      <name val="Times New Roman"/>
      <family val="1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GHEA Grapalat"/>
      <family val="2"/>
    </font>
    <font>
      <b/>
      <sz val="12"/>
      <name val="GHEA Grapalat"/>
      <family val="2"/>
    </font>
    <font>
      <sz val="12"/>
      <name val="GHEA Grapalat"/>
      <family val="3"/>
    </font>
    <font>
      <sz val="12"/>
      <color theme="1"/>
      <name val="GHEA Grapalat"/>
      <family val="3"/>
    </font>
    <font>
      <b/>
      <sz val="12"/>
      <name val="GHEA Grapalat"/>
      <family val="3"/>
    </font>
    <font>
      <sz val="12"/>
      <name val="Arial"/>
      <family val="2"/>
      <charset val="204"/>
    </font>
    <font>
      <i/>
      <sz val="12"/>
      <name val="GHEA Grapalat"/>
      <family val="3"/>
    </font>
    <font>
      <i/>
      <sz val="12"/>
      <name val="GHEA Grapalat"/>
      <family val="2"/>
    </font>
    <font>
      <b/>
      <sz val="12"/>
      <color theme="1"/>
      <name val="GHEA Grapalat"/>
      <family val="3"/>
    </font>
    <font>
      <sz val="12"/>
      <color theme="1"/>
      <name val="GHEA Grapalat"/>
      <family val="2"/>
    </font>
    <font>
      <sz val="12"/>
      <color rgb="FFFF0000"/>
      <name val="GHEA Grapalat"/>
      <family val="3"/>
    </font>
    <font>
      <b/>
      <sz val="12"/>
      <color theme="1"/>
      <name val="GHEA Grapalat"/>
      <family val="2"/>
    </font>
    <font>
      <sz val="12"/>
      <color indexed="8"/>
      <name val="GHEA Grapalat"/>
      <family val="3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6">
    <xf numFmtId="0" fontId="0" fillId="0" borderId="0">
      <alignment horizontal="left" vertical="top" wrapText="1"/>
    </xf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164" fontId="20" fillId="0" borderId="0" applyFill="0" applyBorder="0" applyProtection="0">
      <alignment horizontal="right" vertical="top"/>
    </xf>
    <xf numFmtId="164" fontId="21" fillId="0" borderId="0" applyFill="0" applyBorder="0" applyProtection="0">
      <alignment horizontal="right" vertical="top"/>
    </xf>
    <xf numFmtId="0" fontId="20" fillId="0" borderId="0">
      <alignment horizontal="left" vertical="top" wrapText="1"/>
    </xf>
    <xf numFmtId="0" fontId="23" fillId="0" borderId="0"/>
    <xf numFmtId="43" fontId="23" fillId="0" borderId="0" applyFont="0" applyFill="0" applyBorder="0" applyAlignment="0" applyProtection="0"/>
    <xf numFmtId="0" fontId="24" fillId="0" borderId="0"/>
    <xf numFmtId="167" fontId="22" fillId="0" borderId="0" applyFont="0" applyFill="0" applyBorder="0" applyAlignment="0" applyProtection="0"/>
    <xf numFmtId="0" fontId="22" fillId="0" borderId="0"/>
    <xf numFmtId="0" fontId="22" fillId="0" borderId="0"/>
    <xf numFmtId="0" fontId="25" fillId="0" borderId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6" fillId="0" borderId="0"/>
    <xf numFmtId="0" fontId="23" fillId="0" borderId="0"/>
    <xf numFmtId="0" fontId="20" fillId="0" borderId="0">
      <alignment horizontal="left" vertical="top" wrapText="1"/>
    </xf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0" fillId="0" borderId="0">
      <alignment horizontal="left" vertical="top" wrapText="1"/>
    </xf>
    <xf numFmtId="0" fontId="2" fillId="0" borderId="0"/>
    <xf numFmtId="0" fontId="2" fillId="0" borderId="0"/>
    <xf numFmtId="0" fontId="1" fillId="0" borderId="0"/>
    <xf numFmtId="0" fontId="3" fillId="0" borderId="0"/>
  </cellStyleXfs>
  <cellXfs count="285">
    <xf numFmtId="0" fontId="0" fillId="0" borderId="0" xfId="0">
      <alignment horizontal="left" vertical="top" wrapText="1"/>
    </xf>
    <xf numFmtId="0" fontId="27" fillId="0" borderId="0" xfId="0" applyFont="1" applyFill="1">
      <alignment horizontal="left" vertical="top" wrapText="1"/>
    </xf>
    <xf numFmtId="0" fontId="27" fillId="0" borderId="0" xfId="0" applyFont="1" applyFill="1" applyAlignment="1"/>
    <xf numFmtId="0" fontId="28" fillId="0" borderId="0" xfId="0" applyFont="1" applyFill="1" applyAlignment="1">
      <alignment horizontal="center" vertical="top" wrapText="1"/>
    </xf>
    <xf numFmtId="0" fontId="27" fillId="0" borderId="0" xfId="0" applyFont="1" applyFill="1" applyAlignment="1">
      <alignment wrapText="1"/>
    </xf>
    <xf numFmtId="0" fontId="27" fillId="0" borderId="10" xfId="0" applyFont="1" applyFill="1" applyBorder="1" applyAlignment="1">
      <alignment horizontal="center" wrapText="1"/>
    </xf>
    <xf numFmtId="0" fontId="30" fillId="0" borderId="10" xfId="0" applyFont="1" applyBorder="1" applyAlignment="1">
      <alignment horizontal="center" vertical="center" wrapText="1"/>
    </xf>
    <xf numFmtId="0" fontId="27" fillId="0" borderId="10" xfId="0" applyFont="1" applyFill="1" applyBorder="1">
      <alignment horizontal="left" vertical="top" wrapText="1"/>
    </xf>
    <xf numFmtId="0" fontId="31" fillId="0" borderId="10" xfId="0" applyFont="1" applyFill="1" applyBorder="1" applyAlignment="1">
      <alignment horizontal="left" vertical="top" wrapText="1"/>
    </xf>
    <xf numFmtId="168" fontId="31" fillId="0" borderId="10" xfId="0" applyNumberFormat="1" applyFont="1" applyFill="1" applyBorder="1" applyAlignment="1">
      <alignment horizontal="right" vertical="top" wrapText="1"/>
    </xf>
    <xf numFmtId="0" fontId="27" fillId="0" borderId="10" xfId="0" applyFont="1" applyFill="1" applyBorder="1" applyAlignment="1">
      <alignment horizontal="left" vertical="top" wrapText="1"/>
    </xf>
    <xf numFmtId="168" fontId="32" fillId="0" borderId="10" xfId="51" applyNumberFormat="1" applyFont="1" applyBorder="1"/>
    <xf numFmtId="166" fontId="31" fillId="0" borderId="10" xfId="0" applyNumberFormat="1" applyFont="1" applyFill="1" applyBorder="1" applyAlignment="1">
      <alignment horizontal="right" vertical="top" wrapText="1"/>
    </xf>
    <xf numFmtId="0" fontId="34" fillId="0" borderId="10" xfId="0" applyFont="1" applyFill="1" applyBorder="1">
      <alignment horizontal="left" vertical="top" wrapText="1"/>
    </xf>
    <xf numFmtId="164" fontId="31" fillId="0" borderId="10" xfId="42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right" vertical="top" wrapText="1"/>
    </xf>
    <xf numFmtId="0" fontId="27" fillId="0" borderId="0" xfId="0" applyFont="1" applyFill="1" applyAlignment="1">
      <alignment horizontal="left" vertical="top" wrapText="1"/>
    </xf>
    <xf numFmtId="0" fontId="29" fillId="0" borderId="0" xfId="0" applyFont="1" applyFill="1" applyAlignment="1"/>
    <xf numFmtId="0" fontId="29" fillId="0" borderId="0" xfId="0" applyFont="1" applyFill="1" applyBorder="1" applyAlignment="1"/>
    <xf numFmtId="0" fontId="31" fillId="0" borderId="0" xfId="0" applyFont="1" applyFill="1" applyAlignment="1">
      <alignment horizontal="center" wrapText="1"/>
    </xf>
    <xf numFmtId="0" fontId="29" fillId="0" borderId="0" xfId="0" applyFont="1" applyFill="1">
      <alignment horizontal="left" vertical="top" wrapText="1"/>
    </xf>
    <xf numFmtId="0" fontId="29" fillId="0" borderId="10" xfId="44" applyFont="1" applyFill="1" applyBorder="1" applyAlignment="1">
      <alignment horizontal="center" vertical="center" wrapText="1"/>
    </xf>
    <xf numFmtId="0" fontId="29" fillId="0" borderId="10" xfId="0" applyFont="1" applyFill="1" applyBorder="1">
      <alignment horizontal="left" vertical="top" wrapText="1"/>
    </xf>
    <xf numFmtId="0" fontId="29" fillId="0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right" vertical="top" wrapText="1"/>
    </xf>
    <xf numFmtId="0" fontId="27" fillId="0" borderId="0" xfId="0" applyFont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164" fontId="29" fillId="0" borderId="10" xfId="42" applyNumberFormat="1" applyFont="1" applyFill="1" applyBorder="1" applyAlignment="1">
      <alignment horizontal="right" vertical="center"/>
    </xf>
    <xf numFmtId="0" fontId="29" fillId="0" borderId="10" xfId="0" applyFont="1" applyBorder="1" applyAlignment="1">
      <alignment horizontal="left" vertical="top" wrapText="1"/>
    </xf>
    <xf numFmtId="164" fontId="33" fillId="0" borderId="10" xfId="43" applyNumberFormat="1" applyFont="1" applyBorder="1" applyAlignment="1">
      <alignment horizontal="right" vertical="top"/>
    </xf>
    <xf numFmtId="164" fontId="29" fillId="0" borderId="10" xfId="42" applyNumberFormat="1" applyFont="1" applyBorder="1" applyAlignment="1">
      <alignment horizontal="right" vertical="top"/>
    </xf>
    <xf numFmtId="0" fontId="29" fillId="0" borderId="0" xfId="0" applyFont="1" applyFill="1" applyAlignment="1">
      <alignment horizontal="left" vertical="top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top" wrapText="1"/>
    </xf>
    <xf numFmtId="165" fontId="27" fillId="0" borderId="10" xfId="54" applyNumberFormat="1" applyFont="1" applyFill="1" applyBorder="1" applyAlignment="1">
      <alignment horizontal="left" vertical="top" wrapText="1"/>
    </xf>
    <xf numFmtId="165" fontId="27" fillId="0" borderId="0" xfId="54" applyNumberFormat="1" applyFont="1" applyFill="1" applyAlignment="1">
      <alignment horizontal="left" vertical="top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vertical="top" wrapText="1"/>
    </xf>
    <xf numFmtId="0" fontId="34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 wrapText="1"/>
    </xf>
    <xf numFmtId="0" fontId="34" fillId="0" borderId="1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vertical="top" wrapText="1"/>
    </xf>
    <xf numFmtId="0" fontId="28" fillId="0" borderId="19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vertical="top" wrapText="1"/>
    </xf>
    <xf numFmtId="0" fontId="29" fillId="33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165" fontId="29" fillId="0" borderId="10" xfId="54" applyNumberFormat="1" applyFont="1" applyFill="1" applyBorder="1" applyAlignment="1">
      <alignment horizontal="right" vertical="top"/>
    </xf>
    <xf numFmtId="169" fontId="29" fillId="0" borderId="10" xfId="54" applyNumberFormat="1" applyFont="1" applyFill="1" applyBorder="1" applyAlignment="1">
      <alignment horizontal="right" vertical="top"/>
    </xf>
    <xf numFmtId="0" fontId="27" fillId="0" borderId="1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center" vertical="top" wrapText="1"/>
    </xf>
    <xf numFmtId="0" fontId="31" fillId="0" borderId="0" xfId="0" applyFont="1" applyFill="1" applyAlignment="1">
      <alignment horizont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 wrapText="1"/>
    </xf>
    <xf numFmtId="0" fontId="34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19" xfId="0" applyFont="1" applyFill="1" applyBorder="1" applyAlignment="1">
      <alignment horizontal="center" vertical="top" wrapText="1"/>
    </xf>
    <xf numFmtId="0" fontId="27" fillId="0" borderId="14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70" fontId="31" fillId="0" borderId="10" xfId="0" applyNumberFormat="1" applyFont="1" applyFill="1" applyBorder="1" applyAlignment="1">
      <alignment horizontal="center"/>
    </xf>
    <xf numFmtId="170" fontId="31" fillId="0" borderId="13" xfId="54" applyNumberFormat="1" applyFont="1" applyBorder="1" applyAlignment="1">
      <alignment horizontal="center" vertical="center"/>
    </xf>
    <xf numFmtId="0" fontId="29" fillId="33" borderId="10" xfId="0" applyFont="1" applyFill="1" applyBorder="1" applyAlignment="1">
      <alignment vertical="center" wrapText="1"/>
    </xf>
    <xf numFmtId="1" fontId="37" fillId="33" borderId="10" xfId="0" applyNumberFormat="1" applyFont="1" applyFill="1" applyBorder="1" applyAlignment="1">
      <alignment horizontal="center" vertical="center" wrapText="1"/>
    </xf>
    <xf numFmtId="170" fontId="29" fillId="0" borderId="13" xfId="54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168" fontId="29" fillId="0" borderId="0" xfId="0" applyNumberFormat="1" applyFont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top"/>
    </xf>
    <xf numFmtId="0" fontId="30" fillId="0" borderId="10" xfId="0" applyFont="1" applyBorder="1" applyAlignment="1">
      <alignment vertical="center"/>
    </xf>
    <xf numFmtId="0" fontId="33" fillId="0" borderId="14" xfId="60" applyFont="1" applyBorder="1" applyAlignment="1">
      <alignment horizontal="left" vertical="top" wrapText="1"/>
    </xf>
    <xf numFmtId="0" fontId="31" fillId="0" borderId="14" xfId="60" applyFont="1" applyBorder="1" applyAlignment="1">
      <alignment horizontal="left" vertical="top" wrapText="1"/>
    </xf>
    <xf numFmtId="0" fontId="33" fillId="0" borderId="14" xfId="61" applyFont="1" applyBorder="1">
      <alignment horizontal="left" vertical="top" wrapText="1"/>
    </xf>
    <xf numFmtId="0" fontId="29" fillId="0" borderId="14" xfId="61" applyFont="1" applyBorder="1" applyAlignment="1">
      <alignment horizontal="left" vertical="top" wrapText="1"/>
    </xf>
    <xf numFmtId="0" fontId="35" fillId="0" borderId="10" xfId="0" applyFont="1" applyBorder="1" applyAlignment="1">
      <alignment horizontal="left" vertical="center"/>
    </xf>
    <xf numFmtId="0" fontId="33" fillId="33" borderId="10" xfId="61" applyFont="1" applyFill="1" applyBorder="1">
      <alignment horizontal="left" vertical="top" wrapText="1"/>
    </xf>
    <xf numFmtId="0" fontId="31" fillId="0" borderId="10" xfId="61" applyFont="1" applyBorder="1" applyAlignment="1">
      <alignment horizontal="left" vertical="top" wrapText="1"/>
    </xf>
    <xf numFmtId="0" fontId="29" fillId="0" borderId="10" xfId="61" applyFont="1" applyBorder="1" applyAlignment="1">
      <alignment horizontal="left" vertical="top" wrapText="1"/>
    </xf>
    <xf numFmtId="0" fontId="29" fillId="33" borderId="10" xfId="61" applyFont="1" applyFill="1" applyBorder="1" applyAlignment="1">
      <alignment horizontal="left" vertical="top" wrapText="1"/>
    </xf>
    <xf numFmtId="0" fontId="27" fillId="33" borderId="10" xfId="0" applyFont="1" applyFill="1" applyBorder="1" applyAlignment="1">
      <alignment horizontal="left" vertical="top" wrapText="1"/>
    </xf>
    <xf numFmtId="164" fontId="29" fillId="0" borderId="10" xfId="0" applyNumberFormat="1" applyFont="1" applyFill="1" applyBorder="1" applyAlignment="1">
      <alignment horizontal="right" vertical="top" wrapText="1"/>
    </xf>
    <xf numFmtId="164" fontId="31" fillId="0" borderId="10" xfId="0" applyNumberFormat="1" applyFont="1" applyFill="1" applyBorder="1" applyAlignment="1">
      <alignment horizontal="right" vertical="top" wrapText="1"/>
    </xf>
    <xf numFmtId="49" fontId="35" fillId="0" borderId="10" xfId="0" applyNumberFormat="1" applyFont="1" applyBorder="1" applyAlignment="1">
      <alignment vertical="top"/>
    </xf>
    <xf numFmtId="49" fontId="35" fillId="0" borderId="10" xfId="0" applyNumberFormat="1" applyFont="1" applyBorder="1" applyAlignment="1"/>
    <xf numFmtId="0" fontId="30" fillId="0" borderId="10" xfId="0" applyFont="1" applyBorder="1" applyAlignment="1"/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vertical="top"/>
    </xf>
    <xf numFmtId="0" fontId="35" fillId="33" borderId="16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left" vertical="top"/>
    </xf>
    <xf numFmtId="0" fontId="33" fillId="33" borderId="19" xfId="61" applyFont="1" applyFill="1" applyBorder="1" applyAlignment="1">
      <alignment horizontal="left" vertical="top" wrapText="1"/>
    </xf>
    <xf numFmtId="0" fontId="29" fillId="33" borderId="19" xfId="62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left" vertical="top" wrapText="1"/>
    </xf>
    <xf numFmtId="0" fontId="35" fillId="33" borderId="11" xfId="0" applyFont="1" applyFill="1" applyBorder="1" applyAlignment="1">
      <alignment wrapText="1"/>
    </xf>
    <xf numFmtId="0" fontId="29" fillId="33" borderId="11" xfId="62" applyFont="1" applyFill="1" applyBorder="1" applyAlignment="1">
      <alignment horizontal="left" vertical="top" wrapText="1"/>
    </xf>
    <xf numFmtId="0" fontId="30" fillId="33" borderId="11" xfId="63" applyFont="1" applyFill="1" applyBorder="1" applyAlignment="1">
      <alignment horizontal="left" vertical="top" wrapText="1"/>
    </xf>
    <xf numFmtId="0" fontId="29" fillId="33" borderId="11" xfId="63" applyFont="1" applyFill="1" applyBorder="1" applyAlignment="1">
      <alignment horizontal="left" vertical="top" wrapText="1"/>
    </xf>
    <xf numFmtId="0" fontId="35" fillId="0" borderId="11" xfId="0" applyFont="1" applyBorder="1" applyAlignment="1">
      <alignment vertical="center" wrapText="1"/>
    </xf>
    <xf numFmtId="0" fontId="28" fillId="33" borderId="10" xfId="0" applyFont="1" applyFill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left" vertical="top" wrapText="1"/>
    </xf>
    <xf numFmtId="0" fontId="27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center" wrapText="1"/>
    </xf>
    <xf numFmtId="0" fontId="34" fillId="0" borderId="11" xfId="0" applyFont="1" applyBorder="1" applyAlignment="1">
      <alignment horizontal="left" vertical="top" wrapText="1"/>
    </xf>
    <xf numFmtId="0" fontId="34" fillId="0" borderId="11" xfId="0" applyFont="1" applyBorder="1" applyAlignment="1">
      <alignment vertical="top" wrapText="1"/>
    </xf>
    <xf numFmtId="0" fontId="27" fillId="0" borderId="10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vertical="top" wrapText="1"/>
    </xf>
    <xf numFmtId="0" fontId="27" fillId="0" borderId="19" xfId="0" applyFont="1" applyFill="1" applyBorder="1" applyAlignment="1">
      <alignment vertical="top" wrapText="1"/>
    </xf>
    <xf numFmtId="0" fontId="27" fillId="0" borderId="14" xfId="0" applyFont="1" applyFill="1" applyBorder="1" applyAlignment="1">
      <alignment vertical="top" wrapText="1"/>
    </xf>
    <xf numFmtId="0" fontId="27" fillId="0" borderId="11" xfId="0" applyFont="1" applyFill="1" applyBorder="1" applyAlignment="1">
      <alignment horizontal="left" vertical="top" wrapText="1"/>
    </xf>
    <xf numFmtId="168" fontId="27" fillId="0" borderId="10" xfId="0" applyNumberFormat="1" applyFont="1" applyFill="1" applyBorder="1" applyAlignment="1">
      <alignment horizontal="right" vertical="top" wrapText="1"/>
    </xf>
    <xf numFmtId="168" fontId="29" fillId="0" borderId="10" xfId="0" applyNumberFormat="1" applyFont="1" applyFill="1" applyBorder="1" applyAlignment="1">
      <alignment horizontal="right" vertical="top" wrapText="1"/>
    </xf>
    <xf numFmtId="0" fontId="31" fillId="0" borderId="10" xfId="0" applyFont="1" applyFill="1" applyBorder="1" applyAlignment="1">
      <alignment horizontal="right" vertical="top" wrapText="1"/>
    </xf>
    <xf numFmtId="168" fontId="31" fillId="0" borderId="10" xfId="42" applyNumberFormat="1" applyFont="1" applyFill="1" applyBorder="1" applyAlignment="1">
      <alignment horizontal="right" vertical="center"/>
    </xf>
    <xf numFmtId="0" fontId="0" fillId="0" borderId="10" xfId="0" applyBorder="1">
      <alignment horizontal="left" vertical="top" wrapText="1"/>
    </xf>
    <xf numFmtId="164" fontId="28" fillId="0" borderId="11" xfId="0" applyNumberFormat="1" applyFont="1" applyFill="1" applyBorder="1" applyAlignment="1">
      <alignment vertical="top" wrapText="1"/>
    </xf>
    <xf numFmtId="166" fontId="28" fillId="0" borderId="11" xfId="0" applyNumberFormat="1" applyFont="1" applyFill="1" applyBorder="1" applyAlignment="1">
      <alignment vertical="top" wrapText="1"/>
    </xf>
    <xf numFmtId="0" fontId="31" fillId="33" borderId="10" xfId="0" applyFont="1" applyFill="1" applyBorder="1" applyAlignment="1">
      <alignment horizontal="left" vertical="top" wrapText="1"/>
    </xf>
    <xf numFmtId="0" fontId="29" fillId="33" borderId="10" xfId="0" applyFont="1" applyFill="1" applyBorder="1" applyAlignment="1">
      <alignment horizontal="left" vertical="top" wrapText="1"/>
    </xf>
    <xf numFmtId="0" fontId="29" fillId="33" borderId="10" xfId="0" applyNumberFormat="1" applyFont="1" applyFill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left" vertical="top" wrapText="1"/>
    </xf>
    <xf numFmtId="164" fontId="27" fillId="0" borderId="10" xfId="0" applyNumberFormat="1" applyFont="1" applyFill="1" applyBorder="1" applyAlignment="1">
      <alignment horizontal="right" vertical="top" wrapText="1"/>
    </xf>
    <xf numFmtId="164" fontId="28" fillId="0" borderId="10" xfId="0" applyNumberFormat="1" applyFont="1" applyFill="1" applyBorder="1" applyAlignment="1">
      <alignment horizontal="right" vertical="top" wrapText="1"/>
    </xf>
    <xf numFmtId="168" fontId="28" fillId="0" borderId="10" xfId="0" applyNumberFormat="1" applyFont="1" applyFill="1" applyBorder="1" applyAlignment="1">
      <alignment horizontal="right" vertical="top" wrapText="1"/>
    </xf>
    <xf numFmtId="168" fontId="29" fillId="0" borderId="10" xfId="54" applyNumberFormat="1" applyFont="1" applyFill="1" applyBorder="1" applyAlignment="1">
      <alignment horizontal="right" vertical="top"/>
    </xf>
    <xf numFmtId="164" fontId="28" fillId="0" borderId="10" xfId="0" applyNumberFormat="1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0" xfId="0" applyFont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171" fontId="35" fillId="33" borderId="10" xfId="54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171" fontId="35" fillId="33" borderId="10" xfId="54" applyNumberFormat="1" applyFont="1" applyFill="1" applyBorder="1" applyAlignment="1">
      <alignment horizontal="right" vertical="center" wrapText="1"/>
    </xf>
    <xf numFmtId="164" fontId="29" fillId="0" borderId="10" xfId="44" applyNumberFormat="1" applyFont="1" applyFill="1" applyBorder="1" applyAlignment="1">
      <alignment horizontal="center" vertical="center" wrapText="1"/>
    </xf>
    <xf numFmtId="171" fontId="30" fillId="33" borderId="10" xfId="54" applyNumberFormat="1" applyFont="1" applyFill="1" applyBorder="1" applyAlignment="1">
      <alignment horizontal="right" vertical="center" wrapText="1"/>
    </xf>
    <xf numFmtId="166" fontId="31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164" fontId="29" fillId="0" borderId="10" xfId="42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wrapText="1"/>
    </xf>
    <xf numFmtId="171" fontId="31" fillId="0" borderId="10" xfId="54" applyNumberFormat="1" applyFont="1" applyFill="1" applyBorder="1" applyAlignment="1">
      <alignment horizontal="right" vertical="center" wrapText="1"/>
    </xf>
    <xf numFmtId="164" fontId="29" fillId="0" borderId="10" xfId="42" applyNumberFormat="1" applyFont="1" applyBorder="1" applyAlignment="1">
      <alignment horizontal="right" vertical="center"/>
    </xf>
    <xf numFmtId="164" fontId="33" fillId="0" borderId="10" xfId="42" applyNumberFormat="1" applyFont="1" applyBorder="1" applyAlignment="1">
      <alignment horizontal="right" vertical="center"/>
    </xf>
    <xf numFmtId="0" fontId="39" fillId="0" borderId="10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top" wrapText="1"/>
    </xf>
    <xf numFmtId="165" fontId="31" fillId="33" borderId="10" xfId="54" applyNumberFormat="1" applyFont="1" applyFill="1" applyBorder="1" applyAlignment="1">
      <alignment horizontal="center" vertical="center" wrapText="1"/>
    </xf>
    <xf numFmtId="171" fontId="31" fillId="33" borderId="10" xfId="54" applyNumberFormat="1" applyFont="1" applyFill="1" applyBorder="1" applyAlignment="1">
      <alignment horizontal="right" vertical="center" wrapText="1"/>
    </xf>
    <xf numFmtId="165" fontId="31" fillId="33" borderId="10" xfId="54" applyNumberFormat="1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left" vertical="top" wrapText="1"/>
    </xf>
    <xf numFmtId="171" fontId="29" fillId="0" borderId="10" xfId="54" applyNumberFormat="1" applyFont="1" applyFill="1" applyBorder="1" applyAlignment="1">
      <alignment horizontal="right" vertical="center" wrapText="1"/>
    </xf>
    <xf numFmtId="43" fontId="29" fillId="0" borderId="10" xfId="54" applyNumberFormat="1" applyFont="1" applyFill="1" applyBorder="1" applyAlignment="1">
      <alignment horizontal="right" vertical="center" wrapText="1"/>
    </xf>
    <xf numFmtId="43" fontId="29" fillId="0" borderId="10" xfId="54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165" fontId="31" fillId="0" borderId="10" xfId="54" applyNumberFormat="1" applyFont="1" applyFill="1" applyBorder="1" applyAlignment="1">
      <alignment horizontal="right" vertical="center" wrapText="1"/>
    </xf>
    <xf numFmtId="165" fontId="29" fillId="0" borderId="0" xfId="0" applyNumberFormat="1" applyFont="1" applyFill="1" applyBorder="1" applyAlignment="1">
      <alignment horizontal="left" vertical="top" wrapText="1"/>
    </xf>
    <xf numFmtId="165" fontId="29" fillId="33" borderId="10" xfId="54" applyNumberFormat="1" applyFont="1" applyFill="1" applyBorder="1" applyAlignment="1">
      <alignment horizontal="center" vertical="center" wrapText="1"/>
    </xf>
    <xf numFmtId="165" fontId="33" fillId="33" borderId="10" xfId="54" applyNumberFormat="1" applyFont="1" applyFill="1" applyBorder="1" applyAlignment="1">
      <alignment horizontal="center" vertical="center" wrapText="1"/>
    </xf>
    <xf numFmtId="165" fontId="33" fillId="0" borderId="0" xfId="0" applyNumberFormat="1" applyFont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165" fontId="29" fillId="33" borderId="10" xfId="54" applyNumberFormat="1" applyFont="1" applyFill="1" applyBorder="1" applyAlignment="1">
      <alignment vertical="center" wrapText="1"/>
    </xf>
    <xf numFmtId="165" fontId="29" fillId="33" borderId="10" xfId="54" applyNumberFormat="1" applyFont="1" applyFill="1" applyBorder="1" applyAlignment="1">
      <alignment horizontal="right" vertical="center" wrapText="1"/>
    </xf>
    <xf numFmtId="172" fontId="29" fillId="0" borderId="0" xfId="0" applyNumberFormat="1" applyFont="1" applyAlignment="1">
      <alignment horizontal="left" vertical="top" wrapText="1"/>
    </xf>
    <xf numFmtId="168" fontId="29" fillId="0" borderId="0" xfId="0" applyNumberFormat="1" applyFont="1" applyAlignment="1">
      <alignment horizontal="left" vertical="top" wrapText="1"/>
    </xf>
    <xf numFmtId="49" fontId="35" fillId="0" borderId="13" xfId="0" applyNumberFormat="1" applyFont="1" applyBorder="1" applyAlignment="1">
      <alignment vertical="top"/>
    </xf>
    <xf numFmtId="0" fontId="31" fillId="0" borderId="13" xfId="44" applyFont="1" applyFill="1" applyBorder="1" applyAlignment="1">
      <alignment vertical="top" wrapText="1"/>
    </xf>
    <xf numFmtId="0" fontId="35" fillId="0" borderId="14" xfId="0" applyFont="1" applyBorder="1" applyAlignment="1">
      <alignment vertical="center" wrapText="1"/>
    </xf>
    <xf numFmtId="0" fontId="31" fillId="0" borderId="10" xfId="44" applyFont="1" applyFill="1" applyBorder="1" applyAlignment="1">
      <alignment vertical="top" wrapText="1"/>
    </xf>
    <xf numFmtId="0" fontId="30" fillId="33" borderId="14" xfId="0" applyFont="1" applyFill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 wrapText="1"/>
    </xf>
    <xf numFmtId="0" fontId="30" fillId="0" borderId="14" xfId="0" applyFont="1" applyBorder="1" applyAlignment="1">
      <alignment horizontal="left" vertical="top" wrapText="1"/>
    </xf>
    <xf numFmtId="0" fontId="33" fillId="0" borderId="14" xfId="0" applyFont="1" applyBorder="1" applyAlignment="1">
      <alignment horizontal="left" vertical="top" wrapText="1"/>
    </xf>
    <xf numFmtId="0" fontId="29" fillId="0" borderId="14" xfId="0" applyFont="1" applyBorder="1" applyAlignment="1">
      <alignment horizontal="left" vertical="top" wrapText="1"/>
    </xf>
    <xf numFmtId="0" fontId="39" fillId="0" borderId="14" xfId="0" applyFont="1" applyBorder="1" applyAlignment="1">
      <alignment horizontal="left" vertical="center" wrapText="1"/>
    </xf>
    <xf numFmtId="0" fontId="35" fillId="0" borderId="10" xfId="0" applyFont="1" applyBorder="1" applyAlignment="1">
      <alignment vertical="center" wrapText="1"/>
    </xf>
    <xf numFmtId="0" fontId="29" fillId="0" borderId="10" xfId="44" applyFont="1" applyFill="1" applyBorder="1" applyAlignment="1">
      <alignment vertical="top" wrapText="1"/>
    </xf>
    <xf numFmtId="49" fontId="31" fillId="0" borderId="10" xfId="0" applyNumberFormat="1" applyFont="1" applyBorder="1" applyAlignment="1">
      <alignment vertical="top" wrapText="1"/>
    </xf>
    <xf numFmtId="0" fontId="31" fillId="0" borderId="11" xfId="0" applyFont="1" applyBorder="1" applyAlignment="1">
      <alignment vertical="top" wrapText="1"/>
    </xf>
    <xf numFmtId="0" fontId="27" fillId="0" borderId="10" xfId="0" applyFont="1" applyFill="1" applyBorder="1" applyAlignment="1">
      <alignment horizontal="left" vertical="top" wrapText="1"/>
    </xf>
    <xf numFmtId="0" fontId="27" fillId="33" borderId="10" xfId="0" applyFont="1" applyFill="1" applyBorder="1" applyAlignment="1">
      <alignment horizontal="left" vertical="top" wrapText="1"/>
    </xf>
    <xf numFmtId="0" fontId="34" fillId="33" borderId="10" xfId="0" applyFont="1" applyFill="1" applyBorder="1">
      <alignment horizontal="left" vertical="top" wrapText="1"/>
    </xf>
    <xf numFmtId="171" fontId="27" fillId="0" borderId="0" xfId="0" applyNumberFormat="1" applyFont="1" applyFill="1">
      <alignment horizontal="left" vertical="top" wrapText="1"/>
    </xf>
    <xf numFmtId="168" fontId="35" fillId="0" borderId="14" xfId="0" applyNumberFormat="1" applyFont="1" applyBorder="1" applyAlignment="1">
      <alignment horizontal="right" vertical="center" wrapText="1"/>
    </xf>
    <xf numFmtId="0" fontId="31" fillId="0" borderId="11" xfId="58" applyFont="1" applyBorder="1" applyAlignment="1">
      <alignment horizontal="center" vertical="center" wrapText="1"/>
    </xf>
    <xf numFmtId="0" fontId="31" fillId="0" borderId="19" xfId="58" applyFont="1" applyBorder="1" applyAlignment="1">
      <alignment horizontal="center" vertical="center" wrapText="1"/>
    </xf>
    <xf numFmtId="0" fontId="31" fillId="0" borderId="14" xfId="58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top" wrapText="1"/>
    </xf>
    <xf numFmtId="165" fontId="27" fillId="0" borderId="0" xfId="54" applyNumberFormat="1" applyFont="1" applyFill="1" applyAlignment="1">
      <alignment horizontal="right" vertical="top" wrapText="1"/>
    </xf>
    <xf numFmtId="165" fontId="27" fillId="0" borderId="0" xfId="54" applyNumberFormat="1" applyFont="1" applyFill="1" applyAlignment="1">
      <alignment horizontal="right"/>
    </xf>
    <xf numFmtId="0" fontId="28" fillId="0" borderId="0" xfId="0" applyFont="1" applyFill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center" wrapText="1"/>
    </xf>
    <xf numFmtId="0" fontId="29" fillId="0" borderId="15" xfId="44" applyFont="1" applyFill="1" applyBorder="1" applyAlignment="1">
      <alignment horizontal="center" vertical="center" wrapText="1"/>
    </xf>
    <xf numFmtId="0" fontId="29" fillId="0" borderId="17" xfId="44" applyFont="1" applyFill="1" applyBorder="1" applyAlignment="1">
      <alignment horizontal="center" vertical="center" wrapText="1"/>
    </xf>
    <xf numFmtId="0" fontId="29" fillId="0" borderId="16" xfId="44" applyFont="1" applyFill="1" applyBorder="1" applyAlignment="1">
      <alignment horizontal="center" vertical="center" wrapText="1"/>
    </xf>
    <xf numFmtId="0" fontId="29" fillId="0" borderId="12" xfId="44" applyFont="1" applyFill="1" applyBorder="1" applyAlignment="1">
      <alignment horizontal="center" vertical="center" wrapText="1"/>
    </xf>
    <xf numFmtId="0" fontId="29" fillId="0" borderId="13" xfId="44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9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  <xf numFmtId="0" fontId="28" fillId="33" borderId="11" xfId="0" applyFont="1" applyFill="1" applyBorder="1" applyAlignment="1">
      <alignment horizontal="left"/>
    </xf>
    <xf numFmtId="0" fontId="28" fillId="33" borderId="19" xfId="0" applyFont="1" applyFill="1" applyBorder="1" applyAlignment="1">
      <alignment horizontal="left"/>
    </xf>
    <xf numFmtId="0" fontId="28" fillId="33" borderId="14" xfId="0" applyFont="1" applyFill="1" applyBorder="1" applyAlignment="1">
      <alignment horizontal="left"/>
    </xf>
    <xf numFmtId="0" fontId="27" fillId="0" borderId="11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8" fillId="0" borderId="10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19" xfId="0" applyFont="1" applyFill="1" applyBorder="1" applyAlignment="1">
      <alignment horizontal="center" vertical="top" wrapText="1"/>
    </xf>
    <xf numFmtId="0" fontId="27" fillId="0" borderId="14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vertical="top" wrapText="1"/>
    </xf>
    <xf numFmtId="0" fontId="27" fillId="0" borderId="19" xfId="0" applyFont="1" applyFill="1" applyBorder="1" applyAlignment="1">
      <alignment horizontal="left" vertical="top" wrapText="1"/>
    </xf>
    <xf numFmtId="0" fontId="27" fillId="0" borderId="14" xfId="0" applyFont="1" applyFill="1" applyBorder="1" applyAlignment="1">
      <alignment horizontal="left" vertical="top" wrapText="1"/>
    </xf>
    <xf numFmtId="165" fontId="27" fillId="0" borderId="11" xfId="54" applyNumberFormat="1" applyFont="1" applyFill="1" applyBorder="1" applyAlignment="1">
      <alignment horizontal="center" vertical="top" wrapText="1"/>
    </xf>
    <xf numFmtId="165" fontId="27" fillId="0" borderId="14" xfId="54" applyNumberFormat="1" applyFont="1" applyFill="1" applyBorder="1" applyAlignment="1">
      <alignment horizontal="center" vertical="top" wrapText="1"/>
    </xf>
    <xf numFmtId="0" fontId="27" fillId="33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top"/>
    </xf>
    <xf numFmtId="0" fontId="28" fillId="33" borderId="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left" vertical="top" wrapText="1"/>
    </xf>
    <xf numFmtId="0" fontId="28" fillId="0" borderId="19" xfId="0" applyFont="1" applyFill="1" applyBorder="1" applyAlignment="1">
      <alignment horizontal="left" vertical="top" wrapText="1"/>
    </xf>
    <xf numFmtId="0" fontId="28" fillId="0" borderId="14" xfId="0" applyFont="1" applyFill="1" applyBorder="1" applyAlignment="1">
      <alignment horizontal="left"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34" fillId="0" borderId="11" xfId="0" applyFont="1" applyFill="1" applyBorder="1" applyAlignment="1">
      <alignment horizontal="left" vertical="top" wrapText="1"/>
    </xf>
    <xf numFmtId="0" fontId="34" fillId="0" borderId="19" xfId="0" applyFont="1" applyFill="1" applyBorder="1" applyAlignment="1">
      <alignment horizontal="left" vertical="top" wrapText="1"/>
    </xf>
    <xf numFmtId="0" fontId="34" fillId="0" borderId="14" xfId="0" applyFont="1" applyFill="1" applyBorder="1" applyAlignment="1">
      <alignment horizontal="left" vertical="top" wrapText="1"/>
    </xf>
    <xf numFmtId="0" fontId="35" fillId="33" borderId="11" xfId="0" applyFont="1" applyFill="1" applyBorder="1" applyAlignment="1">
      <alignment horizontal="left" vertical="center" wrapText="1"/>
    </xf>
    <xf numFmtId="0" fontId="35" fillId="33" borderId="19" xfId="0" applyFont="1" applyFill="1" applyBorder="1" applyAlignment="1">
      <alignment horizontal="left" vertical="center" wrapText="1"/>
    </xf>
    <xf numFmtId="0" fontId="35" fillId="33" borderId="14" xfId="0" applyFont="1" applyFill="1" applyBorder="1" applyAlignment="1">
      <alignment horizontal="left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left" vertical="center" wrapText="1"/>
    </xf>
    <xf numFmtId="0" fontId="31" fillId="33" borderId="19" xfId="0" applyFont="1" applyFill="1" applyBorder="1" applyAlignment="1">
      <alignment horizontal="left" vertical="center" wrapText="1"/>
    </xf>
    <xf numFmtId="0" fontId="31" fillId="33" borderId="14" xfId="0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wrapText="1"/>
    </xf>
    <xf numFmtId="0" fontId="30" fillId="0" borderId="0" xfId="0" applyFont="1" applyAlignment="1">
      <alignment horizontal="right"/>
    </xf>
    <xf numFmtId="0" fontId="35" fillId="0" borderId="0" xfId="0" applyFont="1" applyAlignment="1">
      <alignment horizontal="center" wrapText="1"/>
    </xf>
    <xf numFmtId="0" fontId="30" fillId="0" borderId="20" xfId="0" applyFont="1" applyBorder="1" applyAlignment="1">
      <alignment horizontal="right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</cellXfs>
  <cellStyles count="6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54" builtinId="3"/>
    <cellStyle name="Comma 2" xfId="53"/>
    <cellStyle name="Comma 2 3" xfId="52"/>
    <cellStyle name="Comma 4" xfId="46"/>
    <cellStyle name="Comma 7" xfId="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11 2" xfId="45"/>
    <cellStyle name="Normal 12" xfId="61"/>
    <cellStyle name="Normal 2" xfId="49"/>
    <cellStyle name="Normal 2 4" xfId="47"/>
    <cellStyle name="Normal 3" xfId="56"/>
    <cellStyle name="Normal 4" xfId="57"/>
    <cellStyle name="Normal 4 2" xfId="50"/>
    <cellStyle name="Normal 5" xfId="55"/>
    <cellStyle name="Normal 6 5" xfId="65"/>
    <cellStyle name="Normal 8" xfId="44"/>
    <cellStyle name="Note" xfId="15" builtinId="10" customBuiltin="1"/>
    <cellStyle name="Output" xfId="10" builtinId="21" customBuiltin="1"/>
    <cellStyle name="SN_241" xfId="42"/>
    <cellStyle name="SN_it" xfId="43"/>
    <cellStyle name="Title" xfId="1" builtinId="15" customBuiltin="1"/>
    <cellStyle name="Total" xfId="17" builtinId="25" customBuiltin="1"/>
    <cellStyle name="Warning Text" xfId="14" builtinId="11" customBuiltin="1"/>
    <cellStyle name="Обычный 16" xfId="62"/>
    <cellStyle name="Обычный 17" xfId="63"/>
    <cellStyle name="Обычный 2" xfId="51"/>
    <cellStyle name="Обычный 25" xfId="64"/>
    <cellStyle name="Обычный 6" xfId="58"/>
    <cellStyle name="Обычный 7" xfId="60"/>
    <cellStyle name="Финансовый 16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58" zoomScale="110" zoomScaleNormal="110" zoomScaleSheetLayoutView="115" workbookViewId="0">
      <selection activeCell="E9" sqref="E9"/>
    </sheetView>
  </sheetViews>
  <sheetFormatPr defaultColWidth="9.140625" defaultRowHeight="17.25" x14ac:dyDescent="0.25"/>
  <cols>
    <col min="1" max="1" width="13.5703125" style="1" customWidth="1"/>
    <col min="2" max="2" width="17.28515625" style="1" customWidth="1"/>
    <col min="3" max="3" width="88.42578125" style="16" customWidth="1"/>
    <col min="4" max="4" width="21.42578125" style="16" customWidth="1"/>
    <col min="5" max="5" width="26.42578125" style="16" customWidth="1"/>
    <col min="6" max="6" width="23" style="1" customWidth="1"/>
    <col min="7" max="7" width="23.42578125" style="1" customWidth="1"/>
    <col min="8" max="9" width="9.5703125" style="1" bestFit="1" customWidth="1"/>
    <col min="10" max="16384" width="9.140625" style="1"/>
  </cols>
  <sheetData>
    <row r="1" spans="1:6" ht="18" customHeight="1" x14ac:dyDescent="0.25">
      <c r="C1" s="206" t="s">
        <v>10</v>
      </c>
      <c r="D1" s="206"/>
      <c r="E1" s="206"/>
    </row>
    <row r="2" spans="1:6" x14ac:dyDescent="0.3">
      <c r="C2" s="207" t="s">
        <v>80</v>
      </c>
      <c r="D2" s="207"/>
      <c r="E2" s="207"/>
      <c r="F2" s="2"/>
    </row>
    <row r="3" spans="1:6" x14ac:dyDescent="0.3">
      <c r="C3" s="207" t="s">
        <v>22</v>
      </c>
      <c r="D3" s="207"/>
      <c r="E3" s="207"/>
      <c r="F3" s="2"/>
    </row>
    <row r="4" spans="1:6" ht="87.6" customHeight="1" x14ac:dyDescent="0.25">
      <c r="A4" s="208" t="s">
        <v>90</v>
      </c>
      <c r="B4" s="208"/>
      <c r="C4" s="208"/>
      <c r="D4" s="208"/>
      <c r="E4" s="208"/>
    </row>
    <row r="5" spans="1:6" ht="17.45" customHeight="1" x14ac:dyDescent="0.25">
      <c r="A5" s="3"/>
      <c r="B5" s="3"/>
      <c r="C5" s="3"/>
      <c r="D5" s="58"/>
      <c r="E5" s="43" t="s">
        <v>58</v>
      </c>
      <c r="F5" s="44"/>
    </row>
    <row r="6" spans="1:6" s="2" customFormat="1" ht="73.900000000000006" customHeight="1" x14ac:dyDescent="0.3">
      <c r="A6" s="209" t="s">
        <v>11</v>
      </c>
      <c r="B6" s="210"/>
      <c r="C6" s="211" t="s">
        <v>12</v>
      </c>
      <c r="D6" s="213" t="s">
        <v>62</v>
      </c>
      <c r="E6" s="214"/>
      <c r="F6" s="4"/>
    </row>
    <row r="7" spans="1:6" s="2" customFormat="1" ht="21.6" customHeight="1" x14ac:dyDescent="0.3">
      <c r="A7" s="5" t="s">
        <v>13</v>
      </c>
      <c r="B7" s="5" t="s">
        <v>14</v>
      </c>
      <c r="C7" s="212"/>
      <c r="D7" s="71" t="s">
        <v>81</v>
      </c>
      <c r="E7" s="6" t="s">
        <v>17</v>
      </c>
      <c r="F7" s="4"/>
    </row>
    <row r="8" spans="1:6" x14ac:dyDescent="0.25">
      <c r="A8" s="7"/>
      <c r="B8" s="7"/>
      <c r="C8" s="8" t="s">
        <v>1</v>
      </c>
      <c r="D8" s="12">
        <f>D9+D48</f>
        <v>0</v>
      </c>
      <c r="E8" s="12">
        <f>E9+E48</f>
        <v>0</v>
      </c>
    </row>
    <row r="9" spans="1:6" ht="22.15" customHeight="1" x14ac:dyDescent="0.25">
      <c r="A9" s="52"/>
      <c r="B9" s="51"/>
      <c r="C9" s="50" t="s">
        <v>43</v>
      </c>
      <c r="D9" s="132">
        <f>D10+D23</f>
        <v>0</v>
      </c>
      <c r="E9" s="132">
        <f>E10+E23</f>
        <v>0</v>
      </c>
    </row>
    <row r="10" spans="1:6" ht="19.149999999999999" customHeight="1" x14ac:dyDescent="0.25">
      <c r="A10" s="8" t="s">
        <v>144</v>
      </c>
      <c r="B10" s="130"/>
      <c r="C10" s="13" t="s">
        <v>2</v>
      </c>
      <c r="D10" s="131">
        <f>D17</f>
        <v>-26460</v>
      </c>
      <c r="E10" s="142">
        <f>E17</f>
        <v>-15780</v>
      </c>
    </row>
    <row r="11" spans="1:6" ht="33" customHeight="1" x14ac:dyDescent="0.25">
      <c r="A11" s="130"/>
      <c r="B11" s="130"/>
      <c r="C11" s="50" t="s">
        <v>145</v>
      </c>
      <c r="D11" s="50"/>
      <c r="E11" s="12"/>
    </row>
    <row r="12" spans="1:6" ht="18.600000000000001" customHeight="1" x14ac:dyDescent="0.25">
      <c r="A12" s="130"/>
      <c r="B12" s="130"/>
      <c r="C12" s="13" t="s">
        <v>3</v>
      </c>
      <c r="D12" s="50"/>
      <c r="E12" s="12"/>
    </row>
    <row r="13" spans="1:6" ht="55.15" customHeight="1" x14ac:dyDescent="0.25">
      <c r="A13" s="130"/>
      <c r="B13" s="130"/>
      <c r="C13" s="22" t="s">
        <v>146</v>
      </c>
      <c r="D13" s="50"/>
      <c r="E13" s="12"/>
    </row>
    <row r="14" spans="1:6" ht="22.15" customHeight="1" x14ac:dyDescent="0.25">
      <c r="A14" s="130"/>
      <c r="B14" s="130"/>
      <c r="C14" s="13" t="s">
        <v>4</v>
      </c>
      <c r="D14" s="50"/>
      <c r="E14" s="12"/>
    </row>
    <row r="15" spans="1:6" ht="55.9" customHeight="1" x14ac:dyDescent="0.25">
      <c r="A15" s="130"/>
      <c r="B15" s="130"/>
      <c r="C15" s="22" t="s">
        <v>147</v>
      </c>
      <c r="D15" s="50"/>
      <c r="E15" s="12"/>
    </row>
    <row r="16" spans="1:6" ht="22.15" customHeight="1" x14ac:dyDescent="0.25">
      <c r="A16" s="205" t="s">
        <v>5</v>
      </c>
      <c r="B16" s="205"/>
      <c r="C16" s="205"/>
      <c r="D16" s="205"/>
      <c r="E16" s="205"/>
    </row>
    <row r="17" spans="1:6" ht="22.15" customHeight="1" x14ac:dyDescent="0.25">
      <c r="A17" s="64"/>
      <c r="B17" s="8" t="s">
        <v>148</v>
      </c>
      <c r="C17" s="13" t="s">
        <v>6</v>
      </c>
      <c r="D17" s="14">
        <v>-26460</v>
      </c>
      <c r="E17" s="14">
        <v>-15780</v>
      </c>
    </row>
    <row r="18" spans="1:6" ht="38.450000000000003" customHeight="1" x14ac:dyDescent="0.25">
      <c r="A18" s="64"/>
      <c r="B18" s="130"/>
      <c r="C18" s="50" t="s">
        <v>149</v>
      </c>
      <c r="D18" s="66"/>
      <c r="E18" s="64"/>
    </row>
    <row r="19" spans="1:6" ht="22.15" customHeight="1" x14ac:dyDescent="0.25">
      <c r="A19" s="64"/>
      <c r="B19" s="130"/>
      <c r="C19" s="13" t="s">
        <v>7</v>
      </c>
      <c r="D19" s="66"/>
      <c r="E19" s="64"/>
    </row>
    <row r="20" spans="1:6" ht="36" customHeight="1" x14ac:dyDescent="0.25">
      <c r="A20" s="64"/>
      <c r="B20" s="130"/>
      <c r="C20" s="22" t="s">
        <v>149</v>
      </c>
      <c r="D20" s="66"/>
      <c r="E20" s="64"/>
    </row>
    <row r="21" spans="1:6" ht="22.15" customHeight="1" x14ac:dyDescent="0.25">
      <c r="A21" s="64"/>
      <c r="B21" s="130"/>
      <c r="C21" s="13" t="s">
        <v>8</v>
      </c>
      <c r="D21" s="66"/>
      <c r="E21" s="64"/>
    </row>
    <row r="22" spans="1:6" ht="22.15" customHeight="1" x14ac:dyDescent="0.25">
      <c r="A22" s="64"/>
      <c r="B22" s="130"/>
      <c r="C22" s="22" t="s">
        <v>87</v>
      </c>
      <c r="D22" s="66"/>
      <c r="E22" s="64"/>
    </row>
    <row r="23" spans="1:6" x14ac:dyDescent="0.25">
      <c r="A23" s="8">
        <v>1215</v>
      </c>
      <c r="B23" s="7"/>
      <c r="C23" s="13" t="s">
        <v>2</v>
      </c>
      <c r="D23" s="14">
        <f>D30+D36+D42</f>
        <v>26460</v>
      </c>
      <c r="E23" s="14">
        <f>E30+E36+E42</f>
        <v>15780</v>
      </c>
      <c r="F23" s="200"/>
    </row>
    <row r="24" spans="1:6" ht="34.5" x14ac:dyDescent="0.25">
      <c r="A24" s="7"/>
      <c r="B24" s="7"/>
      <c r="C24" s="50" t="s">
        <v>82</v>
      </c>
      <c r="D24" s="8"/>
      <c r="E24" s="12"/>
    </row>
    <row r="25" spans="1:6" x14ac:dyDescent="0.25">
      <c r="A25" s="7"/>
      <c r="B25" s="7"/>
      <c r="C25" s="13" t="s">
        <v>3</v>
      </c>
      <c r="D25" s="13"/>
      <c r="E25" s="10"/>
    </row>
    <row r="26" spans="1:6" ht="57" customHeight="1" x14ac:dyDescent="0.25">
      <c r="A26" s="7"/>
      <c r="B26" s="7"/>
      <c r="C26" s="22" t="s">
        <v>83</v>
      </c>
      <c r="D26" s="13"/>
      <c r="E26" s="10"/>
    </row>
    <row r="27" spans="1:6" x14ac:dyDescent="0.25">
      <c r="A27" s="7"/>
      <c r="B27" s="7"/>
      <c r="C27" s="13" t="s">
        <v>4</v>
      </c>
      <c r="D27" s="13"/>
      <c r="E27" s="10"/>
    </row>
    <row r="28" spans="1:6" ht="54.6" customHeight="1" x14ac:dyDescent="0.25">
      <c r="A28" s="7"/>
      <c r="B28" s="7"/>
      <c r="C28" s="22" t="s">
        <v>84</v>
      </c>
      <c r="D28" s="13"/>
      <c r="E28" s="10"/>
    </row>
    <row r="29" spans="1:6" ht="18.600000000000001" customHeight="1" x14ac:dyDescent="0.25">
      <c r="A29" s="205" t="s">
        <v>5</v>
      </c>
      <c r="B29" s="205"/>
      <c r="C29" s="205"/>
      <c r="D29" s="205"/>
      <c r="E29" s="205"/>
    </row>
    <row r="30" spans="1:6" x14ac:dyDescent="0.25">
      <c r="A30" s="7"/>
      <c r="B30" s="8">
        <v>12003</v>
      </c>
      <c r="C30" s="13" t="s">
        <v>6</v>
      </c>
      <c r="D30" s="129">
        <v>0</v>
      </c>
      <c r="E30" s="14">
        <v>-10680</v>
      </c>
      <c r="F30" s="200"/>
    </row>
    <row r="31" spans="1:6" x14ac:dyDescent="0.25">
      <c r="A31" s="7"/>
      <c r="B31" s="7"/>
      <c r="C31" s="50" t="s">
        <v>85</v>
      </c>
      <c r="D31" s="8"/>
      <c r="E31" s="14"/>
    </row>
    <row r="32" spans="1:6" ht="17.45" customHeight="1" x14ac:dyDescent="0.25">
      <c r="A32" s="7"/>
      <c r="B32" s="7"/>
      <c r="C32" s="13" t="s">
        <v>7</v>
      </c>
      <c r="D32" s="13"/>
      <c r="E32" s="15"/>
    </row>
    <row r="33" spans="1:6" ht="20.45" customHeight="1" x14ac:dyDescent="0.25">
      <c r="A33" s="7"/>
      <c r="B33" s="7"/>
      <c r="C33" s="22" t="s">
        <v>86</v>
      </c>
      <c r="D33" s="13"/>
      <c r="E33" s="15"/>
    </row>
    <row r="34" spans="1:6" x14ac:dyDescent="0.25">
      <c r="A34" s="7"/>
      <c r="B34" s="7"/>
      <c r="C34" s="13" t="s">
        <v>8</v>
      </c>
      <c r="D34" s="13"/>
      <c r="E34" s="15"/>
    </row>
    <row r="35" spans="1:6" x14ac:dyDescent="0.25">
      <c r="A35" s="7"/>
      <c r="B35" s="7"/>
      <c r="C35" s="22" t="s">
        <v>87</v>
      </c>
      <c r="D35" s="13"/>
      <c r="E35" s="15"/>
    </row>
    <row r="36" spans="1:6" x14ac:dyDescent="0.25">
      <c r="A36" s="7"/>
      <c r="B36" s="8">
        <v>11001</v>
      </c>
      <c r="C36" s="13" t="s">
        <v>6</v>
      </c>
      <c r="D36" s="14">
        <v>15660</v>
      </c>
      <c r="E36" s="14">
        <v>15660</v>
      </c>
    </row>
    <row r="37" spans="1:6" x14ac:dyDescent="0.25">
      <c r="A37" s="7"/>
      <c r="B37" s="8"/>
      <c r="C37" s="8" t="s">
        <v>105</v>
      </c>
      <c r="D37" s="8"/>
      <c r="E37" s="14"/>
      <c r="F37" s="200"/>
    </row>
    <row r="38" spans="1:6" x14ac:dyDescent="0.25">
      <c r="A38" s="7"/>
      <c r="B38" s="7"/>
      <c r="C38" s="13" t="s">
        <v>7</v>
      </c>
      <c r="D38" s="13"/>
      <c r="E38" s="46"/>
    </row>
    <row r="39" spans="1:6" x14ac:dyDescent="0.25">
      <c r="A39" s="7"/>
      <c r="B39" s="7"/>
      <c r="C39" s="13" t="s">
        <v>106</v>
      </c>
      <c r="D39" s="13"/>
      <c r="E39" s="46"/>
    </row>
    <row r="40" spans="1:6" x14ac:dyDescent="0.25">
      <c r="A40" s="7"/>
      <c r="B40" s="7"/>
      <c r="C40" s="13" t="s">
        <v>8</v>
      </c>
      <c r="D40" s="13"/>
      <c r="E40" s="46"/>
    </row>
    <row r="41" spans="1:6" x14ac:dyDescent="0.25">
      <c r="A41" s="7"/>
      <c r="B41" s="7"/>
      <c r="C41" s="22" t="s">
        <v>53</v>
      </c>
      <c r="D41" s="13"/>
      <c r="E41" s="46"/>
    </row>
    <row r="42" spans="1:6" x14ac:dyDescent="0.25">
      <c r="A42" s="7"/>
      <c r="B42" s="8">
        <v>12002</v>
      </c>
      <c r="C42" s="13" t="s">
        <v>6</v>
      </c>
      <c r="D42" s="14">
        <v>10800</v>
      </c>
      <c r="E42" s="14">
        <v>10800</v>
      </c>
    </row>
    <row r="43" spans="1:6" ht="34.5" x14ac:dyDescent="0.25">
      <c r="A43" s="7"/>
      <c r="B43" s="8"/>
      <c r="C43" s="8" t="s">
        <v>107</v>
      </c>
      <c r="D43" s="13"/>
      <c r="E43" s="14"/>
    </row>
    <row r="44" spans="1:6" x14ac:dyDescent="0.25">
      <c r="A44" s="7"/>
      <c r="B44" s="7"/>
      <c r="C44" s="13" t="s">
        <v>7</v>
      </c>
      <c r="D44" s="13"/>
      <c r="E44" s="61"/>
    </row>
    <row r="45" spans="1:6" ht="34.5" x14ac:dyDescent="0.25">
      <c r="A45" s="7"/>
      <c r="B45" s="7"/>
      <c r="C45" s="13" t="s">
        <v>108</v>
      </c>
      <c r="D45" s="13"/>
      <c r="E45" s="61"/>
    </row>
    <row r="46" spans="1:6" x14ac:dyDescent="0.25">
      <c r="A46" s="7"/>
      <c r="B46" s="7"/>
      <c r="C46" s="13" t="s">
        <v>8</v>
      </c>
      <c r="D46" s="13"/>
      <c r="E46" s="61"/>
    </row>
    <row r="47" spans="1:6" x14ac:dyDescent="0.25">
      <c r="A47" s="7"/>
      <c r="B47" s="7"/>
      <c r="C47" s="22" t="s">
        <v>87</v>
      </c>
      <c r="D47" s="13"/>
      <c r="E47" s="61"/>
    </row>
    <row r="48" spans="1:6" x14ac:dyDescent="0.25">
      <c r="A48" s="202" t="s">
        <v>99</v>
      </c>
      <c r="B48" s="203"/>
      <c r="C48" s="204"/>
      <c r="D48" s="9">
        <f>D49</f>
        <v>0</v>
      </c>
      <c r="E48" s="9">
        <f>E49</f>
        <v>0</v>
      </c>
    </row>
    <row r="49" spans="1:5" x14ac:dyDescent="0.25">
      <c r="A49" s="83">
        <v>1139</v>
      </c>
      <c r="B49" s="84"/>
      <c r="C49" s="85" t="s">
        <v>2</v>
      </c>
      <c r="D49" s="9">
        <f>D57+D63</f>
        <v>0</v>
      </c>
      <c r="E49" s="9">
        <f>E57+E63</f>
        <v>0</v>
      </c>
    </row>
    <row r="50" spans="1:5" x14ac:dyDescent="0.25">
      <c r="A50" s="83"/>
      <c r="B50" s="84"/>
      <c r="C50" s="86" t="s">
        <v>100</v>
      </c>
      <c r="D50" s="61"/>
      <c r="E50" s="61"/>
    </row>
    <row r="51" spans="1:5" x14ac:dyDescent="0.25">
      <c r="A51" s="83"/>
      <c r="B51" s="84"/>
      <c r="C51" s="87" t="s">
        <v>3</v>
      </c>
      <c r="D51" s="61"/>
      <c r="E51" s="61"/>
    </row>
    <row r="52" spans="1:5" ht="34.5" x14ac:dyDescent="0.25">
      <c r="A52" s="83"/>
      <c r="B52" s="84"/>
      <c r="C52" s="88" t="s">
        <v>101</v>
      </c>
      <c r="D52" s="61"/>
      <c r="E52" s="61"/>
    </row>
    <row r="53" spans="1:5" x14ac:dyDescent="0.25">
      <c r="A53" s="83"/>
      <c r="B53" s="84"/>
      <c r="C53" s="87" t="s">
        <v>4</v>
      </c>
      <c r="D53" s="61"/>
      <c r="E53" s="61"/>
    </row>
    <row r="54" spans="1:5" ht="34.5" x14ac:dyDescent="0.25">
      <c r="A54" s="83"/>
      <c r="B54" s="84"/>
      <c r="C54" s="88" t="s">
        <v>102</v>
      </c>
      <c r="D54" s="61"/>
      <c r="E54" s="61"/>
    </row>
    <row r="55" spans="1:5" x14ac:dyDescent="0.25">
      <c r="A55" s="205" t="s">
        <v>5</v>
      </c>
      <c r="B55" s="205"/>
      <c r="C55" s="205"/>
      <c r="D55" s="205"/>
      <c r="E55" s="205"/>
    </row>
    <row r="56" spans="1:5" x14ac:dyDescent="0.25">
      <c r="A56" s="83"/>
      <c r="B56" s="89">
        <v>11001</v>
      </c>
      <c r="C56" s="90" t="s">
        <v>6</v>
      </c>
      <c r="D56" s="61"/>
      <c r="E56" s="61"/>
    </row>
    <row r="57" spans="1:5" x14ac:dyDescent="0.25">
      <c r="A57" s="83"/>
      <c r="B57" s="89"/>
      <c r="C57" s="91" t="s">
        <v>100</v>
      </c>
      <c r="D57" s="14">
        <v>15660</v>
      </c>
      <c r="E57" s="14">
        <v>15660</v>
      </c>
    </row>
    <row r="58" spans="1:5" x14ac:dyDescent="0.25">
      <c r="A58" s="83"/>
      <c r="B58" s="89"/>
      <c r="C58" s="90" t="s">
        <v>7</v>
      </c>
      <c r="D58" s="61"/>
      <c r="E58" s="61"/>
    </row>
    <row r="59" spans="1:5" ht="58.9" customHeight="1" x14ac:dyDescent="0.25">
      <c r="A59" s="83"/>
      <c r="B59" s="89"/>
      <c r="C59" s="92" t="s">
        <v>103</v>
      </c>
      <c r="D59" s="61"/>
      <c r="E59" s="61"/>
    </row>
    <row r="60" spans="1:5" x14ac:dyDescent="0.25">
      <c r="A60" s="83"/>
      <c r="B60" s="89"/>
      <c r="C60" s="90" t="s">
        <v>104</v>
      </c>
      <c r="D60" s="61"/>
      <c r="E60" s="61"/>
    </row>
    <row r="61" spans="1:5" x14ac:dyDescent="0.25">
      <c r="A61" s="83"/>
      <c r="B61" s="89"/>
      <c r="C61" s="93" t="s">
        <v>53</v>
      </c>
      <c r="D61" s="61"/>
      <c r="E61" s="61"/>
    </row>
    <row r="62" spans="1:5" x14ac:dyDescent="0.25">
      <c r="A62" s="83"/>
      <c r="B62" s="89">
        <v>11001</v>
      </c>
      <c r="C62" s="90" t="s">
        <v>6</v>
      </c>
      <c r="D62" s="61"/>
      <c r="E62" s="61"/>
    </row>
    <row r="63" spans="1:5" x14ac:dyDescent="0.25">
      <c r="A63" s="83"/>
      <c r="B63" s="89"/>
      <c r="C63" s="91" t="s">
        <v>100</v>
      </c>
      <c r="D63" s="14">
        <v>-15660</v>
      </c>
      <c r="E63" s="14">
        <v>-15660</v>
      </c>
    </row>
    <row r="64" spans="1:5" x14ac:dyDescent="0.25">
      <c r="A64" s="83"/>
      <c r="B64" s="89"/>
      <c r="C64" s="90" t="s">
        <v>7</v>
      </c>
      <c r="D64" s="61"/>
      <c r="E64" s="61"/>
    </row>
    <row r="65" spans="1:5" ht="57" customHeight="1" x14ac:dyDescent="0.25">
      <c r="A65" s="83"/>
      <c r="B65" s="89"/>
      <c r="C65" s="92" t="s">
        <v>103</v>
      </c>
      <c r="D65" s="61"/>
      <c r="E65" s="61"/>
    </row>
    <row r="66" spans="1:5" x14ac:dyDescent="0.25">
      <c r="A66" s="83"/>
      <c r="B66" s="89"/>
      <c r="C66" s="90" t="s">
        <v>8</v>
      </c>
      <c r="D66" s="61"/>
      <c r="E66" s="61"/>
    </row>
    <row r="67" spans="1:5" x14ac:dyDescent="0.25">
      <c r="A67" s="83"/>
      <c r="B67" s="89"/>
      <c r="C67" s="93" t="s">
        <v>53</v>
      </c>
      <c r="D67" s="61"/>
      <c r="E67" s="61"/>
    </row>
  </sheetData>
  <mergeCells count="11">
    <mergeCell ref="A48:C48"/>
    <mergeCell ref="A55:E55"/>
    <mergeCell ref="A29:E29"/>
    <mergeCell ref="C1:E1"/>
    <mergeCell ref="C2:E2"/>
    <mergeCell ref="C3:E3"/>
    <mergeCell ref="A4:E4"/>
    <mergeCell ref="A6:B6"/>
    <mergeCell ref="C6:C7"/>
    <mergeCell ref="D6:E6"/>
    <mergeCell ref="A16:E16"/>
  </mergeCells>
  <pageMargins left="0.74803149606299213" right="0.74803149606299213" top="0.98425196850393704" bottom="0.98425196850393704" header="0.51181102362204722" footer="0.51181102362204722"/>
  <pageSetup paperSize="9" scale="75" orientation="landscape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zoomScale="110" zoomScaleNormal="110" workbookViewId="0">
      <selection activeCell="G8" sqref="G8:H8"/>
    </sheetView>
  </sheetViews>
  <sheetFormatPr defaultColWidth="9.140625" defaultRowHeight="17.25" x14ac:dyDescent="0.25"/>
  <cols>
    <col min="1" max="1" width="9.7109375" style="20" customWidth="1"/>
    <col min="2" max="2" width="9.28515625" style="20" customWidth="1"/>
    <col min="3" max="3" width="10.7109375" style="20" customWidth="1"/>
    <col min="4" max="4" width="11.140625" style="20" customWidth="1"/>
    <col min="5" max="5" width="15.42578125" style="20" customWidth="1"/>
    <col min="6" max="6" width="84.5703125" style="36" customWidth="1"/>
    <col min="7" max="7" width="19" style="36" customWidth="1"/>
    <col min="8" max="8" width="21.7109375" style="36" customWidth="1"/>
    <col min="9" max="9" width="9.140625" style="20"/>
    <col min="10" max="10" width="12.140625" style="20" bestFit="1" customWidth="1"/>
    <col min="11" max="16384" width="9.140625" style="20"/>
  </cols>
  <sheetData>
    <row r="1" spans="1:14" s="17" customFormat="1" ht="18" customHeight="1" x14ac:dyDescent="0.3">
      <c r="F1" s="206" t="s">
        <v>29</v>
      </c>
      <c r="G1" s="206"/>
      <c r="H1" s="206"/>
      <c r="I1" s="18"/>
      <c r="J1" s="18"/>
      <c r="K1" s="18"/>
      <c r="L1" s="18"/>
      <c r="M1" s="18"/>
      <c r="N1" s="18"/>
    </row>
    <row r="2" spans="1:14" s="17" customFormat="1" x14ac:dyDescent="0.3">
      <c r="F2" s="207" t="s">
        <v>80</v>
      </c>
      <c r="G2" s="207"/>
      <c r="H2" s="207"/>
      <c r="I2" s="18"/>
      <c r="J2" s="18"/>
      <c r="K2" s="18"/>
      <c r="L2" s="18"/>
      <c r="M2" s="18"/>
      <c r="N2" s="18"/>
    </row>
    <row r="3" spans="1:14" s="17" customFormat="1" x14ac:dyDescent="0.3">
      <c r="F3" s="207" t="s">
        <v>22</v>
      </c>
      <c r="G3" s="207"/>
      <c r="H3" s="207"/>
      <c r="I3" s="18"/>
      <c r="J3" s="18"/>
      <c r="K3" s="18"/>
      <c r="L3" s="18"/>
      <c r="M3" s="18"/>
      <c r="N3" s="18"/>
    </row>
    <row r="4" spans="1:14" s="17" customFormat="1" ht="46.9" customHeight="1" x14ac:dyDescent="0.3">
      <c r="A4" s="220" t="s">
        <v>91</v>
      </c>
      <c r="B4" s="220"/>
      <c r="C4" s="220"/>
      <c r="D4" s="220"/>
      <c r="E4" s="220"/>
      <c r="F4" s="220"/>
      <c r="G4" s="220"/>
      <c r="H4" s="220"/>
      <c r="I4" s="18"/>
      <c r="J4" s="18"/>
      <c r="K4" s="18"/>
      <c r="L4" s="18"/>
      <c r="M4" s="18"/>
      <c r="N4" s="18"/>
    </row>
    <row r="5" spans="1:14" s="17" customFormat="1" ht="22.15" customHeight="1" x14ac:dyDescent="0.3">
      <c r="A5" s="19"/>
      <c r="B5" s="19"/>
      <c r="C5" s="19"/>
      <c r="D5" s="19"/>
      <c r="E5" s="19"/>
      <c r="F5" s="19"/>
      <c r="G5" s="59"/>
      <c r="H5" s="43" t="s">
        <v>58</v>
      </c>
      <c r="I5" s="44"/>
      <c r="J5" s="18"/>
      <c r="K5" s="18"/>
      <c r="L5" s="18"/>
      <c r="M5" s="18"/>
      <c r="N5" s="18"/>
    </row>
    <row r="6" spans="1:14" ht="67.900000000000006" customHeight="1" x14ac:dyDescent="0.3">
      <c r="A6" s="221" t="s">
        <v>15</v>
      </c>
      <c r="B6" s="222"/>
      <c r="C6" s="223"/>
      <c r="D6" s="221" t="s">
        <v>0</v>
      </c>
      <c r="E6" s="223"/>
      <c r="F6" s="224" t="s">
        <v>16</v>
      </c>
      <c r="G6" s="226" t="s">
        <v>62</v>
      </c>
      <c r="H6" s="227"/>
    </row>
    <row r="7" spans="1:14" x14ac:dyDescent="0.25">
      <c r="A7" s="21" t="s">
        <v>23</v>
      </c>
      <c r="B7" s="21" t="s">
        <v>24</v>
      </c>
      <c r="C7" s="21" t="s">
        <v>18</v>
      </c>
      <c r="D7" s="21" t="s">
        <v>25</v>
      </c>
      <c r="E7" s="21" t="s">
        <v>42</v>
      </c>
      <c r="F7" s="225"/>
      <c r="G7" s="71" t="s">
        <v>81</v>
      </c>
      <c r="H7" s="82" t="s">
        <v>17</v>
      </c>
    </row>
    <row r="8" spans="1:14" x14ac:dyDescent="0.25">
      <c r="A8" s="21"/>
      <c r="B8" s="21"/>
      <c r="C8" s="21"/>
      <c r="D8" s="21"/>
      <c r="E8" s="21"/>
      <c r="F8" s="8" t="s">
        <v>1</v>
      </c>
      <c r="G8" s="9">
        <f>G10+G61</f>
        <v>0</v>
      </c>
      <c r="H8" s="9">
        <f>H10+H61</f>
        <v>0</v>
      </c>
    </row>
    <row r="9" spans="1:14" x14ac:dyDescent="0.25">
      <c r="A9" s="22"/>
      <c r="B9" s="22"/>
      <c r="C9" s="22"/>
      <c r="D9" s="22"/>
      <c r="E9" s="22"/>
      <c r="F9" s="23" t="s">
        <v>20</v>
      </c>
      <c r="G9" s="23"/>
      <c r="H9" s="127"/>
    </row>
    <row r="10" spans="1:14" s="25" customFormat="1" ht="21" customHeight="1" x14ac:dyDescent="0.25">
      <c r="A10" s="217" t="s">
        <v>47</v>
      </c>
      <c r="B10" s="218"/>
      <c r="C10" s="218"/>
      <c r="D10" s="218"/>
      <c r="E10" s="218"/>
      <c r="F10" s="219"/>
      <c r="G10" s="201">
        <f>G11</f>
        <v>0</v>
      </c>
      <c r="H10" s="201">
        <f>H11</f>
        <v>0</v>
      </c>
    </row>
    <row r="11" spans="1:14" x14ac:dyDescent="0.25">
      <c r="A11" s="26" t="s">
        <v>44</v>
      </c>
      <c r="B11" s="7"/>
      <c r="C11" s="7"/>
      <c r="D11" s="7"/>
      <c r="E11" s="7"/>
      <c r="F11" s="27" t="s">
        <v>45</v>
      </c>
      <c r="G11" s="140">
        <f>G13+G28</f>
        <v>0</v>
      </c>
      <c r="H11" s="140">
        <f>H13+H28</f>
        <v>0</v>
      </c>
    </row>
    <row r="12" spans="1:14" x14ac:dyDescent="0.2">
      <c r="A12" s="7"/>
      <c r="B12" s="7"/>
      <c r="C12" s="7"/>
      <c r="D12" s="7"/>
      <c r="E12" s="7"/>
      <c r="F12" s="10" t="s">
        <v>20</v>
      </c>
      <c r="G12" s="61"/>
      <c r="H12" s="11"/>
    </row>
    <row r="13" spans="1:14" ht="34.5" x14ac:dyDescent="0.25">
      <c r="A13" s="7"/>
      <c r="B13" s="26" t="s">
        <v>150</v>
      </c>
      <c r="C13" s="130"/>
      <c r="D13" s="130"/>
      <c r="E13" s="130"/>
      <c r="F13" s="65" t="s">
        <v>151</v>
      </c>
      <c r="G13" s="138">
        <f>G15</f>
        <v>-26460</v>
      </c>
      <c r="H13" s="138">
        <f>H15</f>
        <v>-15780</v>
      </c>
    </row>
    <row r="14" spans="1:14" x14ac:dyDescent="0.2">
      <c r="A14" s="7"/>
      <c r="B14" s="130"/>
      <c r="C14" s="130"/>
      <c r="D14" s="130"/>
      <c r="E14" s="130"/>
      <c r="F14" s="23" t="s">
        <v>20</v>
      </c>
      <c r="G14" s="15"/>
      <c r="H14" s="11"/>
    </row>
    <row r="15" spans="1:14" x14ac:dyDescent="0.25">
      <c r="A15" s="7"/>
      <c r="B15" s="7"/>
      <c r="C15" s="28" t="s">
        <v>152</v>
      </c>
      <c r="D15" s="130"/>
      <c r="E15" s="130"/>
      <c r="F15" s="65" t="s">
        <v>153</v>
      </c>
      <c r="G15" s="138">
        <f>G17</f>
        <v>-26460</v>
      </c>
      <c r="H15" s="138">
        <f>H17</f>
        <v>-15780</v>
      </c>
    </row>
    <row r="16" spans="1:14" x14ac:dyDescent="0.2">
      <c r="A16" s="7"/>
      <c r="B16" s="7"/>
      <c r="C16" s="130"/>
      <c r="D16" s="130"/>
      <c r="E16" s="130"/>
      <c r="F16" s="70" t="s">
        <v>20</v>
      </c>
      <c r="G16" s="15"/>
      <c r="H16" s="11"/>
    </row>
    <row r="17" spans="1:16" ht="34.5" x14ac:dyDescent="0.25">
      <c r="A17" s="7"/>
      <c r="B17" s="7"/>
      <c r="C17" s="7"/>
      <c r="D17" s="29" t="s">
        <v>144</v>
      </c>
      <c r="E17" s="130"/>
      <c r="F17" s="65" t="s">
        <v>145</v>
      </c>
      <c r="G17" s="138">
        <f>G19</f>
        <v>-26460</v>
      </c>
      <c r="H17" s="138">
        <f>H19</f>
        <v>-15780</v>
      </c>
    </row>
    <row r="18" spans="1:16" x14ac:dyDescent="0.2">
      <c r="A18" s="7"/>
      <c r="B18" s="7"/>
      <c r="C18" s="7"/>
      <c r="D18" s="130"/>
      <c r="E18" s="130"/>
      <c r="F18" s="70" t="s">
        <v>20</v>
      </c>
      <c r="G18" s="15"/>
      <c r="H18" s="11"/>
    </row>
    <row r="19" spans="1:16" ht="34.5" x14ac:dyDescent="0.25">
      <c r="A19" s="7"/>
      <c r="B19" s="7"/>
      <c r="C19" s="7"/>
      <c r="D19" s="7"/>
      <c r="E19" s="8" t="s">
        <v>148</v>
      </c>
      <c r="F19" s="65" t="s">
        <v>149</v>
      </c>
      <c r="G19" s="138">
        <f>G21</f>
        <v>-26460</v>
      </c>
      <c r="H19" s="138">
        <f>H21</f>
        <v>-15780</v>
      </c>
    </row>
    <row r="20" spans="1:16" x14ac:dyDescent="0.2">
      <c r="A20" s="7"/>
      <c r="B20" s="7"/>
      <c r="C20" s="7"/>
      <c r="D20" s="7"/>
      <c r="E20" s="130"/>
      <c r="F20" s="70" t="s">
        <v>26</v>
      </c>
      <c r="G20" s="15"/>
      <c r="H20" s="11"/>
    </row>
    <row r="21" spans="1:16" x14ac:dyDescent="0.25">
      <c r="A21" s="7"/>
      <c r="B21" s="7"/>
      <c r="C21" s="7"/>
      <c r="D21" s="7"/>
      <c r="E21" s="130"/>
      <c r="F21" s="94" t="s">
        <v>9</v>
      </c>
      <c r="G21" s="138">
        <f>G23</f>
        <v>-26460</v>
      </c>
      <c r="H21" s="138">
        <f>H23</f>
        <v>-15780</v>
      </c>
    </row>
    <row r="22" spans="1:16" ht="34.5" x14ac:dyDescent="0.2">
      <c r="A22" s="7"/>
      <c r="B22" s="7"/>
      <c r="C22" s="7"/>
      <c r="D22" s="7"/>
      <c r="E22" s="130"/>
      <c r="F22" s="70" t="s">
        <v>27</v>
      </c>
      <c r="G22" s="15"/>
      <c r="H22" s="11"/>
    </row>
    <row r="23" spans="1:16" x14ac:dyDescent="0.25">
      <c r="A23" s="7"/>
      <c r="B23" s="7"/>
      <c r="C23" s="7"/>
      <c r="D23" s="7"/>
      <c r="E23" s="130"/>
      <c r="F23" s="70" t="s">
        <v>19</v>
      </c>
      <c r="G23" s="138">
        <f>G24</f>
        <v>-26460</v>
      </c>
      <c r="H23" s="138">
        <f>H24</f>
        <v>-15780</v>
      </c>
    </row>
    <row r="24" spans="1:16" x14ac:dyDescent="0.25">
      <c r="A24" s="7"/>
      <c r="B24" s="7"/>
      <c r="C24" s="7"/>
      <c r="D24" s="7"/>
      <c r="E24" s="130"/>
      <c r="F24" s="70" t="s">
        <v>28</v>
      </c>
      <c r="G24" s="138">
        <f>G25</f>
        <v>-26460</v>
      </c>
      <c r="H24" s="138">
        <f>H25</f>
        <v>-15780</v>
      </c>
    </row>
    <row r="25" spans="1:16" x14ac:dyDescent="0.25">
      <c r="A25" s="7"/>
      <c r="B25" s="7"/>
      <c r="C25" s="7"/>
      <c r="D25" s="7"/>
      <c r="E25" s="130"/>
      <c r="F25" s="70" t="s">
        <v>154</v>
      </c>
      <c r="G25" s="138">
        <f>G27</f>
        <v>-26460</v>
      </c>
      <c r="H25" s="138">
        <f>H27</f>
        <v>-15780</v>
      </c>
    </row>
    <row r="26" spans="1:16" ht="34.5" x14ac:dyDescent="0.2">
      <c r="A26" s="7"/>
      <c r="B26" s="7"/>
      <c r="C26" s="7"/>
      <c r="D26" s="7"/>
      <c r="E26" s="7"/>
      <c r="F26" s="70" t="s">
        <v>155</v>
      </c>
      <c r="G26" s="70"/>
      <c r="H26" s="11"/>
    </row>
    <row r="27" spans="1:16" x14ac:dyDescent="0.25">
      <c r="A27" s="7"/>
      <c r="B27" s="7"/>
      <c r="C27" s="7"/>
      <c r="D27" s="7"/>
      <c r="E27" s="7"/>
      <c r="F27" s="70" t="s">
        <v>156</v>
      </c>
      <c r="G27" s="35">
        <f>'Հավելված N1'!D17</f>
        <v>-26460</v>
      </c>
      <c r="H27" s="35">
        <f>'Հավելված N1'!E17</f>
        <v>-15780</v>
      </c>
    </row>
    <row r="28" spans="1:16" x14ac:dyDescent="0.25">
      <c r="A28" s="7"/>
      <c r="B28" s="26" t="s">
        <v>55</v>
      </c>
      <c r="C28" s="7"/>
      <c r="D28" s="7"/>
      <c r="E28" s="7"/>
      <c r="F28" s="48" t="s">
        <v>54</v>
      </c>
      <c r="G28" s="139">
        <f>G30</f>
        <v>26460</v>
      </c>
      <c r="H28" s="139">
        <f>H30</f>
        <v>15780</v>
      </c>
    </row>
    <row r="29" spans="1:16" x14ac:dyDescent="0.25">
      <c r="A29" s="7"/>
      <c r="B29" s="7"/>
      <c r="C29" s="7"/>
      <c r="D29" s="7"/>
      <c r="E29" s="7"/>
      <c r="F29" s="10" t="s">
        <v>20</v>
      </c>
      <c r="G29" s="15"/>
      <c r="H29" s="126"/>
    </row>
    <row r="30" spans="1:16" x14ac:dyDescent="0.25">
      <c r="A30" s="7"/>
      <c r="B30" s="7"/>
      <c r="C30" s="28" t="s">
        <v>21</v>
      </c>
      <c r="D30" s="7"/>
      <c r="E30" s="7"/>
      <c r="F30" s="48" t="s">
        <v>54</v>
      </c>
      <c r="G30" s="139">
        <f>G32</f>
        <v>26460</v>
      </c>
      <c r="H30" s="139">
        <f>H32</f>
        <v>15780</v>
      </c>
    </row>
    <row r="31" spans="1:16" x14ac:dyDescent="0.25">
      <c r="A31" s="7"/>
      <c r="B31" s="7"/>
      <c r="C31" s="28"/>
      <c r="D31" s="7"/>
      <c r="E31" s="7"/>
      <c r="F31" s="10" t="s">
        <v>46</v>
      </c>
      <c r="G31" s="61"/>
      <c r="H31" s="15"/>
      <c r="I31" s="215"/>
      <c r="J31" s="216"/>
      <c r="K31" s="216"/>
      <c r="L31" s="216"/>
      <c r="M31" s="216"/>
      <c r="N31" s="216"/>
      <c r="O31" s="216"/>
      <c r="P31" s="216"/>
    </row>
    <row r="32" spans="1:16" ht="39.6" customHeight="1" x14ac:dyDescent="0.25">
      <c r="A32" s="7"/>
      <c r="B32" s="7"/>
      <c r="C32" s="28"/>
      <c r="D32" s="29">
        <v>1215</v>
      </c>
      <c r="E32" s="7"/>
      <c r="F32" s="62" t="s">
        <v>82</v>
      </c>
      <c r="G32" s="14">
        <f>G34+G43+G52</f>
        <v>26460</v>
      </c>
      <c r="H32" s="14">
        <f>H34+H43+H52</f>
        <v>15780</v>
      </c>
      <c r="I32" s="30"/>
      <c r="J32" s="30"/>
      <c r="K32" s="30"/>
      <c r="L32" s="30"/>
      <c r="M32" s="30"/>
      <c r="N32" s="30"/>
      <c r="O32" s="30"/>
      <c r="P32" s="30"/>
    </row>
    <row r="33" spans="1:16" x14ac:dyDescent="0.25">
      <c r="A33" s="7"/>
      <c r="B33" s="7"/>
      <c r="C33" s="28"/>
      <c r="D33" s="7"/>
      <c r="E33" s="7"/>
      <c r="F33" s="47" t="s">
        <v>20</v>
      </c>
      <c r="G33" s="61"/>
      <c r="H33" s="15"/>
      <c r="I33" s="30"/>
      <c r="J33" s="30"/>
      <c r="K33" s="30"/>
      <c r="L33" s="30"/>
      <c r="M33" s="30"/>
      <c r="N33" s="30"/>
      <c r="O33" s="30"/>
      <c r="P33" s="30"/>
    </row>
    <row r="34" spans="1:16" ht="24" customHeight="1" x14ac:dyDescent="0.25">
      <c r="A34" s="7"/>
      <c r="B34" s="7"/>
      <c r="C34" s="28"/>
      <c r="D34" s="31"/>
      <c r="E34" s="8">
        <v>12003</v>
      </c>
      <c r="F34" s="62" t="s">
        <v>85</v>
      </c>
      <c r="G34" s="9">
        <f>G36</f>
        <v>0</v>
      </c>
      <c r="H34" s="14">
        <f>H36</f>
        <v>-10680</v>
      </c>
    </row>
    <row r="35" spans="1:16" x14ac:dyDescent="0.25">
      <c r="A35" s="7"/>
      <c r="B35" s="7"/>
      <c r="C35" s="28"/>
      <c r="D35" s="7"/>
      <c r="E35" s="7"/>
      <c r="F35" s="47" t="s">
        <v>26</v>
      </c>
      <c r="G35" s="15"/>
      <c r="H35" s="33"/>
    </row>
    <row r="36" spans="1:16" ht="20.45" customHeight="1" x14ac:dyDescent="0.25">
      <c r="A36" s="7"/>
      <c r="B36" s="7"/>
      <c r="C36" s="28"/>
      <c r="D36" s="7"/>
      <c r="E36" s="7"/>
      <c r="F36" s="94" t="s">
        <v>9</v>
      </c>
      <c r="G36" s="126">
        <f>G38</f>
        <v>0</v>
      </c>
      <c r="H36" s="34">
        <f>H38</f>
        <v>-10680</v>
      </c>
    </row>
    <row r="37" spans="1:16" ht="34.5" x14ac:dyDescent="0.25">
      <c r="A37" s="7"/>
      <c r="B37" s="7"/>
      <c r="C37" s="28"/>
      <c r="D37" s="7"/>
      <c r="E37" s="7"/>
      <c r="F37" s="47" t="s">
        <v>27</v>
      </c>
      <c r="G37" s="15"/>
      <c r="H37" s="33"/>
    </row>
    <row r="38" spans="1:16" x14ac:dyDescent="0.25">
      <c r="A38" s="7"/>
      <c r="B38" s="7"/>
      <c r="C38" s="28"/>
      <c r="D38" s="7"/>
      <c r="E38" s="7"/>
      <c r="F38" s="47" t="s">
        <v>19</v>
      </c>
      <c r="G38" s="126">
        <f>G39</f>
        <v>0</v>
      </c>
      <c r="H38" s="35">
        <f>H39</f>
        <v>-10680</v>
      </c>
    </row>
    <row r="39" spans="1:16" x14ac:dyDescent="0.25">
      <c r="A39" s="7"/>
      <c r="B39" s="7"/>
      <c r="C39" s="28"/>
      <c r="D39" s="7"/>
      <c r="E39" s="7"/>
      <c r="F39" s="47" t="s">
        <v>28</v>
      </c>
      <c r="G39" s="126">
        <f>G40</f>
        <v>0</v>
      </c>
      <c r="H39" s="35">
        <f>H40</f>
        <v>-10680</v>
      </c>
    </row>
    <row r="40" spans="1:16" x14ac:dyDescent="0.25">
      <c r="A40" s="7"/>
      <c r="B40" s="7"/>
      <c r="C40" s="28"/>
      <c r="D40" s="7"/>
      <c r="E40" s="7"/>
      <c r="F40" s="47" t="s">
        <v>56</v>
      </c>
      <c r="G40" s="126">
        <f>G41</f>
        <v>0</v>
      </c>
      <c r="H40" s="35">
        <f>H42</f>
        <v>-10680</v>
      </c>
    </row>
    <row r="41" spans="1:16" ht="21" customHeight="1" x14ac:dyDescent="0.25">
      <c r="A41" s="7"/>
      <c r="B41" s="7"/>
      <c r="C41" s="28"/>
      <c r="D41" s="7"/>
      <c r="E41" s="7"/>
      <c r="F41" s="61" t="s">
        <v>57</v>
      </c>
      <c r="G41" s="126">
        <f>G42</f>
        <v>0</v>
      </c>
      <c r="H41" s="35">
        <f>H42</f>
        <v>-10680</v>
      </c>
    </row>
    <row r="42" spans="1:16" x14ac:dyDescent="0.25">
      <c r="A42" s="7"/>
      <c r="B42" s="7"/>
      <c r="C42" s="28"/>
      <c r="D42" s="7"/>
      <c r="E42" s="7"/>
      <c r="F42" s="61" t="s">
        <v>109</v>
      </c>
      <c r="G42" s="126">
        <f>'Հավելված N1'!D30</f>
        <v>0</v>
      </c>
      <c r="H42" s="35">
        <f>'Հավելված N1'!E30</f>
        <v>-10680</v>
      </c>
    </row>
    <row r="43" spans="1:16" x14ac:dyDescent="0.25">
      <c r="A43" s="22"/>
      <c r="B43" s="22"/>
      <c r="C43" s="22"/>
      <c r="D43" s="22"/>
      <c r="E43" s="8">
        <v>11001</v>
      </c>
      <c r="F43" s="8" t="s">
        <v>105</v>
      </c>
      <c r="G43" s="96">
        <f>G45</f>
        <v>15660</v>
      </c>
      <c r="H43" s="96">
        <f>H45</f>
        <v>15660</v>
      </c>
    </row>
    <row r="44" spans="1:16" x14ac:dyDescent="0.25">
      <c r="A44" s="22"/>
      <c r="B44" s="22"/>
      <c r="C44" s="22"/>
      <c r="D44" s="22"/>
      <c r="E44" s="22"/>
      <c r="F44" s="47" t="s">
        <v>26</v>
      </c>
      <c r="G44" s="15"/>
      <c r="H44" s="35"/>
    </row>
    <row r="45" spans="1:16" x14ac:dyDescent="0.25">
      <c r="A45" s="22"/>
      <c r="B45" s="22"/>
      <c r="C45" s="22"/>
      <c r="D45" s="22"/>
      <c r="E45" s="22"/>
      <c r="F45" s="47" t="s">
        <v>9</v>
      </c>
      <c r="G45" s="138">
        <f>G47</f>
        <v>15660</v>
      </c>
      <c r="H45" s="138">
        <f>H47</f>
        <v>15660</v>
      </c>
    </row>
    <row r="46" spans="1:16" ht="34.5" x14ac:dyDescent="0.25">
      <c r="A46" s="22"/>
      <c r="B46" s="22"/>
      <c r="C46" s="22"/>
      <c r="D46" s="22"/>
      <c r="E46" s="22"/>
      <c r="F46" s="47" t="s">
        <v>27</v>
      </c>
      <c r="G46" s="15"/>
      <c r="H46" s="35"/>
    </row>
    <row r="47" spans="1:16" ht="18.600000000000001" customHeight="1" x14ac:dyDescent="0.25">
      <c r="A47" s="22"/>
      <c r="B47" s="22"/>
      <c r="C47" s="22"/>
      <c r="D47" s="22"/>
      <c r="E47" s="22"/>
      <c r="F47" s="61" t="s">
        <v>19</v>
      </c>
      <c r="G47" s="138">
        <f t="shared" ref="G47:H50" si="0">G48</f>
        <v>15660</v>
      </c>
      <c r="H47" s="138">
        <f t="shared" si="0"/>
        <v>15660</v>
      </c>
    </row>
    <row r="48" spans="1:16" x14ac:dyDescent="0.25">
      <c r="A48" s="22"/>
      <c r="B48" s="22"/>
      <c r="C48" s="22"/>
      <c r="D48" s="22"/>
      <c r="E48" s="22"/>
      <c r="F48" s="61" t="s">
        <v>28</v>
      </c>
      <c r="G48" s="138">
        <f t="shared" si="0"/>
        <v>15660</v>
      </c>
      <c r="H48" s="138">
        <f t="shared" si="0"/>
        <v>15660</v>
      </c>
    </row>
    <row r="49" spans="1:8" x14ac:dyDescent="0.25">
      <c r="A49" s="22"/>
      <c r="B49" s="22"/>
      <c r="C49" s="22"/>
      <c r="D49" s="22"/>
      <c r="E49" s="22"/>
      <c r="F49" s="61" t="s">
        <v>110</v>
      </c>
      <c r="G49" s="138">
        <f t="shared" si="0"/>
        <v>15660</v>
      </c>
      <c r="H49" s="138">
        <f t="shared" si="0"/>
        <v>15660</v>
      </c>
    </row>
    <row r="50" spans="1:8" ht="17.45" customHeight="1" x14ac:dyDescent="0.25">
      <c r="A50" s="22"/>
      <c r="B50" s="22"/>
      <c r="C50" s="22"/>
      <c r="D50" s="22"/>
      <c r="E50" s="22"/>
      <c r="F50" s="61" t="s">
        <v>111</v>
      </c>
      <c r="G50" s="138">
        <f t="shared" si="0"/>
        <v>15660</v>
      </c>
      <c r="H50" s="138">
        <f t="shared" si="0"/>
        <v>15660</v>
      </c>
    </row>
    <row r="51" spans="1:8" x14ac:dyDescent="0.25">
      <c r="A51" s="22"/>
      <c r="B51" s="22"/>
      <c r="C51" s="22"/>
      <c r="D51" s="22"/>
      <c r="E51" s="22"/>
      <c r="F51" s="61" t="s">
        <v>112</v>
      </c>
      <c r="G51" s="35">
        <f>'Հավելված N1'!D36</f>
        <v>15660</v>
      </c>
      <c r="H51" s="35">
        <f>'Հավելված N1'!E36</f>
        <v>15660</v>
      </c>
    </row>
    <row r="52" spans="1:8" ht="34.5" x14ac:dyDescent="0.25">
      <c r="A52" s="22"/>
      <c r="B52" s="22"/>
      <c r="C52" s="22"/>
      <c r="D52" s="22"/>
      <c r="E52" s="8">
        <v>12002</v>
      </c>
      <c r="F52" s="8" t="s">
        <v>107</v>
      </c>
      <c r="G52" s="96">
        <f>G54</f>
        <v>10800</v>
      </c>
      <c r="H52" s="96">
        <f>H54</f>
        <v>10800</v>
      </c>
    </row>
    <row r="53" spans="1:8" x14ac:dyDescent="0.25">
      <c r="A53" s="22"/>
      <c r="B53" s="22"/>
      <c r="C53" s="22"/>
      <c r="D53" s="22"/>
      <c r="E53" s="22"/>
      <c r="F53" s="61" t="s">
        <v>26</v>
      </c>
      <c r="G53" s="23"/>
      <c r="H53" s="24"/>
    </row>
    <row r="54" spans="1:8" x14ac:dyDescent="0.25">
      <c r="A54" s="22"/>
      <c r="B54" s="22"/>
      <c r="C54" s="22"/>
      <c r="D54" s="22"/>
      <c r="E54" s="22"/>
      <c r="F54" s="61" t="s">
        <v>9</v>
      </c>
      <c r="G54" s="95">
        <f>G56</f>
        <v>10800</v>
      </c>
      <c r="H54" s="95">
        <f>H56</f>
        <v>10800</v>
      </c>
    </row>
    <row r="55" spans="1:8" ht="34.5" x14ac:dyDescent="0.25">
      <c r="A55" s="22"/>
      <c r="B55" s="22"/>
      <c r="C55" s="22"/>
      <c r="D55" s="22"/>
      <c r="E55" s="22"/>
      <c r="F55" s="61" t="s">
        <v>27</v>
      </c>
      <c r="G55" s="24"/>
      <c r="H55" s="24"/>
    </row>
    <row r="56" spans="1:8" x14ac:dyDescent="0.25">
      <c r="A56" s="22"/>
      <c r="B56" s="22"/>
      <c r="C56" s="22"/>
      <c r="D56" s="22"/>
      <c r="E56" s="22"/>
      <c r="F56" s="61" t="s">
        <v>19</v>
      </c>
      <c r="G56" s="95">
        <f t="shared" ref="G56:H59" si="1">G57</f>
        <v>10800</v>
      </c>
      <c r="H56" s="95">
        <f t="shared" si="1"/>
        <v>10800</v>
      </c>
    </row>
    <row r="57" spans="1:8" x14ac:dyDescent="0.25">
      <c r="A57" s="22"/>
      <c r="B57" s="22"/>
      <c r="C57" s="22"/>
      <c r="D57" s="22"/>
      <c r="E57" s="22"/>
      <c r="F57" s="61" t="s">
        <v>28</v>
      </c>
      <c r="G57" s="95">
        <f t="shared" si="1"/>
        <v>10800</v>
      </c>
      <c r="H57" s="95">
        <f t="shared" si="1"/>
        <v>10800</v>
      </c>
    </row>
    <row r="58" spans="1:8" x14ac:dyDescent="0.25">
      <c r="A58" s="22"/>
      <c r="B58" s="22"/>
      <c r="C58" s="22"/>
      <c r="D58" s="22"/>
      <c r="E58" s="22"/>
      <c r="F58" s="94" t="s">
        <v>110</v>
      </c>
      <c r="G58" s="95">
        <f t="shared" si="1"/>
        <v>10800</v>
      </c>
      <c r="H58" s="95">
        <f t="shared" si="1"/>
        <v>10800</v>
      </c>
    </row>
    <row r="59" spans="1:8" x14ac:dyDescent="0.25">
      <c r="A59" s="22"/>
      <c r="B59" s="22"/>
      <c r="C59" s="22"/>
      <c r="D59" s="22"/>
      <c r="E59" s="22"/>
      <c r="F59" s="94" t="s">
        <v>111</v>
      </c>
      <c r="G59" s="95">
        <f t="shared" si="1"/>
        <v>10800</v>
      </c>
      <c r="H59" s="95">
        <f t="shared" si="1"/>
        <v>10800</v>
      </c>
    </row>
    <row r="60" spans="1:8" x14ac:dyDescent="0.25">
      <c r="A60" s="22"/>
      <c r="B60" s="22"/>
      <c r="C60" s="22"/>
      <c r="D60" s="22"/>
      <c r="E60" s="22"/>
      <c r="F60" s="61" t="s">
        <v>112</v>
      </c>
      <c r="G60" s="35">
        <f>'Հավելված N1'!D42</f>
        <v>10800</v>
      </c>
      <c r="H60" s="35">
        <f>'Հավելված N1'!E42</f>
        <v>10800</v>
      </c>
    </row>
    <row r="61" spans="1:8" s="25" customFormat="1" ht="21" customHeight="1" x14ac:dyDescent="0.25">
      <c r="A61" s="217" t="s">
        <v>170</v>
      </c>
      <c r="B61" s="218"/>
      <c r="C61" s="218"/>
      <c r="D61" s="218"/>
      <c r="E61" s="218"/>
      <c r="F61" s="219"/>
      <c r="G61" s="201">
        <f>G62</f>
        <v>0</v>
      </c>
      <c r="H61" s="201">
        <f>H62</f>
        <v>0</v>
      </c>
    </row>
    <row r="62" spans="1:8" x14ac:dyDescent="0.3">
      <c r="A62" s="97" t="s">
        <v>113</v>
      </c>
      <c r="B62" s="98"/>
      <c r="C62" s="98"/>
      <c r="D62" s="99"/>
      <c r="E62" s="99"/>
      <c r="F62" s="100" t="s">
        <v>114</v>
      </c>
      <c r="G62" s="12">
        <f>G64</f>
        <v>0</v>
      </c>
      <c r="H62" s="12">
        <f>H64</f>
        <v>0</v>
      </c>
    </row>
    <row r="63" spans="1:8" x14ac:dyDescent="0.3">
      <c r="A63" s="97"/>
      <c r="B63" s="98"/>
      <c r="C63" s="98"/>
      <c r="D63" s="99"/>
      <c r="E63" s="99"/>
      <c r="F63" s="23" t="s">
        <v>115</v>
      </c>
      <c r="G63" s="23"/>
      <c r="H63" s="128"/>
    </row>
    <row r="64" spans="1:8" x14ac:dyDescent="0.3">
      <c r="A64" s="97"/>
      <c r="B64" s="97" t="s">
        <v>116</v>
      </c>
      <c r="C64" s="98"/>
      <c r="D64" s="99"/>
      <c r="E64" s="99"/>
      <c r="F64" s="101" t="s">
        <v>117</v>
      </c>
      <c r="G64" s="12">
        <f>G66</f>
        <v>0</v>
      </c>
      <c r="H64" s="12">
        <f>H66</f>
        <v>0</v>
      </c>
    </row>
    <row r="65" spans="1:8" x14ac:dyDescent="0.3">
      <c r="A65" s="97"/>
      <c r="B65" s="97"/>
      <c r="C65" s="98"/>
      <c r="D65" s="99"/>
      <c r="E65" s="99"/>
      <c r="F65" s="23" t="s">
        <v>115</v>
      </c>
      <c r="G65" s="23"/>
      <c r="H65" s="128"/>
    </row>
    <row r="66" spans="1:8" x14ac:dyDescent="0.3">
      <c r="A66" s="97"/>
      <c r="B66" s="97"/>
      <c r="C66" s="97" t="s">
        <v>116</v>
      </c>
      <c r="D66" s="99"/>
      <c r="E66" s="99"/>
      <c r="F66" s="100" t="s">
        <v>100</v>
      </c>
      <c r="G66" s="12">
        <f>G68</f>
        <v>0</v>
      </c>
      <c r="H66" s="12">
        <f>H68</f>
        <v>0</v>
      </c>
    </row>
    <row r="67" spans="1:8" x14ac:dyDescent="0.3">
      <c r="A67" s="97"/>
      <c r="B67" s="97"/>
      <c r="C67" s="97"/>
      <c r="D67" s="99"/>
      <c r="E67" s="99"/>
      <c r="F67" s="107" t="s">
        <v>115</v>
      </c>
      <c r="G67" s="23"/>
      <c r="H67" s="23"/>
    </row>
    <row r="68" spans="1:8" ht="18" customHeight="1" x14ac:dyDescent="0.25">
      <c r="A68" s="97"/>
      <c r="B68" s="97"/>
      <c r="C68" s="97"/>
      <c r="D68" s="83">
        <v>1139</v>
      </c>
      <c r="E68" s="112"/>
      <c r="F68" s="112" t="s">
        <v>118</v>
      </c>
      <c r="G68" s="12">
        <f>G70+G78</f>
        <v>0</v>
      </c>
      <c r="H68" s="12">
        <f>H70+H78</f>
        <v>0</v>
      </c>
    </row>
    <row r="69" spans="1:8" x14ac:dyDescent="0.25">
      <c r="A69" s="97"/>
      <c r="B69" s="97"/>
      <c r="C69" s="97"/>
      <c r="D69" s="102"/>
      <c r="E69" s="103"/>
      <c r="F69" s="107" t="s">
        <v>20</v>
      </c>
      <c r="G69" s="23"/>
      <c r="H69" s="23"/>
    </row>
    <row r="70" spans="1:8" x14ac:dyDescent="0.3">
      <c r="A70" s="97"/>
      <c r="B70" s="97"/>
      <c r="C70" s="97"/>
      <c r="D70" s="102"/>
      <c r="E70" s="104">
        <v>11001</v>
      </c>
      <c r="F70" s="108" t="s">
        <v>100</v>
      </c>
      <c r="G70" s="96">
        <f>G72</f>
        <v>15660</v>
      </c>
      <c r="H70" s="96">
        <f>H72</f>
        <v>15660</v>
      </c>
    </row>
    <row r="71" spans="1:8" x14ac:dyDescent="0.25">
      <c r="A71" s="97"/>
      <c r="B71" s="97"/>
      <c r="C71" s="97"/>
      <c r="D71" s="102"/>
      <c r="E71" s="104"/>
      <c r="F71" s="107" t="s">
        <v>26</v>
      </c>
      <c r="G71" s="24"/>
      <c r="H71" s="24"/>
    </row>
    <row r="72" spans="1:8" x14ac:dyDescent="0.25">
      <c r="A72" s="97"/>
      <c r="B72" s="97"/>
      <c r="C72" s="97"/>
      <c r="D72" s="102"/>
      <c r="E72" s="104"/>
      <c r="F72" s="105" t="s">
        <v>99</v>
      </c>
      <c r="G72" s="95">
        <f>G74</f>
        <v>15660</v>
      </c>
      <c r="H72" s="95">
        <f>H74</f>
        <v>15660</v>
      </c>
    </row>
    <row r="73" spans="1:8" ht="37.9" customHeight="1" x14ac:dyDescent="0.25">
      <c r="A73" s="97"/>
      <c r="B73" s="97"/>
      <c r="C73" s="97"/>
      <c r="D73" s="102"/>
      <c r="E73" s="104"/>
      <c r="F73" s="109" t="s">
        <v>119</v>
      </c>
      <c r="G73" s="24"/>
      <c r="H73" s="24"/>
    </row>
    <row r="74" spans="1:8" x14ac:dyDescent="0.25">
      <c r="A74" s="97"/>
      <c r="B74" s="97"/>
      <c r="C74" s="97"/>
      <c r="D74" s="102"/>
      <c r="E74" s="104"/>
      <c r="F74" s="106" t="s">
        <v>19</v>
      </c>
      <c r="G74" s="95">
        <f t="shared" ref="G74:H76" si="2">G75</f>
        <v>15660</v>
      </c>
      <c r="H74" s="95">
        <f t="shared" si="2"/>
        <v>15660</v>
      </c>
    </row>
    <row r="75" spans="1:8" x14ac:dyDescent="0.25">
      <c r="A75" s="97"/>
      <c r="B75" s="97"/>
      <c r="C75" s="97"/>
      <c r="D75" s="102"/>
      <c r="E75" s="104"/>
      <c r="F75" s="110" t="s">
        <v>28</v>
      </c>
      <c r="G75" s="95">
        <f t="shared" si="2"/>
        <v>15660</v>
      </c>
      <c r="H75" s="95">
        <f t="shared" si="2"/>
        <v>15660</v>
      </c>
    </row>
    <row r="76" spans="1:8" x14ac:dyDescent="0.25">
      <c r="A76" s="97"/>
      <c r="B76" s="97"/>
      <c r="C76" s="97"/>
      <c r="D76" s="102"/>
      <c r="E76" s="104"/>
      <c r="F76" s="110" t="s">
        <v>120</v>
      </c>
      <c r="G76" s="95">
        <f t="shared" si="2"/>
        <v>15660</v>
      </c>
      <c r="H76" s="95">
        <f t="shared" si="2"/>
        <v>15660</v>
      </c>
    </row>
    <row r="77" spans="1:8" x14ac:dyDescent="0.25">
      <c r="A77" s="97"/>
      <c r="B77" s="97"/>
      <c r="C77" s="97"/>
      <c r="D77" s="102"/>
      <c r="E77" s="104"/>
      <c r="F77" s="111" t="s">
        <v>121</v>
      </c>
      <c r="G77" s="35">
        <f>'Հավելված N1'!D57</f>
        <v>15660</v>
      </c>
      <c r="H77" s="35">
        <f>'Հավելված N1'!E57</f>
        <v>15660</v>
      </c>
    </row>
    <row r="78" spans="1:8" x14ac:dyDescent="0.3">
      <c r="A78" s="97"/>
      <c r="B78" s="97"/>
      <c r="C78" s="97"/>
      <c r="D78" s="102"/>
      <c r="E78" s="104">
        <v>11001</v>
      </c>
      <c r="F78" s="108" t="s">
        <v>100</v>
      </c>
      <c r="G78" s="96">
        <f>G80</f>
        <v>-15660</v>
      </c>
      <c r="H78" s="96">
        <f>H80</f>
        <v>-15660</v>
      </c>
    </row>
    <row r="79" spans="1:8" x14ac:dyDescent="0.25">
      <c r="A79" s="97"/>
      <c r="B79" s="97"/>
      <c r="C79" s="97"/>
      <c r="D79" s="102"/>
      <c r="E79" s="104"/>
      <c r="F79" s="107" t="s">
        <v>26</v>
      </c>
      <c r="G79" s="24"/>
      <c r="H79" s="24"/>
    </row>
    <row r="80" spans="1:8" x14ac:dyDescent="0.25">
      <c r="A80" s="97"/>
      <c r="B80" s="97"/>
      <c r="C80" s="97"/>
      <c r="D80" s="102"/>
      <c r="E80" s="104"/>
      <c r="F80" s="105" t="s">
        <v>99</v>
      </c>
      <c r="G80" s="95">
        <f>G82</f>
        <v>-15660</v>
      </c>
      <c r="H80" s="95">
        <f>H82</f>
        <v>-15660</v>
      </c>
    </row>
    <row r="81" spans="1:8" ht="38.450000000000003" customHeight="1" x14ac:dyDescent="0.25">
      <c r="A81" s="97"/>
      <c r="B81" s="97"/>
      <c r="C81" s="97"/>
      <c r="D81" s="102"/>
      <c r="E81" s="104"/>
      <c r="F81" s="106" t="s">
        <v>119</v>
      </c>
      <c r="G81" s="24"/>
      <c r="H81" s="24"/>
    </row>
    <row r="82" spans="1:8" x14ac:dyDescent="0.25">
      <c r="A82" s="97"/>
      <c r="B82" s="97"/>
      <c r="C82" s="97"/>
      <c r="D82" s="102"/>
      <c r="E82" s="104"/>
      <c r="F82" s="106" t="s">
        <v>19</v>
      </c>
      <c r="G82" s="95">
        <f t="shared" ref="G82:H84" si="3">G83</f>
        <v>-15660</v>
      </c>
      <c r="H82" s="95">
        <f t="shared" si="3"/>
        <v>-15660</v>
      </c>
    </row>
    <row r="83" spans="1:8" x14ac:dyDescent="0.25">
      <c r="A83" s="97"/>
      <c r="B83" s="97"/>
      <c r="C83" s="97"/>
      <c r="D83" s="102"/>
      <c r="E83" s="104"/>
      <c r="F83" s="110" t="s">
        <v>28</v>
      </c>
      <c r="G83" s="95">
        <f t="shared" si="3"/>
        <v>-15660</v>
      </c>
      <c r="H83" s="95">
        <f t="shared" si="3"/>
        <v>-15660</v>
      </c>
    </row>
    <row r="84" spans="1:8" x14ac:dyDescent="0.25">
      <c r="A84" s="97"/>
      <c r="B84" s="97"/>
      <c r="C84" s="97"/>
      <c r="D84" s="102"/>
      <c r="E84" s="104"/>
      <c r="F84" s="110" t="s">
        <v>120</v>
      </c>
      <c r="G84" s="95">
        <f t="shared" si="3"/>
        <v>-15660</v>
      </c>
      <c r="H84" s="95">
        <f t="shared" si="3"/>
        <v>-15660</v>
      </c>
    </row>
    <row r="85" spans="1:8" x14ac:dyDescent="0.25">
      <c r="A85" s="97"/>
      <c r="B85" s="97"/>
      <c r="C85" s="97"/>
      <c r="D85" s="102"/>
      <c r="E85" s="104"/>
      <c r="F85" s="111" t="s">
        <v>121</v>
      </c>
      <c r="G85" s="32">
        <f>'Հավելված N1'!D63</f>
        <v>-15660</v>
      </c>
      <c r="H85" s="32">
        <f>'Հավելված N1'!E63</f>
        <v>-15660</v>
      </c>
    </row>
  </sheetData>
  <mergeCells count="11">
    <mergeCell ref="A61:F61"/>
    <mergeCell ref="I31:P31"/>
    <mergeCell ref="F1:H1"/>
    <mergeCell ref="F2:H2"/>
    <mergeCell ref="F3:H3"/>
    <mergeCell ref="A10:F10"/>
    <mergeCell ref="A4:H4"/>
    <mergeCell ref="A6:C6"/>
    <mergeCell ref="D6:E6"/>
    <mergeCell ref="F6:F7"/>
    <mergeCell ref="G6:H6"/>
  </mergeCells>
  <pageMargins left="0.7" right="0.7" top="0.75" bottom="0.75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abSelected="1" zoomScale="110" zoomScaleNormal="110" workbookViewId="0">
      <selection activeCell="A5" sqref="A5:D5"/>
    </sheetView>
  </sheetViews>
  <sheetFormatPr defaultColWidth="9.140625" defaultRowHeight="17.25" x14ac:dyDescent="0.25"/>
  <cols>
    <col min="1" max="1" width="28.5703125" style="1" customWidth="1"/>
    <col min="2" max="2" width="68.42578125" style="1" customWidth="1"/>
    <col min="3" max="3" width="22.42578125" style="1" customWidth="1"/>
    <col min="4" max="4" width="26.7109375" style="41" customWidth="1"/>
    <col min="5" max="16384" width="9.140625" style="1"/>
  </cols>
  <sheetData>
    <row r="1" spans="1:4" x14ac:dyDescent="0.25">
      <c r="B1" s="206" t="s">
        <v>183</v>
      </c>
      <c r="C1" s="206"/>
      <c r="D1" s="206"/>
    </row>
    <row r="2" spans="1:4" s="2" customFormat="1" x14ac:dyDescent="0.3">
      <c r="B2" s="207" t="s">
        <v>80</v>
      </c>
      <c r="C2" s="207"/>
      <c r="D2" s="207"/>
    </row>
    <row r="3" spans="1:4" s="2" customFormat="1" x14ac:dyDescent="0.3">
      <c r="B3" s="207" t="s">
        <v>22</v>
      </c>
      <c r="C3" s="207"/>
      <c r="D3" s="207"/>
    </row>
    <row r="4" spans="1:4" s="2" customFormat="1" x14ac:dyDescent="0.3">
      <c r="A4" s="249"/>
      <c r="B4" s="249"/>
      <c r="C4" s="249"/>
      <c r="D4" s="249"/>
    </row>
    <row r="5" spans="1:4" ht="44.45" customHeight="1" x14ac:dyDescent="0.25">
      <c r="A5" s="251" t="s">
        <v>184</v>
      </c>
      <c r="B5" s="251"/>
      <c r="C5" s="251"/>
      <c r="D5" s="251"/>
    </row>
    <row r="6" spans="1:4" ht="15" customHeight="1" x14ac:dyDescent="0.25">
      <c r="A6" s="37"/>
      <c r="B6" s="37"/>
      <c r="C6" s="60"/>
      <c r="D6" s="43"/>
    </row>
    <row r="7" spans="1:4" ht="19.899999999999999" customHeight="1" x14ac:dyDescent="0.25">
      <c r="A7" s="250" t="s">
        <v>41</v>
      </c>
      <c r="B7" s="250"/>
      <c r="C7" s="250"/>
      <c r="D7" s="250"/>
    </row>
    <row r="8" spans="1:4" x14ac:dyDescent="0.25">
      <c r="A8" s="237" t="s">
        <v>30</v>
      </c>
      <c r="B8" s="237"/>
      <c r="C8" s="237"/>
      <c r="D8" s="237"/>
    </row>
    <row r="9" spans="1:4" ht="16.899999999999999" customHeight="1" x14ac:dyDescent="0.25">
      <c r="A9" s="238"/>
      <c r="B9" s="239"/>
      <c r="C9" s="239"/>
      <c r="D9" s="240"/>
    </row>
    <row r="10" spans="1:4" ht="20.45" customHeight="1" x14ac:dyDescent="0.25">
      <c r="A10" s="65" t="s">
        <v>31</v>
      </c>
      <c r="B10" s="237" t="s">
        <v>32</v>
      </c>
      <c r="C10" s="237"/>
      <c r="D10" s="237"/>
    </row>
    <row r="11" spans="1:4" ht="18" customHeight="1" x14ac:dyDescent="0.25">
      <c r="A11" s="69">
        <v>1045</v>
      </c>
      <c r="B11" s="242" t="s">
        <v>158</v>
      </c>
      <c r="C11" s="243"/>
      <c r="D11" s="244"/>
    </row>
    <row r="12" spans="1:4" ht="16.899999999999999" customHeight="1" x14ac:dyDescent="0.25">
      <c r="A12" s="238"/>
      <c r="B12" s="239"/>
      <c r="C12" s="239"/>
      <c r="D12" s="240"/>
    </row>
    <row r="13" spans="1:4" ht="18.600000000000001" customHeight="1" x14ac:dyDescent="0.25">
      <c r="A13" s="237" t="s">
        <v>33</v>
      </c>
      <c r="B13" s="237"/>
      <c r="C13" s="237"/>
      <c r="D13" s="237"/>
    </row>
    <row r="14" spans="1:4" ht="10.15" customHeight="1" x14ac:dyDescent="0.25">
      <c r="A14" s="238"/>
      <c r="B14" s="239"/>
      <c r="C14" s="239"/>
      <c r="D14" s="240"/>
    </row>
    <row r="15" spans="1:4" ht="37.9" customHeight="1" x14ac:dyDescent="0.25">
      <c r="A15" s="70" t="s">
        <v>34</v>
      </c>
      <c r="B15" s="69">
        <v>1045</v>
      </c>
      <c r="C15" s="245" t="s">
        <v>63</v>
      </c>
      <c r="D15" s="246"/>
    </row>
    <row r="16" spans="1:4" ht="22.15" customHeight="1" x14ac:dyDescent="0.25">
      <c r="A16" s="70" t="s">
        <v>35</v>
      </c>
      <c r="B16" s="69">
        <v>12004</v>
      </c>
      <c r="C16" s="71" t="s">
        <v>81</v>
      </c>
      <c r="D16" s="38" t="s">
        <v>17</v>
      </c>
    </row>
    <row r="17" spans="1:4" ht="34.9" customHeight="1" x14ac:dyDescent="0.25">
      <c r="A17" s="70" t="s">
        <v>36</v>
      </c>
      <c r="B17" s="49" t="s">
        <v>159</v>
      </c>
      <c r="C17" s="64"/>
      <c r="D17" s="64"/>
    </row>
    <row r="18" spans="1:4" ht="21.6" customHeight="1" x14ac:dyDescent="0.25">
      <c r="A18" s="70" t="s">
        <v>37</v>
      </c>
      <c r="B18" s="49" t="s">
        <v>159</v>
      </c>
      <c r="C18" s="64"/>
      <c r="D18" s="64"/>
    </row>
    <row r="19" spans="1:4" ht="26.45" customHeight="1" x14ac:dyDescent="0.25">
      <c r="A19" s="70" t="s">
        <v>38</v>
      </c>
      <c r="B19" s="49" t="s">
        <v>138</v>
      </c>
      <c r="C19" s="64"/>
      <c r="D19" s="64"/>
    </row>
    <row r="20" spans="1:4" ht="54" customHeight="1" x14ac:dyDescent="0.25">
      <c r="A20" s="70" t="s">
        <v>160</v>
      </c>
      <c r="B20" s="49" t="s">
        <v>161</v>
      </c>
      <c r="C20" s="64"/>
      <c r="D20" s="68"/>
    </row>
    <row r="21" spans="1:4" ht="25.9" customHeight="1" x14ac:dyDescent="0.25">
      <c r="A21" s="238" t="s">
        <v>39</v>
      </c>
      <c r="B21" s="239"/>
      <c r="C21" s="239"/>
      <c r="D21" s="240"/>
    </row>
    <row r="22" spans="1:4" ht="20.45" customHeight="1" x14ac:dyDescent="0.25">
      <c r="A22" s="247" t="s">
        <v>162</v>
      </c>
      <c r="B22" s="247"/>
      <c r="C22" s="56">
        <v>-76</v>
      </c>
      <c r="D22" s="56">
        <v>-45</v>
      </c>
    </row>
    <row r="23" spans="1:4" ht="25.15" customHeight="1" x14ac:dyDescent="0.25">
      <c r="A23" s="248" t="s">
        <v>40</v>
      </c>
      <c r="B23" s="248"/>
      <c r="C23" s="55">
        <f>'Հավելված N2'!G27</f>
        <v>-26460</v>
      </c>
      <c r="D23" s="55">
        <f>'Հավելված N2'!H27</f>
        <v>-15780</v>
      </c>
    </row>
    <row r="24" spans="1:4" ht="10.15" customHeight="1" x14ac:dyDescent="0.25">
      <c r="A24" s="238"/>
      <c r="B24" s="239"/>
      <c r="C24" s="239"/>
      <c r="D24" s="240"/>
    </row>
    <row r="25" spans="1:4" x14ac:dyDescent="0.25">
      <c r="A25" s="27" t="s">
        <v>31</v>
      </c>
      <c r="B25" s="237" t="s">
        <v>32</v>
      </c>
      <c r="C25" s="237"/>
      <c r="D25" s="237"/>
    </row>
    <row r="26" spans="1:4" x14ac:dyDescent="0.25">
      <c r="A26" s="39">
        <v>1215</v>
      </c>
      <c r="B26" s="241" t="s">
        <v>82</v>
      </c>
      <c r="C26" s="241"/>
      <c r="D26" s="241"/>
    </row>
    <row r="27" spans="1:4" x14ac:dyDescent="0.25">
      <c r="A27" s="238"/>
      <c r="B27" s="239"/>
      <c r="C27" s="239"/>
      <c r="D27" s="240"/>
    </row>
    <row r="28" spans="1:4" x14ac:dyDescent="0.25">
      <c r="A28" s="237" t="s">
        <v>33</v>
      </c>
      <c r="B28" s="237"/>
      <c r="C28" s="237"/>
      <c r="D28" s="237"/>
    </row>
    <row r="29" spans="1:4" x14ac:dyDescent="0.25">
      <c r="A29" s="238"/>
      <c r="B29" s="239"/>
      <c r="C29" s="239"/>
      <c r="D29" s="240"/>
    </row>
    <row r="30" spans="1:4" ht="40.9" customHeight="1" x14ac:dyDescent="0.25">
      <c r="A30" s="10" t="s">
        <v>34</v>
      </c>
      <c r="B30" s="39">
        <v>1215</v>
      </c>
      <c r="C30" s="245" t="s">
        <v>63</v>
      </c>
      <c r="D30" s="246"/>
    </row>
    <row r="31" spans="1:4" x14ac:dyDescent="0.25">
      <c r="A31" s="10" t="s">
        <v>35</v>
      </c>
      <c r="B31" s="45">
        <v>12003</v>
      </c>
      <c r="C31" s="71" t="s">
        <v>81</v>
      </c>
      <c r="D31" s="38" t="s">
        <v>17</v>
      </c>
    </row>
    <row r="32" spans="1:4" ht="37.15" customHeight="1" x14ac:dyDescent="0.25">
      <c r="A32" s="47" t="s">
        <v>36</v>
      </c>
      <c r="B32" s="49" t="s">
        <v>136</v>
      </c>
      <c r="C32" s="49"/>
      <c r="D32" s="40"/>
    </row>
    <row r="33" spans="1:4" ht="37.15" customHeight="1" x14ac:dyDescent="0.25">
      <c r="A33" s="47" t="s">
        <v>37</v>
      </c>
      <c r="B33" s="49" t="s">
        <v>137</v>
      </c>
      <c r="C33" s="49"/>
      <c r="D33" s="40"/>
    </row>
    <row r="34" spans="1:4" ht="23.45" customHeight="1" x14ac:dyDescent="0.25">
      <c r="A34" s="47" t="s">
        <v>38</v>
      </c>
      <c r="B34" s="49" t="s">
        <v>138</v>
      </c>
      <c r="C34" s="49"/>
      <c r="D34" s="40"/>
    </row>
    <row r="35" spans="1:4" ht="51.75" x14ac:dyDescent="0.25">
      <c r="A35" s="61" t="s">
        <v>139</v>
      </c>
      <c r="B35" s="49" t="s">
        <v>140</v>
      </c>
      <c r="C35" s="49"/>
      <c r="D35" s="40"/>
    </row>
    <row r="36" spans="1:4" x14ac:dyDescent="0.25">
      <c r="A36" s="238" t="s">
        <v>39</v>
      </c>
      <c r="B36" s="239"/>
      <c r="C36" s="239"/>
      <c r="D36" s="240"/>
    </row>
    <row r="37" spans="1:4" x14ac:dyDescent="0.25">
      <c r="A37" s="248" t="s">
        <v>40</v>
      </c>
      <c r="B37" s="248"/>
      <c r="C37" s="141">
        <f>'Հավելված N2'!G42</f>
        <v>0</v>
      </c>
      <c r="D37" s="55">
        <f>'Հավելված N2'!H42</f>
        <v>-10680</v>
      </c>
    </row>
    <row r="38" spans="1:4" x14ac:dyDescent="0.25">
      <c r="A38" s="238"/>
      <c r="B38" s="239"/>
      <c r="C38" s="239"/>
      <c r="D38" s="240"/>
    </row>
    <row r="39" spans="1:4" ht="61.15" customHeight="1" x14ac:dyDescent="0.25">
      <c r="A39" s="10" t="s">
        <v>34</v>
      </c>
      <c r="B39" s="23">
        <v>1215</v>
      </c>
      <c r="C39" s="245" t="s">
        <v>64</v>
      </c>
      <c r="D39" s="246"/>
    </row>
    <row r="40" spans="1:4" x14ac:dyDescent="0.25">
      <c r="A40" s="47" t="s">
        <v>35</v>
      </c>
      <c r="B40" s="23">
        <v>11001</v>
      </c>
      <c r="C40" s="71" t="s">
        <v>81</v>
      </c>
      <c r="D40" s="38" t="s">
        <v>17</v>
      </c>
    </row>
    <row r="41" spans="1:4" ht="38.450000000000003" customHeight="1" x14ac:dyDescent="0.25">
      <c r="A41" s="47" t="s">
        <v>36</v>
      </c>
      <c r="B41" s="23" t="s">
        <v>105</v>
      </c>
      <c r="C41" s="49"/>
      <c r="D41" s="40"/>
    </row>
    <row r="42" spans="1:4" ht="19.899999999999999" customHeight="1" x14ac:dyDescent="0.25">
      <c r="A42" s="47" t="s">
        <v>37</v>
      </c>
      <c r="B42" s="13" t="s">
        <v>106</v>
      </c>
      <c r="C42" s="49"/>
      <c r="D42" s="40"/>
    </row>
    <row r="43" spans="1:4" ht="22.15" customHeight="1" x14ac:dyDescent="0.25">
      <c r="A43" s="47" t="s">
        <v>38</v>
      </c>
      <c r="B43" s="49" t="s">
        <v>60</v>
      </c>
      <c r="C43" s="49"/>
      <c r="D43" s="40"/>
    </row>
    <row r="44" spans="1:4" ht="69" x14ac:dyDescent="0.25">
      <c r="A44" s="47" t="s">
        <v>61</v>
      </c>
      <c r="B44" s="13" t="s">
        <v>141</v>
      </c>
      <c r="C44" s="49"/>
      <c r="D44" s="40"/>
    </row>
    <row r="45" spans="1:4" ht="17.45" customHeight="1" x14ac:dyDescent="0.25">
      <c r="A45" s="238" t="s">
        <v>39</v>
      </c>
      <c r="B45" s="239"/>
      <c r="C45" s="239"/>
      <c r="D45" s="240"/>
    </row>
    <row r="46" spans="1:4" ht="18" customHeight="1" x14ac:dyDescent="0.25">
      <c r="A46" s="248" t="s">
        <v>143</v>
      </c>
      <c r="B46" s="248"/>
      <c r="C46" s="56">
        <v>1</v>
      </c>
      <c r="D46" s="56">
        <v>1</v>
      </c>
    </row>
    <row r="47" spans="1:4" x14ac:dyDescent="0.25">
      <c r="A47" s="248" t="s">
        <v>65</v>
      </c>
      <c r="B47" s="248"/>
      <c r="C47" s="32">
        <f>'Հավելված N2'!G48</f>
        <v>15660</v>
      </c>
      <c r="D47" s="32">
        <f>'Հավելված N2'!H48</f>
        <v>15660</v>
      </c>
    </row>
    <row r="48" spans="1:4" x14ac:dyDescent="0.25">
      <c r="A48" s="238"/>
      <c r="B48" s="239"/>
      <c r="C48" s="239"/>
      <c r="D48" s="240"/>
    </row>
    <row r="49" spans="1:4" ht="51" customHeight="1" x14ac:dyDescent="0.25">
      <c r="A49" s="61" t="s">
        <v>34</v>
      </c>
      <c r="B49" s="23">
        <v>1215</v>
      </c>
      <c r="C49" s="245" t="s">
        <v>64</v>
      </c>
      <c r="D49" s="246"/>
    </row>
    <row r="50" spans="1:4" x14ac:dyDescent="0.25">
      <c r="A50" s="61" t="s">
        <v>35</v>
      </c>
      <c r="B50" s="23">
        <v>12002</v>
      </c>
      <c r="C50" s="71" t="s">
        <v>81</v>
      </c>
      <c r="D50" s="38" t="s">
        <v>17</v>
      </c>
    </row>
    <row r="51" spans="1:4" ht="34.5" x14ac:dyDescent="0.25">
      <c r="A51" s="61" t="s">
        <v>36</v>
      </c>
      <c r="B51" s="23" t="s">
        <v>107</v>
      </c>
      <c r="C51" s="61"/>
      <c r="D51" s="32"/>
    </row>
    <row r="52" spans="1:4" ht="34.5" x14ac:dyDescent="0.25">
      <c r="A52" s="61" t="s">
        <v>37</v>
      </c>
      <c r="B52" s="13" t="s">
        <v>108</v>
      </c>
      <c r="C52" s="61"/>
      <c r="D52" s="32"/>
    </row>
    <row r="53" spans="1:4" ht="25.15" customHeight="1" x14ac:dyDescent="0.25">
      <c r="A53" s="61" t="s">
        <v>38</v>
      </c>
      <c r="B53" s="49" t="s">
        <v>138</v>
      </c>
      <c r="C53" s="61"/>
      <c r="D53" s="32"/>
    </row>
    <row r="54" spans="1:4" ht="51.75" x14ac:dyDescent="0.25">
      <c r="A54" s="198" t="s">
        <v>182</v>
      </c>
      <c r="B54" s="199" t="s">
        <v>157</v>
      </c>
      <c r="C54" s="61"/>
      <c r="D54" s="32"/>
    </row>
    <row r="55" spans="1:4" x14ac:dyDescent="0.25">
      <c r="A55" s="238" t="s">
        <v>39</v>
      </c>
      <c r="B55" s="239"/>
      <c r="C55" s="239"/>
      <c r="D55" s="240"/>
    </row>
    <row r="56" spans="1:4" x14ac:dyDescent="0.25">
      <c r="A56" s="248" t="s">
        <v>65</v>
      </c>
      <c r="B56" s="248"/>
      <c r="C56" s="32">
        <f>'Հավելված N2'!G52</f>
        <v>10800</v>
      </c>
      <c r="D56" s="32">
        <f>'Հավելված N2'!H52</f>
        <v>10800</v>
      </c>
    </row>
    <row r="57" spans="1:4" x14ac:dyDescent="0.25">
      <c r="A57" s="255" t="s">
        <v>99</v>
      </c>
      <c r="B57" s="255"/>
      <c r="C57" s="255"/>
      <c r="D57" s="255"/>
    </row>
    <row r="58" spans="1:4" x14ac:dyDescent="0.3">
      <c r="A58" s="231" t="s">
        <v>122</v>
      </c>
      <c r="B58" s="232"/>
      <c r="C58" s="232"/>
      <c r="D58" s="233"/>
    </row>
    <row r="59" spans="1:4" ht="13.9" customHeight="1" x14ac:dyDescent="0.3">
      <c r="A59" s="234"/>
      <c r="B59" s="235"/>
      <c r="C59" s="235"/>
      <c r="D59" s="236"/>
    </row>
    <row r="60" spans="1:4" x14ac:dyDescent="0.25">
      <c r="A60" s="113" t="s">
        <v>123</v>
      </c>
      <c r="B60" s="113" t="s">
        <v>124</v>
      </c>
      <c r="C60" s="113"/>
      <c r="D60" s="113"/>
    </row>
    <row r="61" spans="1:4" x14ac:dyDescent="0.25">
      <c r="A61" s="115">
        <v>1139</v>
      </c>
      <c r="B61" s="114" t="s">
        <v>118</v>
      </c>
      <c r="C61" s="114"/>
      <c r="D61" s="114"/>
    </row>
    <row r="62" spans="1:4" x14ac:dyDescent="0.25">
      <c r="A62" s="115"/>
      <c r="B62" s="114"/>
      <c r="C62" s="114"/>
      <c r="D62" s="114"/>
    </row>
    <row r="63" spans="1:4" x14ac:dyDescent="0.25">
      <c r="A63" s="256" t="s">
        <v>125</v>
      </c>
      <c r="B63" s="257"/>
      <c r="C63" s="257"/>
      <c r="D63" s="258"/>
    </row>
    <row r="64" spans="1:4" x14ac:dyDescent="0.25">
      <c r="A64" s="228"/>
      <c r="B64" s="229"/>
      <c r="C64" s="229"/>
      <c r="D64" s="230"/>
    </row>
    <row r="65" spans="1:4" ht="52.9" customHeight="1" x14ac:dyDescent="0.25">
      <c r="A65" s="116" t="s">
        <v>126</v>
      </c>
      <c r="B65" s="61">
        <v>1139</v>
      </c>
      <c r="C65" s="245" t="s">
        <v>64</v>
      </c>
      <c r="D65" s="246"/>
    </row>
    <row r="66" spans="1:4" x14ac:dyDescent="0.25">
      <c r="A66" s="117" t="s">
        <v>127</v>
      </c>
      <c r="B66" s="121">
        <v>11001</v>
      </c>
      <c r="C66" s="71" t="s">
        <v>81</v>
      </c>
      <c r="D66" s="38" t="s">
        <v>17</v>
      </c>
    </row>
    <row r="67" spans="1:4" ht="34.5" x14ac:dyDescent="0.25">
      <c r="A67" s="117" t="s">
        <v>128</v>
      </c>
      <c r="B67" s="118" t="s">
        <v>118</v>
      </c>
      <c r="C67" s="7"/>
      <c r="D67" s="40"/>
    </row>
    <row r="68" spans="1:4" ht="71.45" customHeight="1" x14ac:dyDescent="0.25">
      <c r="A68" s="117" t="s">
        <v>129</v>
      </c>
      <c r="B68" s="118" t="s">
        <v>130</v>
      </c>
      <c r="C68" s="7"/>
      <c r="D68" s="40"/>
    </row>
    <row r="69" spans="1:4" x14ac:dyDescent="0.25">
      <c r="A69" s="117" t="s">
        <v>131</v>
      </c>
      <c r="B69" s="119" t="s">
        <v>132</v>
      </c>
      <c r="C69" s="7"/>
      <c r="D69" s="40"/>
    </row>
    <row r="70" spans="1:4" ht="51.75" x14ac:dyDescent="0.25">
      <c r="A70" s="120" t="s">
        <v>133</v>
      </c>
      <c r="B70" s="119" t="s">
        <v>99</v>
      </c>
      <c r="C70" s="7"/>
      <c r="D70" s="40"/>
    </row>
    <row r="71" spans="1:4" ht="18" customHeight="1" x14ac:dyDescent="0.25">
      <c r="A71" s="205" t="s">
        <v>135</v>
      </c>
      <c r="B71" s="205"/>
      <c r="C71" s="205"/>
      <c r="D71" s="205"/>
    </row>
    <row r="72" spans="1:4" x14ac:dyDescent="0.25">
      <c r="A72" s="252" t="s">
        <v>134</v>
      </c>
      <c r="B72" s="252"/>
      <c r="C72" s="40">
        <f>'Հավելված N2'!G77</f>
        <v>15660</v>
      </c>
      <c r="D72" s="40">
        <f>'Հավելված N2'!H77</f>
        <v>15660</v>
      </c>
    </row>
    <row r="73" spans="1:4" x14ac:dyDescent="0.25">
      <c r="A73" s="253"/>
      <c r="B73" s="254"/>
      <c r="C73" s="254"/>
      <c r="D73" s="254"/>
    </row>
    <row r="74" spans="1:4" ht="37.15" customHeight="1" x14ac:dyDescent="0.25">
      <c r="A74" s="116" t="s">
        <v>126</v>
      </c>
      <c r="B74" s="125">
        <v>1139</v>
      </c>
      <c r="C74" s="245" t="s">
        <v>63</v>
      </c>
      <c r="D74" s="246"/>
    </row>
    <row r="75" spans="1:4" x14ac:dyDescent="0.25">
      <c r="A75" s="117" t="s">
        <v>127</v>
      </c>
      <c r="B75" s="121">
        <v>11001</v>
      </c>
      <c r="C75" s="71" t="s">
        <v>81</v>
      </c>
      <c r="D75" s="38" t="s">
        <v>17</v>
      </c>
    </row>
    <row r="76" spans="1:4" ht="34.5" x14ac:dyDescent="0.25">
      <c r="A76" s="117" t="s">
        <v>128</v>
      </c>
      <c r="B76" s="118" t="s">
        <v>118</v>
      </c>
      <c r="C76" s="7"/>
      <c r="D76" s="40"/>
    </row>
    <row r="77" spans="1:4" ht="73.900000000000006" customHeight="1" x14ac:dyDescent="0.25">
      <c r="A77" s="117" t="s">
        <v>129</v>
      </c>
      <c r="B77" s="118" t="s">
        <v>130</v>
      </c>
      <c r="C77" s="7"/>
      <c r="D77" s="40"/>
    </row>
    <row r="78" spans="1:4" x14ac:dyDescent="0.25">
      <c r="A78" s="117" t="s">
        <v>131</v>
      </c>
      <c r="B78" s="119" t="s">
        <v>132</v>
      </c>
      <c r="C78" s="7"/>
      <c r="D78" s="40"/>
    </row>
    <row r="79" spans="1:4" ht="51.75" x14ac:dyDescent="0.25">
      <c r="A79" s="120" t="s">
        <v>133</v>
      </c>
      <c r="B79" s="119" t="s">
        <v>99</v>
      </c>
      <c r="C79" s="7"/>
      <c r="D79" s="40"/>
    </row>
    <row r="80" spans="1:4" x14ac:dyDescent="0.25">
      <c r="A80" s="205" t="s">
        <v>135</v>
      </c>
      <c r="B80" s="205"/>
      <c r="C80" s="205"/>
      <c r="D80" s="205"/>
    </row>
    <row r="81" spans="1:4" x14ac:dyDescent="0.25">
      <c r="A81" s="252" t="s">
        <v>134</v>
      </c>
      <c r="B81" s="252"/>
      <c r="C81" s="40">
        <f>'Հավելված N2'!G85</f>
        <v>-15660</v>
      </c>
      <c r="D81" s="40">
        <f>'Հավելված N2'!H85</f>
        <v>-15660</v>
      </c>
    </row>
  </sheetData>
  <autoFilter ref="A1:A37"/>
  <mergeCells count="47">
    <mergeCell ref="A80:D80"/>
    <mergeCell ref="A81:B81"/>
    <mergeCell ref="C74:D74"/>
    <mergeCell ref="A38:D38"/>
    <mergeCell ref="A48:D48"/>
    <mergeCell ref="C49:D49"/>
    <mergeCell ref="A45:D45"/>
    <mergeCell ref="A55:D55"/>
    <mergeCell ref="A56:B56"/>
    <mergeCell ref="A72:B72"/>
    <mergeCell ref="A71:D71"/>
    <mergeCell ref="A73:D73"/>
    <mergeCell ref="C65:D65"/>
    <mergeCell ref="A57:D57"/>
    <mergeCell ref="A63:D63"/>
    <mergeCell ref="B1:D1"/>
    <mergeCell ref="A4:D4"/>
    <mergeCell ref="A7:D7"/>
    <mergeCell ref="A5:D5"/>
    <mergeCell ref="B2:D2"/>
    <mergeCell ref="B3:D3"/>
    <mergeCell ref="A8:D8"/>
    <mergeCell ref="B25:D25"/>
    <mergeCell ref="B26:D26"/>
    <mergeCell ref="B10:D10"/>
    <mergeCell ref="A12:D12"/>
    <mergeCell ref="B11:D11"/>
    <mergeCell ref="A13:D13"/>
    <mergeCell ref="A14:D14"/>
    <mergeCell ref="C15:D15"/>
    <mergeCell ref="A21:D21"/>
    <mergeCell ref="A22:B22"/>
    <mergeCell ref="A23:B23"/>
    <mergeCell ref="A24:D24"/>
    <mergeCell ref="A64:D64"/>
    <mergeCell ref="A58:D58"/>
    <mergeCell ref="A59:D59"/>
    <mergeCell ref="A28:D28"/>
    <mergeCell ref="A9:D9"/>
    <mergeCell ref="A27:D27"/>
    <mergeCell ref="A29:D29"/>
    <mergeCell ref="A47:B47"/>
    <mergeCell ref="A46:B46"/>
    <mergeCell ref="A37:B37"/>
    <mergeCell ref="A36:D36"/>
    <mergeCell ref="C39:D39"/>
    <mergeCell ref="C30:D30"/>
  </mergeCell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opLeftCell="A55" workbookViewId="0">
      <selection activeCell="B70" sqref="B70"/>
    </sheetView>
  </sheetViews>
  <sheetFormatPr defaultColWidth="9.140625" defaultRowHeight="17.25" x14ac:dyDescent="0.25"/>
  <cols>
    <col min="1" max="1" width="28.5703125" style="1" customWidth="1"/>
    <col min="2" max="2" width="68.42578125" style="1" customWidth="1"/>
    <col min="3" max="3" width="25.42578125" style="1" customWidth="1"/>
    <col min="4" max="4" width="30.42578125" style="41" customWidth="1"/>
    <col min="5" max="16384" width="9.140625" style="1"/>
  </cols>
  <sheetData>
    <row r="1" spans="1:4" x14ac:dyDescent="0.25">
      <c r="B1" s="206" t="s">
        <v>48</v>
      </c>
      <c r="C1" s="206"/>
      <c r="D1" s="206"/>
    </row>
    <row r="2" spans="1:4" s="2" customFormat="1" x14ac:dyDescent="0.3">
      <c r="B2" s="207" t="s">
        <v>80</v>
      </c>
      <c r="C2" s="207"/>
      <c r="D2" s="207"/>
    </row>
    <row r="3" spans="1:4" s="2" customFormat="1" x14ac:dyDescent="0.3">
      <c r="B3" s="207" t="s">
        <v>22</v>
      </c>
      <c r="C3" s="207"/>
      <c r="D3" s="207"/>
    </row>
    <row r="4" spans="1:4" s="2" customFormat="1" x14ac:dyDescent="0.3">
      <c r="A4" s="249"/>
      <c r="B4" s="249"/>
      <c r="C4" s="249"/>
      <c r="D4" s="249"/>
    </row>
    <row r="5" spans="1:4" ht="53.45" customHeight="1" x14ac:dyDescent="0.25">
      <c r="A5" s="249" t="s">
        <v>185</v>
      </c>
      <c r="B5" s="249"/>
      <c r="C5" s="249"/>
      <c r="D5" s="249"/>
    </row>
    <row r="6" spans="1:4" ht="15" customHeight="1" x14ac:dyDescent="0.25">
      <c r="A6" s="42"/>
      <c r="B6" s="42"/>
      <c r="C6" s="60"/>
      <c r="D6" s="43"/>
    </row>
    <row r="7" spans="1:4" ht="28.15" customHeight="1" x14ac:dyDescent="0.25">
      <c r="A7" s="250" t="s">
        <v>41</v>
      </c>
      <c r="B7" s="250"/>
      <c r="C7" s="250"/>
      <c r="D7" s="250"/>
    </row>
    <row r="8" spans="1:4" x14ac:dyDescent="0.25">
      <c r="A8" s="237" t="s">
        <v>49</v>
      </c>
      <c r="B8" s="237"/>
      <c r="C8" s="237"/>
      <c r="D8" s="237"/>
    </row>
    <row r="9" spans="1:4" ht="10.15" customHeight="1" x14ac:dyDescent="0.25">
      <c r="A9" s="238"/>
      <c r="B9" s="239"/>
      <c r="C9" s="239"/>
      <c r="D9" s="240"/>
    </row>
    <row r="10" spans="1:4" ht="24.6" customHeight="1" x14ac:dyDescent="0.25">
      <c r="A10" s="65" t="s">
        <v>31</v>
      </c>
      <c r="B10" s="256" t="s">
        <v>32</v>
      </c>
      <c r="C10" s="257"/>
      <c r="D10" s="257"/>
    </row>
    <row r="11" spans="1:4" ht="21.6" customHeight="1" x14ac:dyDescent="0.25">
      <c r="A11" s="69">
        <v>1045</v>
      </c>
      <c r="B11" s="242" t="s">
        <v>158</v>
      </c>
      <c r="C11" s="243"/>
      <c r="D11" s="244"/>
    </row>
    <row r="12" spans="1:4" ht="13.15" customHeight="1" x14ac:dyDescent="0.25">
      <c r="A12" s="238"/>
      <c r="B12" s="239"/>
      <c r="C12" s="239"/>
      <c r="D12" s="239"/>
    </row>
    <row r="13" spans="1:4" ht="21" customHeight="1" x14ac:dyDescent="0.25">
      <c r="A13" s="237" t="s">
        <v>33</v>
      </c>
      <c r="B13" s="237"/>
      <c r="C13" s="237"/>
      <c r="D13" s="237"/>
    </row>
    <row r="14" spans="1:4" ht="13.15" customHeight="1" x14ac:dyDescent="0.25">
      <c r="A14" s="238"/>
      <c r="B14" s="239"/>
      <c r="C14" s="239"/>
      <c r="D14" s="239"/>
    </row>
    <row r="15" spans="1:4" ht="40.9" customHeight="1" x14ac:dyDescent="0.25">
      <c r="A15" s="70" t="s">
        <v>34</v>
      </c>
      <c r="B15" s="69">
        <v>1045</v>
      </c>
      <c r="C15" s="245" t="s">
        <v>63</v>
      </c>
      <c r="D15" s="246"/>
    </row>
    <row r="16" spans="1:4" ht="40.9" customHeight="1" x14ac:dyDescent="0.25">
      <c r="A16" s="70" t="s">
        <v>35</v>
      </c>
      <c r="B16" s="69">
        <v>12004</v>
      </c>
      <c r="C16" s="71" t="s">
        <v>81</v>
      </c>
      <c r="D16" s="38" t="s">
        <v>17</v>
      </c>
    </row>
    <row r="17" spans="1:4" ht="35.450000000000003" customHeight="1" x14ac:dyDescent="0.25">
      <c r="A17" s="70" t="s">
        <v>36</v>
      </c>
      <c r="B17" s="49" t="s">
        <v>159</v>
      </c>
      <c r="C17" s="64"/>
      <c r="D17" s="64"/>
    </row>
    <row r="18" spans="1:4" ht="39" customHeight="1" x14ac:dyDescent="0.25">
      <c r="A18" s="70" t="s">
        <v>37</v>
      </c>
      <c r="B18" s="49" t="s">
        <v>159</v>
      </c>
      <c r="C18" s="64"/>
      <c r="D18" s="64"/>
    </row>
    <row r="19" spans="1:4" ht="20.45" customHeight="1" x14ac:dyDescent="0.25">
      <c r="A19" s="70" t="s">
        <v>38</v>
      </c>
      <c r="B19" s="49" t="s">
        <v>138</v>
      </c>
      <c r="C19" s="64"/>
      <c r="D19" s="64"/>
    </row>
    <row r="20" spans="1:4" ht="53.45" customHeight="1" x14ac:dyDescent="0.25">
      <c r="A20" s="70" t="s">
        <v>160</v>
      </c>
      <c r="B20" s="49" t="s">
        <v>161</v>
      </c>
      <c r="C20" s="64"/>
      <c r="D20" s="64"/>
    </row>
    <row r="21" spans="1:4" ht="25.15" customHeight="1" x14ac:dyDescent="0.25">
      <c r="A21" s="238" t="s">
        <v>39</v>
      </c>
      <c r="B21" s="239"/>
      <c r="C21" s="239"/>
      <c r="D21" s="240"/>
    </row>
    <row r="22" spans="1:4" ht="21.6" customHeight="1" x14ac:dyDescent="0.25">
      <c r="A22" s="247" t="s">
        <v>162</v>
      </c>
      <c r="B22" s="247"/>
      <c r="C22" s="56">
        <f>'Հավելված N3'!C22</f>
        <v>-76</v>
      </c>
      <c r="D22" s="56">
        <f>'Հավելված N3'!D22</f>
        <v>-45</v>
      </c>
    </row>
    <row r="23" spans="1:4" ht="22.15" customHeight="1" x14ac:dyDescent="0.25">
      <c r="A23" s="248" t="s">
        <v>40</v>
      </c>
      <c r="B23" s="248"/>
      <c r="C23" s="55">
        <f>'Հավելված N2'!G27</f>
        <v>-26460</v>
      </c>
      <c r="D23" s="55">
        <f>'Հավելված N2'!H27</f>
        <v>-15780</v>
      </c>
    </row>
    <row r="24" spans="1:4" ht="10.15" customHeight="1" x14ac:dyDescent="0.25">
      <c r="A24" s="66"/>
      <c r="B24" s="67"/>
      <c r="C24" s="67"/>
      <c r="D24" s="67"/>
    </row>
    <row r="25" spans="1:4" x14ac:dyDescent="0.25">
      <c r="A25" s="62" t="s">
        <v>31</v>
      </c>
      <c r="B25" s="256" t="s">
        <v>32</v>
      </c>
      <c r="C25" s="257"/>
      <c r="D25" s="257"/>
    </row>
    <row r="26" spans="1:4" ht="36.6" customHeight="1" x14ac:dyDescent="0.25">
      <c r="A26" s="63">
        <v>1215</v>
      </c>
      <c r="B26" s="262" t="s">
        <v>82</v>
      </c>
      <c r="C26" s="263"/>
      <c r="D26" s="264"/>
    </row>
    <row r="27" spans="1:4" x14ac:dyDescent="0.25">
      <c r="A27" s="238"/>
      <c r="B27" s="239"/>
      <c r="C27" s="239"/>
      <c r="D27" s="240"/>
    </row>
    <row r="28" spans="1:4" x14ac:dyDescent="0.25">
      <c r="A28" s="237" t="s">
        <v>33</v>
      </c>
      <c r="B28" s="237"/>
      <c r="C28" s="237"/>
      <c r="D28" s="237"/>
    </row>
    <row r="29" spans="1:4" x14ac:dyDescent="0.25">
      <c r="A29" s="238"/>
      <c r="B29" s="239"/>
      <c r="C29" s="239"/>
      <c r="D29" s="240"/>
    </row>
    <row r="30" spans="1:4" ht="42.6" customHeight="1" x14ac:dyDescent="0.25">
      <c r="A30" s="61" t="s">
        <v>34</v>
      </c>
      <c r="B30" s="63">
        <v>1215</v>
      </c>
      <c r="C30" s="245" t="s">
        <v>63</v>
      </c>
      <c r="D30" s="246"/>
    </row>
    <row r="31" spans="1:4" x14ac:dyDescent="0.25">
      <c r="A31" s="61" t="s">
        <v>35</v>
      </c>
      <c r="B31" s="63">
        <v>12003</v>
      </c>
      <c r="C31" s="71" t="s">
        <v>81</v>
      </c>
      <c r="D31" s="38" t="s">
        <v>17</v>
      </c>
    </row>
    <row r="32" spans="1:4" ht="40.15" customHeight="1" x14ac:dyDescent="0.25">
      <c r="A32" s="61" t="s">
        <v>36</v>
      </c>
      <c r="B32" s="49" t="s">
        <v>136</v>
      </c>
      <c r="C32" s="49"/>
      <c r="D32" s="40"/>
    </row>
    <row r="33" spans="1:4" ht="36" customHeight="1" x14ac:dyDescent="0.25">
      <c r="A33" s="61" t="s">
        <v>37</v>
      </c>
      <c r="B33" s="49" t="s">
        <v>137</v>
      </c>
      <c r="C33" s="49"/>
      <c r="D33" s="40"/>
    </row>
    <row r="34" spans="1:4" ht="23.45" customHeight="1" x14ac:dyDescent="0.25">
      <c r="A34" s="61" t="s">
        <v>38</v>
      </c>
      <c r="B34" s="49" t="s">
        <v>138</v>
      </c>
      <c r="C34" s="49"/>
      <c r="D34" s="40"/>
    </row>
    <row r="35" spans="1:4" ht="51.75" x14ac:dyDescent="0.25">
      <c r="A35" s="61" t="s">
        <v>139</v>
      </c>
      <c r="B35" s="49" t="s">
        <v>140</v>
      </c>
      <c r="C35" s="49"/>
      <c r="D35" s="40"/>
    </row>
    <row r="36" spans="1:4" ht="28.15" customHeight="1" x14ac:dyDescent="0.25">
      <c r="A36" s="238" t="s">
        <v>39</v>
      </c>
      <c r="B36" s="239"/>
      <c r="C36" s="239"/>
      <c r="D36" s="240"/>
    </row>
    <row r="37" spans="1:4" ht="17.45" customHeight="1" x14ac:dyDescent="0.25">
      <c r="A37" s="242" t="s">
        <v>40</v>
      </c>
      <c r="B37" s="244"/>
      <c r="C37" s="141">
        <f>'Հավելված N3'!C37</f>
        <v>0</v>
      </c>
      <c r="D37" s="55">
        <f>'Հավելված N3'!D37</f>
        <v>-10680</v>
      </c>
    </row>
    <row r="38" spans="1:4" x14ac:dyDescent="0.25">
      <c r="A38" s="122"/>
      <c r="B38" s="123"/>
      <c r="C38" s="123"/>
      <c r="D38" s="124"/>
    </row>
    <row r="39" spans="1:4" ht="36" customHeight="1" x14ac:dyDescent="0.25">
      <c r="A39" s="61" t="s">
        <v>34</v>
      </c>
      <c r="B39" s="23">
        <v>1215</v>
      </c>
      <c r="C39" s="245" t="s">
        <v>64</v>
      </c>
      <c r="D39" s="246"/>
    </row>
    <row r="40" spans="1:4" x14ac:dyDescent="0.25">
      <c r="A40" s="61" t="s">
        <v>35</v>
      </c>
      <c r="B40" s="23">
        <v>11001</v>
      </c>
      <c r="C40" s="71" t="s">
        <v>81</v>
      </c>
      <c r="D40" s="38" t="s">
        <v>17</v>
      </c>
    </row>
    <row r="41" spans="1:4" ht="39" customHeight="1" x14ac:dyDescent="0.25">
      <c r="A41" s="61" t="s">
        <v>36</v>
      </c>
      <c r="B41" s="23" t="s">
        <v>105</v>
      </c>
      <c r="C41" s="49"/>
      <c r="D41" s="40"/>
    </row>
    <row r="42" spans="1:4" ht="22.9" customHeight="1" x14ac:dyDescent="0.25">
      <c r="A42" s="61" t="s">
        <v>37</v>
      </c>
      <c r="B42" s="13" t="s">
        <v>106</v>
      </c>
      <c r="C42" s="49"/>
      <c r="D42" s="40"/>
    </row>
    <row r="43" spans="1:4" ht="23.45" customHeight="1" x14ac:dyDescent="0.25">
      <c r="A43" s="61" t="s">
        <v>38</v>
      </c>
      <c r="B43" s="49" t="s">
        <v>60</v>
      </c>
      <c r="C43" s="49"/>
      <c r="D43" s="40"/>
    </row>
    <row r="44" spans="1:4" ht="69" x14ac:dyDescent="0.25">
      <c r="A44" s="61" t="s">
        <v>61</v>
      </c>
      <c r="B44" s="13" t="s">
        <v>163</v>
      </c>
      <c r="C44" s="49"/>
      <c r="D44" s="40"/>
    </row>
    <row r="45" spans="1:4" x14ac:dyDescent="0.25">
      <c r="A45" s="205" t="s">
        <v>39</v>
      </c>
      <c r="B45" s="205"/>
      <c r="C45" s="57"/>
      <c r="D45" s="40"/>
    </row>
    <row r="46" spans="1:4" ht="18" customHeight="1" x14ac:dyDescent="0.25">
      <c r="A46" s="248" t="s">
        <v>142</v>
      </c>
      <c r="B46" s="248"/>
      <c r="C46" s="56">
        <v>1</v>
      </c>
      <c r="D46" s="56">
        <v>1</v>
      </c>
    </row>
    <row r="47" spans="1:4" x14ac:dyDescent="0.25">
      <c r="A47" s="248" t="s">
        <v>65</v>
      </c>
      <c r="B47" s="248"/>
      <c r="C47" s="32">
        <f>'Հավելված N3'!C47</f>
        <v>15660</v>
      </c>
      <c r="D47" s="32">
        <f>'Հավելված N3'!D47</f>
        <v>15660</v>
      </c>
    </row>
    <row r="48" spans="1:4" x14ac:dyDescent="0.25">
      <c r="A48" s="238"/>
      <c r="B48" s="239"/>
      <c r="C48" s="239"/>
      <c r="D48" s="240"/>
    </row>
    <row r="49" spans="1:4" ht="42.6" customHeight="1" x14ac:dyDescent="0.25">
      <c r="A49" s="61" t="s">
        <v>34</v>
      </c>
      <c r="B49" s="23">
        <v>1215</v>
      </c>
      <c r="C49" s="245" t="s">
        <v>64</v>
      </c>
      <c r="D49" s="246"/>
    </row>
    <row r="50" spans="1:4" x14ac:dyDescent="0.25">
      <c r="A50" s="61" t="s">
        <v>35</v>
      </c>
      <c r="B50" s="23">
        <v>12002</v>
      </c>
      <c r="C50" s="71" t="s">
        <v>81</v>
      </c>
      <c r="D50" s="38" t="s">
        <v>17</v>
      </c>
    </row>
    <row r="51" spans="1:4" ht="34.5" x14ac:dyDescent="0.25">
      <c r="A51" s="61" t="s">
        <v>36</v>
      </c>
      <c r="B51" s="23" t="s">
        <v>107</v>
      </c>
      <c r="C51" s="61"/>
      <c r="D51" s="32"/>
    </row>
    <row r="52" spans="1:4" ht="34.5" x14ac:dyDescent="0.25">
      <c r="A52" s="61" t="s">
        <v>37</v>
      </c>
      <c r="B52" s="199" t="s">
        <v>108</v>
      </c>
      <c r="C52" s="61"/>
      <c r="D52" s="32"/>
    </row>
    <row r="53" spans="1:4" ht="22.9" customHeight="1" x14ac:dyDescent="0.25">
      <c r="A53" s="197" t="s">
        <v>38</v>
      </c>
      <c r="B53" s="49" t="s">
        <v>138</v>
      </c>
      <c r="C53" s="61"/>
      <c r="D53" s="32"/>
    </row>
    <row r="54" spans="1:4" ht="51.75" x14ac:dyDescent="0.25">
      <c r="A54" s="198" t="s">
        <v>182</v>
      </c>
      <c r="B54" s="199" t="s">
        <v>157</v>
      </c>
      <c r="C54" s="61"/>
      <c r="D54" s="32"/>
    </row>
    <row r="55" spans="1:4" x14ac:dyDescent="0.25">
      <c r="A55" s="238" t="s">
        <v>39</v>
      </c>
      <c r="B55" s="239"/>
      <c r="C55" s="239"/>
      <c r="D55" s="240"/>
    </row>
    <row r="56" spans="1:4" x14ac:dyDescent="0.25">
      <c r="A56" s="248" t="s">
        <v>65</v>
      </c>
      <c r="B56" s="248"/>
      <c r="C56" s="32">
        <f>'Հավելված N3'!C56</f>
        <v>10800</v>
      </c>
      <c r="D56" s="32">
        <f>'Հավելված N3'!D56</f>
        <v>10800</v>
      </c>
    </row>
    <row r="57" spans="1:4" ht="23.45" customHeight="1" x14ac:dyDescent="0.25">
      <c r="A57" s="255" t="s">
        <v>99</v>
      </c>
      <c r="B57" s="255"/>
      <c r="C57" s="255"/>
      <c r="D57" s="255"/>
    </row>
    <row r="58" spans="1:4" x14ac:dyDescent="0.25">
      <c r="A58" s="237" t="s">
        <v>49</v>
      </c>
      <c r="B58" s="237"/>
      <c r="C58" s="237"/>
      <c r="D58" s="237"/>
    </row>
    <row r="59" spans="1:4" x14ac:dyDescent="0.3">
      <c r="A59" s="234"/>
      <c r="B59" s="235"/>
      <c r="C59" s="235"/>
      <c r="D59" s="236"/>
    </row>
    <row r="60" spans="1:4" x14ac:dyDescent="0.25">
      <c r="A60" s="113" t="s">
        <v>123</v>
      </c>
      <c r="B60" s="113" t="s">
        <v>124</v>
      </c>
      <c r="C60" s="113"/>
      <c r="D60" s="113"/>
    </row>
    <row r="61" spans="1:4" x14ac:dyDescent="0.25">
      <c r="A61" s="115">
        <v>1139</v>
      </c>
      <c r="B61" s="114" t="s">
        <v>118</v>
      </c>
      <c r="C61" s="114"/>
      <c r="D61" s="114"/>
    </row>
    <row r="62" spans="1:4" x14ac:dyDescent="0.25">
      <c r="A62" s="259"/>
      <c r="B62" s="260"/>
      <c r="C62" s="260"/>
      <c r="D62" s="261"/>
    </row>
    <row r="63" spans="1:4" x14ac:dyDescent="0.25">
      <c r="A63" s="256" t="s">
        <v>125</v>
      </c>
      <c r="B63" s="257"/>
      <c r="C63" s="257"/>
      <c r="D63" s="258"/>
    </row>
    <row r="64" spans="1:4" x14ac:dyDescent="0.25">
      <c r="A64" s="228"/>
      <c r="B64" s="229"/>
      <c r="C64" s="229"/>
      <c r="D64" s="230"/>
    </row>
    <row r="65" spans="1:4" ht="41.45" customHeight="1" x14ac:dyDescent="0.25">
      <c r="A65" s="116" t="s">
        <v>126</v>
      </c>
      <c r="B65" s="61">
        <v>1139</v>
      </c>
      <c r="C65" s="245" t="s">
        <v>64</v>
      </c>
      <c r="D65" s="246"/>
    </row>
    <row r="66" spans="1:4" x14ac:dyDescent="0.25">
      <c r="A66" s="117" t="s">
        <v>127</v>
      </c>
      <c r="B66" s="121">
        <v>11001</v>
      </c>
      <c r="C66" s="71" t="s">
        <v>81</v>
      </c>
      <c r="D66" s="38" t="s">
        <v>17</v>
      </c>
    </row>
    <row r="67" spans="1:4" ht="34.5" x14ac:dyDescent="0.25">
      <c r="A67" s="117" t="s">
        <v>128</v>
      </c>
      <c r="B67" s="118" t="s">
        <v>118</v>
      </c>
      <c r="C67" s="7"/>
      <c r="D67" s="40"/>
    </row>
    <row r="68" spans="1:4" ht="78.599999999999994" customHeight="1" x14ac:dyDescent="0.25">
      <c r="A68" s="117" t="s">
        <v>129</v>
      </c>
      <c r="B68" s="118" t="s">
        <v>130</v>
      </c>
      <c r="C68" s="7"/>
      <c r="D68" s="40"/>
    </row>
    <row r="69" spans="1:4" x14ac:dyDescent="0.25">
      <c r="A69" s="117" t="s">
        <v>131</v>
      </c>
      <c r="B69" s="119" t="s">
        <v>132</v>
      </c>
      <c r="C69" s="7"/>
      <c r="D69" s="40"/>
    </row>
    <row r="70" spans="1:4" ht="51.75" x14ac:dyDescent="0.25">
      <c r="A70" s="120" t="s">
        <v>133</v>
      </c>
      <c r="B70" s="119" t="s">
        <v>99</v>
      </c>
      <c r="C70" s="7"/>
      <c r="D70" s="40"/>
    </row>
    <row r="71" spans="1:4" x14ac:dyDescent="0.25">
      <c r="A71" s="205" t="s">
        <v>135</v>
      </c>
      <c r="B71" s="205"/>
      <c r="C71" s="205"/>
      <c r="D71" s="205"/>
    </row>
    <row r="72" spans="1:4" x14ac:dyDescent="0.25">
      <c r="A72" s="252" t="s">
        <v>134</v>
      </c>
      <c r="B72" s="252"/>
      <c r="C72" s="40">
        <f>'Հավելված N3'!C72</f>
        <v>15660</v>
      </c>
      <c r="D72" s="40">
        <f>'Հավելված N3'!D72</f>
        <v>15660</v>
      </c>
    </row>
    <row r="73" spans="1:4" x14ac:dyDescent="0.25">
      <c r="A73" s="253"/>
      <c r="B73" s="254"/>
      <c r="C73" s="254"/>
      <c r="D73" s="254"/>
    </row>
    <row r="74" spans="1:4" ht="38.450000000000003" customHeight="1" x14ac:dyDescent="0.25">
      <c r="A74" s="116" t="s">
        <v>126</v>
      </c>
      <c r="B74" s="125">
        <v>1139</v>
      </c>
      <c r="C74" s="245" t="s">
        <v>63</v>
      </c>
      <c r="D74" s="246"/>
    </row>
    <row r="75" spans="1:4" x14ac:dyDescent="0.25">
      <c r="A75" s="117" t="s">
        <v>127</v>
      </c>
      <c r="B75" s="121">
        <v>11001</v>
      </c>
      <c r="C75" s="71" t="s">
        <v>81</v>
      </c>
      <c r="D75" s="38" t="s">
        <v>17</v>
      </c>
    </row>
    <row r="76" spans="1:4" ht="34.5" x14ac:dyDescent="0.25">
      <c r="A76" s="117" t="s">
        <v>128</v>
      </c>
      <c r="B76" s="118" t="s">
        <v>118</v>
      </c>
      <c r="C76" s="7"/>
      <c r="D76" s="40"/>
    </row>
    <row r="77" spans="1:4" ht="70.900000000000006" customHeight="1" x14ac:dyDescent="0.25">
      <c r="A77" s="117" t="s">
        <v>129</v>
      </c>
      <c r="B77" s="118" t="s">
        <v>130</v>
      </c>
      <c r="C77" s="7"/>
      <c r="D77" s="40"/>
    </row>
    <row r="78" spans="1:4" x14ac:dyDescent="0.25">
      <c r="A78" s="117" t="s">
        <v>131</v>
      </c>
      <c r="B78" s="119" t="s">
        <v>132</v>
      </c>
      <c r="C78" s="7"/>
      <c r="D78" s="40"/>
    </row>
    <row r="79" spans="1:4" ht="51.75" x14ac:dyDescent="0.25">
      <c r="A79" s="120" t="s">
        <v>133</v>
      </c>
      <c r="B79" s="119" t="s">
        <v>99</v>
      </c>
      <c r="C79" s="7"/>
      <c r="D79" s="40"/>
    </row>
    <row r="80" spans="1:4" x14ac:dyDescent="0.25">
      <c r="A80" s="205" t="s">
        <v>135</v>
      </c>
      <c r="B80" s="205"/>
      <c r="C80" s="205"/>
      <c r="D80" s="205"/>
    </row>
    <row r="81" spans="1:4" x14ac:dyDescent="0.25">
      <c r="A81" s="252" t="s">
        <v>134</v>
      </c>
      <c r="B81" s="252"/>
      <c r="C81" s="40">
        <f>'Հավելված N3'!C81</f>
        <v>-15660</v>
      </c>
      <c r="D81" s="40">
        <f>'Հավելված N3'!D81</f>
        <v>-15660</v>
      </c>
    </row>
  </sheetData>
  <mergeCells count="46">
    <mergeCell ref="C74:D74"/>
    <mergeCell ref="A80:D80"/>
    <mergeCell ref="A48:D48"/>
    <mergeCell ref="A59:D59"/>
    <mergeCell ref="A81:B81"/>
    <mergeCell ref="A63:D63"/>
    <mergeCell ref="C65:D65"/>
    <mergeCell ref="A71:D71"/>
    <mergeCell ref="A72:B72"/>
    <mergeCell ref="A73:D73"/>
    <mergeCell ref="C49:D49"/>
    <mergeCell ref="A55:D55"/>
    <mergeCell ref="A56:B56"/>
    <mergeCell ref="A57:D57"/>
    <mergeCell ref="A58:D58"/>
    <mergeCell ref="B3:D3"/>
    <mergeCell ref="B2:D2"/>
    <mergeCell ref="B1:D1"/>
    <mergeCell ref="C30:D30"/>
    <mergeCell ref="A46:B46"/>
    <mergeCell ref="A28:D28"/>
    <mergeCell ref="A4:D4"/>
    <mergeCell ref="A5:D5"/>
    <mergeCell ref="A7:D7"/>
    <mergeCell ref="A8:D8"/>
    <mergeCell ref="A9:D9"/>
    <mergeCell ref="B25:D25"/>
    <mergeCell ref="B26:D26"/>
    <mergeCell ref="A27:D27"/>
    <mergeCell ref="B10:D10"/>
    <mergeCell ref="B11:D11"/>
    <mergeCell ref="A64:D64"/>
    <mergeCell ref="A62:D62"/>
    <mergeCell ref="A12:D12"/>
    <mergeCell ref="A13:D13"/>
    <mergeCell ref="A14:D14"/>
    <mergeCell ref="C15:D15"/>
    <mergeCell ref="A47:B47"/>
    <mergeCell ref="A29:D29"/>
    <mergeCell ref="A36:D36"/>
    <mergeCell ref="A37:B37"/>
    <mergeCell ref="A45:B45"/>
    <mergeCell ref="C39:D39"/>
    <mergeCell ref="A21:D21"/>
    <mergeCell ref="A22:B22"/>
    <mergeCell ref="A23:B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L6" sqref="L6"/>
    </sheetView>
  </sheetViews>
  <sheetFormatPr defaultColWidth="18.140625" defaultRowHeight="32.25" customHeight="1" x14ac:dyDescent="0.25"/>
  <cols>
    <col min="1" max="4" width="18.140625" style="72" customWidth="1"/>
    <col min="5" max="5" width="15.28515625" style="72" customWidth="1"/>
    <col min="6" max="6" width="16.85546875" style="72" customWidth="1"/>
    <col min="7" max="7" width="17.42578125" style="72" customWidth="1"/>
    <col min="8" max="8" width="18.140625" style="72" customWidth="1"/>
    <col min="9" max="9" width="37.140625" style="72" customWidth="1"/>
    <col min="10" max="10" width="20.5703125" style="72" hidden="1" customWidth="1"/>
    <col min="11" max="256" width="18.140625" style="72"/>
    <col min="257" max="260" width="18.140625" style="72" customWidth="1"/>
    <col min="261" max="261" width="15.28515625" style="72" customWidth="1"/>
    <col min="262" max="262" width="16.85546875" style="72" customWidth="1"/>
    <col min="263" max="263" width="17.42578125" style="72" customWidth="1"/>
    <col min="264" max="264" width="18.140625" style="72" customWidth="1"/>
    <col min="265" max="265" width="26.5703125" style="72" customWidth="1"/>
    <col min="266" max="512" width="18.140625" style="72"/>
    <col min="513" max="516" width="18.140625" style="72" customWidth="1"/>
    <col min="517" max="517" width="15.28515625" style="72" customWidth="1"/>
    <col min="518" max="518" width="16.85546875" style="72" customWidth="1"/>
    <col min="519" max="519" width="17.42578125" style="72" customWidth="1"/>
    <col min="520" max="520" width="18.140625" style="72" customWidth="1"/>
    <col min="521" max="521" width="26.5703125" style="72" customWidth="1"/>
    <col min="522" max="768" width="18.140625" style="72"/>
    <col min="769" max="772" width="18.140625" style="72" customWidth="1"/>
    <col min="773" max="773" width="15.28515625" style="72" customWidth="1"/>
    <col min="774" max="774" width="16.85546875" style="72" customWidth="1"/>
    <col min="775" max="775" width="17.42578125" style="72" customWidth="1"/>
    <col min="776" max="776" width="18.140625" style="72" customWidth="1"/>
    <col min="777" max="777" width="26.5703125" style="72" customWidth="1"/>
    <col min="778" max="1024" width="18.140625" style="72"/>
    <col min="1025" max="1028" width="18.140625" style="72" customWidth="1"/>
    <col min="1029" max="1029" width="15.28515625" style="72" customWidth="1"/>
    <col min="1030" max="1030" width="16.85546875" style="72" customWidth="1"/>
    <col min="1031" max="1031" width="17.42578125" style="72" customWidth="1"/>
    <col min="1032" max="1032" width="18.140625" style="72" customWidth="1"/>
    <col min="1033" max="1033" width="26.5703125" style="72" customWidth="1"/>
    <col min="1034" max="1280" width="18.140625" style="72"/>
    <col min="1281" max="1284" width="18.140625" style="72" customWidth="1"/>
    <col min="1285" max="1285" width="15.28515625" style="72" customWidth="1"/>
    <col min="1286" max="1286" width="16.85546875" style="72" customWidth="1"/>
    <col min="1287" max="1287" width="17.42578125" style="72" customWidth="1"/>
    <col min="1288" max="1288" width="18.140625" style="72" customWidth="1"/>
    <col min="1289" max="1289" width="26.5703125" style="72" customWidth="1"/>
    <col min="1290" max="1536" width="18.140625" style="72"/>
    <col min="1537" max="1540" width="18.140625" style="72" customWidth="1"/>
    <col min="1541" max="1541" width="15.28515625" style="72" customWidth="1"/>
    <col min="1542" max="1542" width="16.85546875" style="72" customWidth="1"/>
    <col min="1543" max="1543" width="17.42578125" style="72" customWidth="1"/>
    <col min="1544" max="1544" width="18.140625" style="72" customWidth="1"/>
    <col min="1545" max="1545" width="26.5703125" style="72" customWidth="1"/>
    <col min="1546" max="1792" width="18.140625" style="72"/>
    <col min="1793" max="1796" width="18.140625" style="72" customWidth="1"/>
    <col min="1797" max="1797" width="15.28515625" style="72" customWidth="1"/>
    <col min="1798" max="1798" width="16.85546875" style="72" customWidth="1"/>
    <col min="1799" max="1799" width="17.42578125" style="72" customWidth="1"/>
    <col min="1800" max="1800" width="18.140625" style="72" customWidth="1"/>
    <col min="1801" max="1801" width="26.5703125" style="72" customWidth="1"/>
    <col min="1802" max="2048" width="18.140625" style="72"/>
    <col min="2049" max="2052" width="18.140625" style="72" customWidth="1"/>
    <col min="2053" max="2053" width="15.28515625" style="72" customWidth="1"/>
    <col min="2054" max="2054" width="16.85546875" style="72" customWidth="1"/>
    <col min="2055" max="2055" width="17.42578125" style="72" customWidth="1"/>
    <col min="2056" max="2056" width="18.140625" style="72" customWidth="1"/>
    <col min="2057" max="2057" width="26.5703125" style="72" customWidth="1"/>
    <col min="2058" max="2304" width="18.140625" style="72"/>
    <col min="2305" max="2308" width="18.140625" style="72" customWidth="1"/>
    <col min="2309" max="2309" width="15.28515625" style="72" customWidth="1"/>
    <col min="2310" max="2310" width="16.85546875" style="72" customWidth="1"/>
    <col min="2311" max="2311" width="17.42578125" style="72" customWidth="1"/>
    <col min="2312" max="2312" width="18.140625" style="72" customWidth="1"/>
    <col min="2313" max="2313" width="26.5703125" style="72" customWidth="1"/>
    <col min="2314" max="2560" width="18.140625" style="72"/>
    <col min="2561" max="2564" width="18.140625" style="72" customWidth="1"/>
    <col min="2565" max="2565" width="15.28515625" style="72" customWidth="1"/>
    <col min="2566" max="2566" width="16.85546875" style="72" customWidth="1"/>
    <col min="2567" max="2567" width="17.42578125" style="72" customWidth="1"/>
    <col min="2568" max="2568" width="18.140625" style="72" customWidth="1"/>
    <col min="2569" max="2569" width="26.5703125" style="72" customWidth="1"/>
    <col min="2570" max="2816" width="18.140625" style="72"/>
    <col min="2817" max="2820" width="18.140625" style="72" customWidth="1"/>
    <col min="2821" max="2821" width="15.28515625" style="72" customWidth="1"/>
    <col min="2822" max="2822" width="16.85546875" style="72" customWidth="1"/>
    <col min="2823" max="2823" width="17.42578125" style="72" customWidth="1"/>
    <col min="2824" max="2824" width="18.140625" style="72" customWidth="1"/>
    <col min="2825" max="2825" width="26.5703125" style="72" customWidth="1"/>
    <col min="2826" max="3072" width="18.140625" style="72"/>
    <col min="3073" max="3076" width="18.140625" style="72" customWidth="1"/>
    <col min="3077" max="3077" width="15.28515625" style="72" customWidth="1"/>
    <col min="3078" max="3078" width="16.85546875" style="72" customWidth="1"/>
    <col min="3079" max="3079" width="17.42578125" style="72" customWidth="1"/>
    <col min="3080" max="3080" width="18.140625" style="72" customWidth="1"/>
    <col min="3081" max="3081" width="26.5703125" style="72" customWidth="1"/>
    <col min="3082" max="3328" width="18.140625" style="72"/>
    <col min="3329" max="3332" width="18.140625" style="72" customWidth="1"/>
    <col min="3333" max="3333" width="15.28515625" style="72" customWidth="1"/>
    <col min="3334" max="3334" width="16.85546875" style="72" customWidth="1"/>
    <col min="3335" max="3335" width="17.42578125" style="72" customWidth="1"/>
    <col min="3336" max="3336" width="18.140625" style="72" customWidth="1"/>
    <col min="3337" max="3337" width="26.5703125" style="72" customWidth="1"/>
    <col min="3338" max="3584" width="18.140625" style="72"/>
    <col min="3585" max="3588" width="18.140625" style="72" customWidth="1"/>
    <col min="3589" max="3589" width="15.28515625" style="72" customWidth="1"/>
    <col min="3590" max="3590" width="16.85546875" style="72" customWidth="1"/>
    <col min="3591" max="3591" width="17.42578125" style="72" customWidth="1"/>
    <col min="3592" max="3592" width="18.140625" style="72" customWidth="1"/>
    <col min="3593" max="3593" width="26.5703125" style="72" customWidth="1"/>
    <col min="3594" max="3840" width="18.140625" style="72"/>
    <col min="3841" max="3844" width="18.140625" style="72" customWidth="1"/>
    <col min="3845" max="3845" width="15.28515625" style="72" customWidth="1"/>
    <col min="3846" max="3846" width="16.85546875" style="72" customWidth="1"/>
    <col min="3847" max="3847" width="17.42578125" style="72" customWidth="1"/>
    <col min="3848" max="3848" width="18.140625" style="72" customWidth="1"/>
    <col min="3849" max="3849" width="26.5703125" style="72" customWidth="1"/>
    <col min="3850" max="4096" width="18.140625" style="72"/>
    <col min="4097" max="4100" width="18.140625" style="72" customWidth="1"/>
    <col min="4101" max="4101" width="15.28515625" style="72" customWidth="1"/>
    <col min="4102" max="4102" width="16.85546875" style="72" customWidth="1"/>
    <col min="4103" max="4103" width="17.42578125" style="72" customWidth="1"/>
    <col min="4104" max="4104" width="18.140625" style="72" customWidth="1"/>
    <col min="4105" max="4105" width="26.5703125" style="72" customWidth="1"/>
    <col min="4106" max="4352" width="18.140625" style="72"/>
    <col min="4353" max="4356" width="18.140625" style="72" customWidth="1"/>
    <col min="4357" max="4357" width="15.28515625" style="72" customWidth="1"/>
    <col min="4358" max="4358" width="16.85546875" style="72" customWidth="1"/>
    <col min="4359" max="4359" width="17.42578125" style="72" customWidth="1"/>
    <col min="4360" max="4360" width="18.140625" style="72" customWidth="1"/>
    <col min="4361" max="4361" width="26.5703125" style="72" customWidth="1"/>
    <col min="4362" max="4608" width="18.140625" style="72"/>
    <col min="4609" max="4612" width="18.140625" style="72" customWidth="1"/>
    <col min="4613" max="4613" width="15.28515625" style="72" customWidth="1"/>
    <col min="4614" max="4614" width="16.85546875" style="72" customWidth="1"/>
    <col min="4615" max="4615" width="17.42578125" style="72" customWidth="1"/>
    <col min="4616" max="4616" width="18.140625" style="72" customWidth="1"/>
    <col min="4617" max="4617" width="26.5703125" style="72" customWidth="1"/>
    <col min="4618" max="4864" width="18.140625" style="72"/>
    <col min="4865" max="4868" width="18.140625" style="72" customWidth="1"/>
    <col min="4869" max="4869" width="15.28515625" style="72" customWidth="1"/>
    <col min="4870" max="4870" width="16.85546875" style="72" customWidth="1"/>
    <col min="4871" max="4871" width="17.42578125" style="72" customWidth="1"/>
    <col min="4872" max="4872" width="18.140625" style="72" customWidth="1"/>
    <col min="4873" max="4873" width="26.5703125" style="72" customWidth="1"/>
    <col min="4874" max="5120" width="18.140625" style="72"/>
    <col min="5121" max="5124" width="18.140625" style="72" customWidth="1"/>
    <col min="5125" max="5125" width="15.28515625" style="72" customWidth="1"/>
    <col min="5126" max="5126" width="16.85546875" style="72" customWidth="1"/>
    <col min="5127" max="5127" width="17.42578125" style="72" customWidth="1"/>
    <col min="5128" max="5128" width="18.140625" style="72" customWidth="1"/>
    <col min="5129" max="5129" width="26.5703125" style="72" customWidth="1"/>
    <col min="5130" max="5376" width="18.140625" style="72"/>
    <col min="5377" max="5380" width="18.140625" style="72" customWidth="1"/>
    <col min="5381" max="5381" width="15.28515625" style="72" customWidth="1"/>
    <col min="5382" max="5382" width="16.85546875" style="72" customWidth="1"/>
    <col min="5383" max="5383" width="17.42578125" style="72" customWidth="1"/>
    <col min="5384" max="5384" width="18.140625" style="72" customWidth="1"/>
    <col min="5385" max="5385" width="26.5703125" style="72" customWidth="1"/>
    <col min="5386" max="5632" width="18.140625" style="72"/>
    <col min="5633" max="5636" width="18.140625" style="72" customWidth="1"/>
    <col min="5637" max="5637" width="15.28515625" style="72" customWidth="1"/>
    <col min="5638" max="5638" width="16.85546875" style="72" customWidth="1"/>
    <col min="5639" max="5639" width="17.42578125" style="72" customWidth="1"/>
    <col min="5640" max="5640" width="18.140625" style="72" customWidth="1"/>
    <col min="5641" max="5641" width="26.5703125" style="72" customWidth="1"/>
    <col min="5642" max="5888" width="18.140625" style="72"/>
    <col min="5889" max="5892" width="18.140625" style="72" customWidth="1"/>
    <col min="5893" max="5893" width="15.28515625" style="72" customWidth="1"/>
    <col min="5894" max="5894" width="16.85546875" style="72" customWidth="1"/>
    <col min="5895" max="5895" width="17.42578125" style="72" customWidth="1"/>
    <col min="5896" max="5896" width="18.140625" style="72" customWidth="1"/>
    <col min="5897" max="5897" width="26.5703125" style="72" customWidth="1"/>
    <col min="5898" max="6144" width="18.140625" style="72"/>
    <col min="6145" max="6148" width="18.140625" style="72" customWidth="1"/>
    <col min="6149" max="6149" width="15.28515625" style="72" customWidth="1"/>
    <col min="6150" max="6150" width="16.85546875" style="72" customWidth="1"/>
    <col min="6151" max="6151" width="17.42578125" style="72" customWidth="1"/>
    <col min="6152" max="6152" width="18.140625" style="72" customWidth="1"/>
    <col min="6153" max="6153" width="26.5703125" style="72" customWidth="1"/>
    <col min="6154" max="6400" width="18.140625" style="72"/>
    <col min="6401" max="6404" width="18.140625" style="72" customWidth="1"/>
    <col min="6405" max="6405" width="15.28515625" style="72" customWidth="1"/>
    <col min="6406" max="6406" width="16.85546875" style="72" customWidth="1"/>
    <col min="6407" max="6407" width="17.42578125" style="72" customWidth="1"/>
    <col min="6408" max="6408" width="18.140625" style="72" customWidth="1"/>
    <col min="6409" max="6409" width="26.5703125" style="72" customWidth="1"/>
    <col min="6410" max="6656" width="18.140625" style="72"/>
    <col min="6657" max="6660" width="18.140625" style="72" customWidth="1"/>
    <col min="6661" max="6661" width="15.28515625" style="72" customWidth="1"/>
    <col min="6662" max="6662" width="16.85546875" style="72" customWidth="1"/>
    <col min="6663" max="6663" width="17.42578125" style="72" customWidth="1"/>
    <col min="6664" max="6664" width="18.140625" style="72" customWidth="1"/>
    <col min="6665" max="6665" width="26.5703125" style="72" customWidth="1"/>
    <col min="6666" max="6912" width="18.140625" style="72"/>
    <col min="6913" max="6916" width="18.140625" style="72" customWidth="1"/>
    <col min="6917" max="6917" width="15.28515625" style="72" customWidth="1"/>
    <col min="6918" max="6918" width="16.85546875" style="72" customWidth="1"/>
    <col min="6919" max="6919" width="17.42578125" style="72" customWidth="1"/>
    <col min="6920" max="6920" width="18.140625" style="72" customWidth="1"/>
    <col min="6921" max="6921" width="26.5703125" style="72" customWidth="1"/>
    <col min="6922" max="7168" width="18.140625" style="72"/>
    <col min="7169" max="7172" width="18.140625" style="72" customWidth="1"/>
    <col min="7173" max="7173" width="15.28515625" style="72" customWidth="1"/>
    <col min="7174" max="7174" width="16.85546875" style="72" customWidth="1"/>
    <col min="7175" max="7175" width="17.42578125" style="72" customWidth="1"/>
    <col min="7176" max="7176" width="18.140625" style="72" customWidth="1"/>
    <col min="7177" max="7177" width="26.5703125" style="72" customWidth="1"/>
    <col min="7178" max="7424" width="18.140625" style="72"/>
    <col min="7425" max="7428" width="18.140625" style="72" customWidth="1"/>
    <col min="7429" max="7429" width="15.28515625" style="72" customWidth="1"/>
    <col min="7430" max="7430" width="16.85546875" style="72" customWidth="1"/>
    <col min="7431" max="7431" width="17.42578125" style="72" customWidth="1"/>
    <col min="7432" max="7432" width="18.140625" style="72" customWidth="1"/>
    <col min="7433" max="7433" width="26.5703125" style="72" customWidth="1"/>
    <col min="7434" max="7680" width="18.140625" style="72"/>
    <col min="7681" max="7684" width="18.140625" style="72" customWidth="1"/>
    <col min="7685" max="7685" width="15.28515625" style="72" customWidth="1"/>
    <col min="7686" max="7686" width="16.85546875" style="72" customWidth="1"/>
    <col min="7687" max="7687" width="17.42578125" style="72" customWidth="1"/>
    <col min="7688" max="7688" width="18.140625" style="72" customWidth="1"/>
    <col min="7689" max="7689" width="26.5703125" style="72" customWidth="1"/>
    <col min="7690" max="7936" width="18.140625" style="72"/>
    <col min="7937" max="7940" width="18.140625" style="72" customWidth="1"/>
    <col min="7941" max="7941" width="15.28515625" style="72" customWidth="1"/>
    <col min="7942" max="7942" width="16.85546875" style="72" customWidth="1"/>
    <col min="7943" max="7943" width="17.42578125" style="72" customWidth="1"/>
    <col min="7944" max="7944" width="18.140625" style="72" customWidth="1"/>
    <col min="7945" max="7945" width="26.5703125" style="72" customWidth="1"/>
    <col min="7946" max="8192" width="18.140625" style="72"/>
    <col min="8193" max="8196" width="18.140625" style="72" customWidth="1"/>
    <col min="8197" max="8197" width="15.28515625" style="72" customWidth="1"/>
    <col min="8198" max="8198" width="16.85546875" style="72" customWidth="1"/>
    <col min="8199" max="8199" width="17.42578125" style="72" customWidth="1"/>
    <col min="8200" max="8200" width="18.140625" style="72" customWidth="1"/>
    <col min="8201" max="8201" width="26.5703125" style="72" customWidth="1"/>
    <col min="8202" max="8448" width="18.140625" style="72"/>
    <col min="8449" max="8452" width="18.140625" style="72" customWidth="1"/>
    <col min="8453" max="8453" width="15.28515625" style="72" customWidth="1"/>
    <col min="8454" max="8454" width="16.85546875" style="72" customWidth="1"/>
    <col min="8455" max="8455" width="17.42578125" style="72" customWidth="1"/>
    <col min="8456" max="8456" width="18.140625" style="72" customWidth="1"/>
    <col min="8457" max="8457" width="26.5703125" style="72" customWidth="1"/>
    <col min="8458" max="8704" width="18.140625" style="72"/>
    <col min="8705" max="8708" width="18.140625" style="72" customWidth="1"/>
    <col min="8709" max="8709" width="15.28515625" style="72" customWidth="1"/>
    <col min="8710" max="8710" width="16.85546875" style="72" customWidth="1"/>
    <col min="8711" max="8711" width="17.42578125" style="72" customWidth="1"/>
    <col min="8712" max="8712" width="18.140625" style="72" customWidth="1"/>
    <col min="8713" max="8713" width="26.5703125" style="72" customWidth="1"/>
    <col min="8714" max="8960" width="18.140625" style="72"/>
    <col min="8961" max="8964" width="18.140625" style="72" customWidth="1"/>
    <col min="8965" max="8965" width="15.28515625" style="72" customWidth="1"/>
    <col min="8966" max="8966" width="16.85546875" style="72" customWidth="1"/>
    <col min="8967" max="8967" width="17.42578125" style="72" customWidth="1"/>
    <col min="8968" max="8968" width="18.140625" style="72" customWidth="1"/>
    <col min="8969" max="8969" width="26.5703125" style="72" customWidth="1"/>
    <col min="8970" max="9216" width="18.140625" style="72"/>
    <col min="9217" max="9220" width="18.140625" style="72" customWidth="1"/>
    <col min="9221" max="9221" width="15.28515625" style="72" customWidth="1"/>
    <col min="9222" max="9222" width="16.85546875" style="72" customWidth="1"/>
    <col min="9223" max="9223" width="17.42578125" style="72" customWidth="1"/>
    <col min="9224" max="9224" width="18.140625" style="72" customWidth="1"/>
    <col min="9225" max="9225" width="26.5703125" style="72" customWidth="1"/>
    <col min="9226" max="9472" width="18.140625" style="72"/>
    <col min="9473" max="9476" width="18.140625" style="72" customWidth="1"/>
    <col min="9477" max="9477" width="15.28515625" style="72" customWidth="1"/>
    <col min="9478" max="9478" width="16.85546875" style="72" customWidth="1"/>
    <col min="9479" max="9479" width="17.42578125" style="72" customWidth="1"/>
    <col min="9480" max="9480" width="18.140625" style="72" customWidth="1"/>
    <col min="9481" max="9481" width="26.5703125" style="72" customWidth="1"/>
    <col min="9482" max="9728" width="18.140625" style="72"/>
    <col min="9729" max="9732" width="18.140625" style="72" customWidth="1"/>
    <col min="9733" max="9733" width="15.28515625" style="72" customWidth="1"/>
    <col min="9734" max="9734" width="16.85546875" style="72" customWidth="1"/>
    <col min="9735" max="9735" width="17.42578125" style="72" customWidth="1"/>
    <col min="9736" max="9736" width="18.140625" style="72" customWidth="1"/>
    <col min="9737" max="9737" width="26.5703125" style="72" customWidth="1"/>
    <col min="9738" max="9984" width="18.140625" style="72"/>
    <col min="9985" max="9988" width="18.140625" style="72" customWidth="1"/>
    <col min="9989" max="9989" width="15.28515625" style="72" customWidth="1"/>
    <col min="9990" max="9990" width="16.85546875" style="72" customWidth="1"/>
    <col min="9991" max="9991" width="17.42578125" style="72" customWidth="1"/>
    <col min="9992" max="9992" width="18.140625" style="72" customWidth="1"/>
    <col min="9993" max="9993" width="26.5703125" style="72" customWidth="1"/>
    <col min="9994" max="10240" width="18.140625" style="72"/>
    <col min="10241" max="10244" width="18.140625" style="72" customWidth="1"/>
    <col min="10245" max="10245" width="15.28515625" style="72" customWidth="1"/>
    <col min="10246" max="10246" width="16.85546875" style="72" customWidth="1"/>
    <col min="10247" max="10247" width="17.42578125" style="72" customWidth="1"/>
    <col min="10248" max="10248" width="18.140625" style="72" customWidth="1"/>
    <col min="10249" max="10249" width="26.5703125" style="72" customWidth="1"/>
    <col min="10250" max="10496" width="18.140625" style="72"/>
    <col min="10497" max="10500" width="18.140625" style="72" customWidth="1"/>
    <col min="10501" max="10501" width="15.28515625" style="72" customWidth="1"/>
    <col min="10502" max="10502" width="16.85546875" style="72" customWidth="1"/>
    <col min="10503" max="10503" width="17.42578125" style="72" customWidth="1"/>
    <col min="10504" max="10504" width="18.140625" style="72" customWidth="1"/>
    <col min="10505" max="10505" width="26.5703125" style="72" customWidth="1"/>
    <col min="10506" max="10752" width="18.140625" style="72"/>
    <col min="10753" max="10756" width="18.140625" style="72" customWidth="1"/>
    <col min="10757" max="10757" width="15.28515625" style="72" customWidth="1"/>
    <col min="10758" max="10758" width="16.85546875" style="72" customWidth="1"/>
    <col min="10759" max="10759" width="17.42578125" style="72" customWidth="1"/>
    <col min="10760" max="10760" width="18.140625" style="72" customWidth="1"/>
    <col min="10761" max="10761" width="26.5703125" style="72" customWidth="1"/>
    <col min="10762" max="11008" width="18.140625" style="72"/>
    <col min="11009" max="11012" width="18.140625" style="72" customWidth="1"/>
    <col min="11013" max="11013" width="15.28515625" style="72" customWidth="1"/>
    <col min="11014" max="11014" width="16.85546875" style="72" customWidth="1"/>
    <col min="11015" max="11015" width="17.42578125" style="72" customWidth="1"/>
    <col min="11016" max="11016" width="18.140625" style="72" customWidth="1"/>
    <col min="11017" max="11017" width="26.5703125" style="72" customWidth="1"/>
    <col min="11018" max="11264" width="18.140625" style="72"/>
    <col min="11265" max="11268" width="18.140625" style="72" customWidth="1"/>
    <col min="11269" max="11269" width="15.28515625" style="72" customWidth="1"/>
    <col min="11270" max="11270" width="16.85546875" style="72" customWidth="1"/>
    <col min="11271" max="11271" width="17.42578125" style="72" customWidth="1"/>
    <col min="11272" max="11272" width="18.140625" style="72" customWidth="1"/>
    <col min="11273" max="11273" width="26.5703125" style="72" customWidth="1"/>
    <col min="11274" max="11520" width="18.140625" style="72"/>
    <col min="11521" max="11524" width="18.140625" style="72" customWidth="1"/>
    <col min="11525" max="11525" width="15.28515625" style="72" customWidth="1"/>
    <col min="11526" max="11526" width="16.85546875" style="72" customWidth="1"/>
    <col min="11527" max="11527" width="17.42578125" style="72" customWidth="1"/>
    <col min="11528" max="11528" width="18.140625" style="72" customWidth="1"/>
    <col min="11529" max="11529" width="26.5703125" style="72" customWidth="1"/>
    <col min="11530" max="11776" width="18.140625" style="72"/>
    <col min="11777" max="11780" width="18.140625" style="72" customWidth="1"/>
    <col min="11781" max="11781" width="15.28515625" style="72" customWidth="1"/>
    <col min="11782" max="11782" width="16.85546875" style="72" customWidth="1"/>
    <col min="11783" max="11783" width="17.42578125" style="72" customWidth="1"/>
    <col min="11784" max="11784" width="18.140625" style="72" customWidth="1"/>
    <col min="11785" max="11785" width="26.5703125" style="72" customWidth="1"/>
    <col min="11786" max="12032" width="18.140625" style="72"/>
    <col min="12033" max="12036" width="18.140625" style="72" customWidth="1"/>
    <col min="12037" max="12037" width="15.28515625" style="72" customWidth="1"/>
    <col min="12038" max="12038" width="16.85546875" style="72" customWidth="1"/>
    <col min="12039" max="12039" width="17.42578125" style="72" customWidth="1"/>
    <col min="12040" max="12040" width="18.140625" style="72" customWidth="1"/>
    <col min="12041" max="12041" width="26.5703125" style="72" customWidth="1"/>
    <col min="12042" max="12288" width="18.140625" style="72"/>
    <col min="12289" max="12292" width="18.140625" style="72" customWidth="1"/>
    <col min="12293" max="12293" width="15.28515625" style="72" customWidth="1"/>
    <col min="12294" max="12294" width="16.85546875" style="72" customWidth="1"/>
    <col min="12295" max="12295" width="17.42578125" style="72" customWidth="1"/>
    <col min="12296" max="12296" width="18.140625" style="72" customWidth="1"/>
    <col min="12297" max="12297" width="26.5703125" style="72" customWidth="1"/>
    <col min="12298" max="12544" width="18.140625" style="72"/>
    <col min="12545" max="12548" width="18.140625" style="72" customWidth="1"/>
    <col min="12549" max="12549" width="15.28515625" style="72" customWidth="1"/>
    <col min="12550" max="12550" width="16.85546875" style="72" customWidth="1"/>
    <col min="12551" max="12551" width="17.42578125" style="72" customWidth="1"/>
    <col min="12552" max="12552" width="18.140625" style="72" customWidth="1"/>
    <col min="12553" max="12553" width="26.5703125" style="72" customWidth="1"/>
    <col min="12554" max="12800" width="18.140625" style="72"/>
    <col min="12801" max="12804" width="18.140625" style="72" customWidth="1"/>
    <col min="12805" max="12805" width="15.28515625" style="72" customWidth="1"/>
    <col min="12806" max="12806" width="16.85546875" style="72" customWidth="1"/>
    <col min="12807" max="12807" width="17.42578125" style="72" customWidth="1"/>
    <col min="12808" max="12808" width="18.140625" style="72" customWidth="1"/>
    <col min="12809" max="12809" width="26.5703125" style="72" customWidth="1"/>
    <col min="12810" max="13056" width="18.140625" style="72"/>
    <col min="13057" max="13060" width="18.140625" style="72" customWidth="1"/>
    <col min="13061" max="13061" width="15.28515625" style="72" customWidth="1"/>
    <col min="13062" max="13062" width="16.85546875" style="72" customWidth="1"/>
    <col min="13063" max="13063" width="17.42578125" style="72" customWidth="1"/>
    <col min="13064" max="13064" width="18.140625" style="72" customWidth="1"/>
    <col min="13065" max="13065" width="26.5703125" style="72" customWidth="1"/>
    <col min="13066" max="13312" width="18.140625" style="72"/>
    <col min="13313" max="13316" width="18.140625" style="72" customWidth="1"/>
    <col min="13317" max="13317" width="15.28515625" style="72" customWidth="1"/>
    <col min="13318" max="13318" width="16.85546875" style="72" customWidth="1"/>
    <col min="13319" max="13319" width="17.42578125" style="72" customWidth="1"/>
    <col min="13320" max="13320" width="18.140625" style="72" customWidth="1"/>
    <col min="13321" max="13321" width="26.5703125" style="72" customWidth="1"/>
    <col min="13322" max="13568" width="18.140625" style="72"/>
    <col min="13569" max="13572" width="18.140625" style="72" customWidth="1"/>
    <col min="13573" max="13573" width="15.28515625" style="72" customWidth="1"/>
    <col min="13574" max="13574" width="16.85546875" style="72" customWidth="1"/>
    <col min="13575" max="13575" width="17.42578125" style="72" customWidth="1"/>
    <col min="13576" max="13576" width="18.140625" style="72" customWidth="1"/>
    <col min="13577" max="13577" width="26.5703125" style="72" customWidth="1"/>
    <col min="13578" max="13824" width="18.140625" style="72"/>
    <col min="13825" max="13828" width="18.140625" style="72" customWidth="1"/>
    <col min="13829" max="13829" width="15.28515625" style="72" customWidth="1"/>
    <col min="13830" max="13830" width="16.85546875" style="72" customWidth="1"/>
    <col min="13831" max="13831" width="17.42578125" style="72" customWidth="1"/>
    <col min="13832" max="13832" width="18.140625" style="72" customWidth="1"/>
    <col min="13833" max="13833" width="26.5703125" style="72" customWidth="1"/>
    <col min="13834" max="14080" width="18.140625" style="72"/>
    <col min="14081" max="14084" width="18.140625" style="72" customWidth="1"/>
    <col min="14085" max="14085" width="15.28515625" style="72" customWidth="1"/>
    <col min="14086" max="14086" width="16.85546875" style="72" customWidth="1"/>
    <col min="14087" max="14087" width="17.42578125" style="72" customWidth="1"/>
    <col min="14088" max="14088" width="18.140625" style="72" customWidth="1"/>
    <col min="14089" max="14089" width="26.5703125" style="72" customWidth="1"/>
    <col min="14090" max="14336" width="18.140625" style="72"/>
    <col min="14337" max="14340" width="18.140625" style="72" customWidth="1"/>
    <col min="14341" max="14341" width="15.28515625" style="72" customWidth="1"/>
    <col min="14342" max="14342" width="16.85546875" style="72" customWidth="1"/>
    <col min="14343" max="14343" width="17.42578125" style="72" customWidth="1"/>
    <col min="14344" max="14344" width="18.140625" style="72" customWidth="1"/>
    <col min="14345" max="14345" width="26.5703125" style="72" customWidth="1"/>
    <col min="14346" max="14592" width="18.140625" style="72"/>
    <col min="14593" max="14596" width="18.140625" style="72" customWidth="1"/>
    <col min="14597" max="14597" width="15.28515625" style="72" customWidth="1"/>
    <col min="14598" max="14598" width="16.85546875" style="72" customWidth="1"/>
    <col min="14599" max="14599" width="17.42578125" style="72" customWidth="1"/>
    <col min="14600" max="14600" width="18.140625" style="72" customWidth="1"/>
    <col min="14601" max="14601" width="26.5703125" style="72" customWidth="1"/>
    <col min="14602" max="14848" width="18.140625" style="72"/>
    <col min="14849" max="14852" width="18.140625" style="72" customWidth="1"/>
    <col min="14853" max="14853" width="15.28515625" style="72" customWidth="1"/>
    <col min="14854" max="14854" width="16.85546875" style="72" customWidth="1"/>
    <col min="14855" max="14855" width="17.42578125" style="72" customWidth="1"/>
    <col min="14856" max="14856" width="18.140625" style="72" customWidth="1"/>
    <col min="14857" max="14857" width="26.5703125" style="72" customWidth="1"/>
    <col min="14858" max="15104" width="18.140625" style="72"/>
    <col min="15105" max="15108" width="18.140625" style="72" customWidth="1"/>
    <col min="15109" max="15109" width="15.28515625" style="72" customWidth="1"/>
    <col min="15110" max="15110" width="16.85546875" style="72" customWidth="1"/>
    <col min="15111" max="15111" width="17.42578125" style="72" customWidth="1"/>
    <col min="15112" max="15112" width="18.140625" style="72" customWidth="1"/>
    <col min="15113" max="15113" width="26.5703125" style="72" customWidth="1"/>
    <col min="15114" max="15360" width="18.140625" style="72"/>
    <col min="15361" max="15364" width="18.140625" style="72" customWidth="1"/>
    <col min="15365" max="15365" width="15.28515625" style="72" customWidth="1"/>
    <col min="15366" max="15366" width="16.85546875" style="72" customWidth="1"/>
    <col min="15367" max="15367" width="17.42578125" style="72" customWidth="1"/>
    <col min="15368" max="15368" width="18.140625" style="72" customWidth="1"/>
    <col min="15369" max="15369" width="26.5703125" style="72" customWidth="1"/>
    <col min="15370" max="15616" width="18.140625" style="72"/>
    <col min="15617" max="15620" width="18.140625" style="72" customWidth="1"/>
    <col min="15621" max="15621" width="15.28515625" style="72" customWidth="1"/>
    <col min="15622" max="15622" width="16.85546875" style="72" customWidth="1"/>
    <col min="15623" max="15623" width="17.42578125" style="72" customWidth="1"/>
    <col min="15624" max="15624" width="18.140625" style="72" customWidth="1"/>
    <col min="15625" max="15625" width="26.5703125" style="72" customWidth="1"/>
    <col min="15626" max="15872" width="18.140625" style="72"/>
    <col min="15873" max="15876" width="18.140625" style="72" customWidth="1"/>
    <col min="15877" max="15877" width="15.28515625" style="72" customWidth="1"/>
    <col min="15878" max="15878" width="16.85546875" style="72" customWidth="1"/>
    <col min="15879" max="15879" width="17.42578125" style="72" customWidth="1"/>
    <col min="15880" max="15880" width="18.140625" style="72" customWidth="1"/>
    <col min="15881" max="15881" width="26.5703125" style="72" customWidth="1"/>
    <col min="15882" max="16128" width="18.140625" style="72"/>
    <col min="16129" max="16132" width="18.140625" style="72" customWidth="1"/>
    <col min="16133" max="16133" width="15.28515625" style="72" customWidth="1"/>
    <col min="16134" max="16134" width="16.85546875" style="72" customWidth="1"/>
    <col min="16135" max="16135" width="17.42578125" style="72" customWidth="1"/>
    <col min="16136" max="16136" width="18.140625" style="72" customWidth="1"/>
    <col min="16137" max="16137" width="26.5703125" style="72" customWidth="1"/>
    <col min="16138" max="16384" width="18.140625" style="72"/>
  </cols>
  <sheetData>
    <row r="1" spans="1:10" ht="17.25" x14ac:dyDescent="0.25">
      <c r="H1" s="270" t="s">
        <v>59</v>
      </c>
      <c r="I1" s="270"/>
    </row>
    <row r="2" spans="1:10" ht="17.25" x14ac:dyDescent="0.25">
      <c r="G2" s="270" t="s">
        <v>92</v>
      </c>
      <c r="H2" s="270"/>
      <c r="I2" s="270"/>
    </row>
    <row r="3" spans="1:10" ht="17.25" x14ac:dyDescent="0.25">
      <c r="G3" s="270" t="s">
        <v>93</v>
      </c>
      <c r="H3" s="270"/>
      <c r="I3" s="270"/>
    </row>
    <row r="4" spans="1:10" ht="34.15" customHeight="1" x14ac:dyDescent="0.25">
      <c r="A4" s="271" t="s">
        <v>89</v>
      </c>
      <c r="B4" s="271"/>
      <c r="C4" s="271"/>
      <c r="D4" s="271"/>
      <c r="E4" s="271"/>
      <c r="F4" s="271"/>
      <c r="G4" s="271"/>
      <c r="H4" s="271"/>
      <c r="I4" s="271"/>
    </row>
    <row r="5" spans="1:10" ht="17.25" x14ac:dyDescent="0.25">
      <c r="A5" s="272" t="s">
        <v>66</v>
      </c>
      <c r="B5" s="272"/>
      <c r="C5" s="272"/>
      <c r="D5" s="272"/>
      <c r="E5" s="272"/>
      <c r="F5" s="272"/>
      <c r="G5" s="272"/>
      <c r="H5" s="272"/>
      <c r="I5" s="272" t="s">
        <v>98</v>
      </c>
    </row>
    <row r="6" spans="1:10" ht="111.6" customHeight="1" x14ac:dyDescent="0.25">
      <c r="A6" s="73" t="s">
        <v>67</v>
      </c>
      <c r="B6" s="272" t="s">
        <v>68</v>
      </c>
      <c r="C6" s="272"/>
      <c r="D6" s="272"/>
      <c r="E6" s="73" t="s">
        <v>69</v>
      </c>
      <c r="F6" s="73" t="s">
        <v>70</v>
      </c>
      <c r="G6" s="73" t="s">
        <v>71</v>
      </c>
      <c r="H6" s="73" t="s">
        <v>72</v>
      </c>
      <c r="I6" s="272"/>
    </row>
    <row r="7" spans="1:10" ht="24.6" customHeight="1" x14ac:dyDescent="0.3">
      <c r="A7" s="273" t="s">
        <v>52</v>
      </c>
      <c r="B7" s="273"/>
      <c r="C7" s="273"/>
      <c r="D7" s="273"/>
      <c r="E7" s="273"/>
      <c r="F7" s="273"/>
      <c r="G7" s="273"/>
      <c r="H7" s="273"/>
      <c r="I7" s="74">
        <f>I8</f>
        <v>26460</v>
      </c>
    </row>
    <row r="8" spans="1:10" ht="17.25" x14ac:dyDescent="0.25">
      <c r="A8" s="54" t="s">
        <v>76</v>
      </c>
      <c r="B8" s="54" t="s">
        <v>77</v>
      </c>
      <c r="C8" s="54" t="s">
        <v>78</v>
      </c>
      <c r="D8" s="274" t="s">
        <v>79</v>
      </c>
      <c r="E8" s="275"/>
      <c r="F8" s="275"/>
      <c r="G8" s="275"/>
      <c r="H8" s="276"/>
      <c r="I8" s="75">
        <f>I9+I12</f>
        <v>26460</v>
      </c>
    </row>
    <row r="9" spans="1:10" ht="29.45" customHeight="1" x14ac:dyDescent="0.25">
      <c r="A9" s="76" t="s">
        <v>94</v>
      </c>
      <c r="B9" s="265" t="s">
        <v>106</v>
      </c>
      <c r="C9" s="266"/>
      <c r="D9" s="266"/>
      <c r="E9" s="266"/>
      <c r="F9" s="266"/>
      <c r="G9" s="266"/>
      <c r="H9" s="267"/>
      <c r="I9" s="75">
        <f t="shared" ref="I9" si="0">I10</f>
        <v>15660</v>
      </c>
    </row>
    <row r="10" spans="1:10" ht="17.25" x14ac:dyDescent="0.25">
      <c r="A10" s="53"/>
      <c r="B10" s="268" t="s">
        <v>73</v>
      </c>
      <c r="C10" s="268"/>
      <c r="D10" s="268"/>
      <c r="E10" s="53"/>
      <c r="F10" s="53"/>
      <c r="G10" s="77"/>
      <c r="H10" s="53"/>
      <c r="I10" s="78">
        <f>I11</f>
        <v>15660</v>
      </c>
    </row>
    <row r="11" spans="1:10" ht="37.15" customHeight="1" x14ac:dyDescent="0.25">
      <c r="A11" s="79" t="s">
        <v>180</v>
      </c>
      <c r="B11" s="269" t="s">
        <v>95</v>
      </c>
      <c r="C11" s="269"/>
      <c r="D11" s="269"/>
      <c r="E11" s="53" t="s">
        <v>74</v>
      </c>
      <c r="F11" s="79" t="s">
        <v>75</v>
      </c>
      <c r="G11" s="80">
        <v>10800000</v>
      </c>
      <c r="H11" s="78">
        <v>1</v>
      </c>
      <c r="I11" s="78">
        <v>15660</v>
      </c>
    </row>
    <row r="12" spans="1:10" ht="39" customHeight="1" x14ac:dyDescent="0.25">
      <c r="A12" s="76" t="s">
        <v>96</v>
      </c>
      <c r="B12" s="265" t="s">
        <v>97</v>
      </c>
      <c r="C12" s="266"/>
      <c r="D12" s="266"/>
      <c r="E12" s="266"/>
      <c r="F12" s="266"/>
      <c r="G12" s="266"/>
      <c r="H12" s="267"/>
      <c r="I12" s="75">
        <f>I13</f>
        <v>10800</v>
      </c>
    </row>
    <row r="13" spans="1:10" ht="26.45" customHeight="1" x14ac:dyDescent="0.25">
      <c r="A13" s="53"/>
      <c r="B13" s="268" t="s">
        <v>73</v>
      </c>
      <c r="C13" s="268"/>
      <c r="D13" s="268"/>
      <c r="E13" s="53"/>
      <c r="F13" s="53"/>
      <c r="G13" s="77"/>
      <c r="H13" s="53"/>
      <c r="I13" s="78">
        <f>I14</f>
        <v>10800</v>
      </c>
    </row>
    <row r="14" spans="1:10" ht="34.9" customHeight="1" x14ac:dyDescent="0.25">
      <c r="A14" s="79" t="s">
        <v>181</v>
      </c>
      <c r="B14" s="269" t="s">
        <v>95</v>
      </c>
      <c r="C14" s="269"/>
      <c r="D14" s="269"/>
      <c r="E14" s="53" t="s">
        <v>74</v>
      </c>
      <c r="F14" s="79" t="s">
        <v>75</v>
      </c>
      <c r="G14" s="73">
        <v>15660000</v>
      </c>
      <c r="H14" s="78">
        <v>1</v>
      </c>
      <c r="I14" s="78">
        <v>10800</v>
      </c>
    </row>
    <row r="16" spans="1:10" ht="17.25" x14ac:dyDescent="0.25">
      <c r="J16" s="81" t="e">
        <f>#REF!+#REF!+#REF!+#REF!+#REF!+#REF!+#REF!+#REF!</f>
        <v>#REF!</v>
      </c>
    </row>
  </sheetData>
  <mergeCells count="15">
    <mergeCell ref="B12:H12"/>
    <mergeCell ref="B13:D13"/>
    <mergeCell ref="B14:D14"/>
    <mergeCell ref="H1:I1"/>
    <mergeCell ref="G2:I2"/>
    <mergeCell ref="G3:I3"/>
    <mergeCell ref="A4:I4"/>
    <mergeCell ref="A5:H5"/>
    <mergeCell ref="I5:I6"/>
    <mergeCell ref="B6:D6"/>
    <mergeCell ref="A7:H7"/>
    <mergeCell ref="D8:H8"/>
    <mergeCell ref="B9:H9"/>
    <mergeCell ref="B10:D10"/>
    <mergeCell ref="B11:D1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A40" workbookViewId="0">
      <selection activeCell="G10" sqref="G10"/>
    </sheetView>
  </sheetViews>
  <sheetFormatPr defaultColWidth="10.28515625" defaultRowHeight="17.25" x14ac:dyDescent="0.3"/>
  <cols>
    <col min="1" max="3" width="10" style="146" customWidth="1"/>
    <col min="4" max="4" width="11.7109375" style="146" customWidth="1"/>
    <col min="5" max="5" width="16.42578125" style="146" customWidth="1"/>
    <col min="6" max="6" width="69.85546875" style="146" customWidth="1"/>
    <col min="7" max="8" width="22.5703125" style="146" customWidth="1"/>
    <col min="9" max="9" width="10.28515625" style="146"/>
    <col min="10" max="10" width="56.140625" style="146" customWidth="1"/>
    <col min="11" max="11" width="16.28515625" style="146" customWidth="1"/>
    <col min="12" max="16384" width="10.28515625" style="146"/>
  </cols>
  <sheetData>
    <row r="1" spans="1:8" x14ac:dyDescent="0.3">
      <c r="G1" s="279" t="s">
        <v>88</v>
      </c>
      <c r="H1" s="279"/>
    </row>
    <row r="2" spans="1:8" x14ac:dyDescent="0.3">
      <c r="G2" s="279" t="s">
        <v>80</v>
      </c>
      <c r="H2" s="279"/>
    </row>
    <row r="3" spans="1:8" x14ac:dyDescent="0.3">
      <c r="G3" s="279" t="s">
        <v>22</v>
      </c>
      <c r="H3" s="279"/>
    </row>
    <row r="5" spans="1:8" ht="35.450000000000003" customHeight="1" x14ac:dyDescent="0.3">
      <c r="A5" s="280" t="s">
        <v>179</v>
      </c>
      <c r="B5" s="280"/>
      <c r="C5" s="280"/>
      <c r="D5" s="280"/>
      <c r="E5" s="280"/>
      <c r="F5" s="280"/>
      <c r="G5" s="280"/>
      <c r="H5" s="280"/>
    </row>
    <row r="7" spans="1:8" x14ac:dyDescent="0.3">
      <c r="G7" s="281" t="s">
        <v>58</v>
      </c>
      <c r="H7" s="281"/>
    </row>
    <row r="8" spans="1:8" s="147" customFormat="1" ht="78.599999999999994" customHeight="1" x14ac:dyDescent="0.25">
      <c r="A8" s="282" t="s">
        <v>15</v>
      </c>
      <c r="B8" s="282"/>
      <c r="C8" s="282"/>
      <c r="D8" s="282" t="s">
        <v>0</v>
      </c>
      <c r="E8" s="282"/>
      <c r="F8" s="282" t="s">
        <v>164</v>
      </c>
      <c r="G8" s="283" t="s">
        <v>165</v>
      </c>
      <c r="H8" s="284"/>
    </row>
    <row r="9" spans="1:8" s="147" customFormat="1" x14ac:dyDescent="0.25">
      <c r="A9" s="6" t="s">
        <v>166</v>
      </c>
      <c r="B9" s="6" t="s">
        <v>167</v>
      </c>
      <c r="C9" s="6" t="s">
        <v>18</v>
      </c>
      <c r="D9" s="6" t="s">
        <v>50</v>
      </c>
      <c r="E9" s="6" t="s">
        <v>51</v>
      </c>
      <c r="F9" s="282"/>
      <c r="G9" s="6" t="s">
        <v>168</v>
      </c>
      <c r="H9" s="6" t="s">
        <v>17</v>
      </c>
    </row>
    <row r="10" spans="1:8" s="147" customFormat="1" x14ac:dyDescent="0.25">
      <c r="A10" s="148"/>
      <c r="B10" s="148"/>
      <c r="C10" s="148"/>
      <c r="D10" s="6"/>
      <c r="E10" s="6"/>
      <c r="F10" s="137" t="s">
        <v>1</v>
      </c>
      <c r="G10" s="153">
        <f>G12+G31</f>
        <v>0</v>
      </c>
      <c r="H10" s="153">
        <f>H12+H31</f>
        <v>0</v>
      </c>
    </row>
    <row r="11" spans="1:8" s="147" customFormat="1" x14ac:dyDescent="0.25">
      <c r="A11" s="148"/>
      <c r="B11" s="148"/>
      <c r="C11" s="148"/>
      <c r="D11" s="6"/>
      <c r="E11" s="6"/>
      <c r="F11" s="33" t="s">
        <v>169</v>
      </c>
      <c r="G11" s="153"/>
      <c r="H11" s="153"/>
    </row>
    <row r="12" spans="1:8" s="152" customFormat="1" x14ac:dyDescent="0.25">
      <c r="A12" s="150"/>
      <c r="B12" s="150"/>
      <c r="C12" s="150"/>
      <c r="D12" s="6"/>
      <c r="E12" s="6"/>
      <c r="F12" s="151" t="s">
        <v>170</v>
      </c>
      <c r="G12" s="153">
        <f t="shared" ref="G12:H12" si="0">+G13</f>
        <v>-15660</v>
      </c>
      <c r="H12" s="153">
        <f t="shared" si="0"/>
        <v>-15660</v>
      </c>
    </row>
    <row r="13" spans="1:8" ht="34.5" x14ac:dyDescent="0.3">
      <c r="A13" s="186" t="s">
        <v>171</v>
      </c>
      <c r="B13" s="186"/>
      <c r="C13" s="186"/>
      <c r="D13" s="186"/>
      <c r="E13" s="186"/>
      <c r="F13" s="151" t="s">
        <v>114</v>
      </c>
      <c r="G13" s="153">
        <f t="shared" ref="G13:H13" si="1">+G15</f>
        <v>-15660</v>
      </c>
      <c r="H13" s="153">
        <f t="shared" si="1"/>
        <v>-15660</v>
      </c>
    </row>
    <row r="14" spans="1:8" x14ac:dyDescent="0.3">
      <c r="A14" s="186"/>
      <c r="B14" s="186"/>
      <c r="C14" s="186"/>
      <c r="D14" s="186"/>
      <c r="E14" s="186"/>
      <c r="F14" s="33" t="s">
        <v>20</v>
      </c>
      <c r="G14" s="149"/>
      <c r="H14" s="149"/>
    </row>
    <row r="15" spans="1:8" x14ac:dyDescent="0.3">
      <c r="A15" s="186"/>
      <c r="B15" s="186" t="s">
        <v>21</v>
      </c>
      <c r="C15" s="186"/>
      <c r="D15" s="186"/>
      <c r="E15" s="186"/>
      <c r="F15" s="151" t="s">
        <v>172</v>
      </c>
      <c r="G15" s="153">
        <f t="shared" ref="G15:H15" si="2">+G17</f>
        <v>-15660</v>
      </c>
      <c r="H15" s="153">
        <f t="shared" si="2"/>
        <v>-15660</v>
      </c>
    </row>
    <row r="16" spans="1:8" x14ac:dyDescent="0.3">
      <c r="A16" s="186"/>
      <c r="B16" s="186"/>
      <c r="C16" s="186"/>
      <c r="D16" s="186"/>
      <c r="E16" s="186"/>
      <c r="F16" s="33" t="s">
        <v>20</v>
      </c>
      <c r="G16" s="153"/>
      <c r="H16" s="153"/>
    </row>
    <row r="17" spans="1:8" x14ac:dyDescent="0.3">
      <c r="A17" s="186"/>
      <c r="B17" s="186"/>
      <c r="C17" s="186" t="s">
        <v>21</v>
      </c>
      <c r="D17" s="186"/>
      <c r="E17" s="186"/>
      <c r="F17" s="137" t="s">
        <v>100</v>
      </c>
      <c r="G17" s="153">
        <f t="shared" ref="G17:H17" si="3">+G19</f>
        <v>-15660</v>
      </c>
      <c r="H17" s="153">
        <f t="shared" si="3"/>
        <v>-15660</v>
      </c>
    </row>
    <row r="18" spans="1:8" ht="17.45" customHeight="1" x14ac:dyDescent="0.3">
      <c r="A18" s="186"/>
      <c r="B18" s="186"/>
      <c r="C18" s="186"/>
      <c r="D18" s="186"/>
      <c r="E18" s="186"/>
      <c r="F18" s="33" t="s">
        <v>20</v>
      </c>
      <c r="G18" s="154"/>
      <c r="H18" s="154"/>
    </row>
    <row r="19" spans="1:8" ht="17.45" customHeight="1" x14ac:dyDescent="0.3">
      <c r="A19" s="186"/>
      <c r="B19" s="186"/>
      <c r="C19" s="186"/>
      <c r="D19" s="186"/>
      <c r="E19" s="186"/>
      <c r="F19" s="33" t="s">
        <v>173</v>
      </c>
      <c r="G19" s="155">
        <f t="shared" ref="G19:H19" si="4">+G21</f>
        <v>-15660</v>
      </c>
      <c r="H19" s="155">
        <f t="shared" si="4"/>
        <v>-15660</v>
      </c>
    </row>
    <row r="20" spans="1:8" x14ac:dyDescent="0.3">
      <c r="A20" s="186"/>
      <c r="B20" s="186"/>
      <c r="C20" s="186"/>
      <c r="D20" s="186"/>
      <c r="E20" s="186"/>
      <c r="F20" s="33" t="s">
        <v>20</v>
      </c>
      <c r="G20" s="156"/>
      <c r="H20" s="156"/>
    </row>
    <row r="21" spans="1:8" s="157" customFormat="1" ht="18" customHeight="1" x14ac:dyDescent="0.25">
      <c r="A21" s="186"/>
      <c r="B21" s="186"/>
      <c r="C21" s="186"/>
      <c r="D21" s="186" t="s">
        <v>174</v>
      </c>
      <c r="E21" s="193"/>
      <c r="F21" s="185" t="s">
        <v>100</v>
      </c>
      <c r="G21" s="153">
        <f t="shared" ref="G21:H21" si="5">+G23</f>
        <v>-15660</v>
      </c>
      <c r="H21" s="153">
        <f t="shared" si="5"/>
        <v>-15660</v>
      </c>
    </row>
    <row r="22" spans="1:8" x14ac:dyDescent="0.3">
      <c r="A22" s="186"/>
      <c r="B22" s="186"/>
      <c r="C22" s="186"/>
      <c r="D22" s="186"/>
      <c r="E22" s="100"/>
      <c r="F22" s="187" t="s">
        <v>20</v>
      </c>
      <c r="G22" s="158"/>
      <c r="H22" s="158"/>
    </row>
    <row r="23" spans="1:8" x14ac:dyDescent="0.3">
      <c r="A23" s="186"/>
      <c r="B23" s="186"/>
      <c r="C23" s="186"/>
      <c r="D23" s="186"/>
      <c r="E23" s="159" t="s">
        <v>175</v>
      </c>
      <c r="F23" s="188" t="s">
        <v>100</v>
      </c>
      <c r="G23" s="160">
        <f t="shared" ref="G23:H23" si="6">+G25</f>
        <v>-15660</v>
      </c>
      <c r="H23" s="160">
        <f t="shared" si="6"/>
        <v>-15660</v>
      </c>
    </row>
    <row r="24" spans="1:8" ht="17.45" customHeight="1" x14ac:dyDescent="0.3">
      <c r="A24" s="186"/>
      <c r="B24" s="186"/>
      <c r="C24" s="186"/>
      <c r="D24" s="186"/>
      <c r="E24" s="194"/>
      <c r="F24" s="189" t="s">
        <v>26</v>
      </c>
      <c r="G24" s="161"/>
      <c r="H24" s="161"/>
    </row>
    <row r="25" spans="1:8" ht="17.45" customHeight="1" x14ac:dyDescent="0.3">
      <c r="A25" s="186"/>
      <c r="B25" s="186"/>
      <c r="C25" s="186"/>
      <c r="D25" s="186"/>
      <c r="E25" s="194"/>
      <c r="F25" s="190" t="s">
        <v>173</v>
      </c>
      <c r="G25" s="162">
        <f t="shared" ref="G25:H25" si="7">+G27</f>
        <v>-15660</v>
      </c>
      <c r="H25" s="162">
        <f t="shared" si="7"/>
        <v>-15660</v>
      </c>
    </row>
    <row r="26" spans="1:8" ht="33" customHeight="1" x14ac:dyDescent="0.3">
      <c r="A26" s="186"/>
      <c r="B26" s="186"/>
      <c r="C26" s="186"/>
      <c r="D26" s="186"/>
      <c r="E26" s="194"/>
      <c r="F26" s="191" t="s">
        <v>119</v>
      </c>
      <c r="G26" s="161"/>
      <c r="H26" s="161"/>
    </row>
    <row r="27" spans="1:8" ht="17.45" customHeight="1" x14ac:dyDescent="0.3">
      <c r="A27" s="186"/>
      <c r="B27" s="186"/>
      <c r="C27" s="186"/>
      <c r="D27" s="186"/>
      <c r="E27" s="194"/>
      <c r="F27" s="192" t="s">
        <v>19</v>
      </c>
      <c r="G27" s="161">
        <f t="shared" ref="G27:H29" si="8">+G28</f>
        <v>-15660</v>
      </c>
      <c r="H27" s="161">
        <f t="shared" si="8"/>
        <v>-15660</v>
      </c>
    </row>
    <row r="28" spans="1:8" ht="17.45" customHeight="1" x14ac:dyDescent="0.3">
      <c r="A28" s="186"/>
      <c r="B28" s="186"/>
      <c r="C28" s="186"/>
      <c r="D28" s="186"/>
      <c r="E28" s="194"/>
      <c r="F28" s="192" t="s">
        <v>28</v>
      </c>
      <c r="G28" s="161">
        <f t="shared" si="8"/>
        <v>-15660</v>
      </c>
      <c r="H28" s="161">
        <f t="shared" si="8"/>
        <v>-15660</v>
      </c>
    </row>
    <row r="29" spans="1:8" ht="17.45" customHeight="1" x14ac:dyDescent="0.3">
      <c r="A29" s="186"/>
      <c r="B29" s="186"/>
      <c r="C29" s="186"/>
      <c r="D29" s="186"/>
      <c r="E29" s="194"/>
      <c r="F29" s="163" t="s">
        <v>176</v>
      </c>
      <c r="G29" s="161">
        <f t="shared" si="8"/>
        <v>-15660</v>
      </c>
      <c r="H29" s="161">
        <f t="shared" si="8"/>
        <v>-15660</v>
      </c>
    </row>
    <row r="30" spans="1:8" ht="17.45" customHeight="1" x14ac:dyDescent="0.3">
      <c r="A30" s="184"/>
      <c r="B30" s="184"/>
      <c r="C30" s="186"/>
      <c r="D30" s="186"/>
      <c r="E30" s="194"/>
      <c r="F30" s="33" t="s">
        <v>121</v>
      </c>
      <c r="G30" s="161">
        <f>'Հավելված N1'!D63</f>
        <v>-15660</v>
      </c>
      <c r="H30" s="161">
        <f>'Հավելված N1'!E63</f>
        <v>-15660</v>
      </c>
    </row>
    <row r="31" spans="1:8" s="152" customFormat="1" ht="37.15" customHeight="1" x14ac:dyDescent="0.25">
      <c r="A31" s="136"/>
      <c r="B31" s="136"/>
      <c r="C31" s="136"/>
      <c r="D31" s="136"/>
      <c r="E31" s="136"/>
      <c r="F31" s="196" t="s">
        <v>177</v>
      </c>
      <c r="G31" s="153">
        <f>+G32</f>
        <v>15660</v>
      </c>
      <c r="H31" s="153">
        <f>+H32</f>
        <v>15660</v>
      </c>
    </row>
    <row r="32" spans="1:8" s="164" customFormat="1" x14ac:dyDescent="0.3">
      <c r="A32" s="97" t="s">
        <v>44</v>
      </c>
      <c r="B32" s="135"/>
      <c r="C32" s="99"/>
      <c r="D32" s="99"/>
      <c r="E32" s="99"/>
      <c r="F32" s="133" t="s">
        <v>178</v>
      </c>
      <c r="G32" s="166">
        <f t="shared" ref="G32:H32" si="9">+G34</f>
        <v>15660</v>
      </c>
      <c r="H32" s="166">
        <f t="shared" si="9"/>
        <v>15660</v>
      </c>
    </row>
    <row r="33" spans="1:16" s="164" customFormat="1" x14ac:dyDescent="0.3">
      <c r="A33" s="97"/>
      <c r="B33" s="135"/>
      <c r="C33" s="99"/>
      <c r="D33" s="99"/>
      <c r="E33" s="99"/>
      <c r="F33" s="134" t="s">
        <v>20</v>
      </c>
      <c r="G33" s="165"/>
      <c r="H33" s="165"/>
    </row>
    <row r="34" spans="1:16" s="164" customFormat="1" ht="24" customHeight="1" x14ac:dyDescent="0.3">
      <c r="A34" s="97"/>
      <c r="B34" s="195" t="s">
        <v>55</v>
      </c>
      <c r="C34" s="99"/>
      <c r="D34" s="99"/>
      <c r="E34" s="99"/>
      <c r="F34" s="144" t="s">
        <v>54</v>
      </c>
      <c r="G34" s="166">
        <f>+G36</f>
        <v>15660</v>
      </c>
      <c r="H34" s="166">
        <f>+H36</f>
        <v>15660</v>
      </c>
    </row>
    <row r="35" spans="1:16" s="164" customFormat="1" x14ac:dyDescent="0.3">
      <c r="A35" s="97"/>
      <c r="B35" s="195"/>
      <c r="C35" s="99"/>
      <c r="D35" s="99"/>
      <c r="E35" s="99"/>
      <c r="F35" s="134" t="s">
        <v>20</v>
      </c>
      <c r="G35" s="166"/>
      <c r="H35" s="167"/>
    </row>
    <row r="36" spans="1:16" s="36" customFormat="1" ht="24" customHeight="1" x14ac:dyDescent="0.3">
      <c r="A36" s="97"/>
      <c r="B36" s="195"/>
      <c r="C36" s="195" t="s">
        <v>116</v>
      </c>
      <c r="D36" s="99"/>
      <c r="E36" s="99"/>
      <c r="F36" s="144" t="s">
        <v>54</v>
      </c>
      <c r="G36" s="160">
        <f>G40</f>
        <v>15660</v>
      </c>
      <c r="H36" s="160">
        <f>H40</f>
        <v>15660</v>
      </c>
      <c r="I36" s="168"/>
      <c r="J36" s="168"/>
      <c r="K36" s="168"/>
      <c r="L36" s="168"/>
      <c r="M36" s="168"/>
      <c r="N36" s="168"/>
      <c r="O36" s="168"/>
      <c r="P36" s="168"/>
    </row>
    <row r="37" spans="1:16" s="36" customFormat="1" ht="17.45" customHeight="1" x14ac:dyDescent="0.3">
      <c r="A37" s="97"/>
      <c r="B37" s="195"/>
      <c r="C37" s="195"/>
      <c r="D37" s="99"/>
      <c r="E37" s="99"/>
      <c r="F37" s="23" t="s">
        <v>20</v>
      </c>
      <c r="G37" s="169"/>
      <c r="H37" s="170"/>
      <c r="I37" s="168"/>
      <c r="J37" s="168"/>
      <c r="K37" s="168"/>
      <c r="L37" s="168"/>
      <c r="M37" s="168"/>
      <c r="N37" s="168"/>
      <c r="O37" s="168"/>
      <c r="P37" s="168"/>
    </row>
    <row r="38" spans="1:16" s="36" customFormat="1" ht="36" customHeight="1" x14ac:dyDescent="0.3">
      <c r="A38" s="97"/>
      <c r="B38" s="195"/>
      <c r="C38" s="195"/>
      <c r="D38" s="99"/>
      <c r="E38" s="99"/>
      <c r="F38" s="145" t="s">
        <v>52</v>
      </c>
      <c r="G38" s="169">
        <f>G40</f>
        <v>15660</v>
      </c>
      <c r="H38" s="170">
        <f>H40</f>
        <v>15660</v>
      </c>
      <c r="I38" s="168"/>
      <c r="J38" s="168"/>
      <c r="K38" s="168"/>
      <c r="L38" s="168"/>
      <c r="M38" s="168"/>
      <c r="N38" s="168"/>
      <c r="O38" s="168"/>
      <c r="P38" s="168"/>
    </row>
    <row r="39" spans="1:16" s="36" customFormat="1" ht="17.45" customHeight="1" x14ac:dyDescent="0.3">
      <c r="A39" s="97"/>
      <c r="B39" s="195"/>
      <c r="C39" s="195"/>
      <c r="D39" s="99"/>
      <c r="E39" s="99"/>
      <c r="F39" s="23" t="s">
        <v>20</v>
      </c>
      <c r="G39" s="169"/>
      <c r="H39" s="170"/>
      <c r="I39" s="168"/>
      <c r="J39" s="168"/>
      <c r="K39" s="168"/>
      <c r="L39" s="168"/>
      <c r="M39" s="168"/>
      <c r="N39" s="168"/>
      <c r="O39" s="168"/>
      <c r="P39" s="168"/>
    </row>
    <row r="40" spans="1:16" s="36" customFormat="1" ht="37.15" customHeight="1" x14ac:dyDescent="0.3">
      <c r="A40" s="97"/>
      <c r="B40" s="195"/>
      <c r="C40" s="195"/>
      <c r="D40" s="136">
        <v>1215</v>
      </c>
      <c r="E40" s="277" t="s">
        <v>82</v>
      </c>
      <c r="F40" s="278"/>
      <c r="G40" s="166">
        <f>G42</f>
        <v>15660</v>
      </c>
      <c r="H40" s="166">
        <f>H42</f>
        <v>15660</v>
      </c>
      <c r="I40" s="168"/>
      <c r="J40" s="168"/>
      <c r="K40" s="168"/>
      <c r="L40" s="168"/>
      <c r="M40" s="168"/>
      <c r="N40" s="168"/>
      <c r="O40" s="168"/>
      <c r="P40" s="168"/>
    </row>
    <row r="41" spans="1:16" s="36" customFormat="1" ht="16.899999999999999" customHeight="1" x14ac:dyDescent="0.25">
      <c r="A41" s="97"/>
      <c r="B41" s="195"/>
      <c r="C41" s="195"/>
      <c r="D41" s="136"/>
      <c r="E41" s="172"/>
      <c r="F41" s="23" t="s">
        <v>20</v>
      </c>
      <c r="G41" s="171"/>
      <c r="H41" s="171"/>
      <c r="I41" s="168"/>
      <c r="J41" s="168"/>
      <c r="K41" s="168"/>
      <c r="L41" s="168"/>
      <c r="M41" s="168"/>
      <c r="N41" s="168"/>
      <c r="O41" s="168"/>
      <c r="P41" s="168"/>
    </row>
    <row r="42" spans="1:16" s="36" customFormat="1" ht="19.899999999999999" customHeight="1" x14ac:dyDescent="0.25">
      <c r="A42" s="97"/>
      <c r="B42" s="195"/>
      <c r="C42" s="195"/>
      <c r="D42" s="136"/>
      <c r="E42" s="8">
        <v>11001</v>
      </c>
      <c r="F42" s="8" t="s">
        <v>105</v>
      </c>
      <c r="G42" s="173">
        <f t="shared" ref="G42:H42" si="10">+G44</f>
        <v>15660</v>
      </c>
      <c r="H42" s="173">
        <f t="shared" si="10"/>
        <v>15660</v>
      </c>
      <c r="I42" s="174"/>
      <c r="J42" s="168"/>
      <c r="K42" s="168"/>
      <c r="L42" s="168"/>
      <c r="M42" s="168"/>
      <c r="N42" s="168"/>
      <c r="O42" s="168"/>
      <c r="P42" s="168"/>
    </row>
    <row r="43" spans="1:16" s="164" customFormat="1" ht="17.45" customHeight="1" x14ac:dyDescent="0.25">
      <c r="A43" s="97"/>
      <c r="B43" s="195"/>
      <c r="C43" s="195"/>
      <c r="D43" s="136"/>
      <c r="E43" s="22"/>
      <c r="F43" s="143" t="s">
        <v>26</v>
      </c>
      <c r="G43" s="175"/>
      <c r="H43" s="175"/>
    </row>
    <row r="44" spans="1:16" s="178" customFormat="1" ht="34.5" x14ac:dyDescent="0.25">
      <c r="A44" s="97"/>
      <c r="B44" s="195"/>
      <c r="C44" s="195"/>
      <c r="D44" s="136"/>
      <c r="E44" s="22"/>
      <c r="F44" s="143" t="s">
        <v>9</v>
      </c>
      <c r="G44" s="176">
        <f t="shared" ref="G44:H44" si="11">+G46</f>
        <v>15660</v>
      </c>
      <c r="H44" s="176">
        <f t="shared" si="11"/>
        <v>15660</v>
      </c>
      <c r="I44" s="177"/>
    </row>
    <row r="45" spans="1:16" s="164" customFormat="1" ht="34.5" x14ac:dyDescent="0.25">
      <c r="A45" s="97"/>
      <c r="B45" s="195"/>
      <c r="C45" s="195"/>
      <c r="D45" s="136"/>
      <c r="E45" s="22"/>
      <c r="F45" s="143" t="s">
        <v>27</v>
      </c>
      <c r="G45" s="175"/>
      <c r="H45" s="175"/>
    </row>
    <row r="46" spans="1:16" s="164" customFormat="1" ht="17.45" customHeight="1" x14ac:dyDescent="0.25">
      <c r="A46" s="97"/>
      <c r="B46" s="195"/>
      <c r="C46" s="195"/>
      <c r="D46" s="136"/>
      <c r="E46" s="22"/>
      <c r="F46" s="143" t="s">
        <v>19</v>
      </c>
      <c r="G46" s="179">
        <f t="shared" ref="G46:H49" si="12">+G47</f>
        <v>15660</v>
      </c>
      <c r="H46" s="179">
        <f t="shared" si="12"/>
        <v>15660</v>
      </c>
    </row>
    <row r="47" spans="1:16" s="164" customFormat="1" ht="17.45" customHeight="1" x14ac:dyDescent="0.25">
      <c r="A47" s="97"/>
      <c r="B47" s="195"/>
      <c r="C47" s="195"/>
      <c r="D47" s="136"/>
      <c r="E47" s="22"/>
      <c r="F47" s="143" t="s">
        <v>28</v>
      </c>
      <c r="G47" s="180">
        <f t="shared" si="12"/>
        <v>15660</v>
      </c>
      <c r="H47" s="180">
        <f t="shared" si="12"/>
        <v>15660</v>
      </c>
    </row>
    <row r="48" spans="1:16" s="164" customFormat="1" ht="17.45" customHeight="1" x14ac:dyDescent="0.25">
      <c r="A48" s="97"/>
      <c r="B48" s="195"/>
      <c r="C48" s="195"/>
      <c r="D48" s="136"/>
      <c r="E48" s="22"/>
      <c r="F48" s="143" t="s">
        <v>110</v>
      </c>
      <c r="G48" s="180">
        <f t="shared" si="12"/>
        <v>15660</v>
      </c>
      <c r="H48" s="180">
        <f t="shared" si="12"/>
        <v>15660</v>
      </c>
    </row>
    <row r="49" spans="1:9" s="164" customFormat="1" x14ac:dyDescent="0.25">
      <c r="A49" s="97"/>
      <c r="B49" s="195"/>
      <c r="C49" s="195"/>
      <c r="D49" s="136"/>
      <c r="E49" s="22"/>
      <c r="F49" s="143" t="s">
        <v>111</v>
      </c>
      <c r="G49" s="180">
        <f t="shared" si="12"/>
        <v>15660</v>
      </c>
      <c r="H49" s="180">
        <f t="shared" si="12"/>
        <v>15660</v>
      </c>
      <c r="I49" s="181"/>
    </row>
    <row r="50" spans="1:9" s="164" customFormat="1" ht="17.45" customHeight="1" x14ac:dyDescent="0.25">
      <c r="A50" s="183"/>
      <c r="B50" s="195"/>
      <c r="C50" s="195"/>
      <c r="D50" s="136"/>
      <c r="E50" s="22"/>
      <c r="F50" s="143" t="s">
        <v>112</v>
      </c>
      <c r="G50" s="180">
        <f>'Հավելված N2'!G51</f>
        <v>15660</v>
      </c>
      <c r="H50" s="180">
        <f>'Հավելված N2'!H51</f>
        <v>15660</v>
      </c>
      <c r="I50" s="182"/>
    </row>
  </sheetData>
  <mergeCells count="10">
    <mergeCell ref="E40:F40"/>
    <mergeCell ref="G1:H1"/>
    <mergeCell ref="G2:H2"/>
    <mergeCell ref="G3:H3"/>
    <mergeCell ref="A5:H5"/>
    <mergeCell ref="G7:H7"/>
    <mergeCell ref="A8:C8"/>
    <mergeCell ref="D8:E8"/>
    <mergeCell ref="F8:F9"/>
    <mergeCell ref="G8:H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Հավելված N1</vt:lpstr>
      <vt:lpstr>Հավելված N2</vt:lpstr>
      <vt:lpstr>Հավելված N3</vt:lpstr>
      <vt:lpstr>Հավելված N4</vt:lpstr>
      <vt:lpstr>Հավելված N5</vt:lpstr>
      <vt:lpstr>Հավելված N6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Gochumyan</dc:creator>
  <cp:keywords>https:/mul2-minfin.gov.am/tasks/255383/oneclick/Havelvac.xlsx?token=95193b4b9f29597c6c3c79ea9a591c85</cp:keywords>
  <cp:lastModifiedBy>Acer 2</cp:lastModifiedBy>
  <cp:lastPrinted>2021-07-15T08:00:44Z</cp:lastPrinted>
  <dcterms:created xsi:type="dcterms:W3CDTF">2020-09-30T13:27:08Z</dcterms:created>
  <dcterms:modified xsi:type="dcterms:W3CDTF">2022-07-13T15:13:32Z</dcterms:modified>
</cp:coreProperties>
</file>