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30" yWindow="-105" windowWidth="19275" windowHeight="11760" tabRatio="842" activeTab="4"/>
  </bookViews>
  <sheets>
    <sheet name="Հավելված 1" sheetId="45" r:id="rId1"/>
    <sheet name="Հավելված 2" sheetId="23" r:id="rId2"/>
    <sheet name="Հավելված 3" sheetId="27" r:id="rId3"/>
    <sheet name="Հավելված 4" sheetId="42" r:id="rId4"/>
    <sheet name="Հավելված 5" sheetId="44" r:id="rId5"/>
  </sheets>
  <definedNames>
    <definedName name="_ftn1" localSheetId="0">'Հավելված 1'!#REF!</definedName>
    <definedName name="_ftn1" localSheetId="1">'Հավելված 2'!#REF!</definedName>
    <definedName name="_ftn10" localSheetId="0">'Հավելված 1'!#REF!</definedName>
    <definedName name="_ftn10" localSheetId="1">'Հավելված 2'!#REF!</definedName>
    <definedName name="_ftn11" localSheetId="0">'Հավելված 1'!#REF!</definedName>
    <definedName name="_ftn11" localSheetId="1">'Հավելված 2'!#REF!</definedName>
    <definedName name="_ftn12" localSheetId="0">'Հավելված 1'!#REF!</definedName>
    <definedName name="_ftn12" localSheetId="1">'Հավելված 2'!#REF!</definedName>
    <definedName name="_ftn13" localSheetId="0">'Հավելված 1'!#REF!</definedName>
    <definedName name="_ftn13" localSheetId="1">'Հավելված 2'!#REF!</definedName>
    <definedName name="_ftn14" localSheetId="0">'Հավելված 1'!#REF!</definedName>
    <definedName name="_ftn14" localSheetId="1">'Հավելված 2'!#REF!</definedName>
    <definedName name="_ftn15" localSheetId="0">'Հավելված 1'!#REF!</definedName>
    <definedName name="_ftn15" localSheetId="1">'Հավելված 2'!#REF!</definedName>
    <definedName name="_ftn16" localSheetId="0">'Հավելված 1'!#REF!</definedName>
    <definedName name="_ftn16" localSheetId="1">'Հավելված 2'!#REF!</definedName>
    <definedName name="_ftn17" localSheetId="0">'Հավելված 1'!#REF!</definedName>
    <definedName name="_ftn17" localSheetId="1">'Հավելված 2'!#REF!</definedName>
    <definedName name="_ftn18" localSheetId="0">'Հավելված 1'!#REF!</definedName>
    <definedName name="_ftn18" localSheetId="1">'Հավելված 2'!#REF!</definedName>
    <definedName name="_ftn19" localSheetId="0">'Հավելված 1'!#REF!</definedName>
    <definedName name="_ftn19" localSheetId="1">'Հավելված 2'!#REF!</definedName>
    <definedName name="_ftn2" localSheetId="0">'Հավելված 1'!#REF!</definedName>
    <definedName name="_ftn2" localSheetId="1">'Հավելված 2'!#REF!</definedName>
    <definedName name="_ftn20" localSheetId="0">'Հավելված 1'!#REF!</definedName>
    <definedName name="_ftn20" localSheetId="1">'Հավելված 2'!#REF!</definedName>
    <definedName name="_ftn21" localSheetId="0">'Հավելված 1'!#REF!</definedName>
    <definedName name="_ftn21" localSheetId="1">'Հավելված 2'!#REF!</definedName>
    <definedName name="_ftn22" localSheetId="0">'Հավելված 1'!#REF!</definedName>
    <definedName name="_ftn22" localSheetId="1">'Հավելված 2'!#REF!</definedName>
    <definedName name="_ftn3" localSheetId="0">'Հավելված 1'!#REF!</definedName>
    <definedName name="_ftn3" localSheetId="1">'Հավելված 2'!#REF!</definedName>
    <definedName name="_ftn4" localSheetId="0">'Հավելված 1'!#REF!</definedName>
    <definedName name="_ftn4" localSheetId="1">'Հավելված 2'!#REF!</definedName>
    <definedName name="_ftn5" localSheetId="0">'Հավելված 1'!#REF!</definedName>
    <definedName name="_ftn5" localSheetId="1">'Հավելված 2'!#REF!</definedName>
    <definedName name="_ftn6" localSheetId="0">'Հավելված 1'!#REF!</definedName>
    <definedName name="_ftn6" localSheetId="1">'Հավելված 2'!#REF!</definedName>
    <definedName name="_ftn7" localSheetId="0">'Հավելված 1'!#REF!</definedName>
    <definedName name="_ftn7" localSheetId="1">'Հավելված 2'!#REF!</definedName>
    <definedName name="_ftn8" localSheetId="0">'Հավելված 1'!#REF!</definedName>
    <definedName name="_ftn8" localSheetId="1">'Հավելված 2'!#REF!</definedName>
    <definedName name="_ftn9" localSheetId="0">'Հավելված 1'!#REF!</definedName>
    <definedName name="_ftn9" localSheetId="1">'Հավելված 2'!#REF!</definedName>
    <definedName name="_ftnref1" localSheetId="0">'Հավելված 1'!#REF!</definedName>
    <definedName name="_ftnref1" localSheetId="1">'Հավելված 2'!#REF!</definedName>
    <definedName name="_ftnref10" localSheetId="0">'Հավելված 1'!#REF!</definedName>
    <definedName name="_ftnref10" localSheetId="1">'Հավելված 2'!#REF!</definedName>
    <definedName name="_ftnref11" localSheetId="0">'Հավելված 1'!#REF!</definedName>
    <definedName name="_ftnref11" localSheetId="1">'Հավելված 2'!#REF!</definedName>
    <definedName name="_ftnref12" localSheetId="0">'Հավելված 1'!#REF!</definedName>
    <definedName name="_ftnref12" localSheetId="1">'Հավելված 2'!#REF!</definedName>
    <definedName name="_ftnref13" localSheetId="0">'Հավելված 1'!#REF!</definedName>
    <definedName name="_ftnref13" localSheetId="1">'Հավելված 2'!#REF!</definedName>
    <definedName name="_ftnref14" localSheetId="0">'Հավելված 1'!#REF!</definedName>
    <definedName name="_ftnref14" localSheetId="1">'Հավելված 2'!#REF!</definedName>
    <definedName name="_ftnref15" localSheetId="0">'Հավելված 1'!#REF!</definedName>
    <definedName name="_ftnref15" localSheetId="1">'Հավելված 2'!#REF!</definedName>
    <definedName name="_ftnref16" localSheetId="0">'Հավելված 1'!#REF!</definedName>
    <definedName name="_ftnref16" localSheetId="1">'Հավելված 2'!#REF!</definedName>
    <definedName name="_ftnref17" localSheetId="0">'Հավելված 1'!#REF!</definedName>
    <definedName name="_ftnref17" localSheetId="1">'Հավելված 2'!#REF!</definedName>
    <definedName name="_ftnref18" localSheetId="0">'Հավելված 1'!#REF!</definedName>
    <definedName name="_ftnref18" localSheetId="1">'Հավելված 2'!#REF!</definedName>
    <definedName name="_ftnref19" localSheetId="0">'Հավելված 1'!#REF!</definedName>
    <definedName name="_ftnref19" localSheetId="1">'Հավելված 2'!#REF!</definedName>
    <definedName name="_ftnref2" localSheetId="0">'Հավելված 1'!#REF!</definedName>
    <definedName name="_ftnref2" localSheetId="1">'Հավելված 2'!#REF!</definedName>
    <definedName name="_ftnref20" localSheetId="0">'Հավելված 1'!#REF!</definedName>
    <definedName name="_ftnref20" localSheetId="1">'Հավելված 2'!#REF!</definedName>
    <definedName name="_ftnref21" localSheetId="0">'Հավելված 1'!#REF!</definedName>
    <definedName name="_ftnref21" localSheetId="1">'Հավելված 2'!#REF!</definedName>
    <definedName name="_ftnref22" localSheetId="0">'Հավելված 1'!#REF!</definedName>
    <definedName name="_ftnref22" localSheetId="1">'Հավելված 2'!#REF!</definedName>
    <definedName name="_ftnref3" localSheetId="0">'Հավելված 1'!#REF!</definedName>
    <definedName name="_ftnref3" localSheetId="1">'Հավելված 2'!#REF!</definedName>
    <definedName name="_ftnref4" localSheetId="0">'Հավելված 1'!#REF!</definedName>
    <definedName name="_ftnref4" localSheetId="1">'Հավելված 2'!#REF!</definedName>
    <definedName name="_ftnref5" localSheetId="0">'Հավելված 1'!#REF!</definedName>
    <definedName name="_ftnref5" localSheetId="1">'Հավելված 2'!#REF!</definedName>
    <definedName name="_ftnref6" localSheetId="0">'Հավելված 1'!#REF!</definedName>
    <definedName name="_ftnref6" localSheetId="1">'Հավելված 2'!#REF!</definedName>
    <definedName name="_ftnref7" localSheetId="0">'Հավելված 1'!#REF!</definedName>
    <definedName name="_ftnref7" localSheetId="1">'Հավելված 2'!#REF!</definedName>
    <definedName name="_ftnref8" localSheetId="0">'Հավելված 1'!#REF!</definedName>
    <definedName name="_ftnref8" localSheetId="1">'Հավելված 2'!#REF!</definedName>
    <definedName name="_ftnref9" localSheetId="0">'Հավելված 1'!#REF!</definedName>
    <definedName name="_ftnref9" localSheetId="1">'Հավելված 2'!#REF!</definedName>
    <definedName name="_Toc462743052" localSheetId="0">'Հավելված 1'!#REF!</definedName>
    <definedName name="_Toc462743052" localSheetId="1">'Հավելված 2'!#REF!</definedName>
    <definedName name="_Toc501014755" localSheetId="0">'Հավելված 1'!#REF!</definedName>
    <definedName name="_Toc501014755" localSheetId="1">'Հավելված 2'!#REF!</definedName>
    <definedName name="_Toc501014756" localSheetId="0">'Հավելված 1'!#REF!</definedName>
    <definedName name="_Toc501014756" localSheetId="1">'Հավելված 2'!#REF!</definedName>
    <definedName name="_Toc501014757" localSheetId="0">'Հավելված 1'!#REF!</definedName>
    <definedName name="_Toc501014757" localSheetId="1">'Հավելված 2'!#REF!</definedName>
    <definedName name="AgencyCode" localSheetId="0">#REF!</definedName>
    <definedName name="AgencyCode" localSheetId="1">#REF!</definedName>
    <definedName name="AgencyCode" localSheetId="4">#REF!</definedName>
    <definedName name="AgencyCode">#REF!</definedName>
    <definedName name="AgencyName" localSheetId="0">#REF!</definedName>
    <definedName name="AgencyName" localSheetId="1">#REF!</definedName>
    <definedName name="AgencyName" localSheetId="4">#REF!</definedName>
    <definedName name="AgencyName">#REF!</definedName>
    <definedName name="Functional1" localSheetId="0">#REF!</definedName>
    <definedName name="Functional1" localSheetId="1">#REF!</definedName>
    <definedName name="Functional1" localSheetId="4">#REF!</definedName>
    <definedName name="Functional1">#REF!</definedName>
    <definedName name="PANature" localSheetId="0">#REF!</definedName>
    <definedName name="PANature" localSheetId="1">#REF!</definedName>
    <definedName name="PANature" localSheetId="4">#REF!</definedName>
    <definedName name="PANature">#REF!</definedName>
    <definedName name="PAType" localSheetId="0">#REF!</definedName>
    <definedName name="PAType" localSheetId="1">#REF!</definedName>
    <definedName name="PAType" localSheetId="4">#REF!</definedName>
    <definedName name="PAType">#REF!</definedName>
    <definedName name="Performance2" localSheetId="0">#REF!</definedName>
    <definedName name="Performance2" localSheetId="1">#REF!</definedName>
    <definedName name="Performance2" localSheetId="4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4">#REF!</definedName>
    <definedName name="PerformanceType">#REF!</definedName>
  </definedNames>
  <calcPr calcId="144525"/>
</workbook>
</file>

<file path=xl/calcChain.xml><?xml version="1.0" encoding="utf-8"?>
<calcChain xmlns="http://schemas.openxmlformats.org/spreadsheetml/2006/main">
  <c r="H30" i="23" l="1"/>
  <c r="G30" i="23"/>
  <c r="H32" i="23"/>
  <c r="G32" i="23"/>
  <c r="E37" i="27"/>
  <c r="D37" i="27"/>
  <c r="D22" i="27"/>
  <c r="E22" i="27"/>
  <c r="E34" i="42"/>
  <c r="I17" i="44"/>
  <c r="G17" i="44"/>
  <c r="E20" i="42" l="1"/>
  <c r="D20" i="27"/>
  <c r="D21" i="27"/>
  <c r="G29" i="23" l="1"/>
  <c r="G28" i="23" s="1"/>
  <c r="G31" i="23"/>
  <c r="G27" i="23" l="1"/>
  <c r="G26" i="23" s="1"/>
  <c r="G24" i="23" s="1"/>
  <c r="G22" i="23" s="1"/>
  <c r="G48" i="23"/>
  <c r="G47" i="23" s="1"/>
  <c r="G46" i="23" s="1"/>
  <c r="G45" i="23" s="1"/>
  <c r="G43" i="23" s="1"/>
  <c r="G41" i="23" s="1"/>
  <c r="G39" i="23" s="1"/>
  <c r="G37" i="23" s="1"/>
  <c r="G35" i="23" s="1"/>
  <c r="G33" i="23" s="1"/>
  <c r="E33" i="45" l="1"/>
  <c r="E26" i="45" s="1"/>
  <c r="E25" i="45" s="1"/>
  <c r="E19" i="45" s="1"/>
  <c r="E12" i="45" s="1"/>
  <c r="E11" i="45" s="1"/>
  <c r="E10" i="45" s="1"/>
  <c r="G20" i="23"/>
  <c r="G18" i="23" s="1"/>
  <c r="G16" i="23" s="1"/>
  <c r="G14" i="23" s="1"/>
  <c r="G12" i="23" s="1"/>
  <c r="G10" i="23" s="1"/>
  <c r="E21" i="27"/>
  <c r="E20" i="27"/>
  <c r="I15" i="44" l="1"/>
  <c r="I16" i="44" l="1"/>
  <c r="I14" i="44"/>
  <c r="I13" i="44" l="1"/>
  <c r="I12" i="44" s="1"/>
  <c r="I11" i="44" s="1"/>
  <c r="D34" i="42" s="1"/>
  <c r="H31" i="23" l="1"/>
  <c r="H29" i="23"/>
  <c r="H28" i="23" l="1"/>
  <c r="H27" i="23" l="1"/>
  <c r="H26" i="23" s="1"/>
  <c r="H24" i="23" s="1"/>
  <c r="H22" i="23" s="1"/>
  <c r="F33" i="45" s="1"/>
  <c r="F26" i="45" s="1"/>
  <c r="F25" i="45" s="1"/>
  <c r="F19" i="45" s="1"/>
  <c r="F12" i="45" s="1"/>
  <c r="F11" i="45" s="1"/>
  <c r="F10" i="45" s="1"/>
  <c r="H48" i="23"/>
  <c r="H47" i="23" s="1"/>
  <c r="H46" i="23" s="1"/>
  <c r="H45" i="23" s="1"/>
  <c r="H43" i="23" s="1"/>
  <c r="H41" i="23" s="1"/>
  <c r="H39" i="23" s="1"/>
  <c r="H37" i="23" s="1"/>
  <c r="H35" i="23" s="1"/>
  <c r="H33" i="23" s="1"/>
  <c r="H20" i="23" l="1"/>
  <c r="H18" i="23" s="1"/>
  <c r="H16" i="23" s="1"/>
  <c r="H14" i="23" s="1"/>
  <c r="H12" i="23" s="1"/>
  <c r="H10" i="23" s="1"/>
</calcChain>
</file>

<file path=xl/sharedStrings.xml><?xml version="1.0" encoding="utf-8"?>
<sst xmlns="http://schemas.openxmlformats.org/spreadsheetml/2006/main" count="237" uniqueCount="140">
  <si>
    <t>Միջոցառման անվանումը՝</t>
  </si>
  <si>
    <t>Միջոցառման տեսակը՝</t>
  </si>
  <si>
    <t>Ծառայությունների մատուցում</t>
  </si>
  <si>
    <t>Ծրագրի դասիչը</t>
  </si>
  <si>
    <t>Ծրագրի անվանումը</t>
  </si>
  <si>
    <t>Ծրագրի դասիչը՝</t>
  </si>
  <si>
    <t>Միջոցառման դասիչը՝</t>
  </si>
  <si>
    <t>Նկարագրությունը՝</t>
  </si>
  <si>
    <t>Արդյունքի չափորոշիչներ</t>
  </si>
  <si>
    <t>Միջոցառման վրա կատարվող ծախսը (հազար դրամ)</t>
  </si>
  <si>
    <t>Ցուցանիշների փոփոխությունը (ավելացումները նշված են դրական նշանով, իսկ նվազեցումները՝ փակագծերում)</t>
  </si>
  <si>
    <t xml:space="preserve"> այդ թվում`</t>
  </si>
  <si>
    <t>այդ թվում`</t>
  </si>
  <si>
    <t xml:space="preserve"> այդ թվում` բյուջետային ծախսերի տնտեսագիտական դասակարգման հոդվածներ</t>
  </si>
  <si>
    <t>01</t>
  </si>
  <si>
    <t>այդ թվում`  ըստ կատարողների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</si>
  <si>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</si>
  <si>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</si>
  <si>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ԸՆԴԱՄԵՆԸ ԾԱԽՍԵՐ</t>
  </si>
  <si>
    <t xml:space="preserve"> ԸՆԹԱՑԻԿ ԾԱԽՍԵՐ</t>
  </si>
  <si>
    <t>ՄԱՍ 1. ՊԵՏԱԿԱՆ ՄԱՐՄՆԻ ԳԾՈՎ ԱՐԴՅՈՒՆՔԱՅԻՆ (ԿԱՏԱՐՈՂԱԿԱՆ) ՑՈՒՑԱՆԻՇՆԵՐԸ</t>
  </si>
  <si>
    <t>Տարի</t>
  </si>
  <si>
    <t xml:space="preserve"> Ծառայությունը մատուցող կազմակերպության(ների) անվանում(ներ)ը </t>
  </si>
  <si>
    <t>ՀԱՎԵԼՎԱԾ N 1</t>
  </si>
  <si>
    <t xml:space="preserve"> ՀԱՎԵԼՎԱԾ N 3</t>
  </si>
  <si>
    <t xml:space="preserve"> ՀՀ կետրոնական ընտրական հանձնաժողով</t>
  </si>
  <si>
    <t>ԸՆԴՀԱՆՈՒՐ ԲՆՈՒՅԹԻ ՀԱՆՐԱՅԻՆ ԾԱՌԱՅՈՒԹՅՈՒՆՆԵՐ</t>
  </si>
  <si>
    <t>Ընդհանուր բնույթի հանրային ծառայություններ (այլ դասերին չպատկանող)</t>
  </si>
  <si>
    <t>06</t>
  </si>
  <si>
    <t>1096</t>
  </si>
  <si>
    <t>11003</t>
  </si>
  <si>
    <t>Ընտրական գործընթացների համակարգում, կանոնակարգում և տեղեկատվության տրամադրում</t>
  </si>
  <si>
    <t>Տեղական ինքնակառավարման մարմինների ընտրությունների կազմակերպում</t>
  </si>
  <si>
    <t>ՀՀ ոստիկանություն</t>
  </si>
  <si>
    <t>Շարունակական ծախսեր</t>
  </si>
  <si>
    <t xml:space="preserve"> - Կապի ծառայություններ</t>
  </si>
  <si>
    <t>Նյութեր (Ապրանքներ)</t>
  </si>
  <si>
    <t xml:space="preserve"> - Գրասենյակային նյութեր և հագուստ</t>
  </si>
  <si>
    <t>ՀՀ կետրոնական ընտրական հանձնաժողով</t>
  </si>
  <si>
    <t>Քանակական</t>
  </si>
  <si>
    <t>Ընտրատեղամասերի թիվը</t>
  </si>
  <si>
    <t>Ընտրողների ծանուցում (մարդ)</t>
  </si>
  <si>
    <t>Տեղական ինքնակառավարման մարմինների ընտրությունների կազմակերպում, անցկացում և արդյունքների ամփոփում</t>
  </si>
  <si>
    <t>Կոդը</t>
  </si>
  <si>
    <t>Անվանումը</t>
  </si>
  <si>
    <t>Գնման ձևը</t>
  </si>
  <si>
    <t>Միավորի գինը</t>
  </si>
  <si>
    <t>Ցուցանիշների փոփոխությունը (ավելացումները նշված են դրական նշանով)</t>
  </si>
  <si>
    <t>Քանակը</t>
  </si>
  <si>
    <t xml:space="preserve"> Գումարը  (հազար դրամով)</t>
  </si>
  <si>
    <t>Բաժին N 01</t>
  </si>
  <si>
    <t>Խումբ N 06</t>
  </si>
  <si>
    <t>Դաս N 01</t>
  </si>
  <si>
    <t xml:space="preserve"> Ընդհանուր բնույթի հանրային ծառայություններ (այլ դասերին չպատկանող)</t>
  </si>
  <si>
    <t>ՄԱ</t>
  </si>
  <si>
    <t>ՀՀ  ոստիկանություն</t>
  </si>
  <si>
    <t>կգ</t>
  </si>
  <si>
    <t>դրամ</t>
  </si>
  <si>
    <t>1096   11003</t>
  </si>
  <si>
    <t>30197622/17</t>
  </si>
  <si>
    <t>թուղթ, A4 ֆորմատի</t>
  </si>
  <si>
    <t>64111200/9</t>
  </si>
  <si>
    <t>փոստային ծառայություններ` կապված նամակների հետ</t>
  </si>
  <si>
    <t xml:space="preserve"> ԾԱՌԱՅՈՒԹՅՈՒՆՆԵՐԻ  ԵՎ   ԱՊՐԱՆՔՆԵՐԻ  ՁԵՌՔԲԵՐՈՒՄ</t>
  </si>
  <si>
    <t>ՄԱՍ I.   ԱՊՐԱՆՔՆԵՐ</t>
  </si>
  <si>
    <t>ՄԱՍ III.   ԾԱՌԱՅՈՒԹՅՈՒՆՆԵՐ</t>
  </si>
  <si>
    <t>Չափման միավորը</t>
  </si>
  <si>
    <t xml:space="preserve"> ՀՀ  կենտրոնական ընտրական հանձնաժողով և տարածքային ընտրական հանձնաժողովներ </t>
  </si>
  <si>
    <t xml:space="preserve">ՄԱՍ 2. ՊԵՏԱԿԱՆ ՄԱՐՄՆԻ ԳԾՈՎ ԱՐԴՅՈՒՆՔԱՅԻՆ (ԿԱՏԱՐՈՂԱԿԱՆ) ՑՈՒՑԱՆԻՇՆԵՐԸ </t>
  </si>
  <si>
    <t>հազար դրամ</t>
  </si>
  <si>
    <t>Ցուցանիշների փոփոխությունը 
(ավելացումները նշված են դրական նշանով)</t>
  </si>
  <si>
    <t>ՀՀ կառավարության 2022 թվականի</t>
  </si>
  <si>
    <t>ՀԱՅԱՍՏԱՆԻ ՀԱՆՐԱՊԵՏՈՒԹՅԱՆ ԿԱՌԱՎԱՐՈՒԹՅԱՆ 2021 ԹՎԱԿԱՆԻ ԴԵԿՏԵՄԲԵՐԻ 23-Ի N 2121-Ն ՈՐՈՇՄԱՆ N 3 ԵՎ N 4 ՀԱՎԵԼՎԱԾՆԵՐՈՒՄ ԿԱՏԱՐՎՈՂ ՓՈՓՈԽՈՒԹՅՈՒՆՆԵՐԸ ԵՎ ԼՐԱՑՈՒՄՆԵՐԸ</t>
  </si>
  <si>
    <t>ԳՀ</t>
  </si>
  <si>
    <t>Ցուցանիշների փոփոխությունը (նվազեցումները նշված են փակագծերում)</t>
  </si>
  <si>
    <t>Ինն ամիս</t>
  </si>
  <si>
    <t>Գործառական դասիչը</t>
  </si>
  <si>
    <t>Ծրագիր</t>
  </si>
  <si>
    <t>Միջոցառում</t>
  </si>
  <si>
    <t>Բաժին</t>
  </si>
  <si>
    <t>Խումբ</t>
  </si>
  <si>
    <t>Դաս</t>
  </si>
  <si>
    <t>ՀԱՎԵԼՎԱԾ N 2</t>
  </si>
  <si>
    <t>N         որոշման</t>
  </si>
  <si>
    <t xml:space="preserve">  N         որոշման</t>
  </si>
  <si>
    <t>ՀԱՎԵԼՎԱԾ N 5</t>
  </si>
  <si>
    <t xml:space="preserve"> ՀԱՎԵԼՎԱԾ N 4</t>
  </si>
  <si>
    <t xml:space="preserve"> ՀՀ կառավարություն</t>
  </si>
  <si>
    <t xml:space="preserve"> 1139</t>
  </si>
  <si>
    <t xml:space="preserve"> Ծրագրի անվանումը`</t>
  </si>
  <si>
    <t xml:space="preserve"> ՀՀ կառավարության պահուստային ֆոնդ</t>
  </si>
  <si>
    <t xml:space="preserve"> Ծրագրի նպատակը`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</si>
  <si>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</si>
  <si>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</si>
  <si>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 ապահովում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</si>
  <si>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</si>
  <si>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</si>
  <si>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</si>
  <si>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</si>
  <si>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</si>
  <si>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</si>
  <si>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</si>
  <si>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</si>
  <si>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</si>
  <si>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</si>
  <si>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</si>
  <si>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այդ թվում` ըստ կատարողների</t>
  </si>
  <si>
    <t xml:space="preserve"> ԱՅԼ  ԾԱԽՍԵՐ</t>
  </si>
  <si>
    <t xml:space="preserve"> Պահուստային միջոցներ</t>
  </si>
  <si>
    <t xml:space="preserve"> ՀՀ կենտրոնական ընտրական հանձնաժողով</t>
  </si>
  <si>
    <t xml:space="preserve"> 1096</t>
  </si>
  <si>
    <t xml:space="preserve"> Ընտրական գործընթացների համակարգում,կանոնակարգում և տեղեկատվության տրամադրում</t>
  </si>
  <si>
    <t xml:space="preserve"> Օրինական և թափանցիկ ընտրական գործընթացների կազմակերպում և ապահովում</t>
  </si>
  <si>
    <t xml:space="preserve"> Ընտրական գործընթացների նկատմամբ հանրային վստահության մակարդակի բարձրացում</t>
  </si>
  <si>
    <t xml:space="preserve"> 11003</t>
  </si>
  <si>
    <t xml:space="preserve"> Տեղական ինքնակառավարման մարմինների ընտրությունների կազմակերպում</t>
  </si>
  <si>
    <t xml:space="preserve"> Տեղական ինքնակառավարման մարմինների ընտրությունների կազմակերպում, անցկացում և արդյունքների ամփոփում</t>
  </si>
  <si>
    <t>«ՀԱՅԱUՏԱՆԻ ՀԱՆՐԱՊԵՏՈՒԹՅԱՆ 2022 ԹՎԱԿԱՆԻ ՊԵՏԱԿԱՆ ԲՅՈՒՋԵԻ ՄԱUԻՆ»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</t>
  </si>
  <si>
    <t xml:space="preserve"> Աղյուսակ 9.47 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</si>
  <si>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</si>
  <si>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</si>
  <si>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1139 </t>
  </si>
  <si>
    <t xml:space="preserve"> ՀՀ կառավարության պահուստային ֆոնդ </t>
  </si>
  <si>
    <t xml:space="preserve"> Ծրագրի դասիչը` </t>
  </si>
  <si>
    <t xml:space="preserve"> Միջոցառման դասիչը` </t>
  </si>
  <si>
    <t xml:space="preserve"> 11001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</si>
  <si>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</si>
  <si>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</si>
  <si>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</si>
  <si>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</si>
  <si>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</si>
  <si>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Միջոցառման տեսակը` </t>
  </si>
  <si>
    <t xml:space="preserve"> Ծառայությունների մատուցում </t>
  </si>
  <si>
    <t>ՀԱՅԱՍՏԱՆԻ ՀԱՆՐԱՊԵՏՈՒԹՅԱՆ ԿԱՌԱՎԱՐՈՒԹՅԱՆ 2021 ԹՎԱԿԱՆԻ ԴԵԿՏԵՄԲԵՐԻ 23-Ի N 2121-Ն ՈՐՈՇՄԱՆ  N 9 ՀԱՎԵԼՎԱԾԻ NN 9.21 ԵՎ 9.47 ԱՂՅՈՒՍԱԿՆԵՐՈՒՄ ԿԱՏԱՐՎՈՂ ՓՈՓՈԽՈՒԹՅՈՒՆՆԵՐԸ ԵՎ ԼՐԱՑՈՒՄՆԵՐԸ</t>
  </si>
  <si>
    <t xml:space="preserve"> Աղյուսակ 9.21</t>
  </si>
  <si>
    <t xml:space="preserve">Միջոցառման տեսակը` </t>
  </si>
  <si>
    <t>ՀԱՅԱՍՏԱՆԻ ՀԱՆՐԱՊԵՏՈՒԹՅԱՆ ԿԱՌԱՎԱՐՈՒԹՅԱՆ 2021 ԹՎԱԿԱՆԻ ԴԵԿՏԵՄԲԵՐԻ 23-Ի N 2121-Ն ՈՐՈՇՄԱՆ N 9.1 ՀԱՎԵԼՎԱԾԻ NN 9.1.33 ԵՎ 9.1.59 ԱՂՅՈՒՍԱԿՆԵՐՈՒՄ ԿԱՏԱՐՎՈՂ ՓՈՓՈԽՈՒԹՅՈՒՆՆԵՐԸ ԵՎ ԼՐԱՑՈՒՄՆԵՐԸ</t>
  </si>
  <si>
    <t>ՀԱՅԱՍՏԱՆԻ ՀԱՆՐԱՊԵՏՈՒԹՅԱՆ ԿԱՌԱՎԱՐՈՒԹՅԱՆ 2021 ԹՎԱԿԱՆԻ ԴԵԿՏԵՄԲԵՐԻ 23-Ի N 2121-Ն ՈՐՈՇՄԱՆ N 10 ՀԱՎԵԼՎԱԾՈՒՄ ԿԱՏԱՐՎՈՂ ԼՐԱՑՈՒՄՆԵՐԸ</t>
  </si>
  <si>
    <t xml:space="preserve"> Աղյուսակ 9.1.59</t>
  </si>
  <si>
    <t xml:space="preserve"> Աղյուսակ 9.1.33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</si>
</sst>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##,##0.0;\(##,##0.0\);\-"/>
    <numFmt numFmtId="166" formatCode="#,##0.0_);\(#,##0.0\)"/>
    <numFmt numFmtId="167" formatCode="0.0_);\(0.0\)"/>
    <numFmt numFmtId="168" formatCode="0.0"/>
  </numFmts>
  <fonts count="2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name val="GHEA Grapalat"/>
      <family val="3"/>
    </font>
    <font>
      <sz val="12"/>
      <color theme="1"/>
      <name val="GHEA Grapalat"/>
      <family val="3"/>
    </font>
    <font>
      <sz val="12"/>
      <color theme="1"/>
      <name val="Calibri"/>
      <family val="2"/>
      <charset val="1"/>
      <scheme val="minor"/>
    </font>
    <font>
      <b/>
      <sz val="8"/>
      <name val="GHEA Grapalat"/>
      <family val="2"/>
    </font>
    <font>
      <i/>
      <sz val="8"/>
      <name val="GHEA Grapala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65" fontId="6" fillId="0" borderId="0" applyFill="0" applyBorder="0" applyProtection="0">
      <alignment horizontal="right" vertical="top"/>
    </xf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1" applyNumberFormat="0" applyAlignment="0" applyProtection="0"/>
    <xf numFmtId="0" fontId="14" fillId="6" borderId="12" applyNumberFormat="0" applyAlignment="0" applyProtection="0"/>
    <xf numFmtId="0" fontId="15" fillId="6" borderId="11" applyNumberFormat="0" applyAlignment="0" applyProtection="0"/>
    <xf numFmtId="0" fontId="16" fillId="0" borderId="13" applyNumberFormat="0" applyFill="0" applyAlignment="0" applyProtection="0"/>
    <xf numFmtId="0" fontId="17" fillId="7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6" fillId="0" borderId="0">
      <alignment horizontal="left" vertical="top" wrapText="1"/>
    </xf>
    <xf numFmtId="0" fontId="1" fillId="8" borderId="15" applyNumberFormat="0" applyFont="0" applyAlignment="0" applyProtection="0"/>
    <xf numFmtId="0" fontId="22" fillId="0" borderId="0" applyNumberFormat="0" applyFill="0" applyBorder="0" applyAlignment="0" applyProtection="0"/>
    <xf numFmtId="165" fontId="26" fillId="0" borderId="0" applyFill="0" applyBorder="0" applyProtection="0">
      <alignment horizontal="right" vertical="top"/>
    </xf>
    <xf numFmtId="165" fontId="27" fillId="0" borderId="0" applyFill="0" applyBorder="0" applyProtection="0">
      <alignment horizontal="right" vertical="top"/>
    </xf>
  </cellStyleXfs>
  <cellXfs count="101">
    <xf numFmtId="0" fontId="0" fillId="0" borderId="0" xfId="0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23" fillId="0" borderId="1" xfId="0" applyFont="1" applyFill="1" applyBorder="1" applyAlignment="1">
      <alignment wrapText="1"/>
    </xf>
    <xf numFmtId="164" fontId="23" fillId="0" borderId="1" xfId="4" applyNumberFormat="1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164" fontId="23" fillId="0" borderId="1" xfId="4" applyNumberFormat="1" applyFont="1" applyFill="1" applyBorder="1" applyAlignment="1">
      <alignment vertical="top" wrapText="1"/>
    </xf>
    <xf numFmtId="164" fontId="23" fillId="0" borderId="1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wrapText="1"/>
    </xf>
    <xf numFmtId="0" fontId="23" fillId="0" borderId="0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 applyAlignment="1">
      <alignment wrapText="1"/>
    </xf>
    <xf numFmtId="0" fontId="23" fillId="0" borderId="6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/>
    </xf>
    <xf numFmtId="166" fontId="23" fillId="0" borderId="5" xfId="4" applyNumberFormat="1" applyFont="1" applyFill="1" applyBorder="1" applyAlignment="1">
      <alignment horizontal="center" vertical="top" wrapText="1"/>
    </xf>
    <xf numFmtId="0" fontId="23" fillId="0" borderId="0" xfId="0" applyFont="1" applyFill="1" applyAlignment="1"/>
    <xf numFmtId="0" fontId="23" fillId="0" borderId="0" xfId="0" applyFont="1" applyFill="1" applyAlignment="1">
      <alignment vertical="top"/>
    </xf>
    <xf numFmtId="166" fontId="23" fillId="0" borderId="5" xfId="4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4" fontId="23" fillId="0" borderId="0" xfId="0" applyNumberFormat="1" applyFont="1" applyFill="1" applyBorder="1" applyAlignment="1">
      <alignment vertical="center" wrapText="1"/>
    </xf>
    <xf numFmtId="0" fontId="24" fillId="0" borderId="0" xfId="0" applyFont="1"/>
    <xf numFmtId="164" fontId="24" fillId="0" borderId="1" xfId="4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67" fontId="23" fillId="0" borderId="1" xfId="3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164" fontId="23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wrapText="1"/>
    </xf>
    <xf numFmtId="0" fontId="23" fillId="0" borderId="2" xfId="0" applyFont="1" applyFill="1" applyBorder="1" applyAlignment="1">
      <alignment horizontal="center" textRotation="90"/>
    </xf>
    <xf numFmtId="0" fontId="24" fillId="0" borderId="1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wrapText="1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2" fontId="23" fillId="0" borderId="2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0" fontId="23" fillId="0" borderId="0" xfId="0" applyFont="1" applyFill="1" applyAlignment="1">
      <alignment horizontal="left" vertical="top" wrapText="1"/>
    </xf>
    <xf numFmtId="164" fontId="23" fillId="0" borderId="1" xfId="4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65" fontId="23" fillId="0" borderId="1" xfId="5" applyNumberFormat="1" applyFont="1" applyBorder="1" applyAlignment="1">
      <alignment horizontal="right" vertical="top"/>
    </xf>
    <xf numFmtId="165" fontId="23" fillId="0" borderId="1" xfId="50" applyNumberFormat="1" applyFont="1" applyBorder="1" applyAlignment="1">
      <alignment horizontal="right" vertical="top"/>
    </xf>
    <xf numFmtId="165" fontId="23" fillId="0" borderId="1" xfId="51" applyNumberFormat="1" applyFont="1" applyBorder="1" applyAlignment="1">
      <alignment horizontal="right" vertical="top"/>
    </xf>
    <xf numFmtId="0" fontId="23" fillId="0" borderId="1" xfId="0" applyFont="1" applyFill="1" applyBorder="1" applyAlignment="1">
      <alignment horizontal="center" textRotation="90" wrapText="1"/>
    </xf>
    <xf numFmtId="0" fontId="23" fillId="0" borderId="1" xfId="0" applyFont="1" applyFill="1" applyBorder="1" applyAlignment="1">
      <alignment textRotation="90" wrapText="1"/>
    </xf>
    <xf numFmtId="0" fontId="23" fillId="0" borderId="1" xfId="0" applyFont="1" applyFill="1" applyBorder="1" applyAlignment="1">
      <alignment textRotation="90"/>
    </xf>
    <xf numFmtId="49" fontId="23" fillId="0" borderId="1" xfId="0" applyNumberFormat="1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Continuous"/>
    </xf>
    <xf numFmtId="0" fontId="23" fillId="0" borderId="0" xfId="0" applyFont="1" applyFill="1" applyAlignment="1">
      <alignment horizontal="center" wrapText="1"/>
    </xf>
    <xf numFmtId="0" fontId="24" fillId="0" borderId="0" xfId="0" applyFont="1" applyAlignment="1">
      <alignment horizontal="left" vertical="top"/>
    </xf>
    <xf numFmtId="0" fontId="23" fillId="0" borderId="5" xfId="0" applyFont="1" applyFill="1" applyBorder="1" applyAlignment="1">
      <alignment horizontal="center" vertical="top" wrapText="1"/>
    </xf>
    <xf numFmtId="168" fontId="23" fillId="0" borderId="5" xfId="0" applyNumberFormat="1" applyFont="1" applyFill="1" applyBorder="1" applyAlignment="1">
      <alignment horizontal="center" vertical="top" wrapText="1"/>
    </xf>
    <xf numFmtId="0" fontId="23" fillId="33" borderId="5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3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center" wrapText="1"/>
    </xf>
    <xf numFmtId="49" fontId="23" fillId="0" borderId="6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left" vertical="center" wrapText="1"/>
    </xf>
    <xf numFmtId="49" fontId="23" fillId="0" borderId="5" xfId="0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</cellXfs>
  <cellStyles count="52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/>
    <cellStyle name="Comma 19" xfId="7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3" xfId="3"/>
    <cellStyle name="Normal 4" xfId="47"/>
    <cellStyle name="Note 2" xfId="48"/>
    <cellStyle name="Output" xfId="16" builtinId="21" customBuiltin="1"/>
    <cellStyle name="Percent 2" xfId="2"/>
    <cellStyle name="Percent 2 2" xfId="6"/>
    <cellStyle name="SN_241" xfId="5"/>
    <cellStyle name="SN_b" xfId="50"/>
    <cellStyle name="SN_it" xfId="51"/>
    <cellStyle name="Title 2" xfId="49"/>
    <cellStyle name="Total" xfId="22" builtinId="25" customBuiltin="1"/>
    <cellStyle name="Warning Text" xfId="2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34" workbookViewId="0"/>
  </sheetViews>
  <sheetFormatPr defaultColWidth="9.140625" defaultRowHeight="17.25" x14ac:dyDescent="0.3"/>
  <cols>
    <col min="1" max="1" width="9.140625" style="1"/>
    <col min="2" max="2" width="11.28515625" style="1" customWidth="1"/>
    <col min="3" max="3" width="15.28515625" style="1" customWidth="1"/>
    <col min="4" max="4" width="62.7109375" style="1" customWidth="1"/>
    <col min="5" max="6" width="20" style="1" customWidth="1"/>
    <col min="7" max="16384" width="9.140625" style="1"/>
  </cols>
  <sheetData>
    <row r="1" spans="2:8" ht="18.75" customHeight="1" x14ac:dyDescent="0.3">
      <c r="D1" s="2"/>
      <c r="E1" s="2"/>
      <c r="F1" s="51" t="s">
        <v>23</v>
      </c>
      <c r="G1" s="51"/>
      <c r="H1" s="51"/>
    </row>
    <row r="2" spans="2:8" x14ac:dyDescent="0.3">
      <c r="D2" s="2"/>
      <c r="E2" s="2"/>
      <c r="F2" s="51" t="s">
        <v>71</v>
      </c>
      <c r="G2" s="51"/>
      <c r="H2" s="51"/>
    </row>
    <row r="3" spans="2:8" x14ac:dyDescent="0.3">
      <c r="F3" s="51" t="s">
        <v>84</v>
      </c>
      <c r="G3" s="51"/>
      <c r="H3" s="51"/>
    </row>
    <row r="4" spans="2:8" x14ac:dyDescent="0.3">
      <c r="F4" s="51"/>
      <c r="G4" s="51"/>
      <c r="H4" s="51"/>
    </row>
    <row r="5" spans="2:8" ht="80.25" customHeight="1" x14ac:dyDescent="0.3">
      <c r="B5" s="73" t="s">
        <v>117</v>
      </c>
      <c r="C5" s="73"/>
      <c r="D5" s="73"/>
      <c r="E5" s="73"/>
      <c r="F5" s="73"/>
    </row>
    <row r="6" spans="2:8" x14ac:dyDescent="0.3">
      <c r="B6" s="10"/>
      <c r="C6" s="10"/>
      <c r="D6" s="10"/>
      <c r="E6" s="10"/>
    </row>
    <row r="7" spans="2:8" x14ac:dyDescent="0.3">
      <c r="F7" s="3" t="s">
        <v>69</v>
      </c>
    </row>
    <row r="8" spans="2:8" s="53" customFormat="1" ht="75" customHeight="1" x14ac:dyDescent="0.25">
      <c r="B8" s="74" t="s">
        <v>16</v>
      </c>
      <c r="C8" s="74"/>
      <c r="D8" s="74" t="s">
        <v>17</v>
      </c>
      <c r="E8" s="75" t="s">
        <v>10</v>
      </c>
      <c r="F8" s="76"/>
    </row>
    <row r="9" spans="2:8" s="53" customFormat="1" x14ac:dyDescent="0.25">
      <c r="B9" s="50" t="s">
        <v>77</v>
      </c>
      <c r="C9" s="50" t="s">
        <v>78</v>
      </c>
      <c r="D9" s="74"/>
      <c r="E9" s="47" t="s">
        <v>75</v>
      </c>
      <c r="F9" s="47" t="s">
        <v>21</v>
      </c>
    </row>
    <row r="10" spans="2:8" s="53" customFormat="1" ht="18" customHeight="1" x14ac:dyDescent="0.3">
      <c r="B10" s="59"/>
      <c r="C10" s="42"/>
      <c r="D10" s="4" t="s">
        <v>18</v>
      </c>
      <c r="E10" s="5">
        <f t="shared" ref="E10:F10" si="0">+E11+E25</f>
        <v>0</v>
      </c>
      <c r="F10" s="5">
        <f t="shared" si="0"/>
        <v>0</v>
      </c>
    </row>
    <row r="11" spans="2:8" x14ac:dyDescent="0.3">
      <c r="B11" s="55"/>
      <c r="C11" s="55"/>
      <c r="D11" s="23" t="s">
        <v>87</v>
      </c>
      <c r="E11" s="57">
        <f t="shared" ref="E11" si="1">+E12</f>
        <v>-32992.892630000002</v>
      </c>
      <c r="F11" s="57">
        <f t="shared" ref="F11" si="2">+F12</f>
        <v>-32992.892630000002</v>
      </c>
    </row>
    <row r="12" spans="2:8" x14ac:dyDescent="0.3">
      <c r="B12" s="55" t="s">
        <v>88</v>
      </c>
      <c r="C12" s="55"/>
      <c r="D12" s="23" t="s">
        <v>89</v>
      </c>
      <c r="E12" s="56">
        <f t="shared" ref="E12:F12" si="3">+E19</f>
        <v>-32992.892630000002</v>
      </c>
      <c r="F12" s="56">
        <f t="shared" si="3"/>
        <v>-32992.892630000002</v>
      </c>
    </row>
    <row r="13" spans="2:8" x14ac:dyDescent="0.3">
      <c r="B13" s="55"/>
      <c r="C13" s="55"/>
      <c r="D13" s="55" t="s">
        <v>90</v>
      </c>
      <c r="E13" s="55"/>
      <c r="F13" s="55"/>
    </row>
    <row r="14" spans="2:8" x14ac:dyDescent="0.3">
      <c r="B14" s="55"/>
      <c r="C14" s="55"/>
      <c r="D14" s="23" t="s">
        <v>91</v>
      </c>
      <c r="E14" s="55"/>
      <c r="F14" s="55"/>
    </row>
    <row r="15" spans="2:8" ht="51.75" x14ac:dyDescent="0.3">
      <c r="B15" s="55"/>
      <c r="C15" s="55"/>
      <c r="D15" s="55" t="s">
        <v>92</v>
      </c>
      <c r="E15" s="55"/>
      <c r="F15" s="55"/>
    </row>
    <row r="16" spans="2:8" x14ac:dyDescent="0.3">
      <c r="B16" s="55"/>
      <c r="C16" s="55"/>
      <c r="D16" s="23" t="s">
        <v>93</v>
      </c>
      <c r="E16" s="55"/>
      <c r="F16" s="55"/>
    </row>
    <row r="17" spans="2:6" ht="34.5" x14ac:dyDescent="0.3">
      <c r="B17" s="55"/>
      <c r="C17" s="55"/>
      <c r="D17" s="55" t="s">
        <v>94</v>
      </c>
      <c r="E17" s="55"/>
      <c r="F17" s="55"/>
    </row>
    <row r="18" spans="2:6" x14ac:dyDescent="0.3">
      <c r="B18" s="72" t="s">
        <v>95</v>
      </c>
      <c r="C18" s="72"/>
      <c r="D18" s="72"/>
      <c r="E18" s="72"/>
      <c r="F18" s="72"/>
    </row>
    <row r="19" spans="2:6" x14ac:dyDescent="0.3">
      <c r="B19" s="55"/>
      <c r="C19" s="55" t="s">
        <v>96</v>
      </c>
      <c r="D19" s="23" t="s">
        <v>97</v>
      </c>
      <c r="E19" s="56">
        <f t="shared" ref="E19:F19" si="4">-E25</f>
        <v>-32992.892630000002</v>
      </c>
      <c r="F19" s="56">
        <f t="shared" si="4"/>
        <v>-32992.892630000002</v>
      </c>
    </row>
    <row r="20" spans="2:6" x14ac:dyDescent="0.3">
      <c r="B20" s="55"/>
      <c r="C20" s="55"/>
      <c r="D20" s="55" t="s">
        <v>90</v>
      </c>
      <c r="E20" s="55"/>
      <c r="F20" s="55"/>
    </row>
    <row r="21" spans="2:6" x14ac:dyDescent="0.3">
      <c r="B21" s="55"/>
      <c r="C21" s="55"/>
      <c r="D21" s="23" t="s">
        <v>98</v>
      </c>
      <c r="E21" s="55"/>
      <c r="F21" s="55"/>
    </row>
    <row r="22" spans="2:6" ht="86.25" x14ac:dyDescent="0.3">
      <c r="B22" s="55"/>
      <c r="C22" s="55"/>
      <c r="D22" s="55" t="s">
        <v>99</v>
      </c>
      <c r="E22" s="55"/>
      <c r="F22" s="55"/>
    </row>
    <row r="23" spans="2:6" x14ac:dyDescent="0.3">
      <c r="B23" s="55"/>
      <c r="C23" s="55"/>
      <c r="D23" s="23" t="s">
        <v>100</v>
      </c>
      <c r="E23" s="55"/>
      <c r="F23" s="55"/>
    </row>
    <row r="24" spans="2:6" x14ac:dyDescent="0.3">
      <c r="B24" s="55"/>
      <c r="C24" s="55"/>
      <c r="D24" s="55" t="s">
        <v>101</v>
      </c>
      <c r="E24" s="55"/>
      <c r="F24" s="55"/>
    </row>
    <row r="25" spans="2:6" x14ac:dyDescent="0.3">
      <c r="B25" s="55"/>
      <c r="C25" s="55"/>
      <c r="D25" s="23" t="s">
        <v>109</v>
      </c>
      <c r="E25" s="57">
        <f t="shared" ref="E25:F25" si="5">+E26</f>
        <v>32992.892630000002</v>
      </c>
      <c r="F25" s="57">
        <f t="shared" si="5"/>
        <v>32992.892630000002</v>
      </c>
    </row>
    <row r="26" spans="2:6" x14ac:dyDescent="0.3">
      <c r="B26" s="55" t="s">
        <v>110</v>
      </c>
      <c r="C26" s="55"/>
      <c r="D26" s="23" t="s">
        <v>89</v>
      </c>
      <c r="E26" s="56">
        <f t="shared" ref="E26:F26" si="6">+E33</f>
        <v>32992.892630000002</v>
      </c>
      <c r="F26" s="56">
        <f t="shared" si="6"/>
        <v>32992.892630000002</v>
      </c>
    </row>
    <row r="27" spans="2:6" ht="51.75" x14ac:dyDescent="0.3">
      <c r="B27" s="55"/>
      <c r="C27" s="55"/>
      <c r="D27" s="55" t="s">
        <v>111</v>
      </c>
      <c r="E27" s="55"/>
      <c r="F27" s="55"/>
    </row>
    <row r="28" spans="2:6" x14ac:dyDescent="0.3">
      <c r="B28" s="55"/>
      <c r="C28" s="55"/>
      <c r="D28" s="23" t="s">
        <v>91</v>
      </c>
      <c r="E28" s="55"/>
      <c r="F28" s="55"/>
    </row>
    <row r="29" spans="2:6" ht="34.5" x14ac:dyDescent="0.3">
      <c r="B29" s="55"/>
      <c r="C29" s="55"/>
      <c r="D29" s="55" t="s">
        <v>112</v>
      </c>
      <c r="E29" s="55"/>
      <c r="F29" s="55"/>
    </row>
    <row r="30" spans="2:6" x14ac:dyDescent="0.3">
      <c r="B30" s="55"/>
      <c r="C30" s="55"/>
      <c r="D30" s="23" t="s">
        <v>93</v>
      </c>
      <c r="E30" s="55"/>
      <c r="F30" s="55"/>
    </row>
    <row r="31" spans="2:6" ht="34.5" x14ac:dyDescent="0.3">
      <c r="B31" s="55"/>
      <c r="C31" s="55"/>
      <c r="D31" s="55" t="s">
        <v>113</v>
      </c>
      <c r="E31" s="55"/>
      <c r="F31" s="55"/>
    </row>
    <row r="32" spans="2:6" x14ac:dyDescent="0.3">
      <c r="B32" s="72" t="s">
        <v>95</v>
      </c>
      <c r="C32" s="72"/>
      <c r="D32" s="72"/>
      <c r="E32" s="72"/>
      <c r="F32" s="72"/>
    </row>
    <row r="33" spans="2:6" x14ac:dyDescent="0.3">
      <c r="B33" s="55"/>
      <c r="C33" s="55" t="s">
        <v>114</v>
      </c>
      <c r="D33" s="23" t="s">
        <v>97</v>
      </c>
      <c r="E33" s="56">
        <f>+'Հավելված 2'!G22</f>
        <v>32992.892630000002</v>
      </c>
      <c r="F33" s="56">
        <f>+'Հավելված 2'!H22</f>
        <v>32992.892630000002</v>
      </c>
    </row>
    <row r="34" spans="2:6" ht="34.5" x14ac:dyDescent="0.3">
      <c r="B34" s="55"/>
      <c r="C34" s="55"/>
      <c r="D34" s="55" t="s">
        <v>115</v>
      </c>
      <c r="E34" s="55"/>
      <c r="F34" s="55"/>
    </row>
    <row r="35" spans="2:6" x14ac:dyDescent="0.3">
      <c r="B35" s="55"/>
      <c r="C35" s="55"/>
      <c r="D35" s="23" t="s">
        <v>98</v>
      </c>
      <c r="E35" s="55"/>
      <c r="F35" s="55"/>
    </row>
    <row r="36" spans="2:6" ht="51.75" x14ac:dyDescent="0.3">
      <c r="B36" s="55"/>
      <c r="C36" s="55"/>
      <c r="D36" s="55" t="s">
        <v>116</v>
      </c>
      <c r="E36" s="55"/>
      <c r="F36" s="55"/>
    </row>
    <row r="37" spans="2:6" x14ac:dyDescent="0.3">
      <c r="B37" s="55"/>
      <c r="C37" s="55"/>
      <c r="D37" s="23" t="s">
        <v>100</v>
      </c>
      <c r="E37" s="55"/>
      <c r="F37" s="55"/>
    </row>
    <row r="38" spans="2:6" x14ac:dyDescent="0.3">
      <c r="B38" s="55"/>
      <c r="C38" s="55"/>
      <c r="D38" s="55" t="s">
        <v>101</v>
      </c>
      <c r="E38" s="55"/>
      <c r="F38" s="55"/>
    </row>
    <row r="39" spans="2:6" x14ac:dyDescent="0.3">
      <c r="B39" s="15"/>
      <c r="C39" s="15"/>
      <c r="D39" s="15"/>
      <c r="E39" s="15"/>
    </row>
  </sheetData>
  <mergeCells count="6">
    <mergeCell ref="B18:F18"/>
    <mergeCell ref="B32:F32"/>
    <mergeCell ref="B5:F5"/>
    <mergeCell ref="B8:C8"/>
    <mergeCell ref="D8:D9"/>
    <mergeCell ref="E8:F8"/>
  </mergeCells>
  <pageMargins left="0.16" right="0.16" top="0.25" bottom="0.16" header="0.23" footer="0.16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workbookViewId="0">
      <selection activeCell="H31" sqref="H31"/>
    </sheetView>
  </sheetViews>
  <sheetFormatPr defaultColWidth="9.140625" defaultRowHeight="17.25" x14ac:dyDescent="0.3"/>
  <cols>
    <col min="1" max="1" width="8.7109375" style="1" customWidth="1"/>
    <col min="2" max="2" width="8.42578125" style="1" customWidth="1"/>
    <col min="3" max="3" width="7.7109375" style="1" customWidth="1"/>
    <col min="4" max="4" width="11.28515625" style="1" customWidth="1"/>
    <col min="5" max="5" width="15.28515625" style="1" customWidth="1"/>
    <col min="6" max="6" width="62.7109375" style="1" customWidth="1"/>
    <col min="7" max="8" width="19.5703125" style="1" customWidth="1"/>
    <col min="9" max="16384" width="9.140625" style="1"/>
  </cols>
  <sheetData>
    <row r="1" spans="1:10" ht="18.75" customHeight="1" x14ac:dyDescent="0.3">
      <c r="F1" s="2"/>
      <c r="G1" s="2"/>
      <c r="H1" s="51" t="s">
        <v>82</v>
      </c>
      <c r="J1" s="51"/>
    </row>
    <row r="2" spans="1:10" x14ac:dyDescent="0.3">
      <c r="F2" s="2"/>
      <c r="G2" s="2"/>
      <c r="H2" s="51" t="s">
        <v>71</v>
      </c>
      <c r="J2" s="51"/>
    </row>
    <row r="3" spans="1:10" x14ac:dyDescent="0.3">
      <c r="H3" s="51" t="s">
        <v>83</v>
      </c>
      <c r="J3" s="51"/>
    </row>
    <row r="4" spans="1:10" x14ac:dyDescent="0.3">
      <c r="H4" s="51"/>
      <c r="I4" s="51"/>
      <c r="J4" s="51"/>
    </row>
    <row r="5" spans="1:10" ht="41.25" customHeight="1" x14ac:dyDescent="0.3">
      <c r="A5" s="73" t="s">
        <v>72</v>
      </c>
      <c r="B5" s="73"/>
      <c r="C5" s="73"/>
      <c r="D5" s="73"/>
      <c r="E5" s="73"/>
      <c r="F5" s="73"/>
      <c r="G5" s="73"/>
      <c r="H5" s="73"/>
    </row>
    <row r="6" spans="1:10" x14ac:dyDescent="0.3">
      <c r="A6" s="10"/>
      <c r="B6" s="10"/>
      <c r="C6" s="10"/>
      <c r="D6" s="10"/>
      <c r="E6" s="10"/>
      <c r="F6" s="10"/>
      <c r="G6" s="10"/>
    </row>
    <row r="7" spans="1:10" x14ac:dyDescent="0.3">
      <c r="B7" s="2"/>
      <c r="H7" s="3" t="s">
        <v>69</v>
      </c>
    </row>
    <row r="8" spans="1:10" s="53" customFormat="1" ht="73.5" customHeight="1" x14ac:dyDescent="0.25">
      <c r="A8" s="75" t="s">
        <v>76</v>
      </c>
      <c r="B8" s="77"/>
      <c r="C8" s="76"/>
      <c r="D8" s="75" t="s">
        <v>16</v>
      </c>
      <c r="E8" s="76"/>
      <c r="F8" s="74" t="s">
        <v>17</v>
      </c>
      <c r="G8" s="75" t="s">
        <v>10</v>
      </c>
      <c r="H8" s="76"/>
    </row>
    <row r="9" spans="1:10" s="53" customFormat="1" x14ac:dyDescent="0.25">
      <c r="A9" s="50" t="s">
        <v>79</v>
      </c>
      <c r="B9" s="50" t="s">
        <v>80</v>
      </c>
      <c r="C9" s="50" t="s">
        <v>81</v>
      </c>
      <c r="D9" s="50" t="s">
        <v>77</v>
      </c>
      <c r="E9" s="50" t="s">
        <v>78</v>
      </c>
      <c r="F9" s="74"/>
      <c r="G9" s="47" t="s">
        <v>75</v>
      </c>
      <c r="H9" s="47" t="s">
        <v>21</v>
      </c>
    </row>
    <row r="10" spans="1:10" s="53" customFormat="1" ht="18" customHeight="1" x14ac:dyDescent="0.3">
      <c r="A10" s="60"/>
      <c r="B10" s="60"/>
      <c r="C10" s="60"/>
      <c r="D10" s="60"/>
      <c r="E10" s="61"/>
      <c r="F10" s="4" t="s">
        <v>18</v>
      </c>
      <c r="G10" s="5">
        <f t="shared" ref="G10:H10" si="0">+G12+G33</f>
        <v>0</v>
      </c>
      <c r="H10" s="5">
        <f t="shared" si="0"/>
        <v>0</v>
      </c>
    </row>
    <row r="11" spans="1:10" s="53" customFormat="1" ht="18.75" customHeight="1" x14ac:dyDescent="0.25">
      <c r="A11" s="60"/>
      <c r="B11" s="60"/>
      <c r="C11" s="60"/>
      <c r="D11" s="60"/>
      <c r="E11" s="61"/>
      <c r="F11" s="6" t="s">
        <v>11</v>
      </c>
      <c r="G11" s="5"/>
      <c r="H11" s="5"/>
    </row>
    <row r="12" spans="1:10" s="53" customFormat="1" ht="33" customHeight="1" x14ac:dyDescent="0.3">
      <c r="A12" s="62" t="s">
        <v>14</v>
      </c>
      <c r="B12" s="60"/>
      <c r="C12" s="60"/>
      <c r="D12" s="60"/>
      <c r="E12" s="61"/>
      <c r="F12" s="4" t="s">
        <v>26</v>
      </c>
      <c r="G12" s="5">
        <f t="shared" ref="G12" si="1">+G14</f>
        <v>32992.892630000002</v>
      </c>
      <c r="H12" s="5">
        <f>+H14</f>
        <v>32992.892630000002</v>
      </c>
    </row>
    <row r="13" spans="1:10" s="53" customFormat="1" x14ac:dyDescent="0.25">
      <c r="A13" s="62"/>
      <c r="B13" s="60"/>
      <c r="C13" s="60"/>
      <c r="D13" s="60"/>
      <c r="E13" s="61"/>
      <c r="F13" s="6" t="s">
        <v>11</v>
      </c>
      <c r="G13" s="54"/>
      <c r="H13" s="54"/>
    </row>
    <row r="14" spans="1:10" ht="34.5" x14ac:dyDescent="0.3">
      <c r="A14" s="62"/>
      <c r="B14" s="62" t="s">
        <v>28</v>
      </c>
      <c r="C14" s="60"/>
      <c r="D14" s="60"/>
      <c r="E14" s="61"/>
      <c r="F14" s="7" t="s">
        <v>27</v>
      </c>
      <c r="G14" s="5">
        <f t="shared" ref="G14" si="2">+G16</f>
        <v>32992.892630000002</v>
      </c>
      <c r="H14" s="5">
        <f>+H16</f>
        <v>32992.892630000002</v>
      </c>
    </row>
    <row r="15" spans="1:10" x14ac:dyDescent="0.3">
      <c r="A15" s="62"/>
      <c r="B15" s="62"/>
      <c r="C15" s="60"/>
      <c r="D15" s="60"/>
      <c r="E15" s="61"/>
      <c r="F15" s="6" t="s">
        <v>11</v>
      </c>
      <c r="G15" s="8"/>
      <c r="H15" s="8"/>
    </row>
    <row r="16" spans="1:10" ht="34.5" x14ac:dyDescent="0.3">
      <c r="A16" s="62"/>
      <c r="B16" s="62"/>
      <c r="C16" s="62" t="s">
        <v>14</v>
      </c>
      <c r="D16" s="60"/>
      <c r="E16" s="61"/>
      <c r="F16" s="7" t="s">
        <v>27</v>
      </c>
      <c r="G16" s="5">
        <f t="shared" ref="G16" si="3">G18</f>
        <v>32992.892630000002</v>
      </c>
      <c r="H16" s="5">
        <f t="shared" ref="H16" si="4">H18</f>
        <v>32992.892630000002</v>
      </c>
    </row>
    <row r="17" spans="1:8" x14ac:dyDescent="0.3">
      <c r="A17" s="62"/>
      <c r="B17" s="62"/>
      <c r="C17" s="62"/>
      <c r="D17" s="60"/>
      <c r="E17" s="61"/>
      <c r="F17" s="6" t="s">
        <v>11</v>
      </c>
      <c r="G17" s="8"/>
      <c r="H17" s="8"/>
    </row>
    <row r="18" spans="1:8" x14ac:dyDescent="0.3">
      <c r="A18" s="62"/>
      <c r="B18" s="62"/>
      <c r="C18" s="62"/>
      <c r="D18" s="60"/>
      <c r="E18" s="61"/>
      <c r="F18" s="4" t="s">
        <v>25</v>
      </c>
      <c r="G18" s="5">
        <f t="shared" ref="G18" si="5">G20</f>
        <v>32992.892630000002</v>
      </c>
      <c r="H18" s="5">
        <f t="shared" ref="H18" si="6">H20</f>
        <v>32992.892630000002</v>
      </c>
    </row>
    <row r="19" spans="1:8" x14ac:dyDescent="0.3">
      <c r="A19" s="62"/>
      <c r="B19" s="62"/>
      <c r="C19" s="62"/>
      <c r="D19" s="60"/>
      <c r="E19" s="61"/>
      <c r="F19" s="6" t="s">
        <v>11</v>
      </c>
      <c r="G19" s="8"/>
      <c r="H19" s="8"/>
    </row>
    <row r="20" spans="1:8" ht="34.5" x14ac:dyDescent="0.3">
      <c r="A20" s="62"/>
      <c r="B20" s="62"/>
      <c r="C20" s="62"/>
      <c r="D20" s="62" t="s">
        <v>29</v>
      </c>
      <c r="E20" s="61"/>
      <c r="F20" s="6" t="s">
        <v>31</v>
      </c>
      <c r="G20" s="5">
        <f t="shared" ref="G20:H20" si="7">+G22</f>
        <v>32992.892630000002</v>
      </c>
      <c r="H20" s="5">
        <f t="shared" si="7"/>
        <v>32992.892630000002</v>
      </c>
    </row>
    <row r="21" spans="1:8" x14ac:dyDescent="0.3">
      <c r="A21" s="62"/>
      <c r="B21" s="62"/>
      <c r="C21" s="62"/>
      <c r="D21" s="62"/>
      <c r="E21" s="61"/>
      <c r="F21" s="6" t="s">
        <v>12</v>
      </c>
      <c r="G21" s="5"/>
      <c r="H21" s="5"/>
    </row>
    <row r="22" spans="1:8" ht="34.5" x14ac:dyDescent="0.3">
      <c r="A22" s="62"/>
      <c r="B22" s="62"/>
      <c r="C22" s="62"/>
      <c r="D22" s="62"/>
      <c r="E22" s="63" t="s">
        <v>30</v>
      </c>
      <c r="F22" s="12" t="s">
        <v>32</v>
      </c>
      <c r="G22" s="9">
        <f t="shared" ref="G22" si="8">G24</f>
        <v>32992.892630000002</v>
      </c>
      <c r="H22" s="9">
        <f t="shared" ref="H22" si="9">H24</f>
        <v>32992.892630000002</v>
      </c>
    </row>
    <row r="23" spans="1:8" x14ac:dyDescent="0.3">
      <c r="A23" s="62"/>
      <c r="B23" s="62"/>
      <c r="C23" s="62"/>
      <c r="D23" s="62"/>
      <c r="E23" s="63"/>
      <c r="F23" s="13" t="s">
        <v>15</v>
      </c>
      <c r="G23" s="8"/>
      <c r="H23" s="8"/>
    </row>
    <row r="24" spans="1:8" x14ac:dyDescent="0.3">
      <c r="A24" s="62"/>
      <c r="B24" s="62"/>
      <c r="C24" s="62"/>
      <c r="D24" s="62"/>
      <c r="E24" s="63"/>
      <c r="F24" s="13" t="s">
        <v>33</v>
      </c>
      <c r="G24" s="9">
        <f t="shared" ref="G24" si="10">G26</f>
        <v>32992.892630000002</v>
      </c>
      <c r="H24" s="9">
        <f>H26</f>
        <v>32992.892630000002</v>
      </c>
    </row>
    <row r="25" spans="1:8" ht="34.5" x14ac:dyDescent="0.3">
      <c r="A25" s="62"/>
      <c r="B25" s="62"/>
      <c r="C25" s="62"/>
      <c r="D25" s="62"/>
      <c r="E25" s="63"/>
      <c r="F25" s="13" t="s">
        <v>13</v>
      </c>
      <c r="G25" s="8"/>
      <c r="H25" s="8"/>
    </row>
    <row r="26" spans="1:8" x14ac:dyDescent="0.3">
      <c r="A26" s="62"/>
      <c r="B26" s="62"/>
      <c r="C26" s="62"/>
      <c r="D26" s="62"/>
      <c r="E26" s="63"/>
      <c r="F26" s="11" t="s">
        <v>18</v>
      </c>
      <c r="G26" s="9">
        <f t="shared" ref="G26" si="11">G27</f>
        <v>32992.892630000002</v>
      </c>
      <c r="H26" s="9">
        <f t="shared" ref="H26" si="12">H27</f>
        <v>32992.892630000002</v>
      </c>
    </row>
    <row r="27" spans="1:8" x14ac:dyDescent="0.3">
      <c r="A27" s="62"/>
      <c r="B27" s="62"/>
      <c r="C27" s="62"/>
      <c r="D27" s="62"/>
      <c r="E27" s="63"/>
      <c r="F27" s="11" t="s">
        <v>19</v>
      </c>
      <c r="G27" s="9">
        <f t="shared" ref="G27" si="13">+G28</f>
        <v>32992.892630000002</v>
      </c>
      <c r="H27" s="9">
        <f>+H28</f>
        <v>32992.892630000002</v>
      </c>
    </row>
    <row r="28" spans="1:8" ht="34.5" x14ac:dyDescent="0.3">
      <c r="A28" s="62"/>
      <c r="B28" s="62"/>
      <c r="C28" s="62"/>
      <c r="D28" s="62"/>
      <c r="E28" s="63"/>
      <c r="F28" s="11" t="s">
        <v>63</v>
      </c>
      <c r="G28" s="9">
        <f t="shared" ref="G28" si="14">+G29+G31</f>
        <v>32992.892630000002</v>
      </c>
      <c r="H28" s="9">
        <f>+H29+H31</f>
        <v>32992.892630000002</v>
      </c>
    </row>
    <row r="29" spans="1:8" x14ac:dyDescent="0.3">
      <c r="A29" s="62"/>
      <c r="B29" s="62"/>
      <c r="C29" s="62"/>
      <c r="D29" s="62"/>
      <c r="E29" s="63"/>
      <c r="F29" s="11" t="s">
        <v>34</v>
      </c>
      <c r="G29" s="9">
        <f t="shared" ref="G29" si="15">+G30</f>
        <v>32551.325000000001</v>
      </c>
      <c r="H29" s="9">
        <f>+H30</f>
        <v>32551.325000000001</v>
      </c>
    </row>
    <row r="30" spans="1:8" x14ac:dyDescent="0.3">
      <c r="A30" s="62"/>
      <c r="B30" s="62"/>
      <c r="C30" s="62"/>
      <c r="D30" s="62"/>
      <c r="E30" s="63"/>
      <c r="F30" s="14" t="s">
        <v>35</v>
      </c>
      <c r="G30" s="40">
        <f>+'Հավելված 5'!I17</f>
        <v>32551.325000000001</v>
      </c>
      <c r="H30" s="40">
        <f>+'Հավելված 5'!I17</f>
        <v>32551.325000000001</v>
      </c>
    </row>
    <row r="31" spans="1:8" x14ac:dyDescent="0.3">
      <c r="A31" s="62"/>
      <c r="B31" s="62"/>
      <c r="C31" s="62"/>
      <c r="D31" s="62"/>
      <c r="E31" s="63"/>
      <c r="F31" s="14" t="s">
        <v>36</v>
      </c>
      <c r="G31" s="9">
        <f t="shared" ref="G31" si="16">+G32</f>
        <v>441.56763000000001</v>
      </c>
      <c r="H31" s="9">
        <f>+H32</f>
        <v>441.56763000000001</v>
      </c>
    </row>
    <row r="32" spans="1:8" x14ac:dyDescent="0.3">
      <c r="A32" s="62"/>
      <c r="B32" s="62"/>
      <c r="C32" s="62"/>
      <c r="D32" s="62"/>
      <c r="E32" s="63"/>
      <c r="F32" s="14" t="s">
        <v>37</v>
      </c>
      <c r="G32" s="40">
        <f>+'Հավելված 5'!I15</f>
        <v>441.56763000000001</v>
      </c>
      <c r="H32" s="40">
        <f>+'Հավելված 5'!I15</f>
        <v>441.56763000000001</v>
      </c>
    </row>
    <row r="33" spans="1:8" s="48" customFormat="1" ht="41.25" customHeight="1" x14ac:dyDescent="0.25">
      <c r="A33" s="23" t="s">
        <v>102</v>
      </c>
      <c r="B33" s="55"/>
      <c r="C33" s="55"/>
      <c r="D33" s="55"/>
      <c r="E33" s="55"/>
      <c r="F33" s="23" t="s">
        <v>103</v>
      </c>
      <c r="G33" s="57">
        <f t="shared" ref="G33:H33" si="17">+G35</f>
        <v>-32992.892630000002</v>
      </c>
      <c r="H33" s="57">
        <f t="shared" si="17"/>
        <v>-32992.892630000002</v>
      </c>
    </row>
    <row r="34" spans="1:8" s="48" customFormat="1" x14ac:dyDescent="0.25">
      <c r="A34" s="55"/>
      <c r="B34" s="55"/>
      <c r="C34" s="55"/>
      <c r="D34" s="55"/>
      <c r="E34" s="55"/>
      <c r="F34" s="55" t="s">
        <v>11</v>
      </c>
      <c r="G34" s="55"/>
      <c r="H34" s="55"/>
    </row>
    <row r="35" spans="1:8" s="48" customFormat="1" ht="34.5" x14ac:dyDescent="0.25">
      <c r="A35" s="55"/>
      <c r="B35" s="23" t="s">
        <v>104</v>
      </c>
      <c r="C35" s="55"/>
      <c r="D35" s="55"/>
      <c r="E35" s="55"/>
      <c r="F35" s="23" t="s">
        <v>105</v>
      </c>
      <c r="G35" s="57">
        <f t="shared" ref="G35:H35" si="18">+G37</f>
        <v>-32992.892630000002</v>
      </c>
      <c r="H35" s="57">
        <f t="shared" si="18"/>
        <v>-32992.892630000002</v>
      </c>
    </row>
    <row r="36" spans="1:8" s="48" customFormat="1" x14ac:dyDescent="0.25">
      <c r="A36" s="55"/>
      <c r="B36" s="55"/>
      <c r="C36" s="55"/>
      <c r="D36" s="55"/>
      <c r="E36" s="55"/>
      <c r="F36" s="55" t="s">
        <v>11</v>
      </c>
      <c r="G36" s="55"/>
      <c r="H36" s="55"/>
    </row>
    <row r="37" spans="1:8" s="48" customFormat="1" x14ac:dyDescent="0.25">
      <c r="A37" s="55"/>
      <c r="B37" s="55"/>
      <c r="C37" s="23" t="s">
        <v>104</v>
      </c>
      <c r="D37" s="55"/>
      <c r="E37" s="55"/>
      <c r="F37" s="23" t="s">
        <v>90</v>
      </c>
      <c r="G37" s="57">
        <f t="shared" ref="G37:H37" si="19">+G39</f>
        <v>-32992.892630000002</v>
      </c>
      <c r="H37" s="57">
        <f t="shared" si="19"/>
        <v>-32992.892630000002</v>
      </c>
    </row>
    <row r="38" spans="1:8" s="48" customFormat="1" x14ac:dyDescent="0.25">
      <c r="A38" s="55"/>
      <c r="B38" s="55"/>
      <c r="C38" s="55"/>
      <c r="D38" s="55"/>
      <c r="E38" s="55"/>
      <c r="F38" s="55" t="s">
        <v>11</v>
      </c>
      <c r="G38" s="55"/>
      <c r="H38" s="55"/>
    </row>
    <row r="39" spans="1:8" s="48" customFormat="1" x14ac:dyDescent="0.25">
      <c r="A39" s="55"/>
      <c r="B39" s="55"/>
      <c r="C39" s="55"/>
      <c r="D39" s="55" t="s">
        <v>88</v>
      </c>
      <c r="E39" s="55"/>
      <c r="F39" s="55" t="s">
        <v>90</v>
      </c>
      <c r="G39" s="56">
        <f t="shared" ref="G39:H39" si="20">+G41</f>
        <v>-32992.892630000002</v>
      </c>
      <c r="H39" s="56">
        <f t="shared" si="20"/>
        <v>-32992.892630000002</v>
      </c>
    </row>
    <row r="40" spans="1:8" s="48" customFormat="1" x14ac:dyDescent="0.25">
      <c r="A40" s="55"/>
      <c r="B40" s="55"/>
      <c r="C40" s="55"/>
      <c r="D40" s="55"/>
      <c r="E40" s="55"/>
      <c r="F40" s="55" t="s">
        <v>11</v>
      </c>
      <c r="G40" s="55"/>
      <c r="H40" s="55"/>
    </row>
    <row r="41" spans="1:8" x14ac:dyDescent="0.3">
      <c r="A41" s="55"/>
      <c r="B41" s="55"/>
      <c r="C41" s="55"/>
      <c r="D41" s="55"/>
      <c r="E41" s="55" t="s">
        <v>96</v>
      </c>
      <c r="F41" s="55" t="s">
        <v>90</v>
      </c>
      <c r="G41" s="56">
        <f t="shared" ref="G41:H41" si="21">+G43</f>
        <v>-32992.892630000002</v>
      </c>
      <c r="H41" s="56">
        <f t="shared" si="21"/>
        <v>-32992.892630000002</v>
      </c>
    </row>
    <row r="42" spans="1:8" x14ac:dyDescent="0.3">
      <c r="A42" s="55"/>
      <c r="B42" s="55"/>
      <c r="C42" s="55"/>
      <c r="D42" s="55"/>
      <c r="E42" s="55"/>
      <c r="F42" s="55" t="s">
        <v>106</v>
      </c>
      <c r="G42" s="55"/>
      <c r="H42" s="55"/>
    </row>
    <row r="43" spans="1:8" x14ac:dyDescent="0.3">
      <c r="A43" s="55"/>
      <c r="B43" s="55"/>
      <c r="C43" s="55"/>
      <c r="D43" s="55"/>
      <c r="E43" s="55"/>
      <c r="F43" s="23" t="s">
        <v>87</v>
      </c>
      <c r="G43" s="58">
        <f t="shared" ref="G43:H43" si="22">+G45</f>
        <v>-32992.892630000002</v>
      </c>
      <c r="H43" s="58">
        <f t="shared" si="22"/>
        <v>-32992.892630000002</v>
      </c>
    </row>
    <row r="44" spans="1:8" ht="34.5" x14ac:dyDescent="0.3">
      <c r="A44" s="55"/>
      <c r="B44" s="55"/>
      <c r="C44" s="55"/>
      <c r="D44" s="55"/>
      <c r="E44" s="55"/>
      <c r="F44" s="55" t="s">
        <v>13</v>
      </c>
      <c r="G44" s="55"/>
      <c r="H44" s="55"/>
    </row>
    <row r="45" spans="1:8" x14ac:dyDescent="0.3">
      <c r="A45" s="55"/>
      <c r="B45" s="55"/>
      <c r="C45" s="55"/>
      <c r="D45" s="55"/>
      <c r="E45" s="55"/>
      <c r="F45" s="55" t="s">
        <v>18</v>
      </c>
      <c r="G45" s="56">
        <f t="shared" ref="G45:H47" si="23">+G46</f>
        <v>-32992.892630000002</v>
      </c>
      <c r="H45" s="56">
        <f t="shared" si="23"/>
        <v>-32992.892630000002</v>
      </c>
    </row>
    <row r="46" spans="1:8" x14ac:dyDescent="0.3">
      <c r="A46" s="55"/>
      <c r="B46" s="55"/>
      <c r="C46" s="55"/>
      <c r="D46" s="55"/>
      <c r="E46" s="55"/>
      <c r="F46" s="55" t="s">
        <v>19</v>
      </c>
      <c r="G46" s="56">
        <f t="shared" si="23"/>
        <v>-32992.892630000002</v>
      </c>
      <c r="H46" s="56">
        <f t="shared" si="23"/>
        <v>-32992.892630000002</v>
      </c>
    </row>
    <row r="47" spans="1:8" x14ac:dyDescent="0.3">
      <c r="A47" s="55"/>
      <c r="B47" s="55"/>
      <c r="C47" s="55"/>
      <c r="D47" s="55"/>
      <c r="E47" s="55"/>
      <c r="F47" s="55" t="s">
        <v>107</v>
      </c>
      <c r="G47" s="56">
        <f t="shared" si="23"/>
        <v>-32992.892630000002</v>
      </c>
      <c r="H47" s="56">
        <f t="shared" si="23"/>
        <v>-32992.892630000002</v>
      </c>
    </row>
    <row r="48" spans="1:8" x14ac:dyDescent="0.3">
      <c r="A48" s="55"/>
      <c r="B48" s="55"/>
      <c r="C48" s="55"/>
      <c r="D48" s="55"/>
      <c r="E48" s="55"/>
      <c r="F48" s="55" t="s">
        <v>108</v>
      </c>
      <c r="G48" s="56">
        <f t="shared" ref="G48:H48" si="24">-G28</f>
        <v>-32992.892630000002</v>
      </c>
      <c r="H48" s="56">
        <f t="shared" si="24"/>
        <v>-32992.892630000002</v>
      </c>
    </row>
    <row r="49" spans="1:7" x14ac:dyDescent="0.3">
      <c r="A49" s="15"/>
      <c r="B49" s="15"/>
      <c r="C49" s="15"/>
      <c r="D49" s="15"/>
      <c r="E49" s="15"/>
      <c r="F49" s="15"/>
      <c r="G49" s="15"/>
    </row>
    <row r="50" spans="1:7" x14ac:dyDescent="0.3">
      <c r="A50" s="15"/>
      <c r="B50" s="15"/>
      <c r="C50" s="15"/>
      <c r="D50" s="15"/>
      <c r="E50" s="15"/>
      <c r="F50" s="15"/>
      <c r="G50" s="15"/>
    </row>
    <row r="51" spans="1:7" x14ac:dyDescent="0.3">
      <c r="A51" s="15"/>
      <c r="B51" s="15"/>
      <c r="C51" s="15"/>
      <c r="D51" s="15"/>
      <c r="E51" s="15"/>
      <c r="F51" s="15"/>
      <c r="G51" s="15"/>
    </row>
    <row r="52" spans="1:7" x14ac:dyDescent="0.3">
      <c r="A52" s="15"/>
      <c r="B52" s="15"/>
      <c r="C52" s="15"/>
      <c r="D52" s="15"/>
      <c r="E52" s="15"/>
      <c r="F52" s="15"/>
      <c r="G52" s="15"/>
    </row>
    <row r="53" spans="1:7" x14ac:dyDescent="0.3">
      <c r="A53" s="15"/>
      <c r="B53" s="15"/>
      <c r="C53" s="15"/>
      <c r="D53" s="15"/>
      <c r="E53" s="15"/>
      <c r="F53" s="15"/>
      <c r="G53" s="15"/>
    </row>
    <row r="54" spans="1:7" x14ac:dyDescent="0.3">
      <c r="A54" s="15"/>
      <c r="B54" s="15"/>
      <c r="C54" s="15"/>
      <c r="D54" s="15"/>
      <c r="E54" s="15"/>
      <c r="F54" s="15"/>
      <c r="G54" s="15"/>
    </row>
    <row r="55" spans="1:7" x14ac:dyDescent="0.3">
      <c r="A55" s="15"/>
      <c r="B55" s="15"/>
      <c r="C55" s="15"/>
      <c r="D55" s="15"/>
      <c r="E55" s="15"/>
      <c r="F55" s="15"/>
      <c r="G55" s="15"/>
    </row>
    <row r="56" spans="1:7" x14ac:dyDescent="0.3">
      <c r="A56" s="15"/>
      <c r="B56" s="15"/>
      <c r="C56" s="15"/>
      <c r="D56" s="15"/>
      <c r="E56" s="15"/>
      <c r="F56" s="15"/>
      <c r="G56" s="15"/>
    </row>
    <row r="57" spans="1:7" x14ac:dyDescent="0.3">
      <c r="A57" s="15"/>
      <c r="B57" s="15"/>
      <c r="C57" s="15"/>
      <c r="D57" s="15"/>
      <c r="E57" s="15"/>
      <c r="F57" s="15"/>
      <c r="G57" s="15"/>
    </row>
    <row r="58" spans="1:7" x14ac:dyDescent="0.3">
      <c r="A58" s="15"/>
      <c r="B58" s="15"/>
      <c r="C58" s="15"/>
      <c r="D58" s="15"/>
      <c r="E58" s="15"/>
      <c r="F58" s="15"/>
      <c r="G58" s="15"/>
    </row>
    <row r="59" spans="1:7" x14ac:dyDescent="0.3">
      <c r="A59" s="15"/>
      <c r="B59" s="15"/>
      <c r="C59" s="15"/>
      <c r="D59" s="15"/>
      <c r="E59" s="15"/>
      <c r="F59" s="15"/>
      <c r="G59" s="15"/>
    </row>
    <row r="60" spans="1:7" x14ac:dyDescent="0.3">
      <c r="A60" s="15"/>
      <c r="B60" s="15"/>
      <c r="C60" s="15"/>
      <c r="D60" s="15"/>
      <c r="E60" s="15"/>
      <c r="F60" s="15"/>
      <c r="G60" s="15"/>
    </row>
    <row r="61" spans="1:7" x14ac:dyDescent="0.3">
      <c r="A61" s="15"/>
      <c r="B61" s="15"/>
      <c r="C61" s="15"/>
      <c r="D61" s="15"/>
      <c r="E61" s="15"/>
      <c r="F61" s="15"/>
      <c r="G61" s="15"/>
    </row>
    <row r="62" spans="1:7" x14ac:dyDescent="0.3">
      <c r="A62" s="15"/>
      <c r="B62" s="15"/>
      <c r="C62" s="15"/>
      <c r="D62" s="15"/>
      <c r="E62" s="15"/>
      <c r="F62" s="15"/>
      <c r="G62" s="15"/>
    </row>
    <row r="63" spans="1:7" x14ac:dyDescent="0.3">
      <c r="A63" s="15"/>
      <c r="B63" s="15"/>
      <c r="C63" s="15"/>
      <c r="D63" s="15"/>
      <c r="E63" s="15"/>
      <c r="F63" s="15"/>
      <c r="G63" s="15"/>
    </row>
    <row r="64" spans="1:7" x14ac:dyDescent="0.3">
      <c r="A64" s="15"/>
      <c r="B64" s="15"/>
      <c r="C64" s="15"/>
      <c r="D64" s="15"/>
      <c r="E64" s="15"/>
      <c r="F64" s="15"/>
      <c r="G64" s="15"/>
    </row>
    <row r="65" spans="1:7" x14ac:dyDescent="0.3">
      <c r="A65" s="15"/>
      <c r="B65" s="15"/>
      <c r="C65" s="15"/>
      <c r="D65" s="15"/>
      <c r="E65" s="15"/>
      <c r="F65" s="15"/>
      <c r="G65" s="15"/>
    </row>
    <row r="66" spans="1:7" x14ac:dyDescent="0.3">
      <c r="A66" s="15"/>
      <c r="B66" s="15"/>
      <c r="C66" s="15"/>
      <c r="D66" s="15"/>
      <c r="E66" s="15"/>
      <c r="F66" s="15"/>
      <c r="G66" s="15"/>
    </row>
    <row r="67" spans="1:7" x14ac:dyDescent="0.3">
      <c r="A67" s="15"/>
      <c r="B67" s="15"/>
      <c r="C67" s="15"/>
      <c r="D67" s="15"/>
      <c r="E67" s="15"/>
      <c r="F67" s="15"/>
      <c r="G67" s="15"/>
    </row>
    <row r="68" spans="1:7" x14ac:dyDescent="0.3">
      <c r="A68" s="15"/>
      <c r="B68" s="15"/>
      <c r="C68" s="15"/>
      <c r="D68" s="15"/>
      <c r="E68" s="15"/>
      <c r="F68" s="15"/>
      <c r="G68" s="15"/>
    </row>
    <row r="69" spans="1:7" x14ac:dyDescent="0.3">
      <c r="A69" s="15"/>
      <c r="B69" s="15"/>
      <c r="C69" s="15"/>
      <c r="D69" s="15"/>
      <c r="E69" s="15"/>
      <c r="F69" s="15"/>
      <c r="G69" s="15"/>
    </row>
    <row r="70" spans="1:7" x14ac:dyDescent="0.3">
      <c r="A70" s="15"/>
      <c r="B70" s="15"/>
      <c r="C70" s="15"/>
      <c r="D70" s="15"/>
      <c r="E70" s="15"/>
      <c r="F70" s="15"/>
      <c r="G70" s="15"/>
    </row>
    <row r="71" spans="1:7" x14ac:dyDescent="0.3">
      <c r="A71" s="15"/>
      <c r="B71" s="15"/>
      <c r="C71" s="15"/>
      <c r="D71" s="15"/>
      <c r="E71" s="15"/>
      <c r="F71" s="15"/>
      <c r="G71" s="15"/>
    </row>
    <row r="72" spans="1:7" x14ac:dyDescent="0.3">
      <c r="A72" s="15"/>
      <c r="B72" s="15"/>
      <c r="C72" s="15"/>
      <c r="D72" s="15"/>
      <c r="E72" s="15"/>
      <c r="F72" s="15"/>
      <c r="G72" s="15"/>
    </row>
    <row r="73" spans="1:7" x14ac:dyDescent="0.3">
      <c r="A73" s="15"/>
      <c r="B73" s="15"/>
      <c r="C73" s="15"/>
      <c r="D73" s="15"/>
      <c r="E73" s="15"/>
      <c r="F73" s="15"/>
      <c r="G73" s="15"/>
    </row>
    <row r="74" spans="1:7" x14ac:dyDescent="0.3">
      <c r="A74" s="15"/>
      <c r="B74" s="15"/>
      <c r="C74" s="15"/>
      <c r="D74" s="15"/>
      <c r="E74" s="15"/>
      <c r="F74" s="15"/>
      <c r="G74" s="15"/>
    </row>
    <row r="75" spans="1:7" x14ac:dyDescent="0.3">
      <c r="A75" s="15"/>
      <c r="B75" s="15"/>
      <c r="C75" s="15"/>
      <c r="D75" s="15"/>
      <c r="E75" s="15"/>
      <c r="F75" s="15"/>
      <c r="G75" s="15"/>
    </row>
    <row r="76" spans="1:7" x14ac:dyDescent="0.3">
      <c r="A76" s="15"/>
      <c r="B76" s="15"/>
      <c r="C76" s="15"/>
      <c r="D76" s="15"/>
      <c r="E76" s="15"/>
      <c r="F76" s="15"/>
      <c r="G76" s="15"/>
    </row>
    <row r="77" spans="1:7" x14ac:dyDescent="0.3">
      <c r="A77" s="15"/>
      <c r="B77" s="15"/>
      <c r="C77" s="15"/>
      <c r="D77" s="15"/>
      <c r="E77" s="15"/>
      <c r="F77" s="15"/>
      <c r="G77" s="15"/>
    </row>
    <row r="78" spans="1:7" x14ac:dyDescent="0.3">
      <c r="A78" s="15"/>
      <c r="B78" s="15"/>
      <c r="C78" s="15"/>
      <c r="D78" s="15"/>
      <c r="E78" s="15"/>
      <c r="F78" s="15"/>
      <c r="G78" s="15"/>
    </row>
    <row r="79" spans="1:7" x14ac:dyDescent="0.3">
      <c r="A79" s="15"/>
      <c r="B79" s="15"/>
      <c r="C79" s="15"/>
      <c r="D79" s="15"/>
      <c r="E79" s="15"/>
      <c r="F79" s="15"/>
      <c r="G79" s="15"/>
    </row>
    <row r="80" spans="1:7" x14ac:dyDescent="0.3">
      <c r="A80" s="15"/>
      <c r="B80" s="15"/>
      <c r="C80" s="15"/>
      <c r="D80" s="15"/>
      <c r="E80" s="15"/>
      <c r="F80" s="15"/>
      <c r="G80" s="15"/>
    </row>
    <row r="81" spans="1:7" x14ac:dyDescent="0.3">
      <c r="A81" s="15"/>
      <c r="B81" s="15"/>
      <c r="C81" s="15"/>
      <c r="D81" s="15"/>
      <c r="E81" s="15"/>
      <c r="F81" s="15"/>
      <c r="G81" s="15"/>
    </row>
    <row r="82" spans="1:7" x14ac:dyDescent="0.3">
      <c r="A82" s="15"/>
      <c r="B82" s="15"/>
      <c r="C82" s="15"/>
      <c r="D82" s="15"/>
      <c r="E82" s="15"/>
      <c r="F82" s="15"/>
      <c r="G82" s="15"/>
    </row>
    <row r="83" spans="1:7" x14ac:dyDescent="0.3">
      <c r="A83" s="15"/>
      <c r="B83" s="15"/>
      <c r="C83" s="15"/>
      <c r="D83" s="15"/>
      <c r="E83" s="15"/>
      <c r="F83" s="15"/>
      <c r="G83" s="15"/>
    </row>
    <row r="84" spans="1:7" x14ac:dyDescent="0.3">
      <c r="A84" s="15"/>
      <c r="B84" s="15"/>
      <c r="C84" s="15"/>
      <c r="D84" s="15"/>
      <c r="E84" s="15"/>
      <c r="F84" s="15"/>
      <c r="G84" s="15"/>
    </row>
  </sheetData>
  <mergeCells count="5">
    <mergeCell ref="A5:H5"/>
    <mergeCell ref="A8:C8"/>
    <mergeCell ref="D8:E8"/>
    <mergeCell ref="F8:F9"/>
    <mergeCell ref="G8:H8"/>
  </mergeCells>
  <pageMargins left="0.16" right="0.16" top="0.25" bottom="0.16" header="0.23" footer="0.16"/>
  <pageSetup paperSize="9" scale="85" fitToHeight="0" orientation="portrait" r:id="rId1"/>
  <ignoredErrors>
    <ignoredError sqref="G28:H29 G31:H31" formula="1"/>
    <ignoredError sqref="A8:E21 A22:E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topLeftCell="A25" zoomScaleNormal="100" workbookViewId="0"/>
  </sheetViews>
  <sheetFormatPr defaultColWidth="9.140625" defaultRowHeight="17.25" x14ac:dyDescent="0.3"/>
  <cols>
    <col min="1" max="1" width="3.5703125" style="1" customWidth="1"/>
    <col min="2" max="2" width="28.7109375" style="1" customWidth="1"/>
    <col min="3" max="3" width="58.5703125" style="15" customWidth="1"/>
    <col min="4" max="4" width="19.5703125" style="15" customWidth="1"/>
    <col min="5" max="5" width="19.5703125" style="1" customWidth="1"/>
    <col min="6" max="16384" width="9.140625" style="1"/>
  </cols>
  <sheetData>
    <row r="1" spans="2:5" x14ac:dyDescent="0.3">
      <c r="E1" s="3" t="s">
        <v>24</v>
      </c>
    </row>
    <row r="2" spans="2:5" x14ac:dyDescent="0.3">
      <c r="C2" s="17"/>
      <c r="D2" s="17"/>
      <c r="E2" s="3" t="s">
        <v>71</v>
      </c>
    </row>
    <row r="3" spans="2:5" x14ac:dyDescent="0.3">
      <c r="E3" s="3" t="s">
        <v>84</v>
      </c>
    </row>
    <row r="5" spans="2:5" ht="52.5" customHeight="1" x14ac:dyDescent="0.3">
      <c r="B5" s="78" t="s">
        <v>133</v>
      </c>
      <c r="C5" s="78"/>
      <c r="D5" s="78"/>
      <c r="E5" s="78"/>
    </row>
    <row r="6" spans="2:5" x14ac:dyDescent="0.3">
      <c r="C6" s="18"/>
      <c r="D6" s="18"/>
    </row>
    <row r="7" spans="2:5" x14ac:dyDescent="0.3">
      <c r="B7" s="64"/>
      <c r="C7" s="64"/>
      <c r="D7" s="64" t="s">
        <v>134</v>
      </c>
      <c r="E7" s="64"/>
    </row>
    <row r="8" spans="2:5" ht="21" customHeight="1" x14ac:dyDescent="0.3">
      <c r="C8" s="18" t="s">
        <v>38</v>
      </c>
      <c r="D8" s="18"/>
    </row>
    <row r="9" spans="2:5" ht="19.5" customHeight="1" x14ac:dyDescent="0.3">
      <c r="B9" s="1" t="s">
        <v>68</v>
      </c>
    </row>
    <row r="10" spans="2:5" ht="27" customHeight="1" x14ac:dyDescent="0.3">
      <c r="B10" s="19" t="s">
        <v>3</v>
      </c>
      <c r="C10" s="4" t="s">
        <v>4</v>
      </c>
      <c r="D10" s="17"/>
    </row>
    <row r="11" spans="2:5" ht="41.25" customHeight="1" x14ac:dyDescent="0.3">
      <c r="B11" s="20">
        <v>1096</v>
      </c>
      <c r="C11" s="4" t="s">
        <v>31</v>
      </c>
      <c r="D11" s="17"/>
    </row>
    <row r="13" spans="2:5" ht="54" customHeight="1" x14ac:dyDescent="0.3">
      <c r="B13" s="21" t="s">
        <v>5</v>
      </c>
      <c r="C13" s="7">
        <v>1096</v>
      </c>
      <c r="D13" s="75" t="s">
        <v>70</v>
      </c>
      <c r="E13" s="76"/>
    </row>
    <row r="14" spans="2:5" ht="47.25" customHeight="1" x14ac:dyDescent="0.3">
      <c r="B14" s="21" t="s">
        <v>6</v>
      </c>
      <c r="C14" s="22">
        <v>11003</v>
      </c>
      <c r="D14" s="16" t="s">
        <v>75</v>
      </c>
      <c r="E14" s="16" t="s">
        <v>21</v>
      </c>
    </row>
    <row r="15" spans="2:5" ht="34.5" x14ac:dyDescent="0.3">
      <c r="B15" s="19" t="s">
        <v>0</v>
      </c>
      <c r="C15" s="4" t="s">
        <v>32</v>
      </c>
      <c r="D15" s="44"/>
      <c r="E15" s="13"/>
    </row>
    <row r="16" spans="2:5" ht="51.75" x14ac:dyDescent="0.3">
      <c r="B16" s="19" t="s">
        <v>7</v>
      </c>
      <c r="C16" s="4" t="s">
        <v>42</v>
      </c>
      <c r="D16" s="44"/>
      <c r="E16" s="13"/>
    </row>
    <row r="17" spans="2:5" x14ac:dyDescent="0.3">
      <c r="B17" s="19" t="s">
        <v>1</v>
      </c>
      <c r="C17" s="6" t="s">
        <v>2</v>
      </c>
      <c r="D17" s="13"/>
      <c r="E17" s="13"/>
    </row>
    <row r="18" spans="2:5" ht="69" x14ac:dyDescent="0.3">
      <c r="B18" s="21" t="s">
        <v>22</v>
      </c>
      <c r="C18" s="23" t="s">
        <v>67</v>
      </c>
      <c r="D18" s="49"/>
      <c r="E18" s="13"/>
    </row>
    <row r="19" spans="2:5" ht="31.5" customHeight="1" x14ac:dyDescent="0.3">
      <c r="B19" s="21"/>
      <c r="C19" s="6" t="s">
        <v>8</v>
      </c>
      <c r="D19" s="13"/>
      <c r="E19" s="13"/>
    </row>
    <row r="20" spans="2:5" x14ac:dyDescent="0.3">
      <c r="B20" s="21" t="s">
        <v>39</v>
      </c>
      <c r="C20" s="6" t="s">
        <v>40</v>
      </c>
      <c r="D20" s="24">
        <f>+'Հավելված 4'!D32</f>
        <v>168</v>
      </c>
      <c r="E20" s="24">
        <f>+'Հավելված 4'!E32</f>
        <v>168</v>
      </c>
    </row>
    <row r="21" spans="2:5" x14ac:dyDescent="0.3">
      <c r="B21" s="21" t="s">
        <v>39</v>
      </c>
      <c r="C21" s="6" t="s">
        <v>41</v>
      </c>
      <c r="D21" s="24">
        <f>+'Հավելված 4'!D33</f>
        <v>113222</v>
      </c>
      <c r="E21" s="24">
        <f>+'Հավելված 4'!E33</f>
        <v>113222</v>
      </c>
    </row>
    <row r="22" spans="2:5" x14ac:dyDescent="0.3">
      <c r="B22" s="25" t="s">
        <v>9</v>
      </c>
      <c r="C22" s="26"/>
      <c r="D22" s="70">
        <f>+'Հավելված 4'!D34</f>
        <v>32992.892630000002</v>
      </c>
      <c r="E22" s="70">
        <f>+'Հավելված 4'!E34</f>
        <v>32992.892630000002</v>
      </c>
    </row>
    <row r="24" spans="2:5" x14ac:dyDescent="0.3">
      <c r="B24" s="64"/>
      <c r="C24" s="64"/>
      <c r="D24" s="64"/>
      <c r="E24" s="64"/>
    </row>
    <row r="25" spans="2:5" x14ac:dyDescent="0.3">
      <c r="B25" s="64"/>
      <c r="C25" s="64"/>
      <c r="D25" s="64" t="s">
        <v>118</v>
      </c>
      <c r="E25" s="64"/>
    </row>
    <row r="26" spans="2:5" x14ac:dyDescent="0.3">
      <c r="B26" s="79" t="s">
        <v>119</v>
      </c>
      <c r="C26" s="79"/>
      <c r="D26" s="79"/>
      <c r="E26" s="79"/>
    </row>
    <row r="27" spans="2:5" x14ac:dyDescent="0.3">
      <c r="B27" s="80" t="s">
        <v>120</v>
      </c>
      <c r="C27" s="80"/>
      <c r="D27" s="80"/>
      <c r="E27" s="80"/>
    </row>
    <row r="28" spans="2:5" x14ac:dyDescent="0.3">
      <c r="B28" s="22" t="s">
        <v>3</v>
      </c>
      <c r="C28" s="22" t="s">
        <v>4</v>
      </c>
      <c r="D28" s="17"/>
    </row>
    <row r="29" spans="2:5" x14ac:dyDescent="0.3">
      <c r="B29" s="22">
        <v>1139</v>
      </c>
      <c r="C29" s="22" t="s">
        <v>122</v>
      </c>
      <c r="D29" s="17"/>
    </row>
    <row r="30" spans="2:5" x14ac:dyDescent="0.3">
      <c r="B30" s="17"/>
      <c r="C30" s="17"/>
      <c r="D30" s="17"/>
    </row>
    <row r="31" spans="2:5" ht="56.25" customHeight="1" x14ac:dyDescent="0.3">
      <c r="B31" s="6" t="s">
        <v>123</v>
      </c>
      <c r="C31" s="7" t="s">
        <v>121</v>
      </c>
      <c r="D31" s="75" t="s">
        <v>74</v>
      </c>
      <c r="E31" s="76"/>
    </row>
    <row r="32" spans="2:5" x14ac:dyDescent="0.3">
      <c r="B32" s="6" t="s">
        <v>124</v>
      </c>
      <c r="C32" s="22" t="s">
        <v>125</v>
      </c>
      <c r="D32" s="16" t="s">
        <v>126</v>
      </c>
      <c r="E32" s="16" t="s">
        <v>127</v>
      </c>
    </row>
    <row r="33" spans="2:5" ht="34.5" x14ac:dyDescent="0.3">
      <c r="B33" s="4" t="s">
        <v>128</v>
      </c>
      <c r="C33" s="4" t="s">
        <v>122</v>
      </c>
      <c r="D33" s="45"/>
      <c r="E33" s="45"/>
    </row>
    <row r="34" spans="2:5" ht="86.25" x14ac:dyDescent="0.3">
      <c r="B34" s="4" t="s">
        <v>129</v>
      </c>
      <c r="C34" s="4" t="s">
        <v>130</v>
      </c>
      <c r="D34" s="45"/>
      <c r="E34" s="45"/>
    </row>
    <row r="35" spans="2:5" x14ac:dyDescent="0.3">
      <c r="B35" s="4" t="s">
        <v>131</v>
      </c>
      <c r="C35" s="6" t="s">
        <v>132</v>
      </c>
      <c r="D35" s="45"/>
      <c r="E35" s="45"/>
    </row>
    <row r="36" spans="2:5" x14ac:dyDescent="0.3">
      <c r="B36" s="6"/>
      <c r="C36" s="6" t="s">
        <v>8</v>
      </c>
      <c r="D36" s="46"/>
      <c r="E36" s="46"/>
    </row>
    <row r="37" spans="2:5" x14ac:dyDescent="0.3">
      <c r="B37" s="26" t="s">
        <v>9</v>
      </c>
      <c r="C37" s="26"/>
      <c r="D37" s="30">
        <f>-D22</f>
        <v>-32992.892630000002</v>
      </c>
      <c r="E37" s="30">
        <f>-E22</f>
        <v>-32992.892630000002</v>
      </c>
    </row>
    <row r="38" spans="2:5" x14ac:dyDescent="0.3">
      <c r="B38" s="64"/>
      <c r="C38" s="64"/>
      <c r="D38" s="64"/>
      <c r="E38" s="64"/>
    </row>
  </sheetData>
  <mergeCells count="5">
    <mergeCell ref="D31:E31"/>
    <mergeCell ref="B5:E5"/>
    <mergeCell ref="B26:E26"/>
    <mergeCell ref="B27:E27"/>
    <mergeCell ref="D13:E13"/>
  </mergeCells>
  <pageMargins left="0.25" right="0.25" top="0.22" bottom="0.19" header="0.22" footer="0.16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opLeftCell="A28" workbookViewId="0">
      <selection activeCell="D20" sqref="D20"/>
    </sheetView>
  </sheetViews>
  <sheetFormatPr defaultColWidth="9.140625" defaultRowHeight="17.25" x14ac:dyDescent="0.3"/>
  <cols>
    <col min="1" max="1" width="4.5703125" style="1" customWidth="1"/>
    <col min="2" max="2" width="34" style="1" customWidth="1"/>
    <col min="3" max="3" width="60.85546875" style="1" customWidth="1"/>
    <col min="4" max="5" width="15" style="1" customWidth="1"/>
    <col min="6" max="16384" width="9.140625" style="1"/>
  </cols>
  <sheetData>
    <row r="1" spans="2:6" ht="21" customHeight="1" x14ac:dyDescent="0.3">
      <c r="E1" s="3" t="s">
        <v>86</v>
      </c>
      <c r="F1" s="2"/>
    </row>
    <row r="2" spans="2:6" ht="21" customHeight="1" x14ac:dyDescent="0.3">
      <c r="C2" s="28"/>
      <c r="D2" s="28"/>
      <c r="E2" s="3" t="s">
        <v>71</v>
      </c>
      <c r="F2" s="41"/>
    </row>
    <row r="3" spans="2:6" ht="21" customHeight="1" x14ac:dyDescent="0.3">
      <c r="E3" s="3" t="s">
        <v>84</v>
      </c>
      <c r="F3" s="2"/>
    </row>
    <row r="6" spans="2:6" ht="53.25" customHeight="1" x14ac:dyDescent="0.3">
      <c r="B6" s="73" t="s">
        <v>136</v>
      </c>
      <c r="C6" s="73"/>
      <c r="D6" s="73"/>
      <c r="E6" s="73"/>
    </row>
    <row r="7" spans="2:6" x14ac:dyDescent="0.3">
      <c r="B7" s="67"/>
      <c r="C7" s="67"/>
      <c r="D7" s="67"/>
      <c r="E7" s="67"/>
    </row>
    <row r="8" spans="2:6" x14ac:dyDescent="0.3">
      <c r="B8" s="64"/>
      <c r="C8" s="64"/>
      <c r="D8" s="68" t="s">
        <v>138</v>
      </c>
      <c r="E8" s="64"/>
    </row>
    <row r="9" spans="2:6" x14ac:dyDescent="0.3">
      <c r="C9" s="18" t="s">
        <v>119</v>
      </c>
      <c r="D9" s="18"/>
    </row>
    <row r="10" spans="2:6" ht="25.5" customHeight="1" x14ac:dyDescent="0.3">
      <c r="B10" s="1" t="s">
        <v>20</v>
      </c>
    </row>
    <row r="11" spans="2:6" ht="21" customHeight="1" x14ac:dyDescent="0.3">
      <c r="B11" s="4" t="s">
        <v>3</v>
      </c>
      <c r="C11" s="4" t="s">
        <v>4</v>
      </c>
      <c r="D11" s="17"/>
    </row>
    <row r="12" spans="2:6" x14ac:dyDescent="0.3">
      <c r="B12" s="4" t="s">
        <v>121</v>
      </c>
      <c r="C12" s="4" t="s">
        <v>122</v>
      </c>
      <c r="D12" s="17"/>
    </row>
    <row r="13" spans="2:6" x14ac:dyDescent="0.3">
      <c r="B13" s="17"/>
      <c r="C13" s="17"/>
      <c r="D13" s="17"/>
    </row>
    <row r="14" spans="2:6" s="29" customFormat="1" ht="77.25" customHeight="1" x14ac:dyDescent="0.25">
      <c r="B14" s="6" t="s">
        <v>123</v>
      </c>
      <c r="C14" s="7" t="s">
        <v>121</v>
      </c>
      <c r="D14" s="75" t="s">
        <v>74</v>
      </c>
      <c r="E14" s="76"/>
    </row>
    <row r="15" spans="2:6" ht="43.5" customHeight="1" x14ac:dyDescent="0.3">
      <c r="B15" s="6" t="s">
        <v>124</v>
      </c>
      <c r="C15" s="22" t="s">
        <v>125</v>
      </c>
      <c r="D15" s="16" t="s">
        <v>75</v>
      </c>
      <c r="E15" s="16" t="s">
        <v>21</v>
      </c>
    </row>
    <row r="16" spans="2:6" x14ac:dyDescent="0.3">
      <c r="B16" s="4" t="s">
        <v>128</v>
      </c>
      <c r="C16" s="4" t="s">
        <v>122</v>
      </c>
      <c r="D16" s="45"/>
      <c r="E16" s="45"/>
    </row>
    <row r="17" spans="2:5" ht="86.25" x14ac:dyDescent="0.3">
      <c r="B17" s="4" t="s">
        <v>129</v>
      </c>
      <c r="C17" s="4" t="s">
        <v>130</v>
      </c>
      <c r="D17" s="45"/>
      <c r="E17" s="45"/>
    </row>
    <row r="18" spans="2:5" x14ac:dyDescent="0.3">
      <c r="B18" s="4" t="s">
        <v>135</v>
      </c>
      <c r="C18" s="6" t="s">
        <v>101</v>
      </c>
      <c r="D18" s="45"/>
      <c r="E18" s="45"/>
    </row>
    <row r="19" spans="2:5" ht="19.5" customHeight="1" x14ac:dyDescent="0.3">
      <c r="B19" s="6"/>
      <c r="C19" s="6" t="s">
        <v>8</v>
      </c>
      <c r="D19" s="46"/>
      <c r="E19" s="46"/>
    </row>
    <row r="20" spans="2:5" ht="22.5" customHeight="1" x14ac:dyDescent="0.3">
      <c r="B20" s="26" t="s">
        <v>9</v>
      </c>
      <c r="C20" s="26"/>
      <c r="D20" s="30">
        <v>-32992.9</v>
      </c>
      <c r="E20" s="30">
        <f>+D20</f>
        <v>-32992.9</v>
      </c>
    </row>
    <row r="21" spans="2:5" ht="22.5" customHeight="1" x14ac:dyDescent="0.3">
      <c r="B21" s="31"/>
      <c r="C21" s="31"/>
      <c r="D21" s="31"/>
      <c r="E21" s="32"/>
    </row>
    <row r="22" spans="2:5" x14ac:dyDescent="0.3">
      <c r="B22" s="64"/>
      <c r="C22" s="64"/>
      <c r="D22" s="68" t="s">
        <v>139</v>
      </c>
      <c r="E22" s="64"/>
    </row>
    <row r="23" spans="2:5" ht="22.5" customHeight="1" x14ac:dyDescent="0.3">
      <c r="B23" s="31"/>
      <c r="C23" s="18" t="s">
        <v>33</v>
      </c>
      <c r="D23" s="18"/>
      <c r="E23" s="32"/>
    </row>
    <row r="24" spans="2:5" ht="25.5" customHeight="1" x14ac:dyDescent="0.3">
      <c r="B24" s="1" t="s">
        <v>20</v>
      </c>
    </row>
    <row r="25" spans="2:5" ht="76.5" customHeight="1" x14ac:dyDescent="0.3">
      <c r="B25" s="21" t="s">
        <v>5</v>
      </c>
      <c r="C25" s="7">
        <v>1096</v>
      </c>
      <c r="D25" s="75" t="s">
        <v>47</v>
      </c>
      <c r="E25" s="76"/>
    </row>
    <row r="26" spans="2:5" x14ac:dyDescent="0.3">
      <c r="B26" s="21" t="s">
        <v>6</v>
      </c>
      <c r="C26" s="22">
        <v>11003</v>
      </c>
      <c r="D26" s="16" t="s">
        <v>75</v>
      </c>
      <c r="E26" s="16" t="s">
        <v>21</v>
      </c>
    </row>
    <row r="27" spans="2:5" ht="34.5" x14ac:dyDescent="0.3">
      <c r="B27" s="19" t="s">
        <v>0</v>
      </c>
      <c r="C27" s="4" t="s">
        <v>32</v>
      </c>
      <c r="D27" s="44"/>
      <c r="E27" s="13"/>
    </row>
    <row r="28" spans="2:5" ht="51.75" x14ac:dyDescent="0.3">
      <c r="B28" s="19" t="s">
        <v>7</v>
      </c>
      <c r="C28" s="4" t="s">
        <v>42</v>
      </c>
      <c r="D28" s="44"/>
      <c r="E28" s="13"/>
    </row>
    <row r="29" spans="2:5" x14ac:dyDescent="0.3">
      <c r="B29" s="19" t="s">
        <v>1</v>
      </c>
      <c r="C29" s="6" t="s">
        <v>2</v>
      </c>
      <c r="D29" s="13"/>
      <c r="E29" s="13"/>
    </row>
    <row r="30" spans="2:5" ht="51.75" x14ac:dyDescent="0.3">
      <c r="B30" s="21" t="s">
        <v>22</v>
      </c>
      <c r="C30" s="6" t="s">
        <v>33</v>
      </c>
      <c r="D30" s="13"/>
      <c r="E30" s="13"/>
    </row>
    <row r="31" spans="2:5" x14ac:dyDescent="0.3">
      <c r="B31" s="21"/>
      <c r="C31" s="6" t="s">
        <v>8</v>
      </c>
      <c r="D31" s="13"/>
      <c r="E31" s="13"/>
    </row>
    <row r="32" spans="2:5" x14ac:dyDescent="0.3">
      <c r="B32" s="21" t="s">
        <v>39</v>
      </c>
      <c r="C32" s="6" t="s">
        <v>40</v>
      </c>
      <c r="D32" s="71">
        <v>168</v>
      </c>
      <c r="E32" s="71">
        <v>168</v>
      </c>
    </row>
    <row r="33" spans="2:5" x14ac:dyDescent="0.3">
      <c r="B33" s="21" t="s">
        <v>39</v>
      </c>
      <c r="C33" s="6" t="s">
        <v>41</v>
      </c>
      <c r="D33" s="24">
        <v>113222</v>
      </c>
      <c r="E33" s="69">
        <v>113222</v>
      </c>
    </row>
    <row r="34" spans="2:5" x14ac:dyDescent="0.3">
      <c r="B34" s="25" t="s">
        <v>9</v>
      </c>
      <c r="C34" s="26"/>
      <c r="D34" s="27">
        <f>+'Հավելված 5'!I11</f>
        <v>32992.892630000002</v>
      </c>
      <c r="E34" s="27">
        <f>+'Հավելված 5'!I11</f>
        <v>32992.892630000002</v>
      </c>
    </row>
  </sheetData>
  <mergeCells count="3">
    <mergeCell ref="B6:E6"/>
    <mergeCell ref="D25:E25"/>
    <mergeCell ref="D14:E14"/>
  </mergeCells>
  <pageMargins left="0.18" right="0.22" top="0.25" bottom="0.5" header="0.21" footer="0.3"/>
  <pageSetup paperSize="9" scale="8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7" workbookViewId="0">
      <selection activeCell="I22" sqref="I22"/>
    </sheetView>
  </sheetViews>
  <sheetFormatPr defaultColWidth="9.140625" defaultRowHeight="17.25" x14ac:dyDescent="0.3"/>
  <cols>
    <col min="1" max="1" width="16" style="39" customWidth="1"/>
    <col min="2" max="3" width="12.5703125" style="39" customWidth="1"/>
    <col min="4" max="4" width="12.28515625" style="39" customWidth="1"/>
    <col min="5" max="5" width="11.42578125" style="39" customWidth="1"/>
    <col min="6" max="6" width="14.7109375" style="39" customWidth="1"/>
    <col min="7" max="7" width="14.7109375" style="39" bestFit="1" customWidth="1"/>
    <col min="8" max="9" width="14.42578125" style="39" customWidth="1"/>
    <col min="10" max="16384" width="9.140625" style="33"/>
  </cols>
  <sheetData>
    <row r="1" spans="1:9" x14ac:dyDescent="0.3">
      <c r="A1" s="33"/>
      <c r="B1" s="33"/>
      <c r="C1" s="33"/>
      <c r="D1" s="33"/>
      <c r="E1" s="33"/>
      <c r="F1" s="33"/>
      <c r="G1" s="33"/>
      <c r="H1" s="65"/>
      <c r="I1" s="3" t="s">
        <v>85</v>
      </c>
    </row>
    <row r="2" spans="1:9" x14ac:dyDescent="0.3">
      <c r="A2" s="33"/>
      <c r="B2" s="33"/>
      <c r="C2" s="33"/>
      <c r="D2" s="33"/>
      <c r="E2" s="33"/>
      <c r="F2" s="33"/>
      <c r="G2" s="33"/>
      <c r="H2" s="33"/>
      <c r="I2" s="3" t="s">
        <v>71</v>
      </c>
    </row>
    <row r="3" spans="1:9" x14ac:dyDescent="0.3">
      <c r="A3" s="33"/>
      <c r="B3" s="33"/>
      <c r="C3" s="33"/>
      <c r="D3" s="33"/>
      <c r="E3" s="33"/>
      <c r="F3" s="33"/>
      <c r="G3" s="33"/>
      <c r="H3" s="33"/>
      <c r="I3" s="52" t="s">
        <v>84</v>
      </c>
    </row>
    <row r="4" spans="1:9" x14ac:dyDescent="0.3">
      <c r="A4" s="33"/>
      <c r="B4" s="33"/>
      <c r="C4" s="33"/>
      <c r="D4" s="33"/>
      <c r="E4" s="33"/>
      <c r="F4" s="33"/>
      <c r="G4" s="33"/>
      <c r="H4" s="33"/>
      <c r="I4" s="33"/>
    </row>
    <row r="5" spans="1:9" x14ac:dyDescent="0.3">
      <c r="A5" s="33"/>
      <c r="B5" s="33"/>
      <c r="C5" s="33"/>
      <c r="D5" s="33"/>
      <c r="E5" s="33"/>
      <c r="F5" s="33"/>
      <c r="G5" s="33"/>
      <c r="H5" s="33"/>
      <c r="I5" s="33"/>
    </row>
    <row r="6" spans="1:9" ht="35.25" customHeight="1" x14ac:dyDescent="0.3">
      <c r="A6" s="81" t="s">
        <v>137</v>
      </c>
      <c r="B6" s="81"/>
      <c r="C6" s="81"/>
      <c r="D6" s="81"/>
      <c r="E6" s="81"/>
      <c r="F6" s="81"/>
      <c r="G6" s="81"/>
      <c r="H6" s="81"/>
      <c r="I6" s="81"/>
    </row>
    <row r="7" spans="1:9" x14ac:dyDescent="0.3">
      <c r="A7" s="66"/>
      <c r="B7" s="66"/>
      <c r="C7" s="66"/>
      <c r="D7" s="66"/>
      <c r="E7" s="66"/>
      <c r="F7" s="66"/>
      <c r="G7" s="66"/>
      <c r="H7" s="66"/>
      <c r="I7" s="66"/>
    </row>
    <row r="8" spans="1:9" x14ac:dyDescent="0.3">
      <c r="A8" s="33"/>
      <c r="B8" s="33"/>
      <c r="C8" s="33"/>
      <c r="D8" s="33"/>
      <c r="E8" s="33"/>
      <c r="F8" s="33"/>
      <c r="G8" s="33"/>
      <c r="H8" s="33"/>
      <c r="I8" s="33"/>
    </row>
    <row r="9" spans="1:9" ht="78.75" customHeight="1" x14ac:dyDescent="0.3">
      <c r="A9" s="91" t="s">
        <v>43</v>
      </c>
      <c r="B9" s="85" t="s">
        <v>44</v>
      </c>
      <c r="C9" s="86"/>
      <c r="D9" s="87"/>
      <c r="E9" s="91" t="s">
        <v>45</v>
      </c>
      <c r="F9" s="91" t="s">
        <v>66</v>
      </c>
      <c r="G9" s="91" t="s">
        <v>46</v>
      </c>
      <c r="H9" s="92" t="s">
        <v>47</v>
      </c>
      <c r="I9" s="92"/>
    </row>
    <row r="10" spans="1:9" ht="54.75" customHeight="1" x14ac:dyDescent="0.3">
      <c r="A10" s="91"/>
      <c r="B10" s="88"/>
      <c r="C10" s="89"/>
      <c r="D10" s="90"/>
      <c r="E10" s="91"/>
      <c r="F10" s="91"/>
      <c r="G10" s="91"/>
      <c r="H10" s="43" t="s">
        <v>48</v>
      </c>
      <c r="I10" s="43" t="s">
        <v>49</v>
      </c>
    </row>
    <row r="11" spans="1:9" ht="26.25" customHeight="1" x14ac:dyDescent="0.3">
      <c r="A11" s="93" t="s">
        <v>55</v>
      </c>
      <c r="B11" s="93"/>
      <c r="C11" s="93"/>
      <c r="D11" s="93"/>
      <c r="E11" s="93"/>
      <c r="F11" s="93"/>
      <c r="G11" s="93"/>
      <c r="H11" s="93"/>
      <c r="I11" s="34">
        <f>I12</f>
        <v>32992.892630000002</v>
      </c>
    </row>
    <row r="12" spans="1:9" ht="42" customHeight="1" x14ac:dyDescent="0.3">
      <c r="A12" s="43" t="s">
        <v>50</v>
      </c>
      <c r="B12" s="43" t="s">
        <v>51</v>
      </c>
      <c r="C12" s="43" t="s">
        <v>52</v>
      </c>
      <c r="D12" s="82" t="s">
        <v>53</v>
      </c>
      <c r="E12" s="83"/>
      <c r="F12" s="83"/>
      <c r="G12" s="83"/>
      <c r="H12" s="84"/>
      <c r="I12" s="34">
        <f>I13</f>
        <v>32992.892630000002</v>
      </c>
    </row>
    <row r="13" spans="1:9" ht="30" customHeight="1" x14ac:dyDescent="0.3">
      <c r="A13" s="16" t="s">
        <v>58</v>
      </c>
      <c r="B13" s="100" t="s">
        <v>32</v>
      </c>
      <c r="C13" s="100"/>
      <c r="D13" s="100"/>
      <c r="E13" s="100"/>
      <c r="F13" s="100"/>
      <c r="G13" s="100"/>
      <c r="H13" s="100"/>
      <c r="I13" s="34">
        <f>I14+I16</f>
        <v>32992.892630000002</v>
      </c>
    </row>
    <row r="14" spans="1:9" ht="22.5" customHeight="1" x14ac:dyDescent="0.3">
      <c r="A14" s="16"/>
      <c r="B14" s="97" t="s">
        <v>64</v>
      </c>
      <c r="C14" s="98"/>
      <c r="D14" s="99"/>
      <c r="E14" s="35"/>
      <c r="F14" s="35"/>
      <c r="G14" s="35"/>
      <c r="H14" s="35"/>
      <c r="I14" s="34">
        <f>+I15</f>
        <v>441.56763000000001</v>
      </c>
    </row>
    <row r="15" spans="1:9" ht="30" customHeight="1" x14ac:dyDescent="0.3">
      <c r="A15" s="36" t="s">
        <v>59</v>
      </c>
      <c r="B15" s="94" t="s">
        <v>60</v>
      </c>
      <c r="C15" s="95"/>
      <c r="D15" s="96"/>
      <c r="E15" s="16" t="s">
        <v>73</v>
      </c>
      <c r="F15" s="16" t="s">
        <v>56</v>
      </c>
      <c r="G15" s="37">
        <v>1827</v>
      </c>
      <c r="H15" s="38">
        <v>241.69</v>
      </c>
      <c r="I15" s="34">
        <f>+H15*G15/1000</f>
        <v>441.56763000000001</v>
      </c>
    </row>
    <row r="16" spans="1:9" x14ac:dyDescent="0.3">
      <c r="A16" s="16"/>
      <c r="B16" s="97" t="s">
        <v>65</v>
      </c>
      <c r="C16" s="98"/>
      <c r="D16" s="99"/>
      <c r="E16" s="16"/>
      <c r="F16" s="16"/>
      <c r="G16" s="35"/>
      <c r="H16" s="35"/>
      <c r="I16" s="34">
        <f>I17</f>
        <v>32551.325000000001</v>
      </c>
    </row>
    <row r="17" spans="1:9" ht="36" customHeight="1" x14ac:dyDescent="0.3">
      <c r="A17" s="36" t="s">
        <v>61</v>
      </c>
      <c r="B17" s="94" t="s">
        <v>62</v>
      </c>
      <c r="C17" s="95"/>
      <c r="D17" s="96"/>
      <c r="E17" s="16" t="s">
        <v>54</v>
      </c>
      <c r="F17" s="16" t="s">
        <v>57</v>
      </c>
      <c r="G17" s="37">
        <f>+'Հավելված 4'!E33*287.5</f>
        <v>32551325</v>
      </c>
      <c r="H17" s="38">
        <v>1</v>
      </c>
      <c r="I17" s="34">
        <f>+H17*G17/1000</f>
        <v>32551.325000000001</v>
      </c>
    </row>
    <row r="18" spans="1:9" ht="25.5" customHeight="1" x14ac:dyDescent="0.3"/>
  </sheetData>
  <mergeCells count="14">
    <mergeCell ref="B15:D15"/>
    <mergeCell ref="B17:D17"/>
    <mergeCell ref="B14:D14"/>
    <mergeCell ref="B16:D16"/>
    <mergeCell ref="B13:H13"/>
    <mergeCell ref="A6:I6"/>
    <mergeCell ref="D12:H12"/>
    <mergeCell ref="B9:D10"/>
    <mergeCell ref="G9:G10"/>
    <mergeCell ref="H9:I9"/>
    <mergeCell ref="A11:H11"/>
    <mergeCell ref="A9:A10"/>
    <mergeCell ref="E9:E10"/>
    <mergeCell ref="F9:F10"/>
  </mergeCells>
  <pageMargins left="0.18" right="0.22" top="0.25" bottom="0.5" header="0.21" footer="0.3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1</vt:lpstr>
      <vt:lpstr>Հավելված 2</vt:lpstr>
      <vt:lpstr>Հավելված 3</vt:lpstr>
      <vt:lpstr>Հավելված 4</vt:lpstr>
      <vt:lpstr>Հավելված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Support</cp:lastModifiedBy>
  <cp:lastPrinted>2021-08-16T05:36:58Z</cp:lastPrinted>
  <dcterms:created xsi:type="dcterms:W3CDTF">2017-12-06T07:28:20Z</dcterms:created>
  <dcterms:modified xsi:type="dcterms:W3CDTF">2022-07-20T07:27:25Z</dcterms:modified>
</cp:coreProperties>
</file>