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ԻՆ - 42285\"/>
    </mc:Choice>
  </mc:AlternateContent>
  <bookViews>
    <workbookView xWindow="0" yWindow="0" windowWidth="28770" windowHeight="11400" activeTab="4"/>
  </bookViews>
  <sheets>
    <sheet name="1" sheetId="32" r:id="rId1"/>
    <sheet name="2" sheetId="33" r:id="rId2"/>
    <sheet name="3" sheetId="38" r:id="rId3"/>
    <sheet name="4" sheetId="39" r:id="rId4"/>
    <sheet name="5" sheetId="31" r:id="rId5"/>
    <sheet name="6" sheetId="27" r:id="rId6"/>
    <sheet name="7" sheetId="43" r:id="rId7"/>
  </sheets>
  <definedNames>
    <definedName name="_xlnm._FilterDatabase" localSheetId="1" hidden="1">'2'!#REF!</definedName>
    <definedName name="_xlnm._FilterDatabase" localSheetId="2" hidden="1">'3'!$A$1:$H$18</definedName>
    <definedName name="_xlnm._FilterDatabase" localSheetId="6" hidden="1">'7'!$G$1:$G$10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 localSheetId="6">#REF!</definedName>
    <definedName name="AgencyName">#REF!</definedName>
    <definedName name="alisa" localSheetId="6">#REF!</definedName>
    <definedName name="alisa">#REF!</definedName>
    <definedName name="Functional1" localSheetId="0">#REF!</definedName>
    <definedName name="Functional1" localSheetId="2">#REF!</definedName>
    <definedName name="Functional1" localSheetId="3">#REF!</definedName>
    <definedName name="Functional1" localSheetId="6">#REF!</definedName>
    <definedName name="Functional1">#REF!</definedName>
    <definedName name="havelvac" localSheetId="2">#REF!</definedName>
    <definedName name="havelvac" localSheetId="3">#REF!</definedName>
    <definedName name="havelvac" localSheetId="6">#REF!</definedName>
    <definedName name="havelvac">#REF!</definedName>
    <definedName name="havelvac50">#REF!</definedName>
    <definedName name="havelvac7" localSheetId="6">#REF!</definedName>
    <definedName name="havelvac7">#REF!</definedName>
    <definedName name="PANature" localSheetId="0">#REF!</definedName>
    <definedName name="PANature" localSheetId="2">#REF!</definedName>
    <definedName name="PANature" localSheetId="3">#REF!</definedName>
    <definedName name="PANature" localSheetId="6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 localSheetId="6">#REF!</definedName>
    <definedName name="PerformanceType">#REF!</definedName>
    <definedName name="_xlnm.Print_Area" localSheetId="0">'1'!$A$1:$F$58</definedName>
    <definedName name="_xlnm.Print_Area" localSheetId="1">'2'!$A$1:$H$73</definedName>
    <definedName name="_xlnm.Print_Area" localSheetId="2">'3'!$A$1:$H$18</definedName>
    <definedName name="_xlnm.Print_Area" localSheetId="3">'4'!$A$3:$E$37</definedName>
    <definedName name="_xlnm.Print_Area" localSheetId="4">'5'!$A$1:$D$64</definedName>
    <definedName name="_xlnm.Print_Area" localSheetId="5">'6'!$A$1:$C$5</definedName>
    <definedName name="_xlnm.Print_Area" localSheetId="6">'7'!$A$1:$G$69</definedName>
    <definedName name="sheet1" localSheetId="6">#REF!</definedName>
    <definedName name="sheet1">#REF!</definedName>
    <definedName name="sheet4" localSheetId="6">#REF!</definedName>
    <definedName name="sheet4">#REF!</definedName>
    <definedName name="sheet7" localSheetId="6">#REF!</definedName>
    <definedName name="sheet7">#REF!</definedName>
    <definedName name="գնումներ" localSheetId="6">#REF!</definedName>
    <definedName name="գնումներ">#REF!</definedName>
    <definedName name="հավ5" localSheetId="6">#REF!</definedName>
    <definedName name="հավ5">#REF!</definedName>
  </definedNames>
  <calcPr calcId="162913"/>
</workbook>
</file>

<file path=xl/calcChain.xml><?xml version="1.0" encoding="utf-8"?>
<calcChain xmlns="http://schemas.openxmlformats.org/spreadsheetml/2006/main">
  <c r="H35" i="33" l="1"/>
  <c r="G35" i="33"/>
  <c r="G34" i="43" l="1"/>
  <c r="H49" i="33" l="1"/>
  <c r="G49" i="33"/>
  <c r="F13" i="38" s="1"/>
  <c r="H51" i="33"/>
  <c r="G51" i="33"/>
  <c r="G13" i="38" s="1"/>
  <c r="H38" i="33"/>
  <c r="G12" i="38" s="1"/>
  <c r="G38" i="33"/>
  <c r="H36" i="33"/>
  <c r="F12" i="38" s="1"/>
  <c r="G36" i="33"/>
  <c r="E30" i="39" l="1"/>
  <c r="D30" i="39"/>
  <c r="E15" i="39" l="1"/>
  <c r="G69" i="43"/>
  <c r="G68" i="43"/>
  <c r="G67" i="43"/>
  <c r="G66" i="43"/>
  <c r="G65" i="43" s="1"/>
  <c r="G54" i="43"/>
  <c r="G53" i="43"/>
  <c r="G52" i="43"/>
  <c r="G51" i="43"/>
  <c r="G50" i="43"/>
  <c r="G49" i="43"/>
  <c r="G48" i="43"/>
  <c r="G47" i="43"/>
  <c r="G46" i="43"/>
  <c r="G45" i="43"/>
  <c r="G44" i="43"/>
  <c r="G43" i="43"/>
  <c r="G42" i="43"/>
  <c r="G41" i="43"/>
  <c r="G40" i="43"/>
  <c r="G39" i="43"/>
  <c r="G38" i="43"/>
  <c r="G37" i="43"/>
  <c r="G36" i="43"/>
  <c r="G35" i="43"/>
  <c r="G33" i="43"/>
  <c r="G32" i="43"/>
  <c r="G31" i="43"/>
  <c r="G30" i="43"/>
  <c r="G29" i="43"/>
  <c r="G28" i="43"/>
  <c r="G27" i="43"/>
  <c r="G26" i="43"/>
  <c r="G25" i="43"/>
  <c r="G24" i="43"/>
  <c r="D15" i="39" l="1"/>
  <c r="G23" i="43"/>
  <c r="G63" i="43"/>
  <c r="G62" i="43" s="1"/>
  <c r="G61" i="43" l="1"/>
  <c r="G60" i="43"/>
  <c r="G59" i="43"/>
  <c r="G58" i="43"/>
  <c r="G22" i="43"/>
  <c r="G21" i="43"/>
  <c r="G20" i="43"/>
  <c r="G19" i="43"/>
  <c r="G18" i="43"/>
  <c r="G17" i="43"/>
  <c r="G16" i="43"/>
  <c r="G15" i="43"/>
  <c r="G14" i="43"/>
  <c r="G13" i="43"/>
  <c r="G57" i="43" l="1"/>
  <c r="G56" i="43" s="1"/>
  <c r="G55" i="43" s="1"/>
  <c r="G12" i="43"/>
  <c r="G11" i="43" s="1"/>
  <c r="G10" i="43" l="1"/>
  <c r="G9" i="43" s="1"/>
  <c r="F9" i="38"/>
  <c r="G9" i="38"/>
  <c r="D13" i="38"/>
  <c r="D12" i="38"/>
  <c r="E12" i="38"/>
  <c r="H48" i="33" l="1"/>
  <c r="H47" i="33" s="1"/>
  <c r="H46" i="33" s="1"/>
  <c r="H44" i="33" s="1"/>
  <c r="H42" i="33" s="1"/>
  <c r="D44" i="31" s="1"/>
  <c r="D43" i="27" s="1"/>
  <c r="G48" i="33"/>
  <c r="G47" i="33" s="1"/>
  <c r="G46" i="33" s="1"/>
  <c r="G44" i="33" s="1"/>
  <c r="G42" i="33" s="1"/>
  <c r="C44" i="31" s="1"/>
  <c r="C43" i="27" s="1"/>
  <c r="G40" i="33" l="1"/>
  <c r="D37" i="32"/>
  <c r="D30" i="32" s="1"/>
  <c r="E37" i="32"/>
  <c r="E30" i="32" s="1"/>
  <c r="H40" i="33"/>
  <c r="H34" i="33"/>
  <c r="H33" i="33" s="1"/>
  <c r="H31" i="33" s="1"/>
  <c r="H29" i="33" s="1"/>
  <c r="G34" i="33"/>
  <c r="G33" i="33" s="1"/>
  <c r="G31" i="33" s="1"/>
  <c r="G29" i="33" s="1"/>
  <c r="C31" i="31" l="1"/>
  <c r="C30" i="27" s="1"/>
  <c r="D24" i="32"/>
  <c r="E24" i="32"/>
  <c r="D31" i="31"/>
  <c r="D30" i="27" s="1"/>
  <c r="F7" i="38"/>
  <c r="E9" i="38"/>
  <c r="E7" i="38" s="1"/>
  <c r="G7" i="38" l="1"/>
  <c r="G27" i="33" l="1"/>
  <c r="G26" i="33" s="1"/>
  <c r="G25" i="33" s="1"/>
  <c r="G22" i="33" l="1"/>
  <c r="G20" i="33" s="1"/>
  <c r="G24" i="33"/>
  <c r="D11" i="39"/>
  <c r="D9" i="39" s="1"/>
  <c r="D7" i="39" s="1"/>
  <c r="D18" i="32"/>
  <c r="D11" i="32" s="1"/>
  <c r="D10" i="32" s="1"/>
  <c r="C21" i="31"/>
  <c r="C20" i="27" s="1"/>
  <c r="G18" i="33"/>
  <c r="G14" i="33" l="1"/>
  <c r="G12" i="33" s="1"/>
  <c r="G10" i="33" s="1"/>
  <c r="J10" i="33" s="1"/>
  <c r="G16" i="33"/>
  <c r="H27" i="33"/>
  <c r="H26" i="33" s="1"/>
  <c r="H25" i="33" s="1"/>
  <c r="H22" i="33" l="1"/>
  <c r="H24" i="33"/>
  <c r="G70" i="33"/>
  <c r="G69" i="33" s="1"/>
  <c r="G68" i="33" s="1"/>
  <c r="G67" i="33" s="1"/>
  <c r="G65" i="33" s="1"/>
  <c r="G63" i="33" s="1"/>
  <c r="H20" i="33"/>
  <c r="H11" i="38" s="1"/>
  <c r="H18" i="33" l="1"/>
  <c r="H16" i="33" s="1"/>
  <c r="E11" i="39"/>
  <c r="E9" i="39" s="1"/>
  <c r="E7" i="39" s="1"/>
  <c r="E18" i="32"/>
  <c r="E11" i="32" s="1"/>
  <c r="E10" i="32" s="1"/>
  <c r="G61" i="33"/>
  <c r="G59" i="33" s="1"/>
  <c r="C58" i="27" s="1"/>
  <c r="D50" i="32"/>
  <c r="C60" i="31"/>
  <c r="D11" i="38"/>
  <c r="D21" i="31"/>
  <c r="D20" i="27" s="1"/>
  <c r="G57" i="33" l="1"/>
  <c r="G55" i="33" s="1"/>
  <c r="H14" i="33"/>
  <c r="H12" i="33" s="1"/>
  <c r="H10" i="33" s="1"/>
  <c r="H70" i="33" l="1"/>
  <c r="H69" i="33" s="1"/>
  <c r="H68" i="33" s="1"/>
  <c r="H67" i="33" s="1"/>
  <c r="H65" i="33" s="1"/>
  <c r="H63" i="33" s="1"/>
  <c r="G53" i="33"/>
  <c r="G9" i="33" s="1"/>
  <c r="D43" i="32"/>
  <c r="D42" i="32" s="1"/>
  <c r="D9" i="32" s="1"/>
  <c r="H9" i="38"/>
  <c r="D9" i="38" s="1"/>
  <c r="H61" i="33" l="1"/>
  <c r="H59" i="33" s="1"/>
  <c r="D58" i="27" s="1"/>
  <c r="E50" i="32"/>
  <c r="D60" i="31"/>
  <c r="D7" i="38"/>
  <c r="H7" i="38"/>
  <c r="H57" i="33" l="1"/>
  <c r="H55" i="33" s="1"/>
  <c r="H53" i="33" l="1"/>
  <c r="H9" i="33" s="1"/>
  <c r="E43" i="32"/>
  <c r="E42" i="32" s="1"/>
  <c r="E9" i="32" s="1"/>
</calcChain>
</file>

<file path=xl/sharedStrings.xml><?xml version="1.0" encoding="utf-8"?>
<sst xmlns="http://schemas.openxmlformats.org/spreadsheetml/2006/main" count="594" uniqueCount="219">
  <si>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</si>
  <si>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</si>
  <si>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</si>
  <si>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</si>
  <si>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</si>
  <si>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</si>
  <si>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</si>
  <si>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</si>
  <si>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</si>
  <si>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</si>
  <si>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</si>
  <si>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</si>
  <si>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</si>
  <si>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</si>
  <si>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</si>
  <si>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</si>
  <si>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</si>
  <si>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</si>
  <si>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</si>
  <si>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</si>
  <si>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</si>
  <si>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</si>
  <si>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</si>
  <si>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</si>
  <si>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</si>
  <si>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</si>
  <si>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</si>
  <si>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</si>
  <si>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</si>
  <si>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</si>
  <si>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</si>
  <si>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</si>
  <si>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</si>
  <si>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</si>
  <si>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</si>
  <si>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</si>
  <si>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</si>
  <si>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</si>
  <si>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</si>
  <si>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</si>
  <si>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</si>
  <si>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</si>
  <si>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</si>
  <si>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</si>
  <si>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</si>
  <si>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</si>
  <si>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</si>
  <si>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</si>
  <si>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</si>
  <si>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</si>
  <si>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</si>
  <si>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</si>
  <si>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ՀԱՅԱՍՏԱՆԻ ՀԱՆՐԱՊԵՏՈՒԹՅԱՆ ՎԱՐՉԱՊԵՏԻ ԱՇԽԱՏԱԿԱԶՄԻ</t>
  </si>
  <si>
    <t xml:space="preserve">Փրկարարական ծառայություններ
</t>
  </si>
  <si>
    <t xml:space="preserve"> ԸՆԹԱՑԻԿ ԾԱԽՍԵՐ</t>
  </si>
  <si>
    <t xml:space="preserve"> ՄԱՍI. ԱՊՐԱՆՔՆԵՐ</t>
  </si>
  <si>
    <t>Բաժին N 03</t>
  </si>
  <si>
    <t>Խումբ N 02</t>
  </si>
  <si>
    <t>Դաս N 01</t>
  </si>
  <si>
    <t xml:space="preserve"> Տարի </t>
  </si>
  <si>
    <t>ԳՀ</t>
  </si>
  <si>
    <t xml:space="preserve"> ԸՆԴԱՄԵՆԸ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</si>
  <si>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</si>
  <si>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</si>
  <si>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</si>
  <si>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</si>
  <si>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</si>
  <si>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ՀՀ արտակարգ իրավիճակների նախարարություն </t>
  </si>
  <si>
    <t>Քանակական</t>
  </si>
  <si>
    <t>Ժամկետային</t>
  </si>
  <si>
    <t>Պետական մարմինների կողմից օգտագործվող ոչ ֆինանասական ակտիվների հետ գործառնություններ</t>
  </si>
  <si>
    <t xml:space="preserve"> ՂԵԿԱՎԱՐ                               Ա.  ՀԱՐՈՒԹՅՈՒՆՅԱՆ</t>
  </si>
  <si>
    <t>1090 31001</t>
  </si>
  <si>
    <t xml:space="preserve"> Փրկարար ծառայության տեխնիկական հագեցվածության բարելավում</t>
  </si>
  <si>
    <t>Ընդամենը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</si>
  <si>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</si>
  <si>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</si>
  <si>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</si>
  <si>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</si>
  <si>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</si>
  <si>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</si>
  <si>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</si>
  <si>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</si>
  <si>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</si>
  <si>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</si>
  <si>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</si>
  <si>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</si>
  <si>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ԱՐՏԱԿԱՐԳ ԻՐԱՎԻՃԱԿՆԵՐԻ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</si>
  <si>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</si>
  <si>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</si>
  <si>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</si>
  <si>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</si>
  <si>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արտակարգ իրավիճակների նախարարություն</t>
  </si>
  <si>
    <t>Ցուցանիշների փոփոխությունները (Ավելացումները նշված են դրական նշանով)</t>
  </si>
  <si>
    <t xml:space="preserve">ՀՀ կառավարության 2022 թվականի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</si>
  <si>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2021ԹՎԱԿԱՆԻ ԴԵԿՏԵՄԲԵՐԻ 23-Ի N2121-Ն ՈՐՈՇՄԱՆ N5  ՀԱՎԵԼՎԱԾԻ  N1 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</si>
  <si>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</si>
  <si>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 xml:space="preserve">ՀՀ կառավարության 2022 թվականի
-ի  N       -Ն որոշման 
</t>
  </si>
  <si>
    <t>«ՀԱՅԱՍՏԱՆԻ  ՀԱՆՐԱՊԵՏՈՒԹՅԱՆ 2022 ԹՎԱԿԱՆԻ ՊԵՏԱԿԱՆ ԲՅՈՒՋԵԻ ՄԱՍԻՆ» ՀԱՅԱՍՏԱՆԻ  ՀԱՆՐԱՊԵՏՈՒԹՅԱՆ ՕՐԵՆՔԻ N 1 ՀԱՎԵԼՎԱԾԻ N3  ԱՂՅՈՒՍԱԿՈՒՄ ԿԱՏԱՐՎՈՂ  ՓՈՓՈԽՈՒԹՅՈՒՆՆԵՐԸ ԵՎ ԼՐԱՑՈՒՄՆԵՐԸ</t>
  </si>
  <si>
    <t>ՀԱՅԱՍՏԱՆԻ ՀԱՆՐԱՊԵՏՈՒԹՅԱՆ ԿԱՌԱՎԱՐՈՒԹՅԱՆ 2021 ԹՎԱԿԱՆԻ ԴԵԿՏԵՄԲԵՐԻ 23-Ի N 2121-Ն ՈՐՈՇՄԱՆ 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</si>
  <si>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</si>
  <si>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 xml:space="preserve"> Ինն ամիս</t>
  </si>
  <si>
    <t xml:space="preserve"> Տարի</t>
  </si>
  <si>
    <t>Ինն ամիս</t>
  </si>
  <si>
    <t>Ցուցանիշների փոփոխությունները (Ավելացումները նշված են դրական նշանով, իսկ նվազեցումները՝ փակագծերում)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</si>
  <si>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</si>
  <si>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</si>
  <si>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</si>
  <si>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</si>
  <si>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</si>
  <si>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</si>
  <si>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</si>
  <si>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</si>
  <si>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</si>
  <si>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</si>
  <si>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</si>
  <si>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ԱԻՆ Փրկարար ծառայության շենքային ապահովվածության և պայմանների բարելավում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</si>
  <si>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</si>
  <si>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</si>
  <si>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</si>
  <si>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</si>
  <si>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</si>
  <si>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</si>
  <si>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Ցուցանիշների փոփոխությունը (ավելացումները նշված են դրական նշանով)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</si>
  <si>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</si>
  <si>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</si>
  <si>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</si>
  <si>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</si>
  <si>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</si>
  <si>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</si>
  <si>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</si>
  <si>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</si>
  <si>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</si>
  <si>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</si>
  <si>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</si>
  <si>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</si>
  <si>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</si>
  <si>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</si>
  <si>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</si>
  <si>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</si>
  <si>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</si>
  <si>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2021 ԹՎԱԿԱՆԻ ԴԵԿՏԵՄԲԵՐԻ 23-Ի N  2121-Ն ՈՐՈՇՄԱՆ N9 ՀԱՎԵԼՎԱԾԻ  9.18 ԵՎ 9.47 ԱՂՅՈՒՍԱԿՆԵՐՈՒՄ ԿԱՏԱՐՎՈՂ ՓՈՓՈԽՈՒԹՅՈՒՆՆԵՐԸ ԵՎ ԼՐԱՑՈՒՄՆԵՐԸ</t>
  </si>
  <si>
    <t>1090 31007</t>
  </si>
  <si>
    <t xml:space="preserve"> ՄԱՍII. ԱՇԽԱՏԱՆՔՆԵՐ</t>
  </si>
  <si>
    <t>նախագծերի պատրաստում, ծախսերի գնահատում</t>
  </si>
  <si>
    <t>ՄԱ</t>
  </si>
  <si>
    <t>դրամ</t>
  </si>
  <si>
    <t xml:space="preserve">ԸՆԴԱՄԵՆԸ </t>
  </si>
  <si>
    <t xml:space="preserve"> - Տրանսպորտային սարքավորումներ</t>
  </si>
  <si>
    <t>Տրանսպորտային միջոցների քանակ, հատ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</si>
  <si>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</si>
  <si>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</si>
  <si>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</si>
  <si>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Փրկարար ծառայության շենքերի, շինությունների կառուցում  և կապիտալ վերանորոգում  </t>
  </si>
  <si>
    <t xml:space="preserve"> - Շենքերի և շինությունների կապիտալ վերանորոգում</t>
  </si>
  <si>
    <t>Պետական մարմինների կողմից օգտագործվող ոչ ֆինանասական ակտիվների հետ գործառույթներ</t>
  </si>
  <si>
    <t xml:space="preserve"> - Նախագծահետազոտական ծախսեր</t>
  </si>
  <si>
    <t xml:space="preserve"> 1112</t>
  </si>
  <si>
    <t xml:space="preserve">Ինն ամիս </t>
  </si>
  <si>
    <t xml:space="preserve"> Արտակարգ իրավիճակների բնագավառի պետական քաղաքականության մշակում՝ ծրագրերի համակարգում և մոնիտորինգ</t>
  </si>
  <si>
    <t>Տրանսպորտային միջոցների և սարքավորումների ձեռքբերում</t>
  </si>
  <si>
    <t>ԱԻՆ վարչական համալիրի երկրորդ մասնաշենքի տանիքի կապիտալ վերանորոգում (ք. Երևան, Դավիթաշեն 4, Ա. Միկոյան 109/8)</t>
  </si>
  <si>
    <t xml:space="preserve">1090 </t>
  </si>
  <si>
    <t>45611300-1</t>
  </si>
  <si>
    <t>այլ շենքերի ու շինությունների հիմնանորոգում</t>
  </si>
  <si>
    <t>45611300-2</t>
  </si>
  <si>
    <t>45611300-3</t>
  </si>
  <si>
    <t>45611300-4</t>
  </si>
  <si>
    <t>45611300-5</t>
  </si>
  <si>
    <t>45611300-6</t>
  </si>
  <si>
    <t>45611300-7</t>
  </si>
  <si>
    <t>45611300-8</t>
  </si>
  <si>
    <t>45611300-9</t>
  </si>
  <si>
    <t>45611300-10</t>
  </si>
  <si>
    <t>տեխնիկական հսկողության ծառայություններ</t>
  </si>
  <si>
    <t xml:space="preserve"> ՄԱՍIII. ԾԱՌԱՅՈՒԹՅՈՒՆՆԵՐ</t>
  </si>
  <si>
    <t xml:space="preserve">փրկարարական մեքենաններ
</t>
  </si>
  <si>
    <t xml:space="preserve">1112 </t>
  </si>
  <si>
    <t xml:space="preserve">ՀՀ կառավարության  2022 թվականի </t>
  </si>
  <si>
    <t>Ցուցանիշների փոփոխությունները (Նվազեցումները նշված են փակագծերում)</t>
  </si>
  <si>
    <t>փորձաքննության ծառայություններ</t>
  </si>
  <si>
    <t>հեղինակային հսկողության ծառայություններ</t>
  </si>
  <si>
    <t>ԷԱՃ</t>
  </si>
  <si>
    <t>N2 ՀՓՋ, ք.Երևան, Սևանի փ. 124,  շենքի 558,9 քմ մակերեսով 1-ին և 2-րդ հարկերի ներքին հարդարման աշխատանքներ, դուռ-լուսամուտների փոխարինում, ջեռուցման համակարգի իրականացում,տանիքի նորոգում</t>
  </si>
  <si>
    <t>N7 ՀՓՋ,ք. Երևան, Հասրաթյան փ. 9/1,  շենքի 632.65 քմ մակերեսով  ներքին հարդարման աշխատանքներ, դուռ-լուսամուտների փոխարինում, ջեռուցման համակարգի իրականացում, տանիքի նորոգում</t>
  </si>
  <si>
    <t>N9 ՀՓՋ,ք. Երևան, Գյուլիքևխյան 12/2,  շենքի 730 քմ մակերեսով ներքին հարդարման աշխատանքներ, դուռ-լուսամուտների փոխարինում, ջեռուցման համակարգի իրականացում տանիքի նորոգում</t>
  </si>
  <si>
    <t>N11 ՀՓՋ,ք. Երևան, Աճառյան 44/5,  շենքի 475 քմ մակերեսով ներքին հարդարման աշխատանքներ, դուռ-լուսամուտների փոխարինում, ջեռուցման համակարգի իրականացում</t>
  </si>
  <si>
    <t>Մարտունու ՀՓՋ Գեղարքունիքի մարզ ք.Մարտունի, Սայաթ-Նովա փ. 40 շենքի 235,3 քմ մակերեսով  ներքին հարդարման աշխատանքներ, դուռ-լուսամուտների փոխարինում, ջեռուցման համակարգի իրականացում, տանիքի նորոգում շենքի հիմանորոգում</t>
  </si>
  <si>
    <t>Սևանի ՀՓՋ,Գեղարքունիքի մարզ ք.Սևան, Նաիրյան 142 շենքի 627,51 քմ մակերեսով  ներքին հարդարման աշխատանքներ, դուռ-լուսամուտների փոխարինում, ջեռուցման համակարգի իրականացում, տանիքի նորոգում</t>
  </si>
  <si>
    <t>Վանաձորի N 1 ՀՓՋ, Լոռու մարզ ք.Վանաձոր,Երևանյան խճուղի  62, շենքի 1200քմ մակերեսի ներքին հարդարման աշխատանքներ, դուռ-լուսամուտների փոխարինում, ջեռուցման համակարգի իրականացում, տանիքի նորոգում</t>
  </si>
  <si>
    <t>Տավուշի ՀՓՋ,  Տավուշի մարզ ք.Իջևան, Արցախյան փ. 4 հասցեում 392 քմ մակերեսով ավտոկայանատեղիի կառուցում, ներքին հարդարման աշխատանքներ, դուռ-լուսամուտների փոխարինում, ջեռուցման համակարգի իրականացում, տանիքի նորոգում</t>
  </si>
  <si>
    <t>Եղվարդի ՀՓՋ-ի ավտոկայանատեղի,Կոտայքի մարզ ք.Եղվարդ - շենքի 223,50 քմ մակերեսի ներքին հարդարման աշխատանքներ, դուռ-լուսամուտների փոխարինում, ջեռուցման համակարգի իրականացում, տանիքի նորոգում</t>
  </si>
  <si>
    <t>Ամասիայի ՀՓՋ,Շիրակի մարզ գ.Ամասիա 2-րդ փ.4տ. - շենքի 285 քմ մակերեսի ներքին հարդարման աշխատանքներ, դուռ-լուսամուտների փոխարինում, ջեռուցման համակարգի իրականացում, տանիքի նորոգում</t>
  </si>
  <si>
    <t>Հավելված N 6
ՀՀ կառավարության 2022 թվականի
 __________-ի ____-ի N _____-Ն որոշման</t>
  </si>
  <si>
    <t>Հավելված N  1</t>
  </si>
  <si>
    <t>Հավելված N 3</t>
  </si>
  <si>
    <t>Հավելված N 4
ՀՀ կառավարության 2022 թվականի
 __________-ի ____-ի N _____-Ն որոշման</t>
  </si>
  <si>
    <t>Հավելված N 5
ՀՀ կառավարության 2022 թվականի
 __________-ի ____-ի N _____-Ն որոշման</t>
  </si>
  <si>
    <t>Հավելված  N 7</t>
  </si>
  <si>
    <t>Հավելված N 2</t>
  </si>
  <si>
    <t xml:space="preserve">այդ թվում` </t>
  </si>
  <si>
    <t>Կապիտալ վերանորոգման ենթակա օբյեկտների թիվը, հատ</t>
  </si>
  <si>
    <t>Վերանորոգման ենթակա մակերես, քմ</t>
  </si>
  <si>
    <t>Վերանորոգման ենթակա մակերես,քմ</t>
  </si>
  <si>
    <t>Ցուցանիշների փոփոխությունը (Ավելացումները նշված են դրական նշանով)</t>
  </si>
  <si>
    <t>Տրանսպորտային միջոցների  ծառայության կանխատեսվող միջին ժամկետ, տարի</t>
  </si>
  <si>
    <t>ՀՀ արտակարգ իրավիճակների նախարարության շենքային պայմանների բարելավում</t>
  </si>
  <si>
    <t>ՀՀ արտակարգ իրավիճակների նախարարության շենքերի և շինությունների վերակառուցման, վերանորոգման և վերականգնման աշխատանք¬ների իրականացում և դրանց նախագծանախահաշվային փաստաթղթերի ձեռքբերում</t>
  </si>
  <si>
    <t>ՇԵՆՔԵՐ ԵՎ ՇԻՆՈՒԹՅՈՒՆՆԵՐ</t>
  </si>
  <si>
    <t>հատ</t>
  </si>
  <si>
    <t xml:space="preserve"> ԱՅԼ ՀԻՄՆԱԿԱՆ ՄԻՋՈՑՆԵՐ</t>
  </si>
  <si>
    <t>ՀՀ արտակարգ իրավիճակների նախարարության շենքերի և շինությունների վերակառուցման, վերանորոգման և վերականգնման աշխատանքների իրականացում և դրանց նախագծանախահաշվային փաստաթղթերի ձեռքբերում</t>
  </si>
  <si>
    <t>1112 31002</t>
  </si>
  <si>
    <t>հազ. դրամ</t>
  </si>
  <si>
    <t>Ցուցանիշների փոփոխությունները (ավելացումները նշված են դրական նշանով, իսկ նվազեցումները՝ փակագծերում)</t>
  </si>
  <si>
    <t>Գործառական դասիչը</t>
  </si>
  <si>
    <t xml:space="preserve"> ՄԱՍ 1. ՊԵՏԱԿԱՆ ՄԱՐՄՆԻ ԳԾՈՎ ԱՐԴՅՈՒՆՔԱՅԻՆ (ԿԱՏԱՐՈՂԱԿԱՆ) ՑՈՒՑԱՆԻՇՆԵՐԸ </t>
  </si>
  <si>
    <t>ՀԱՅԱՍՏԱՆԻ ՀԱՆՐԱՊԵՏՈՒԹՅԱՆ ԿԱՌԱՎԱՐՈՒԹՅԱՆ 2021ԹՎԱԿԱՆԻ ԴԵԿՏԵՄԲԵՐԻ 23-Ի N  2121-Ն ՈՐՈՇՄԱՆ N9.1 ՀԱՎԵԼՎԱԾԻ  9.1.19 ԵՎ 9.1.59 ԱՂՅՈՒՍԱԿՆԵՐՈՒՄ ԿԱՏԱՐՎՈՂ ՓՈՓՈԽՈՒԹՅՈՒՆՆԵՐԸ ԵՎ ԼՐԱՑՈՒՄՆԵՐԸ</t>
  </si>
  <si>
    <t>Գումարը (հազար դրամով) 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</si>
</sst>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0.0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#,##0.0_);\(#,##0.0\)"/>
    <numFmt numFmtId="172" formatCode="_(* #,##0.0_);_(* \(#,##0.0\);_(* &quot;-&quot;??_);_(@_)"/>
    <numFmt numFmtId="173" formatCode="##,##0.00;\(##,##0.00\);\-"/>
  </numFmts>
  <fonts count="6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0"/>
      <color indexed="8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2"/>
      <color rgb="FF000000"/>
      <name val="GHEA Grapalat"/>
      <family val="3"/>
    </font>
    <font>
      <sz val="11"/>
      <name val="GHEA Grapalat"/>
      <family val="3"/>
    </font>
    <font>
      <i/>
      <sz val="12"/>
      <color theme="1"/>
      <name val="Calibri"/>
      <family val="2"/>
      <scheme val="minor"/>
    </font>
    <font>
      <b/>
      <i/>
      <sz val="12"/>
      <name val="GHEA Grapalat"/>
      <family val="2"/>
    </font>
    <font>
      <b/>
      <sz val="12"/>
      <color rgb="FFFF0000"/>
      <name val="GHEA Grapalat"/>
      <family val="3"/>
    </font>
    <font>
      <i/>
      <sz val="11"/>
      <name val="GHEA Grapalat"/>
      <family val="2"/>
    </font>
    <font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91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5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8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1" applyNumberFormat="0" applyAlignment="0" applyProtection="0"/>
    <xf numFmtId="0" fontId="26" fillId="8" borderId="14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1" applyNumberFormat="0" applyAlignment="0" applyProtection="0"/>
    <xf numFmtId="0" fontId="33" fillId="0" borderId="13" applyNumberFormat="0" applyFill="0" applyAlignment="0" applyProtection="0"/>
    <xf numFmtId="0" fontId="34" fillId="5" borderId="0" applyNumberFormat="0" applyBorder="0" applyAlignment="0" applyProtection="0"/>
    <xf numFmtId="0" fontId="6" fillId="9" borderId="15" applyNumberFormat="0" applyFont="0" applyAlignment="0" applyProtection="0"/>
    <xf numFmtId="0" fontId="35" fillId="7" borderId="12" applyNumberFormat="0" applyAlignment="0" applyProtection="0"/>
    <xf numFmtId="0" fontId="36" fillId="0" borderId="0" applyNumberFormat="0" applyFill="0" applyBorder="0" applyAlignment="0" applyProtection="0"/>
    <xf numFmtId="0" fontId="37" fillId="0" borderId="16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43" fontId="7" fillId="0" borderId="0" applyFont="0" applyFill="0" applyBorder="0" applyAlignment="0" applyProtection="0"/>
    <xf numFmtId="0" fontId="6" fillId="0" borderId="0"/>
    <xf numFmtId="0" fontId="10" fillId="0" borderId="0"/>
    <xf numFmtId="164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169" fontId="55" fillId="0" borderId="0" applyFill="0" applyBorder="0" applyProtection="0">
      <alignment horizontal="right" vertical="top"/>
    </xf>
    <xf numFmtId="169" fontId="56" fillId="0" borderId="0" applyFill="0" applyBorder="0" applyProtection="0">
      <alignment horizontal="right" vertical="top"/>
    </xf>
  </cellStyleXfs>
  <cellXfs count="450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6" xfId="34" applyFont="1" applyFill="1" applyBorder="1" applyAlignment="1">
      <alignment horizontal="left" vertical="top"/>
    </xf>
    <xf numFmtId="0" fontId="20" fillId="2" borderId="4" xfId="34" applyFont="1" applyFill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7" xfId="30" applyFont="1" applyFill="1" applyBorder="1" applyAlignment="1">
      <alignment horizontal="center" vertical="top" wrapText="1"/>
    </xf>
    <xf numFmtId="0" fontId="21" fillId="0" borderId="17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7" xfId="30" applyFont="1" applyFill="1" applyBorder="1" applyAlignment="1">
      <alignment horizontal="left" vertical="top" wrapText="1"/>
    </xf>
    <xf numFmtId="169" fontId="15" fillId="2" borderId="17" xfId="30" applyNumberFormat="1" applyFont="1" applyFill="1" applyBorder="1" applyAlignment="1">
      <alignment horizontal="right" vertical="top" wrapText="1"/>
    </xf>
    <xf numFmtId="0" fontId="41" fillId="0" borderId="0" xfId="9" applyFont="1" applyAlignment="1">
      <alignment horizontal="left" vertical="top" wrapText="1"/>
    </xf>
    <xf numFmtId="0" fontId="17" fillId="2" borderId="17" xfId="30" applyFont="1" applyFill="1" applyBorder="1" applyAlignment="1">
      <alignment horizontal="left" vertical="top" wrapText="1"/>
    </xf>
    <xf numFmtId="0" fontId="41" fillId="2" borderId="0" xfId="9" applyFont="1" applyFill="1" applyAlignment="1">
      <alignment horizontal="left" vertical="top" wrapText="1"/>
    </xf>
    <xf numFmtId="0" fontId="21" fillId="2" borderId="17" xfId="30" applyFont="1" applyFill="1" applyBorder="1">
      <alignment horizontal="left" vertical="top" wrapText="1"/>
    </xf>
    <xf numFmtId="0" fontId="21" fillId="2" borderId="17" xfId="30" applyFont="1" applyFill="1" applyBorder="1" applyAlignment="1">
      <alignment horizontal="left" vertical="top" wrapText="1"/>
    </xf>
    <xf numFmtId="0" fontId="41" fillId="0" borderId="17" xfId="9" applyFont="1" applyBorder="1" applyAlignment="1">
      <alignment horizontal="left" vertical="top" wrapText="1"/>
    </xf>
    <xf numFmtId="0" fontId="21" fillId="0" borderId="17" xfId="30" applyFont="1" applyBorder="1" applyAlignment="1">
      <alignment horizontal="left" vertical="top" wrapText="1"/>
    </xf>
    <xf numFmtId="0" fontId="41" fillId="2" borderId="17" xfId="9" applyFont="1" applyFill="1" applyBorder="1" applyAlignment="1">
      <alignment horizontal="left" vertical="top" wrapText="1"/>
    </xf>
    <xf numFmtId="0" fontId="21" fillId="2" borderId="17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7" xfId="9" applyFont="1" applyFill="1" applyBorder="1" applyAlignment="1">
      <alignment horizontal="left" vertical="top" wrapText="1"/>
    </xf>
    <xf numFmtId="0" fontId="15" fillId="0" borderId="17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7" xfId="0" applyFont="1" applyFill="1" applyBorder="1" applyAlignment="1">
      <alignment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0" fontId="20" fillId="2" borderId="17" xfId="9" applyFont="1" applyFill="1" applyBorder="1" applyAlignment="1">
      <alignment horizontal="left" vertical="top" wrapText="1"/>
    </xf>
    <xf numFmtId="0" fontId="22" fillId="2" borderId="17" xfId="9" applyFont="1" applyFill="1" applyBorder="1" applyAlignment="1">
      <alignment horizontal="left" vertical="top" wrapText="1"/>
    </xf>
    <xf numFmtId="0" fontId="20" fillId="2" borderId="18" xfId="34" applyFont="1" applyFill="1" applyBorder="1" applyAlignment="1">
      <alignment vertical="top"/>
    </xf>
    <xf numFmtId="0" fontId="20" fillId="2" borderId="19" xfId="34" applyFont="1" applyFill="1" applyBorder="1" applyAlignment="1">
      <alignment vertical="top"/>
    </xf>
    <xf numFmtId="0" fontId="15" fillId="2" borderId="17" xfId="34" applyFont="1" applyFill="1" applyBorder="1" applyAlignment="1">
      <alignment vertical="top"/>
    </xf>
    <xf numFmtId="0" fontId="15" fillId="2" borderId="21" xfId="34" applyFont="1" applyFill="1" applyBorder="1" applyAlignment="1">
      <alignment vertical="top"/>
    </xf>
    <xf numFmtId="0" fontId="15" fillId="2" borderId="18" xfId="34" applyFont="1" applyFill="1" applyBorder="1" applyAlignment="1">
      <alignment vertical="center"/>
    </xf>
    <xf numFmtId="0" fontId="15" fillId="2" borderId="18" xfId="34" applyFont="1" applyFill="1" applyBorder="1" applyAlignment="1">
      <alignment horizontal="left" vertical="top"/>
    </xf>
    <xf numFmtId="0" fontId="44" fillId="2" borderId="4" xfId="34" applyFont="1" applyFill="1" applyBorder="1" applyAlignment="1">
      <alignment horizontal="center" vertical="center"/>
    </xf>
    <xf numFmtId="0" fontId="20" fillId="2" borderId="4" xfId="34" applyFont="1" applyFill="1" applyBorder="1" applyAlignment="1">
      <alignment horizontal="left" vertical="top"/>
    </xf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0" fontId="20" fillId="2" borderId="17" xfId="34" applyFont="1" applyFill="1" applyBorder="1"/>
    <xf numFmtId="0" fontId="20" fillId="2" borderId="17" xfId="0" applyFont="1" applyFill="1" applyBorder="1" applyAlignment="1">
      <alignment horizontal="left" vertical="top" wrapText="1"/>
    </xf>
    <xf numFmtId="0" fontId="18" fillId="2" borderId="19" xfId="0" applyFont="1" applyFill="1" applyBorder="1" applyAlignment="1">
      <alignment horizontal="left" vertical="top" wrapText="1"/>
    </xf>
    <xf numFmtId="0" fontId="20" fillId="2" borderId="17" xfId="0" applyFont="1" applyFill="1" applyBorder="1" applyAlignment="1">
      <alignment vertical="center" wrapText="1"/>
    </xf>
    <xf numFmtId="0" fontId="15" fillId="2" borderId="17" xfId="30" applyFont="1" applyFill="1" applyBorder="1">
      <alignment horizontal="left" vertical="top" wrapText="1"/>
    </xf>
    <xf numFmtId="0" fontId="44" fillId="2" borderId="17" xfId="9" applyFont="1" applyFill="1" applyBorder="1" applyAlignment="1">
      <alignment horizontal="left"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17" xfId="0" applyFont="1" applyFill="1" applyBorder="1" applyAlignment="1">
      <alignment vertical="top" wrapText="1"/>
    </xf>
    <xf numFmtId="0" fontId="22" fillId="2" borderId="17" xfId="0" applyFont="1" applyFill="1" applyBorder="1" applyAlignment="1">
      <alignment horizontal="left" vertical="center"/>
    </xf>
    <xf numFmtId="0" fontId="20" fillId="2" borderId="17" xfId="0" applyFont="1" applyFill="1" applyBorder="1" applyAlignment="1">
      <alignment horizontal="left" vertical="top"/>
    </xf>
    <xf numFmtId="169" fontId="18" fillId="2" borderId="17" xfId="30" applyNumberFormat="1" applyFont="1" applyFill="1" applyBorder="1" applyAlignment="1">
      <alignment horizontal="right" vertical="top" wrapText="1"/>
    </xf>
    <xf numFmtId="0" fontId="20" fillId="2" borderId="18" xfId="0" applyFont="1" applyFill="1" applyBorder="1" applyAlignment="1">
      <alignment horizontal="center" vertical="top" wrapText="1"/>
    </xf>
    <xf numFmtId="0" fontId="20" fillId="2" borderId="0" xfId="0" applyFont="1" applyFill="1"/>
    <xf numFmtId="0" fontId="40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top" wrapText="1"/>
    </xf>
    <xf numFmtId="0" fontId="17" fillId="2" borderId="17" xfId="0" applyFont="1" applyFill="1" applyBorder="1" applyAlignment="1">
      <alignment horizontal="center" vertical="center" wrapText="1"/>
    </xf>
    <xf numFmtId="169" fontId="17" fillId="2" borderId="17" xfId="31" applyNumberFormat="1" applyFont="1" applyFill="1" applyBorder="1" applyAlignment="1">
      <alignment horizontal="center" vertical="top"/>
    </xf>
    <xf numFmtId="0" fontId="20" fillId="2" borderId="4" xfId="0" applyFont="1" applyFill="1" applyBorder="1"/>
    <xf numFmtId="0" fontId="19" fillId="2" borderId="18" xfId="0" applyFont="1" applyFill="1" applyBorder="1" applyAlignment="1"/>
    <xf numFmtId="0" fontId="19" fillId="2" borderId="5" xfId="0" applyFont="1" applyFill="1" applyBorder="1" applyAlignment="1"/>
    <xf numFmtId="0" fontId="20" fillId="2" borderId="19" xfId="0" applyFont="1" applyFill="1" applyBorder="1" applyAlignment="1">
      <alignment horizontal="left" vertical="top" wrapText="1"/>
    </xf>
    <xf numFmtId="0" fontId="20" fillId="2" borderId="17" xfId="0" applyFont="1" applyFill="1" applyBorder="1"/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166" fontId="19" fillId="2" borderId="0" xfId="0" applyNumberFormat="1" applyFont="1" applyFill="1"/>
    <xf numFmtId="169" fontId="18" fillId="2" borderId="17" xfId="31" applyNumberFormat="1" applyFont="1" applyFill="1" applyBorder="1" applyAlignment="1">
      <alignment horizontal="right" vertical="top"/>
    </xf>
    <xf numFmtId="0" fontId="18" fillId="2" borderId="26" xfId="0" applyFont="1" applyFill="1" applyBorder="1" applyAlignment="1">
      <alignment horizontal="center" vertical="top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17" fillId="0" borderId="17" xfId="0" applyFont="1" applyBorder="1" applyAlignment="1">
      <alignment horizontal="center" vertical="center" wrapText="1"/>
    </xf>
    <xf numFmtId="0" fontId="20" fillId="0" borderId="0" xfId="0" applyFont="1"/>
    <xf numFmtId="0" fontId="17" fillId="2" borderId="0" xfId="20" applyFont="1" applyFill="1" applyAlignment="1">
      <alignment vertical="center" wrapText="1"/>
    </xf>
    <xf numFmtId="0" fontId="15" fillId="2" borderId="0" xfId="20" applyNumberFormat="1" applyFont="1" applyFill="1" applyAlignment="1">
      <alignment vertical="center" wrapText="1"/>
    </xf>
    <xf numFmtId="49" fontId="15" fillId="2" borderId="0" xfId="20" applyNumberFormat="1" applyFont="1" applyFill="1" applyAlignment="1">
      <alignment horizontal="center" vertical="center" wrapText="1"/>
    </xf>
    <xf numFmtId="0" fontId="15" fillId="2" borderId="0" xfId="20" applyNumberFormat="1" applyFont="1" applyFill="1" applyAlignment="1">
      <alignment horizontal="center" vertical="center" wrapText="1"/>
    </xf>
    <xf numFmtId="171" fontId="15" fillId="2" borderId="0" xfId="20" applyNumberFormat="1" applyFont="1" applyFill="1" applyAlignment="1">
      <alignment horizontal="center" vertical="center" wrapText="1"/>
    </xf>
    <xf numFmtId="0" fontId="17" fillId="2" borderId="0" xfId="20" applyFont="1" applyFill="1" applyAlignment="1">
      <alignment horizontal="center" vertical="center" wrapText="1"/>
    </xf>
    <xf numFmtId="49" fontId="48" fillId="2" borderId="17" xfId="20" applyNumberFormat="1" applyFont="1" applyFill="1" applyBorder="1" applyAlignment="1">
      <alignment horizontal="center" vertical="center" textRotation="90" wrapText="1"/>
    </xf>
    <xf numFmtId="171" fontId="48" fillId="2" borderId="2" xfId="20" applyNumberFormat="1" applyFont="1" applyFill="1" applyBorder="1" applyAlignment="1">
      <alignment horizontal="center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0" fontId="17" fillId="2" borderId="17" xfId="20" applyFont="1" applyFill="1" applyBorder="1" applyAlignment="1">
      <alignment horizontal="center" vertical="center" wrapText="1"/>
    </xf>
    <xf numFmtId="0" fontId="49" fillId="2" borderId="17" xfId="20" applyFont="1" applyFill="1" applyBorder="1" applyAlignment="1">
      <alignment horizontal="center" vertical="center" wrapText="1"/>
    </xf>
    <xf numFmtId="171" fontId="50" fillId="2" borderId="17" xfId="20" applyNumberFormat="1" applyFont="1" applyFill="1" applyBorder="1" applyAlignment="1">
      <alignment horizontal="center" vertical="center" wrapText="1"/>
    </xf>
    <xf numFmtId="171" fontId="17" fillId="2" borderId="17" xfId="20" applyNumberFormat="1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1" fontId="51" fillId="2" borderId="0" xfId="20" applyNumberFormat="1" applyFont="1" applyFill="1" applyBorder="1" applyAlignment="1">
      <alignment horizontal="center" vertical="center" wrapText="1"/>
    </xf>
    <xf numFmtId="171" fontId="48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Border="1" applyAlignment="1">
      <alignment horizontal="center" vertical="center" wrapText="1"/>
    </xf>
    <xf numFmtId="171" fontId="42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Alignment="1">
      <alignment vertical="center" wrapText="1"/>
    </xf>
    <xf numFmtId="0" fontId="17" fillId="0" borderId="0" xfId="20" applyFont="1" applyAlignment="1">
      <alignment vertical="center" wrapText="1"/>
    </xf>
    <xf numFmtId="49" fontId="47" fillId="0" borderId="0" xfId="20" applyNumberFormat="1" applyFont="1" applyFill="1" applyAlignment="1">
      <alignment horizontal="center" vertical="center" wrapText="1"/>
    </xf>
    <xf numFmtId="0" fontId="52" fillId="0" borderId="0" xfId="20" applyNumberFormat="1" applyFont="1" applyFill="1" applyAlignment="1">
      <alignment horizontal="center" vertical="center" wrapText="1"/>
    </xf>
    <xf numFmtId="0" fontId="43" fillId="0" borderId="0" xfId="20" applyFont="1" applyAlignment="1">
      <alignment horizontal="center" vertical="center" wrapText="1"/>
    </xf>
    <xf numFmtId="49" fontId="53" fillId="0" borderId="17" xfId="20" applyNumberFormat="1" applyFont="1" applyFill="1" applyBorder="1" applyAlignment="1">
      <alignment horizontal="center" vertical="center" textRotation="90" wrapText="1"/>
    </xf>
    <xf numFmtId="49" fontId="48" fillId="0" borderId="17" xfId="20" applyNumberFormat="1" applyFont="1" applyFill="1" applyBorder="1" applyAlignment="1">
      <alignment horizontal="center" vertical="center" textRotation="90" wrapText="1"/>
    </xf>
    <xf numFmtId="0" fontId="17" fillId="0" borderId="17" xfId="20" applyFont="1" applyBorder="1" applyAlignment="1">
      <alignment horizontal="center" vertical="center" wrapText="1"/>
    </xf>
    <xf numFmtId="0" fontId="49" fillId="0" borderId="17" xfId="20" applyFont="1" applyBorder="1" applyAlignment="1">
      <alignment horizontal="center" vertical="center" wrapText="1"/>
    </xf>
    <xf numFmtId="171" fontId="17" fillId="0" borderId="17" xfId="20" applyNumberFormat="1" applyFont="1" applyBorder="1" applyAlignment="1">
      <alignment horizontal="right" vertical="center" wrapText="1"/>
    </xf>
    <xf numFmtId="0" fontId="15" fillId="0" borderId="17" xfId="20" applyFont="1" applyBorder="1" applyAlignment="1">
      <alignment horizontal="center" vertical="center" wrapText="1"/>
    </xf>
    <xf numFmtId="171" fontId="48" fillId="0" borderId="17" xfId="20" applyNumberFormat="1" applyFont="1" applyFill="1" applyBorder="1" applyAlignment="1">
      <alignment horizontal="center" wrapText="1"/>
    </xf>
    <xf numFmtId="0" fontId="15" fillId="0" borderId="0" xfId="20" applyFont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2" fontId="17" fillId="0" borderId="0" xfId="0" applyNumberFormat="1" applyFont="1" applyFill="1" applyBorder="1" applyAlignment="1">
      <alignment horizontal="right" vertical="center"/>
    </xf>
    <xf numFmtId="0" fontId="17" fillId="0" borderId="0" xfId="20" applyFont="1" applyAlignment="1">
      <alignment horizontal="center" vertical="center" wrapText="1"/>
    </xf>
    <xf numFmtId="171" fontId="17" fillId="0" borderId="0" xfId="20" applyNumberFormat="1" applyFont="1" applyAlignment="1">
      <alignment horizontal="right" vertical="center" wrapText="1"/>
    </xf>
    <xf numFmtId="0" fontId="15" fillId="2" borderId="3" xfId="34" applyFont="1" applyFill="1" applyBorder="1" applyAlignment="1">
      <alignment vertical="top"/>
    </xf>
    <xf numFmtId="0" fontId="20" fillId="2" borderId="3" xfId="34" applyFont="1" applyFill="1" applyBorder="1" applyAlignment="1">
      <alignment vertical="top"/>
    </xf>
    <xf numFmtId="0" fontId="22" fillId="2" borderId="17" xfId="0" applyFont="1" applyFill="1" applyBorder="1" applyAlignment="1">
      <alignment vertical="center" wrapText="1"/>
    </xf>
    <xf numFmtId="0" fontId="44" fillId="2" borderId="6" xfId="34" applyFont="1" applyFill="1" applyBorder="1" applyAlignment="1">
      <alignment horizontal="right" vertical="center"/>
    </xf>
    <xf numFmtId="0" fontId="44" fillId="2" borderId="17" xfId="0" applyFont="1" applyFill="1" applyBorder="1" applyAlignment="1">
      <alignment horizontal="right" vertical="top" wrapText="1"/>
    </xf>
    <xf numFmtId="0" fontId="51" fillId="2" borderId="17" xfId="1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center" wrapText="1"/>
    </xf>
    <xf numFmtId="0" fontId="45" fillId="2" borderId="17" xfId="0" applyFont="1" applyFill="1" applyBorder="1" applyAlignment="1">
      <alignment horizontal="left" vertical="center" wrapText="1"/>
    </xf>
    <xf numFmtId="0" fontId="22" fillId="2" borderId="17" xfId="34" applyFont="1" applyFill="1" applyBorder="1" applyAlignment="1">
      <alignment horizontal="center" vertical="center"/>
    </xf>
    <xf numFmtId="0" fontId="15" fillId="2" borderId="17" xfId="85" applyFont="1" applyFill="1" applyBorder="1" applyAlignment="1">
      <alignment horizontal="center" vertical="center" wrapText="1"/>
    </xf>
    <xf numFmtId="0" fontId="42" fillId="0" borderId="0" xfId="9" applyFont="1" applyFill="1" applyBorder="1" applyAlignment="1">
      <alignment vertical="center" wrapText="1"/>
    </xf>
    <xf numFmtId="164" fontId="42" fillId="0" borderId="0" xfId="81" applyNumberFormat="1" applyFont="1" applyFill="1" applyBorder="1" applyAlignment="1">
      <alignment vertical="center" wrapText="1"/>
    </xf>
    <xf numFmtId="0" fontId="42" fillId="0" borderId="17" xfId="9" applyFont="1" applyFill="1" applyBorder="1" applyAlignment="1">
      <alignment vertical="center" wrapText="1"/>
    </xf>
    <xf numFmtId="0" fontId="17" fillId="2" borderId="0" xfId="20" applyNumberFormat="1" applyFont="1" applyFill="1" applyAlignment="1">
      <alignment vertical="center" wrapText="1"/>
    </xf>
    <xf numFmtId="0" fontId="15" fillId="0" borderId="0" xfId="20" applyFont="1" applyBorder="1" applyAlignment="1">
      <alignment horizontal="center" vertical="top" wrapText="1"/>
    </xf>
    <xf numFmtId="169" fontId="42" fillId="2" borderId="17" xfId="30" applyNumberFormat="1" applyFont="1" applyFill="1" applyBorder="1" applyAlignment="1">
      <alignment horizontal="right" vertical="top" wrapText="1"/>
    </xf>
    <xf numFmtId="0" fontId="20" fillId="0" borderId="17" xfId="0" applyFont="1" applyBorder="1" applyAlignment="1">
      <alignment vertical="top" wrapText="1"/>
    </xf>
    <xf numFmtId="171" fontId="42" fillId="2" borderId="17" xfId="85" applyNumberFormat="1" applyFont="1" applyFill="1" applyBorder="1" applyAlignment="1">
      <alignment horizontal="center" vertical="center" wrapText="1"/>
    </xf>
    <xf numFmtId="0" fontId="17" fillId="2" borderId="0" xfId="82" applyFont="1" applyFill="1" applyAlignment="1">
      <alignment vertical="center" wrapText="1"/>
    </xf>
    <xf numFmtId="169" fontId="15" fillId="0" borderId="17" xfId="30" applyNumberFormat="1" applyFont="1" applyBorder="1" applyAlignment="1">
      <alignment horizontal="right" vertical="top" wrapText="1"/>
    </xf>
    <xf numFmtId="171" fontId="17" fillId="0" borderId="3" xfId="20" applyNumberFormat="1" applyFont="1" applyFill="1" applyBorder="1" applyAlignment="1">
      <alignment horizontal="center" vertical="center" wrapText="1"/>
    </xf>
    <xf numFmtId="171" fontId="17" fillId="0" borderId="3" xfId="20" applyNumberFormat="1" applyFont="1" applyFill="1" applyBorder="1" applyAlignment="1">
      <alignment horizontal="right" vertical="center" wrapText="1"/>
    </xf>
    <xf numFmtId="171" fontId="17" fillId="2" borderId="17" xfId="82" applyNumberFormat="1" applyFont="1" applyFill="1" applyBorder="1" applyAlignment="1">
      <alignment horizontal="left" vertical="top" wrapText="1"/>
    </xf>
    <xf numFmtId="0" fontId="20" fillId="0" borderId="0" xfId="9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9" applyFont="1" applyFill="1" applyAlignment="1">
      <alignment horizontal="left"/>
    </xf>
    <xf numFmtId="0" fontId="17" fillId="2" borderId="0" xfId="82" applyFont="1" applyFill="1" applyAlignment="1">
      <alignment vertical="top"/>
    </xf>
    <xf numFmtId="0" fontId="17" fillId="2" borderId="0" xfId="82" applyFont="1" applyFill="1"/>
    <xf numFmtId="169" fontId="17" fillId="2" borderId="0" xfId="82" applyNumberFormat="1" applyFont="1" applyFill="1" applyAlignment="1">
      <alignment vertical="top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18" fillId="2" borderId="26" xfId="0" applyFont="1" applyFill="1" applyBorder="1" applyAlignment="1">
      <alignment horizontal="center" vertical="top" wrapText="1"/>
    </xf>
    <xf numFmtId="0" fontId="21" fillId="0" borderId="26" xfId="0" applyFont="1" applyBorder="1" applyAlignment="1">
      <alignment horizontal="center" vertical="top" wrapText="1"/>
    </xf>
    <xf numFmtId="0" fontId="20" fillId="2" borderId="0" xfId="34" applyFont="1" applyFill="1" applyBorder="1" applyAlignment="1">
      <alignment vertical="top"/>
    </xf>
    <xf numFmtId="0" fontId="15" fillId="2" borderId="0" xfId="34" applyFont="1" applyFill="1" applyBorder="1" applyAlignment="1">
      <alignment vertical="top"/>
    </xf>
    <xf numFmtId="0" fontId="18" fillId="2" borderId="0" xfId="34" applyFont="1" applyFill="1" applyBorder="1" applyAlignment="1">
      <alignment vertical="top"/>
    </xf>
    <xf numFmtId="0" fontId="17" fillId="2" borderId="20" xfId="34" applyFont="1" applyFill="1" applyBorder="1" applyAlignment="1">
      <alignment horizontal="center" vertical="top"/>
    </xf>
    <xf numFmtId="0" fontId="22" fillId="2" borderId="26" xfId="9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vertical="center" wrapText="1"/>
    </xf>
    <xf numFmtId="0" fontId="45" fillId="2" borderId="1" xfId="0" applyFont="1" applyFill="1" applyBorder="1" applyAlignment="1">
      <alignment horizontal="left" vertical="center" wrapText="1"/>
    </xf>
    <xf numFmtId="0" fontId="20" fillId="0" borderId="26" xfId="0" applyFont="1" applyBorder="1" applyAlignment="1">
      <alignment vertical="top" wrapText="1"/>
    </xf>
    <xf numFmtId="170" fontId="20" fillId="0" borderId="17" xfId="0" applyNumberFormat="1" applyFont="1" applyBorder="1" applyAlignment="1">
      <alignment vertical="top" wrapText="1"/>
    </xf>
    <xf numFmtId="169" fontId="22" fillId="2" borderId="17" xfId="9" applyNumberFormat="1" applyFont="1" applyFill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17" fillId="2" borderId="0" xfId="0" applyFont="1" applyFill="1" applyAlignment="1">
      <alignment horizontal="left" vertical="top" wrapText="1"/>
    </xf>
    <xf numFmtId="0" fontId="18" fillId="2" borderId="17" xfId="0" applyFont="1" applyFill="1" applyBorder="1" applyAlignment="1">
      <alignment horizontal="left" vertical="top" wrapText="1"/>
    </xf>
    <xf numFmtId="0" fontId="17" fillId="2" borderId="17" xfId="0" applyFont="1" applyFill="1" applyBorder="1" applyAlignment="1">
      <alignment horizontal="left" vertical="top" wrapText="1"/>
    </xf>
    <xf numFmtId="49" fontId="19" fillId="2" borderId="17" xfId="0" applyNumberFormat="1" applyFont="1" applyFill="1" applyBorder="1" applyAlignment="1">
      <alignment vertical="top" wrapText="1"/>
    </xf>
    <xf numFmtId="0" fontId="20" fillId="0" borderId="17" xfId="0" applyFont="1" applyBorder="1"/>
    <xf numFmtId="166" fontId="20" fillId="0" borderId="17" xfId="0" applyNumberFormat="1" applyFont="1" applyBorder="1"/>
    <xf numFmtId="0" fontId="15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169" fontId="42" fillId="0" borderId="17" xfId="89" applyNumberFormat="1" applyFont="1" applyBorder="1" applyAlignment="1">
      <alignment horizontal="right" vertical="top"/>
    </xf>
    <xf numFmtId="0" fontId="17" fillId="0" borderId="0" xfId="0" applyFont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7" fillId="0" borderId="17" xfId="0" applyFont="1" applyBorder="1"/>
    <xf numFmtId="0" fontId="17" fillId="0" borderId="17" xfId="3" applyFont="1" applyBorder="1" applyAlignment="1">
      <alignment horizontal="left" vertical="top" wrapText="1"/>
    </xf>
    <xf numFmtId="0" fontId="15" fillId="0" borderId="17" xfId="0" applyFont="1" applyBorder="1" applyAlignment="1">
      <alignment horizontal="left" vertical="top" wrapText="1"/>
    </xf>
    <xf numFmtId="169" fontId="42" fillId="0" borderId="17" xfId="3" applyNumberFormat="1" applyFont="1" applyBorder="1" applyAlignment="1">
      <alignment horizontal="right" vertical="top" wrapText="1"/>
    </xf>
    <xf numFmtId="0" fontId="17" fillId="0" borderId="0" xfId="0" applyFont="1"/>
    <xf numFmtId="0" fontId="17" fillId="0" borderId="17" xfId="0" applyFont="1" applyBorder="1" applyAlignment="1">
      <alignment horizontal="left" vertical="top" wrapText="1"/>
    </xf>
    <xf numFmtId="0" fontId="18" fillId="0" borderId="17" xfId="3" applyFont="1" applyBorder="1" applyAlignment="1">
      <alignment horizontal="left" vertical="top" wrapText="1"/>
    </xf>
    <xf numFmtId="169" fontId="18" fillId="0" borderId="18" xfId="31" applyNumberFormat="1" applyFont="1" applyBorder="1" applyAlignment="1">
      <alignment horizontal="right" vertical="top"/>
    </xf>
    <xf numFmtId="169" fontId="18" fillId="0" borderId="17" xfId="31" applyNumberFormat="1" applyFont="1" applyBorder="1" applyAlignment="1">
      <alignment horizontal="right" vertical="top"/>
    </xf>
    <xf numFmtId="0" fontId="18" fillId="0" borderId="18" xfId="0" applyFont="1" applyBorder="1" applyAlignment="1">
      <alignment horizontal="left" vertical="top" wrapText="1"/>
    </xf>
    <xf numFmtId="169" fontId="18" fillId="0" borderId="18" xfId="90" applyNumberFormat="1" applyFont="1" applyBorder="1" applyAlignment="1">
      <alignment horizontal="right" vertical="top"/>
    </xf>
    <xf numFmtId="169" fontId="42" fillId="0" borderId="18" xfId="31" applyNumberFormat="1" applyFont="1" applyBorder="1" applyAlignment="1">
      <alignment horizontal="right" vertical="top"/>
    </xf>
    <xf numFmtId="169" fontId="42" fillId="0" borderId="18" xfId="89" applyNumberFormat="1" applyFont="1" applyBorder="1" applyAlignment="1">
      <alignment horizontal="right" vertical="top"/>
    </xf>
    <xf numFmtId="0" fontId="17" fillId="2" borderId="17" xfId="0" applyFont="1" applyFill="1" applyBorder="1" applyAlignment="1">
      <alignment vertical="center" wrapText="1"/>
    </xf>
    <xf numFmtId="0" fontId="20" fillId="2" borderId="17" xfId="34" applyFont="1" applyFill="1" applyBorder="1" applyAlignment="1">
      <alignment horizontal="left" vertical="top"/>
    </xf>
    <xf numFmtId="0" fontId="20" fillId="2" borderId="26" xfId="34" applyFont="1" applyFill="1" applyBorder="1" applyAlignment="1">
      <alignment horizontal="left" vertical="top"/>
    </xf>
    <xf numFmtId="0" fontId="20" fillId="2" borderId="17" xfId="34" applyFont="1" applyFill="1" applyBorder="1" applyAlignment="1">
      <alignment horizontal="left" vertical="top" wrapText="1"/>
    </xf>
    <xf numFmtId="0" fontId="15" fillId="2" borderId="17" xfId="3" applyFont="1" applyFill="1" applyBorder="1" applyAlignment="1">
      <alignment horizontal="left" vertical="top" wrapText="1"/>
    </xf>
    <xf numFmtId="0" fontId="15" fillId="2" borderId="17" xfId="0" applyFont="1" applyFill="1" applyBorder="1" applyAlignment="1">
      <alignment horizontal="center" vertical="top" wrapText="1"/>
    </xf>
    <xf numFmtId="171" fontId="51" fillId="2" borderId="17" xfId="20" applyNumberFormat="1" applyFont="1" applyFill="1" applyBorder="1" applyAlignment="1">
      <alignment horizontal="center" vertical="center" wrapText="1"/>
    </xf>
    <xf numFmtId="0" fontId="15" fillId="2" borderId="0" xfId="85" applyFont="1" applyFill="1" applyBorder="1" applyAlignment="1">
      <alignment horizontal="center" vertical="center" wrapText="1"/>
    </xf>
    <xf numFmtId="0" fontId="18" fillId="0" borderId="0" xfId="30" applyFont="1" applyBorder="1" applyAlignment="1">
      <alignment horizontal="left" vertical="top" wrapText="1"/>
    </xf>
    <xf numFmtId="0" fontId="17" fillId="0" borderId="0" xfId="20" applyFont="1" applyBorder="1" applyAlignment="1">
      <alignment horizontal="center" vertical="center" wrapText="1"/>
    </xf>
    <xf numFmtId="0" fontId="42" fillId="0" borderId="0" xfId="0" applyFont="1" applyBorder="1" applyAlignment="1">
      <alignment horizontal="left" vertical="center" wrapText="1"/>
    </xf>
    <xf numFmtId="171" fontId="51" fillId="0" borderId="17" xfId="20" applyNumberFormat="1" applyFont="1" applyFill="1" applyBorder="1" applyAlignment="1">
      <alignment horizontal="center" wrapText="1"/>
    </xf>
    <xf numFmtId="0" fontId="17" fillId="2" borderId="0" xfId="82" applyFont="1" applyFill="1" applyAlignment="1">
      <alignment vertical="center"/>
    </xf>
    <xf numFmtId="171" fontId="17" fillId="2" borderId="17" xfId="82" applyNumberFormat="1" applyFont="1" applyFill="1" applyBorder="1" applyAlignment="1">
      <alignment horizontal="left" vertical="center" wrapText="1"/>
    </xf>
    <xf numFmtId="49" fontId="42" fillId="2" borderId="17" xfId="82" applyNumberFormat="1" applyFont="1" applyFill="1" applyBorder="1" applyAlignment="1">
      <alignment horizontal="left" vertical="center" wrapText="1"/>
    </xf>
    <xf numFmtId="49" fontId="46" fillId="2" borderId="17" xfId="0" applyNumberFormat="1" applyFont="1" applyFill="1" applyBorder="1" applyAlignment="1">
      <alignment horizontal="left" vertical="center" wrapText="1"/>
    </xf>
    <xf numFmtId="0" fontId="20" fillId="0" borderId="27" xfId="0" applyFont="1" applyBorder="1" applyAlignment="1">
      <alignment horizontal="left"/>
    </xf>
    <xf numFmtId="0" fontId="20" fillId="0" borderId="19" xfId="0" applyFont="1" applyBorder="1" applyAlignment="1">
      <alignment horizontal="left"/>
    </xf>
    <xf numFmtId="0" fontId="20" fillId="0" borderId="17" xfId="0" applyFont="1" applyBorder="1" applyAlignment="1">
      <alignment horizontal="center" vertical="center"/>
    </xf>
    <xf numFmtId="0" fontId="57" fillId="0" borderId="17" xfId="0" applyFont="1" applyBorder="1" applyAlignment="1">
      <alignment vertical="center" wrapText="1"/>
    </xf>
    <xf numFmtId="0" fontId="57" fillId="0" borderId="17" xfId="0" applyFont="1" applyBorder="1" applyAlignment="1">
      <alignment horizontal="center" vertical="center" wrapText="1"/>
    </xf>
    <xf numFmtId="169" fontId="17" fillId="0" borderId="17" xfId="30" applyNumberFormat="1" applyFont="1" applyBorder="1" applyAlignment="1">
      <alignment horizontal="right" vertical="center" wrapText="1"/>
    </xf>
    <xf numFmtId="49" fontId="15" fillId="2" borderId="17" xfId="0" applyNumberFormat="1" applyFont="1" applyFill="1" applyBorder="1" applyAlignment="1">
      <alignment horizontal="center" vertical="center" textRotation="90" wrapText="1"/>
    </xf>
    <xf numFmtId="0" fontId="15" fillId="2" borderId="17" xfId="0" applyNumberFormat="1" applyFont="1" applyFill="1" applyBorder="1" applyAlignment="1">
      <alignment horizontal="center" vertical="center" wrapText="1"/>
    </xf>
    <xf numFmtId="170" fontId="15" fillId="2" borderId="2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5" fillId="2" borderId="17" xfId="20" applyFont="1" applyFill="1" applyBorder="1" applyAlignment="1">
      <alignment horizontal="center" vertical="center" wrapText="1"/>
    </xf>
    <xf numFmtId="170" fontId="48" fillId="2" borderId="17" xfId="0" applyNumberFormat="1" applyFont="1" applyFill="1" applyBorder="1" applyAlignment="1">
      <alignment vertical="center" wrapText="1"/>
    </xf>
    <xf numFmtId="0" fontId="51" fillId="0" borderId="17" xfId="20" applyNumberFormat="1" applyFont="1" applyFill="1" applyBorder="1" applyAlignment="1">
      <alignment horizontal="center" vertical="center" wrapText="1"/>
    </xf>
    <xf numFmtId="170" fontId="48" fillId="2" borderId="17" xfId="0" applyNumberFormat="1" applyFont="1" applyFill="1" applyBorder="1" applyAlignment="1">
      <alignment horizontal="center" vertical="center" wrapText="1"/>
    </xf>
    <xf numFmtId="170" fontId="51" fillId="2" borderId="26" xfId="0" applyNumberFormat="1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top" wrapText="1"/>
    </xf>
    <xf numFmtId="0" fontId="18" fillId="0" borderId="19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right" vertical="top" wrapText="1"/>
    </xf>
    <xf numFmtId="0" fontId="20" fillId="0" borderId="17" xfId="0" applyFont="1" applyBorder="1" applyAlignment="1">
      <alignment horizontal="right"/>
    </xf>
    <xf numFmtId="0" fontId="22" fillId="0" borderId="17" xfId="0" applyFont="1" applyBorder="1" applyAlignment="1">
      <alignment horizontal="left" vertical="top" wrapText="1"/>
    </xf>
    <xf numFmtId="169" fontId="20" fillId="0" borderId="0" xfId="0" applyNumberFormat="1" applyFont="1"/>
    <xf numFmtId="49" fontId="20" fillId="2" borderId="17" xfId="0" applyNumberFormat="1" applyFont="1" applyFill="1" applyBorder="1" applyAlignment="1">
      <alignment vertical="top" wrapText="1"/>
    </xf>
    <xf numFmtId="169" fontId="41" fillId="0" borderId="0" xfId="9" applyNumberFormat="1" applyFont="1" applyAlignment="1">
      <alignment horizontal="left" vertical="top" wrapText="1"/>
    </xf>
    <xf numFmtId="0" fontId="42" fillId="0" borderId="17" xfId="30" applyFont="1" applyBorder="1" applyAlignment="1">
      <alignment horizontal="left" vertical="top" wrapText="1"/>
    </xf>
    <xf numFmtId="0" fontId="41" fillId="0" borderId="0" xfId="9" applyFont="1" applyAlignment="1">
      <alignment horizontal="center" vertical="top" wrapText="1"/>
    </xf>
    <xf numFmtId="0" fontId="19" fillId="0" borderId="17" xfId="0" applyFont="1" applyBorder="1"/>
    <xf numFmtId="166" fontId="20" fillId="0" borderId="0" xfId="0" applyNumberFormat="1" applyFont="1"/>
    <xf numFmtId="0" fontId="19" fillId="0" borderId="17" xfId="0" applyFont="1" applyBorder="1" applyAlignment="1">
      <alignment horizontal="left" vertical="top" wrapText="1"/>
    </xf>
    <xf numFmtId="169" fontId="18" fillId="0" borderId="17" xfId="30" applyNumberFormat="1" applyFont="1" applyBorder="1" applyAlignment="1">
      <alignment vertical="center" wrapText="1"/>
    </xf>
    <xf numFmtId="0" fontId="15" fillId="2" borderId="17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0" fillId="2" borderId="17" xfId="0" applyFill="1" applyBorder="1" applyAlignment="1">
      <alignment horizontal="left" vertical="top" wrapText="1"/>
    </xf>
    <xf numFmtId="0" fontId="19" fillId="2" borderId="17" xfId="0" applyFont="1" applyFill="1" applyBorder="1" applyAlignment="1">
      <alignment horizontal="left" vertical="top" wrapText="1"/>
    </xf>
    <xf numFmtId="0" fontId="19" fillId="2" borderId="0" xfId="5" applyFont="1" applyFill="1" applyAlignment="1">
      <alignment horizontal="left"/>
    </xf>
    <xf numFmtId="0" fontId="17" fillId="2" borderId="17" xfId="0" applyFont="1" applyFill="1" applyBorder="1" applyAlignment="1">
      <alignment horizontal="left" vertical="top" wrapText="1"/>
    </xf>
    <xf numFmtId="0" fontId="18" fillId="2" borderId="25" xfId="0" applyFont="1" applyFill="1" applyBorder="1" applyAlignment="1">
      <alignment horizontal="center" vertical="top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0" fontId="15" fillId="0" borderId="17" xfId="20" applyFont="1" applyBorder="1" applyAlignment="1">
      <alignment horizontal="center" vertical="top" wrapText="1"/>
    </xf>
    <xf numFmtId="169" fontId="18" fillId="2" borderId="17" xfId="31" applyNumberFormat="1" applyFont="1" applyFill="1" applyBorder="1" applyAlignment="1">
      <alignment horizontal="center" vertical="top"/>
    </xf>
    <xf numFmtId="0" fontId="59" fillId="0" borderId="17" xfId="9" applyFont="1" applyBorder="1" applyAlignment="1">
      <alignment horizontal="left" vertical="top" wrapText="1"/>
    </xf>
    <xf numFmtId="169" fontId="60" fillId="2" borderId="17" xfId="30" applyNumberFormat="1" applyFont="1" applyFill="1" applyBorder="1" applyAlignment="1">
      <alignment horizontal="right" vertical="top" wrapText="1"/>
    </xf>
    <xf numFmtId="0" fontId="59" fillId="2" borderId="17" xfId="9" applyFont="1" applyFill="1" applyBorder="1" applyAlignment="1">
      <alignment horizontal="left" vertical="top" wrapText="1"/>
    </xf>
    <xf numFmtId="0" fontId="45" fillId="2" borderId="17" xfId="30" applyFont="1" applyFill="1" applyBorder="1">
      <alignment horizontal="left" vertical="top" wrapText="1"/>
    </xf>
    <xf numFmtId="169" fontId="42" fillId="0" borderId="17" xfId="30" applyNumberFormat="1" applyFont="1" applyBorder="1" applyAlignment="1">
      <alignment horizontal="right" vertical="top" wrapText="1"/>
    </xf>
    <xf numFmtId="169" fontId="45" fillId="2" borderId="17" xfId="30" applyNumberFormat="1" applyFont="1" applyFill="1" applyBorder="1" applyAlignment="1">
      <alignment horizontal="right" vertical="top" wrapText="1"/>
    </xf>
    <xf numFmtId="0" fontId="18" fillId="0" borderId="17" xfId="30" applyFont="1" applyBorder="1" applyAlignment="1">
      <alignment horizontal="right" vertical="top" wrapText="1"/>
    </xf>
    <xf numFmtId="169" fontId="18" fillId="0" borderId="17" xfId="30" applyNumberFormat="1" applyFont="1" applyBorder="1" applyAlignment="1">
      <alignment horizontal="right" vertical="top" wrapText="1"/>
    </xf>
    <xf numFmtId="170" fontId="44" fillId="2" borderId="17" xfId="0" applyNumberFormat="1" applyFont="1" applyFill="1" applyBorder="1" applyAlignment="1">
      <alignment horizontal="right" vertical="center" wrapText="1"/>
    </xf>
    <xf numFmtId="0" fontId="18" fillId="2" borderId="17" xfId="30" applyFont="1" applyFill="1" applyBorder="1" applyAlignment="1">
      <alignment horizontal="right" vertical="top" wrapText="1"/>
    </xf>
    <xf numFmtId="171" fontId="48" fillId="2" borderId="17" xfId="20" applyNumberFormat="1" applyFont="1" applyFill="1" applyBorder="1" applyAlignment="1">
      <alignment horizontal="center" vertical="center" wrapText="1"/>
    </xf>
    <xf numFmtId="171" fontId="15" fillId="2" borderId="17" xfId="20" applyNumberFormat="1" applyFont="1" applyFill="1" applyBorder="1" applyAlignment="1">
      <alignment horizontal="center" vertical="center" wrapText="1"/>
    </xf>
    <xf numFmtId="0" fontId="17" fillId="2" borderId="17" xfId="34" applyFont="1" applyFill="1" applyBorder="1" applyAlignment="1">
      <alignment horizontal="center" vertical="center"/>
    </xf>
    <xf numFmtId="0" fontId="17" fillId="2" borderId="17" xfId="34" applyFont="1" applyFill="1" applyBorder="1" applyAlignment="1">
      <alignment vertical="center"/>
    </xf>
    <xf numFmtId="170" fontId="20" fillId="2" borderId="17" xfId="34" applyNumberFormat="1" applyFont="1" applyFill="1" applyBorder="1" applyAlignment="1">
      <alignment horizontal="center" vertical="center"/>
    </xf>
    <xf numFmtId="0" fontId="19" fillId="2" borderId="17" xfId="34" applyFont="1" applyFill="1" applyBorder="1" applyAlignment="1">
      <alignment horizontal="right" vertical="top"/>
    </xf>
    <xf numFmtId="0" fontId="19" fillId="2" borderId="26" xfId="34" applyFont="1" applyFill="1" applyBorder="1" applyAlignment="1">
      <alignment horizontal="right" vertical="center"/>
    </xf>
    <xf numFmtId="0" fontId="19" fillId="2" borderId="17" xfId="0" applyFont="1" applyFill="1" applyBorder="1" applyAlignment="1">
      <alignment vertical="top" wrapText="1"/>
    </xf>
    <xf numFmtId="0" fontId="19" fillId="2" borderId="0" xfId="0" applyFont="1" applyFill="1" applyBorder="1" applyAlignment="1">
      <alignment vertical="top" wrapText="1"/>
    </xf>
    <xf numFmtId="0" fontId="62" fillId="0" borderId="17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0" fillId="0" borderId="17" xfId="0" applyFont="1" applyBorder="1" applyAlignment="1">
      <alignment horizontal="left" vertical="center" wrapText="1"/>
    </xf>
    <xf numFmtId="0" fontId="54" fillId="0" borderId="0" xfId="0" applyFont="1"/>
    <xf numFmtId="0" fontId="44" fillId="2" borderId="17" xfId="0" applyFont="1" applyFill="1" applyBorder="1" applyAlignment="1">
      <alignment horizontal="right" vertical="center" wrapText="1"/>
    </xf>
    <xf numFmtId="0" fontId="15" fillId="2" borderId="0" xfId="20" applyFont="1" applyFill="1" applyBorder="1" applyAlignment="1">
      <alignment horizontal="center" vertical="center" wrapText="1"/>
    </xf>
    <xf numFmtId="49" fontId="19" fillId="2" borderId="0" xfId="0" applyNumberFormat="1" applyFont="1" applyFill="1" applyBorder="1" applyAlignment="1">
      <alignment vertical="top" wrapText="1"/>
    </xf>
    <xf numFmtId="171" fontId="15" fillId="2" borderId="0" xfId="20" applyNumberFormat="1" applyFont="1" applyFill="1" applyBorder="1" applyAlignment="1">
      <alignment horizontal="center" vertical="center" wrapText="1"/>
    </xf>
    <xf numFmtId="171" fontId="61" fillId="2" borderId="0" xfId="20" applyNumberFormat="1" applyFont="1" applyFill="1" applyBorder="1" applyAlignment="1">
      <alignment horizontal="center" vertical="center" wrapText="1"/>
    </xf>
    <xf numFmtId="49" fontId="22" fillId="2" borderId="17" xfId="0" applyNumberFormat="1" applyFont="1" applyFill="1" applyBorder="1" applyAlignment="1">
      <alignment vertical="top" wrapText="1"/>
    </xf>
    <xf numFmtId="171" fontId="51" fillId="0" borderId="0" xfId="20" applyNumberFormat="1" applyFont="1" applyFill="1" applyBorder="1" applyAlignment="1">
      <alignment horizontal="center" wrapText="1"/>
    </xf>
    <xf numFmtId="0" fontId="20" fillId="0" borderId="17" xfId="0" applyFont="1" applyBorder="1" applyAlignment="1">
      <alignment wrapText="1"/>
    </xf>
    <xf numFmtId="0" fontId="20" fillId="0" borderId="17" xfId="0" applyFont="1" applyBorder="1" applyAlignment="1">
      <alignment vertical="center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horizontal="center" vertical="center" wrapText="1"/>
    </xf>
    <xf numFmtId="173" fontId="15" fillId="0" borderId="17" xfId="30" applyNumberFormat="1" applyFont="1" applyBorder="1" applyAlignment="1">
      <alignment horizontal="right" vertical="top" wrapText="1"/>
    </xf>
    <xf numFmtId="0" fontId="20" fillId="0" borderId="0" xfId="0" applyFont="1" applyBorder="1" applyAlignment="1">
      <alignment wrapText="1"/>
    </xf>
    <xf numFmtId="169" fontId="42" fillId="2" borderId="17" xfId="31" applyNumberFormat="1" applyFont="1" applyFill="1" applyBorder="1" applyAlignment="1">
      <alignment horizontal="center" vertical="top"/>
    </xf>
    <xf numFmtId="4" fontId="20" fillId="2" borderId="17" xfId="0" applyNumberFormat="1" applyFont="1" applyFill="1" applyBorder="1" applyAlignment="1">
      <alignment horizontal="center" vertical="center"/>
    </xf>
    <xf numFmtId="0" fontId="57" fillId="2" borderId="17" xfId="0" applyFont="1" applyFill="1" applyBorder="1" applyAlignment="1">
      <alignment horizontal="center" vertical="center" wrapText="1"/>
    </xf>
    <xf numFmtId="169" fontId="17" fillId="2" borderId="17" xfId="30" applyNumberFormat="1" applyFont="1" applyFill="1" applyBorder="1" applyAlignment="1">
      <alignment horizontal="right" vertical="center" wrapText="1"/>
    </xf>
    <xf numFmtId="169" fontId="42" fillId="0" borderId="17" xfId="31" applyNumberFormat="1" applyFont="1" applyBorder="1" applyAlignment="1">
      <alignment horizontal="right" vertical="top"/>
    </xf>
    <xf numFmtId="169" fontId="18" fillId="0" borderId="17" xfId="90" applyNumberFormat="1" applyFont="1" applyBorder="1" applyAlignment="1">
      <alignment horizontal="right" vertical="top"/>
    </xf>
    <xf numFmtId="166" fontId="18" fillId="2" borderId="17" xfId="0" applyNumberFormat="1" applyFont="1" applyFill="1" applyBorder="1" applyAlignment="1">
      <alignment horizontal="center" vertical="center" wrapText="1"/>
    </xf>
    <xf numFmtId="170" fontId="22" fillId="2" borderId="17" xfId="34" applyNumberFormat="1" applyFont="1" applyFill="1" applyBorder="1" applyAlignment="1">
      <alignment horizontal="center" vertical="center"/>
    </xf>
    <xf numFmtId="0" fontId="19" fillId="2" borderId="17" xfId="34" applyFont="1" applyFill="1" applyBorder="1" applyAlignment="1">
      <alignment horizontal="right" vertical="center"/>
    </xf>
    <xf numFmtId="0" fontId="15" fillId="0" borderId="2" xfId="20" applyFont="1" applyBorder="1" applyAlignment="1">
      <alignment horizontal="center" vertical="top" wrapText="1"/>
    </xf>
    <xf numFmtId="0" fontId="17" fillId="2" borderId="17" xfId="0" applyFont="1" applyFill="1" applyBorder="1" applyAlignment="1">
      <alignment horizontal="left" vertical="top" wrapText="1"/>
    </xf>
    <xf numFmtId="169" fontId="15" fillId="2" borderId="17" xfId="31" applyNumberFormat="1" applyFont="1" applyFill="1" applyBorder="1" applyAlignment="1">
      <alignment horizontal="center" vertical="top"/>
    </xf>
    <xf numFmtId="169" fontId="15" fillId="2" borderId="17" xfId="30" applyNumberFormat="1" applyFont="1" applyFill="1" applyBorder="1" applyAlignment="1">
      <alignment horizontal="center" vertical="center" wrapText="1"/>
    </xf>
    <xf numFmtId="170" fontId="42" fillId="0" borderId="19" xfId="0" applyNumberFormat="1" applyFont="1" applyBorder="1" applyAlignment="1">
      <alignment horizontal="right" vertical="top" wrapText="1"/>
    </xf>
    <xf numFmtId="0" fontId="17" fillId="0" borderId="18" xfId="20" applyFont="1" applyBorder="1" applyAlignment="1">
      <alignment horizontal="center" vertical="center" wrapText="1"/>
    </xf>
    <xf numFmtId="171" fontId="51" fillId="0" borderId="19" xfId="20" applyNumberFormat="1" applyFont="1" applyFill="1" applyBorder="1" applyAlignment="1">
      <alignment horizontal="center" wrapText="1"/>
    </xf>
    <xf numFmtId="0" fontId="17" fillId="0" borderId="26" xfId="0" applyFont="1" applyBorder="1" applyAlignment="1">
      <alignment horizontal="center" vertical="center" wrapText="1"/>
    </xf>
    <xf numFmtId="0" fontId="63" fillId="0" borderId="17" xfId="0" applyFont="1" applyBorder="1" applyAlignment="1">
      <alignment vertical="top" wrapText="1"/>
    </xf>
    <xf numFmtId="0" fontId="19" fillId="2" borderId="17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vertical="center" wrapText="1"/>
    </xf>
    <xf numFmtId="0" fontId="44" fillId="0" borderId="17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left" vertical="center" wrapText="1"/>
    </xf>
    <xf numFmtId="0" fontId="15" fillId="2" borderId="17" xfId="0" applyFont="1" applyFill="1" applyBorder="1" applyAlignment="1">
      <alignment horizontal="right" vertical="top" wrapText="1"/>
    </xf>
    <xf numFmtId="0" fontId="15" fillId="2" borderId="17" xfId="85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top" wrapText="1"/>
    </xf>
    <xf numFmtId="0" fontId="15" fillId="0" borderId="2" xfId="30" applyFont="1" applyBorder="1" applyAlignment="1">
      <alignment horizontal="center" vertical="center" wrapText="1"/>
    </xf>
    <xf numFmtId="169" fontId="21" fillId="2" borderId="0" xfId="30" applyNumberFormat="1" applyFont="1" applyFill="1">
      <alignment horizontal="left" vertical="top" wrapText="1"/>
    </xf>
    <xf numFmtId="169" fontId="17" fillId="2" borderId="0" xfId="82" applyNumberFormat="1" applyFont="1" applyFill="1"/>
    <xf numFmtId="166" fontId="17" fillId="2" borderId="0" xfId="82" applyNumberFormat="1" applyFont="1" applyFill="1"/>
    <xf numFmtId="170" fontId="20" fillId="0" borderId="0" xfId="0" applyNumberFormat="1" applyFont="1"/>
    <xf numFmtId="170" fontId="17" fillId="0" borderId="0" xfId="20" applyNumberFormat="1" applyFont="1" applyAlignment="1">
      <alignment vertical="center" wrapText="1"/>
    </xf>
    <xf numFmtId="170" fontId="15" fillId="0" borderId="0" xfId="20" applyNumberFormat="1" applyFont="1" applyAlignment="1">
      <alignment vertical="center" wrapText="1"/>
    </xf>
    <xf numFmtId="0" fontId="15" fillId="2" borderId="17" xfId="0" applyFont="1" applyFill="1" applyBorder="1" applyAlignment="1">
      <alignment horizontal="left" vertical="top" wrapText="1"/>
    </xf>
    <xf numFmtId="171" fontId="41" fillId="0" borderId="0" xfId="9" applyNumberFormat="1" applyFont="1" applyAlignment="1">
      <alignment horizontal="left" vertical="top" wrapText="1"/>
    </xf>
    <xf numFmtId="171" fontId="21" fillId="2" borderId="0" xfId="30" applyNumberFormat="1" applyFont="1" applyFill="1">
      <alignment horizontal="left" vertical="top" wrapText="1"/>
    </xf>
    <xf numFmtId="49" fontId="44" fillId="2" borderId="17" xfId="0" applyNumberFormat="1" applyFont="1" applyFill="1" applyBorder="1" applyAlignment="1">
      <alignment vertical="top" wrapText="1"/>
    </xf>
    <xf numFmtId="172" fontId="42" fillId="0" borderId="17" xfId="81" applyNumberFormat="1" applyFont="1" applyFill="1" applyBorder="1" applyAlignment="1">
      <alignment horizontal="left" vertical="center" wrapText="1"/>
    </xf>
    <xf numFmtId="0" fontId="42" fillId="0" borderId="17" xfId="0" applyFont="1" applyBorder="1" applyAlignment="1">
      <alignment horizontal="left" vertical="top" wrapText="1"/>
    </xf>
    <xf numFmtId="0" fontId="42" fillId="2" borderId="17" xfId="34" applyFont="1" applyFill="1" applyBorder="1" applyAlignment="1">
      <alignment vertical="top"/>
    </xf>
    <xf numFmtId="0" fontId="44" fillId="0" borderId="17" xfId="0" applyFont="1" applyBorder="1" applyAlignment="1">
      <alignment horizontal="left" vertical="top" wrapText="1"/>
    </xf>
    <xf numFmtId="0" fontId="17" fillId="2" borderId="17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0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9" fillId="2" borderId="26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26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5" fillId="2" borderId="17" xfId="3" applyFont="1" applyFill="1" applyBorder="1" applyAlignment="1">
      <alignment horizontal="center" vertical="top" wrapText="1"/>
    </xf>
    <xf numFmtId="0" fontId="19" fillId="0" borderId="26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20" fillId="0" borderId="26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19" fillId="0" borderId="17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169" fontId="17" fillId="0" borderId="26" xfId="30" applyNumberFormat="1" applyFont="1" applyBorder="1" applyAlignment="1">
      <alignment horizontal="center" vertical="center" wrapText="1"/>
    </xf>
    <xf numFmtId="169" fontId="17" fillId="0" borderId="1" xfId="30" applyNumberFormat="1" applyFont="1" applyBorder="1" applyAlignment="1">
      <alignment horizontal="center" vertical="center" wrapText="1"/>
    </xf>
    <xf numFmtId="169" fontId="17" fillId="0" borderId="2" xfId="30" applyNumberFormat="1" applyFont="1" applyBorder="1" applyAlignment="1">
      <alignment horizontal="center" vertical="center" wrapText="1"/>
    </xf>
    <xf numFmtId="0" fontId="19" fillId="2" borderId="0" xfId="5" applyFont="1" applyFill="1" applyAlignment="1">
      <alignment horizontal="center" wrapText="1"/>
    </xf>
    <xf numFmtId="0" fontId="17" fillId="2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1" fillId="0" borderId="18" xfId="30" applyFont="1" applyBorder="1" applyAlignment="1">
      <alignment horizontal="center" vertical="center" wrapText="1"/>
    </xf>
    <xf numFmtId="0" fontId="21" fillId="0" borderId="19" xfId="30" applyFont="1" applyBorder="1" applyAlignment="1">
      <alignment horizontal="center" vertical="center" wrapText="1"/>
    </xf>
    <xf numFmtId="0" fontId="17" fillId="0" borderId="25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9" fillId="2" borderId="0" xfId="5" applyFont="1" applyFill="1" applyAlignment="1">
      <alignment horizontal="left"/>
    </xf>
    <xf numFmtId="171" fontId="17" fillId="2" borderId="0" xfId="20" applyNumberFormat="1" applyFont="1" applyFill="1" applyAlignment="1">
      <alignment horizontal="right" vertical="center" wrapText="1"/>
    </xf>
    <xf numFmtId="2" fontId="17" fillId="2" borderId="0" xfId="20" applyNumberFormat="1" applyFont="1" applyFill="1" applyAlignment="1">
      <alignment horizontal="right" vertical="center" wrapText="1"/>
    </xf>
    <xf numFmtId="0" fontId="15" fillId="2" borderId="0" xfId="20" applyFont="1" applyFill="1" applyAlignment="1">
      <alignment horizontal="center" vertical="center" wrapText="1"/>
    </xf>
    <xf numFmtId="171" fontId="17" fillId="2" borderId="3" xfId="20" applyNumberFormat="1" applyFont="1" applyFill="1" applyBorder="1" applyAlignment="1">
      <alignment horizontal="right" vertical="center" wrapText="1"/>
    </xf>
    <xf numFmtId="49" fontId="48" fillId="2" borderId="18" xfId="20" applyNumberFormat="1" applyFont="1" applyFill="1" applyBorder="1" applyAlignment="1">
      <alignment horizontal="center" vertical="center" wrapText="1"/>
    </xf>
    <xf numFmtId="49" fontId="48" fillId="2" borderId="19" xfId="20" applyNumberFormat="1" applyFont="1" applyFill="1" applyBorder="1" applyAlignment="1">
      <alignment horizontal="center" vertical="center" wrapText="1"/>
    </xf>
    <xf numFmtId="0" fontId="48" fillId="2" borderId="26" xfId="20" applyNumberFormat="1" applyFont="1" applyFill="1" applyBorder="1" applyAlignment="1">
      <alignment horizontal="center" vertical="center" wrapText="1"/>
    </xf>
    <xf numFmtId="0" fontId="48" fillId="2" borderId="2" xfId="20" applyNumberFormat="1" applyFont="1" applyFill="1" applyBorder="1" applyAlignment="1">
      <alignment horizontal="center" vertical="center" wrapText="1"/>
    </xf>
    <xf numFmtId="171" fontId="48" fillId="2" borderId="26" xfId="20" applyNumberFormat="1" applyFont="1" applyFill="1" applyBorder="1" applyAlignment="1">
      <alignment horizontal="center" vertical="center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171" fontId="48" fillId="2" borderId="18" xfId="20" applyNumberFormat="1" applyFont="1" applyFill="1" applyBorder="1" applyAlignment="1">
      <alignment horizontal="center" vertical="center" wrapText="1"/>
    </xf>
    <xf numFmtId="171" fontId="48" fillId="2" borderId="27" xfId="20" applyNumberFormat="1" applyFont="1" applyFill="1" applyBorder="1" applyAlignment="1">
      <alignment horizontal="center" vertical="center" wrapText="1"/>
    </xf>
    <xf numFmtId="171" fontId="48" fillId="2" borderId="19" xfId="20" applyNumberFormat="1" applyFont="1" applyFill="1" applyBorder="1" applyAlignment="1">
      <alignment horizontal="center" vertical="center" wrapText="1"/>
    </xf>
    <xf numFmtId="0" fontId="20" fillId="2" borderId="0" xfId="34" applyFont="1" applyFill="1" applyAlignment="1">
      <alignment horizontal="right" vertical="center" wrapText="1"/>
    </xf>
    <xf numFmtId="0" fontId="15" fillId="0" borderId="26" xfId="20" applyFont="1" applyBorder="1" applyAlignment="1">
      <alignment horizontal="center" vertical="top" wrapText="1"/>
    </xf>
    <xf numFmtId="0" fontId="15" fillId="0" borderId="2" xfId="20" applyFont="1" applyBorder="1" applyAlignment="1">
      <alignment horizontal="center" vertical="top" wrapText="1"/>
    </xf>
    <xf numFmtId="0" fontId="15" fillId="0" borderId="0" xfId="20" applyNumberFormat="1" applyFont="1" applyFill="1" applyAlignment="1">
      <alignment horizontal="center" vertical="center" wrapText="1"/>
    </xf>
    <xf numFmtId="49" fontId="48" fillId="0" borderId="18" xfId="20" applyNumberFormat="1" applyFont="1" applyFill="1" applyBorder="1" applyAlignment="1">
      <alignment horizontal="center" vertical="center" wrapText="1"/>
    </xf>
    <xf numFmtId="49" fontId="48" fillId="0" borderId="19" xfId="20" applyNumberFormat="1" applyFont="1" applyFill="1" applyBorder="1" applyAlignment="1">
      <alignment horizontal="center" vertical="center" wrapText="1"/>
    </xf>
    <xf numFmtId="0" fontId="48" fillId="0" borderId="26" xfId="20" applyNumberFormat="1" applyFont="1" applyFill="1" applyBorder="1" applyAlignment="1">
      <alignment horizontal="center" vertical="center" wrapText="1"/>
    </xf>
    <xf numFmtId="0" fontId="48" fillId="0" borderId="2" xfId="20" applyNumberFormat="1" applyFont="1" applyFill="1" applyBorder="1" applyAlignment="1">
      <alignment horizontal="center" vertical="center" wrapText="1"/>
    </xf>
    <xf numFmtId="166" fontId="58" fillId="0" borderId="18" xfId="20" applyNumberFormat="1" applyFont="1" applyFill="1" applyBorder="1" applyAlignment="1">
      <alignment horizontal="center" vertical="center" wrapText="1"/>
    </xf>
    <xf numFmtId="166" fontId="58" fillId="0" borderId="19" xfId="20" applyNumberFormat="1" applyFont="1" applyFill="1" applyBorder="1" applyAlignment="1">
      <alignment horizontal="center" vertical="center" wrapText="1"/>
    </xf>
    <xf numFmtId="0" fontId="15" fillId="0" borderId="1" xfId="20" applyFont="1" applyBorder="1" applyAlignment="1">
      <alignment horizontal="center" vertical="top" wrapText="1"/>
    </xf>
    <xf numFmtId="0" fontId="17" fillId="2" borderId="18" xfId="34" applyFont="1" applyFill="1" applyBorder="1" applyAlignment="1">
      <alignment horizontal="center" vertical="top"/>
    </xf>
    <xf numFmtId="0" fontId="17" fillId="2" borderId="19" xfId="34" applyFont="1" applyFill="1" applyBorder="1" applyAlignment="1">
      <alignment horizontal="center" vertical="top"/>
    </xf>
    <xf numFmtId="0" fontId="19" fillId="2" borderId="0" xfId="0" applyFont="1" applyFill="1" applyAlignment="1">
      <alignment horizontal="center" wrapText="1"/>
    </xf>
    <xf numFmtId="0" fontId="20" fillId="2" borderId="17" xfId="0" applyFont="1" applyFill="1" applyBorder="1" applyAlignment="1">
      <alignment horizontal="center" vertical="center" wrapText="1"/>
    </xf>
    <xf numFmtId="0" fontId="15" fillId="2" borderId="0" xfId="4" applyFont="1" applyFill="1" applyAlignment="1">
      <alignment horizontal="center"/>
    </xf>
    <xf numFmtId="0" fontId="20" fillId="2" borderId="26" xfId="34" applyFont="1" applyFill="1" applyBorder="1" applyAlignment="1">
      <alignment horizontal="center"/>
    </xf>
    <xf numFmtId="0" fontId="40" fillId="2" borderId="1" xfId="0" applyFont="1" applyFill="1" applyBorder="1"/>
    <xf numFmtId="0" fontId="40" fillId="2" borderId="2" xfId="0" applyFont="1" applyFill="1" applyBorder="1"/>
    <xf numFmtId="0" fontId="22" fillId="2" borderId="18" xfId="0" applyFont="1" applyFill="1" applyBorder="1" applyAlignment="1">
      <alignment horizontal="center" vertical="top" wrapText="1"/>
    </xf>
    <xf numFmtId="0" fontId="22" fillId="2" borderId="19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left" vertical="top" wrapText="1"/>
    </xf>
    <xf numFmtId="0" fontId="17" fillId="2" borderId="17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17" xfId="35" applyFont="1" applyFill="1" applyBorder="1" applyAlignment="1">
      <alignment horizontal="center" wrapText="1"/>
    </xf>
    <xf numFmtId="0" fontId="20" fillId="2" borderId="18" xfId="34" applyFont="1" applyFill="1" applyBorder="1" applyAlignment="1">
      <alignment horizontal="left" vertical="top"/>
    </xf>
    <xf numFmtId="0" fontId="20" fillId="2" borderId="19" xfId="34" applyFont="1" applyFill="1" applyBorder="1" applyAlignment="1">
      <alignment horizontal="left" vertical="top"/>
    </xf>
    <xf numFmtId="0" fontId="15" fillId="2" borderId="17" xfId="0" applyFont="1" applyFill="1" applyBorder="1" applyAlignment="1">
      <alignment horizontal="left" vertical="top" wrapText="1"/>
    </xf>
    <xf numFmtId="0" fontId="15" fillId="2" borderId="0" xfId="4" applyFont="1" applyFill="1" applyAlignment="1">
      <alignment horizont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left" vertical="top" wrapText="1"/>
    </xf>
    <xf numFmtId="0" fontId="15" fillId="2" borderId="19" xfId="0" applyFont="1" applyFill="1" applyBorder="1" applyAlignment="1">
      <alignment horizontal="left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20" fillId="2" borderId="18" xfId="0" applyFont="1" applyFill="1" applyBorder="1" applyAlignment="1">
      <alignment horizontal="center" vertical="top" wrapText="1"/>
    </xf>
    <xf numFmtId="0" fontId="20" fillId="2" borderId="19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horizontal="left" vertical="top" wrapText="1"/>
    </xf>
    <xf numFmtId="0" fontId="17" fillId="2" borderId="18" xfId="35" applyFont="1" applyFill="1" applyBorder="1" applyAlignment="1">
      <alignment horizontal="center" vertical="center" wrapText="1"/>
    </xf>
    <xf numFmtId="0" fontId="17" fillId="2" borderId="19" xfId="35" applyFont="1" applyFill="1" applyBorder="1" applyAlignment="1">
      <alignment horizontal="center" vertical="center" wrapText="1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15" fillId="2" borderId="18" xfId="82" applyFont="1" applyFill="1" applyBorder="1" applyAlignment="1">
      <alignment horizontal="left" vertical="center"/>
    </xf>
    <xf numFmtId="0" fontId="15" fillId="2" borderId="27" xfId="82" applyFont="1" applyFill="1" applyBorder="1" applyAlignment="1">
      <alignment horizontal="left" vertical="center"/>
    </xf>
    <xf numFmtId="0" fontId="15" fillId="2" borderId="19" xfId="82" applyFont="1" applyFill="1" applyBorder="1" applyAlignment="1">
      <alignment horizontal="left" vertical="center"/>
    </xf>
    <xf numFmtId="0" fontId="17" fillId="2" borderId="0" xfId="82" applyFont="1" applyFill="1" applyAlignment="1">
      <alignment horizontal="right"/>
    </xf>
    <xf numFmtId="0" fontId="15" fillId="2" borderId="0" xfId="82" applyFont="1" applyFill="1" applyAlignment="1">
      <alignment horizontal="center" vertical="center" wrapText="1"/>
    </xf>
    <xf numFmtId="0" fontId="17" fillId="2" borderId="18" xfId="82" applyFont="1" applyFill="1" applyBorder="1" applyAlignment="1">
      <alignment horizontal="center"/>
    </xf>
    <xf numFmtId="0" fontId="17" fillId="2" borderId="27" xfId="82" applyFont="1" applyFill="1" applyBorder="1" applyAlignment="1">
      <alignment horizontal="center"/>
    </xf>
    <xf numFmtId="169" fontId="17" fillId="2" borderId="26" xfId="82" applyNumberFormat="1" applyFont="1" applyFill="1" applyBorder="1" applyAlignment="1">
      <alignment horizontal="center" vertical="top" wrapText="1"/>
    </xf>
    <xf numFmtId="169" fontId="17" fillId="2" borderId="1" xfId="82" applyNumberFormat="1" applyFont="1" applyFill="1" applyBorder="1" applyAlignment="1">
      <alignment horizontal="center" vertical="top" wrapText="1"/>
    </xf>
    <xf numFmtId="169" fontId="17" fillId="2" borderId="2" xfId="82" applyNumberFormat="1" applyFont="1" applyFill="1" applyBorder="1" applyAlignment="1">
      <alignment horizontal="center" vertical="top" wrapText="1"/>
    </xf>
    <xf numFmtId="0" fontId="17" fillId="2" borderId="28" xfId="82" applyFont="1" applyFill="1" applyBorder="1" applyAlignment="1">
      <alignment horizontal="center" vertical="center" wrapText="1"/>
    </xf>
    <xf numFmtId="0" fontId="17" fillId="2" borderId="7" xfId="82" applyFont="1" applyFill="1" applyBorder="1" applyAlignment="1">
      <alignment horizontal="center" vertical="center" wrapText="1"/>
    </xf>
    <xf numFmtId="0" fontId="17" fillId="2" borderId="17" xfId="82" applyFont="1" applyFill="1" applyBorder="1" applyAlignment="1">
      <alignment horizontal="center" vertical="center" wrapText="1"/>
    </xf>
    <xf numFmtId="171" fontId="15" fillId="2" borderId="18" xfId="82" applyNumberFormat="1" applyFont="1" applyFill="1" applyBorder="1" applyAlignment="1">
      <alignment horizontal="center" vertical="top" wrapText="1"/>
    </xf>
    <xf numFmtId="171" fontId="15" fillId="2" borderId="27" xfId="82" applyNumberFormat="1" applyFont="1" applyFill="1" applyBorder="1" applyAlignment="1">
      <alignment horizontal="center" vertical="top" wrapText="1"/>
    </xf>
    <xf numFmtId="171" fontId="15" fillId="2" borderId="19" xfId="82" applyNumberFormat="1" applyFont="1" applyFill="1" applyBorder="1" applyAlignment="1">
      <alignment horizontal="center" vertical="top" wrapText="1"/>
    </xf>
    <xf numFmtId="49" fontId="42" fillId="2" borderId="18" xfId="82" applyNumberFormat="1" applyFont="1" applyFill="1" applyBorder="1" applyAlignment="1">
      <alignment horizontal="left" vertical="center" wrapText="1"/>
    </xf>
    <xf numFmtId="49" fontId="42" fillId="2" borderId="27" xfId="82" applyNumberFormat="1" applyFont="1" applyFill="1" applyBorder="1" applyAlignment="1">
      <alignment horizontal="left" vertical="center" wrapText="1"/>
    </xf>
    <xf numFmtId="49" fontId="42" fillId="2" borderId="19" xfId="82" applyNumberFormat="1" applyFont="1" applyFill="1" applyBorder="1" applyAlignment="1">
      <alignment horizontal="left" vertical="center" wrapText="1"/>
    </xf>
    <xf numFmtId="49" fontId="44" fillId="2" borderId="18" xfId="0" applyNumberFormat="1" applyFont="1" applyFill="1" applyBorder="1" applyAlignment="1">
      <alignment horizontal="left" vertical="center" wrapText="1"/>
    </xf>
    <xf numFmtId="49" fontId="44" fillId="2" borderId="27" xfId="0" applyNumberFormat="1" applyFont="1" applyFill="1" applyBorder="1" applyAlignment="1">
      <alignment horizontal="left" vertical="center" wrapText="1"/>
    </xf>
    <xf numFmtId="49" fontId="44" fillId="2" borderId="19" xfId="0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171" fontId="17" fillId="0" borderId="3" xfId="20" applyNumberFormat="1" applyFont="1" applyFill="1" applyBorder="1" applyAlignment="1">
      <alignment horizontal="right" vertical="center" wrapText="1"/>
    </xf>
    <xf numFmtId="0" fontId="21" fillId="2" borderId="18" xfId="30" applyFont="1" applyFill="1" applyBorder="1" applyAlignment="1">
      <alignment horizontal="center" vertical="center" wrapText="1"/>
    </xf>
    <xf numFmtId="0" fontId="21" fillId="2" borderId="5" xfId="30" applyFont="1" applyFill="1" applyBorder="1" applyAlignment="1">
      <alignment horizontal="center" vertical="center" wrapText="1"/>
    </xf>
    <xf numFmtId="0" fontId="21" fillId="2" borderId="19" xfId="30" applyFont="1" applyFill="1" applyBorder="1" applyAlignment="1">
      <alignment horizontal="center" vertical="center" wrapText="1"/>
    </xf>
  </cellXfs>
  <cellStyles count="91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26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9"/>
    <cellStyle name="SN_it" xfId="90"/>
    <cellStyle name="Style 1" xfId="24"/>
    <cellStyle name="Title 2" xfId="74"/>
    <cellStyle name="Total 2" xfId="75"/>
    <cellStyle name="Warning Text 2" xfId="76"/>
    <cellStyle name="Обычный 2" xfId="25"/>
    <cellStyle name="Обычный 2 2" xfId="86"/>
    <cellStyle name="Обычный 2 3" xfId="87"/>
    <cellStyle name="Обычный 3" xfId="26"/>
    <cellStyle name="Обычный 3 2" xfId="85"/>
    <cellStyle name="Обычный 4" xfId="88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58"/>
  <sheetViews>
    <sheetView zoomScaleNormal="100" zoomScaleSheetLayoutView="85" workbookViewId="0">
      <selection activeCell="H7" sqref="H7"/>
    </sheetView>
  </sheetViews>
  <sheetFormatPr defaultColWidth="9.140625" defaultRowHeight="17.25"/>
  <cols>
    <col min="1" max="1" width="10.42578125" style="58" customWidth="1"/>
    <col min="2" max="2" width="23" style="58" customWidth="1"/>
    <col min="3" max="3" width="68.5703125" style="58" customWidth="1"/>
    <col min="4" max="4" width="18" style="58" customWidth="1"/>
    <col min="5" max="5" width="18.7109375" style="58" customWidth="1"/>
    <col min="6" max="16384" width="9.140625" style="58"/>
  </cols>
  <sheetData>
    <row r="1" spans="1:30" s="81" customFormat="1">
      <c r="C1" s="445" t="s">
        <v>194</v>
      </c>
      <c r="D1" s="445"/>
      <c r="E1" s="445"/>
    </row>
    <row r="2" spans="1:30" s="7" customFormat="1">
      <c r="C2" s="349" t="s">
        <v>94</v>
      </c>
      <c r="D2" s="349"/>
      <c r="E2" s="349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s="7" customFormat="1" ht="15.75" customHeight="1">
      <c r="C3" s="349" t="s">
        <v>46</v>
      </c>
      <c r="D3" s="349"/>
      <c r="E3" s="349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5" spans="1:30" ht="67.5" customHeight="1">
      <c r="A5" s="353" t="s">
        <v>95</v>
      </c>
      <c r="B5" s="353"/>
      <c r="C5" s="353"/>
      <c r="D5" s="353"/>
      <c r="E5" s="353"/>
    </row>
    <row r="6" spans="1:30" ht="17.25" customHeight="1">
      <c r="E6" s="137" t="s">
        <v>213</v>
      </c>
    </row>
    <row r="7" spans="1:30" s="59" customFormat="1" ht="86.25" customHeight="1">
      <c r="A7" s="325" t="s">
        <v>19</v>
      </c>
      <c r="B7" s="325"/>
      <c r="C7" s="325" t="s">
        <v>38</v>
      </c>
      <c r="D7" s="354" t="s">
        <v>214</v>
      </c>
      <c r="E7" s="355"/>
    </row>
    <row r="8" spans="1:30" s="59" customFormat="1" ht="30.75" customHeight="1">
      <c r="A8" s="60" t="s">
        <v>23</v>
      </c>
      <c r="B8" s="61" t="s">
        <v>24</v>
      </c>
      <c r="C8" s="325"/>
      <c r="D8" s="149" t="s">
        <v>101</v>
      </c>
      <c r="E8" s="149" t="s">
        <v>102</v>
      </c>
    </row>
    <row r="9" spans="1:30" s="59" customFormat="1" ht="33.75" customHeight="1">
      <c r="A9" s="62"/>
      <c r="B9" s="57"/>
      <c r="C9" s="63" t="s">
        <v>61</v>
      </c>
      <c r="D9" s="64">
        <f>+D10+D42</f>
        <v>0</v>
      </c>
      <c r="E9" s="64">
        <f>+E10+E42</f>
        <v>0</v>
      </c>
    </row>
    <row r="10" spans="1:30" ht="24.75" customHeight="1">
      <c r="A10" s="65"/>
      <c r="B10" s="66" t="s">
        <v>44</v>
      </c>
      <c r="C10" s="67"/>
      <c r="D10" s="292">
        <f>+D11+D30</f>
        <v>698593.2</v>
      </c>
      <c r="E10" s="292">
        <f>+E11+E30</f>
        <v>1200000</v>
      </c>
    </row>
    <row r="11" spans="1:30">
      <c r="A11" s="329">
        <v>1090</v>
      </c>
      <c r="B11" s="326"/>
      <c r="C11" s="48" t="s">
        <v>39</v>
      </c>
      <c r="D11" s="293">
        <f>+D18+D24</f>
        <v>672826.2</v>
      </c>
      <c r="E11" s="293">
        <f>+E18+E24</f>
        <v>1174233</v>
      </c>
    </row>
    <row r="12" spans="1:30" ht="15" customHeight="1">
      <c r="A12" s="330"/>
      <c r="B12" s="327"/>
      <c r="C12" s="68" t="s">
        <v>26</v>
      </c>
      <c r="D12" s="69"/>
      <c r="E12" s="69"/>
    </row>
    <row r="13" spans="1:30">
      <c r="A13" s="330"/>
      <c r="B13" s="327"/>
      <c r="C13" s="48" t="s">
        <v>40</v>
      </c>
      <c r="D13" s="69"/>
      <c r="E13" s="69"/>
    </row>
    <row r="14" spans="1:30">
      <c r="A14" s="330"/>
      <c r="B14" s="327"/>
      <c r="C14" s="70" t="s">
        <v>43</v>
      </c>
      <c r="D14" s="69"/>
      <c r="E14" s="69"/>
    </row>
    <row r="15" spans="1:30" ht="21" customHeight="1">
      <c r="A15" s="330"/>
      <c r="B15" s="327"/>
      <c r="C15" s="71" t="s">
        <v>41</v>
      </c>
      <c r="D15" s="69"/>
      <c r="E15" s="69"/>
    </row>
    <row r="16" spans="1:30" ht="60.75" customHeight="1">
      <c r="A16" s="331"/>
      <c r="B16" s="328"/>
      <c r="C16" s="47" t="s">
        <v>45</v>
      </c>
      <c r="D16" s="69"/>
      <c r="E16" s="69"/>
    </row>
    <row r="17" spans="1:6" ht="21" customHeight="1">
      <c r="A17" s="72"/>
      <c r="B17" s="73"/>
      <c r="C17" s="52" t="s">
        <v>62</v>
      </c>
      <c r="D17" s="53"/>
      <c r="E17" s="53"/>
    </row>
    <row r="18" spans="1:6" ht="22.5" customHeight="1">
      <c r="A18" s="332"/>
      <c r="B18" s="335">
        <v>31001</v>
      </c>
      <c r="C18" s="30" t="s">
        <v>5</v>
      </c>
      <c r="D18" s="75">
        <f>+'2'!G20</f>
        <v>472826.2</v>
      </c>
      <c r="E18" s="75">
        <f>+'2'!H20</f>
        <v>871327.3</v>
      </c>
      <c r="F18" s="74"/>
    </row>
    <row r="19" spans="1:6" ht="39" customHeight="1">
      <c r="A19" s="333"/>
      <c r="B19" s="336"/>
      <c r="C19" s="26" t="s">
        <v>73</v>
      </c>
      <c r="D19" s="69"/>
      <c r="E19" s="69"/>
    </row>
    <row r="20" spans="1:6" ht="24" customHeight="1">
      <c r="A20" s="333"/>
      <c r="B20" s="336"/>
      <c r="C20" s="30" t="s">
        <v>42</v>
      </c>
      <c r="D20" s="69"/>
      <c r="E20" s="69"/>
    </row>
    <row r="21" spans="1:6" ht="36" customHeight="1">
      <c r="A21" s="333"/>
      <c r="B21" s="336"/>
      <c r="C21" s="188" t="s">
        <v>160</v>
      </c>
      <c r="D21" s="69"/>
      <c r="E21" s="69"/>
    </row>
    <row r="22" spans="1:6">
      <c r="A22" s="333"/>
      <c r="B22" s="336"/>
      <c r="C22" s="30" t="s">
        <v>7</v>
      </c>
      <c r="D22" s="69"/>
      <c r="E22" s="69"/>
    </row>
    <row r="23" spans="1:6" ht="58.5" customHeight="1">
      <c r="A23" s="334"/>
      <c r="B23" s="337"/>
      <c r="C23" s="49" t="s">
        <v>70</v>
      </c>
      <c r="D23" s="69"/>
      <c r="E23" s="69"/>
    </row>
    <row r="24" spans="1:6" s="81" customFormat="1">
      <c r="A24" s="339"/>
      <c r="B24" s="342">
        <v>31007</v>
      </c>
      <c r="C24" s="30" t="s">
        <v>5</v>
      </c>
      <c r="D24" s="233">
        <f>+'2'!G29</f>
        <v>200000</v>
      </c>
      <c r="E24" s="233">
        <f>+'2'!H29</f>
        <v>302905.7</v>
      </c>
    </row>
    <row r="25" spans="1:6" s="81" customFormat="1" ht="39.75" customHeight="1">
      <c r="A25" s="340"/>
      <c r="B25" s="343"/>
      <c r="C25" s="164" t="s">
        <v>116</v>
      </c>
      <c r="D25" s="165"/>
      <c r="E25" s="165"/>
    </row>
    <row r="26" spans="1:6" s="81" customFormat="1" ht="28.5" customHeight="1">
      <c r="A26" s="340"/>
      <c r="B26" s="343"/>
      <c r="C26" s="30" t="s">
        <v>42</v>
      </c>
      <c r="D26" s="165"/>
      <c r="E26" s="165"/>
    </row>
    <row r="27" spans="1:6" s="81" customFormat="1" ht="45" customHeight="1">
      <c r="A27" s="340"/>
      <c r="B27" s="343"/>
      <c r="C27" s="49" t="s">
        <v>153</v>
      </c>
      <c r="D27" s="165"/>
      <c r="E27" s="165"/>
    </row>
    <row r="28" spans="1:6" s="81" customFormat="1">
      <c r="A28" s="340"/>
      <c r="B28" s="343"/>
      <c r="C28" s="30" t="s">
        <v>7</v>
      </c>
      <c r="D28" s="165"/>
      <c r="E28" s="165"/>
    </row>
    <row r="29" spans="1:6" s="81" customFormat="1" ht="52.5" customHeight="1">
      <c r="A29" s="341"/>
      <c r="B29" s="344"/>
      <c r="C29" s="49" t="s">
        <v>70</v>
      </c>
      <c r="D29" s="166"/>
      <c r="E29" s="165"/>
    </row>
    <row r="30" spans="1:6" s="81" customFormat="1">
      <c r="A30" s="345">
        <v>1112</v>
      </c>
      <c r="B30" s="346"/>
      <c r="C30" s="220" t="s">
        <v>39</v>
      </c>
      <c r="D30" s="294">
        <f>+D37</f>
        <v>25767</v>
      </c>
      <c r="E30" s="294">
        <f>+E37</f>
        <v>25767</v>
      </c>
    </row>
    <row r="31" spans="1:6" s="81" customFormat="1" ht="54" customHeight="1">
      <c r="A31" s="345"/>
      <c r="B31" s="347"/>
      <c r="C31" s="232" t="s">
        <v>150</v>
      </c>
      <c r="D31" s="222"/>
      <c r="E31" s="223"/>
    </row>
    <row r="32" spans="1:6" s="81" customFormat="1">
      <c r="A32" s="345"/>
      <c r="B32" s="347"/>
      <c r="C32" s="220" t="s">
        <v>40</v>
      </c>
      <c r="D32" s="220"/>
      <c r="E32" s="165"/>
    </row>
    <row r="33" spans="1:10" s="81" customFormat="1" ht="60" customHeight="1">
      <c r="A33" s="345"/>
      <c r="B33" s="347"/>
      <c r="C33" s="221" t="s">
        <v>151</v>
      </c>
      <c r="D33" s="221"/>
      <c r="E33" s="165"/>
    </row>
    <row r="34" spans="1:10" s="81" customFormat="1" ht="21" customHeight="1">
      <c r="A34" s="345"/>
      <c r="B34" s="347"/>
      <c r="C34" s="224" t="s">
        <v>41</v>
      </c>
      <c r="D34" s="224"/>
      <c r="E34" s="165"/>
    </row>
    <row r="35" spans="1:10" s="81" customFormat="1" ht="51" customHeight="1">
      <c r="A35" s="345"/>
      <c r="B35" s="348"/>
      <c r="C35" s="221" t="s">
        <v>152</v>
      </c>
      <c r="D35" s="221"/>
      <c r="E35" s="165"/>
      <c r="J35" s="225"/>
    </row>
    <row r="36" spans="1:10" s="81" customFormat="1">
      <c r="A36" s="339"/>
      <c r="B36" s="342">
        <v>31002</v>
      </c>
      <c r="C36" s="30" t="s">
        <v>5</v>
      </c>
      <c r="D36" s="230"/>
      <c r="E36" s="230"/>
    </row>
    <row r="37" spans="1:10" s="81" customFormat="1" ht="47.25" customHeight="1">
      <c r="A37" s="340"/>
      <c r="B37" s="343"/>
      <c r="C37" s="226" t="s">
        <v>206</v>
      </c>
      <c r="D37" s="350">
        <f>+'2'!G42</f>
        <v>25767</v>
      </c>
      <c r="E37" s="350">
        <f>+'2'!H42</f>
        <v>25767</v>
      </c>
    </row>
    <row r="38" spans="1:10" s="81" customFormat="1" ht="14.25" customHeight="1">
      <c r="A38" s="340"/>
      <c r="B38" s="343"/>
      <c r="C38" s="30" t="s">
        <v>42</v>
      </c>
      <c r="D38" s="351"/>
      <c r="E38" s="351"/>
    </row>
    <row r="39" spans="1:10" s="81" customFormat="1" ht="84" customHeight="1">
      <c r="A39" s="340"/>
      <c r="B39" s="343"/>
      <c r="C39" s="49" t="s">
        <v>207</v>
      </c>
      <c r="D39" s="351"/>
      <c r="E39" s="351"/>
      <c r="G39" s="225"/>
    </row>
    <row r="40" spans="1:10" s="81" customFormat="1">
      <c r="A40" s="340"/>
      <c r="B40" s="343"/>
      <c r="C40" s="30" t="s">
        <v>7</v>
      </c>
      <c r="D40" s="351"/>
      <c r="E40" s="351"/>
    </row>
    <row r="41" spans="1:10" s="81" customFormat="1" ht="52.5" customHeight="1">
      <c r="A41" s="341"/>
      <c r="B41" s="344"/>
      <c r="C41" s="49" t="s">
        <v>155</v>
      </c>
      <c r="D41" s="352"/>
      <c r="E41" s="352"/>
      <c r="I41" s="231"/>
    </row>
    <row r="42" spans="1:10" s="161" customFormat="1" ht="26.25" customHeight="1">
      <c r="A42" s="160"/>
      <c r="B42" s="338" t="s">
        <v>105</v>
      </c>
      <c r="C42" s="338"/>
      <c r="D42" s="281">
        <f t="shared" ref="D42:E42" si="0">+D43</f>
        <v>-698593.2</v>
      </c>
      <c r="E42" s="281">
        <f t="shared" si="0"/>
        <v>-1200000</v>
      </c>
    </row>
    <row r="43" spans="1:10" s="161" customFormat="1" ht="18" customHeight="1">
      <c r="A43" s="322">
        <v>1139</v>
      </c>
      <c r="B43" s="322"/>
      <c r="C43" s="162" t="s">
        <v>39</v>
      </c>
      <c r="D43" s="243">
        <f>+'2'!G55</f>
        <v>-698593.2</v>
      </c>
      <c r="E43" s="243">
        <f>+'2'!H55</f>
        <v>-1200000</v>
      </c>
    </row>
    <row r="44" spans="1:10" s="161" customFormat="1" ht="18" customHeight="1">
      <c r="A44" s="323"/>
      <c r="B44" s="323"/>
      <c r="C44" s="163" t="s">
        <v>106</v>
      </c>
      <c r="D44" s="162"/>
      <c r="E44" s="162"/>
    </row>
    <row r="45" spans="1:10" s="161" customFormat="1" ht="15.75" customHeight="1">
      <c r="A45" s="323"/>
      <c r="B45" s="323"/>
      <c r="C45" s="162" t="s">
        <v>40</v>
      </c>
      <c r="D45" s="162"/>
      <c r="E45" s="162"/>
    </row>
    <row r="46" spans="1:10" s="161" customFormat="1" ht="60" customHeight="1">
      <c r="A46" s="323"/>
      <c r="B46" s="323"/>
      <c r="C46" s="163" t="s">
        <v>107</v>
      </c>
      <c r="D46" s="162"/>
      <c r="E46" s="162"/>
    </row>
    <row r="47" spans="1:10" s="161" customFormat="1" ht="17.25" customHeight="1">
      <c r="A47" s="323"/>
      <c r="B47" s="323"/>
      <c r="C47" s="162" t="s">
        <v>41</v>
      </c>
      <c r="D47" s="162"/>
      <c r="E47" s="162"/>
    </row>
    <row r="48" spans="1:10" s="161" customFormat="1" ht="38.25" customHeight="1">
      <c r="A48" s="324"/>
      <c r="B48" s="324"/>
      <c r="C48" s="163" t="s">
        <v>108</v>
      </c>
      <c r="D48" s="162"/>
      <c r="E48" s="162"/>
    </row>
    <row r="49" spans="1:7" s="161" customFormat="1">
      <c r="A49" s="321" t="s">
        <v>62</v>
      </c>
      <c r="B49" s="321"/>
      <c r="C49" s="321"/>
      <c r="D49" s="162"/>
      <c r="E49" s="162"/>
    </row>
    <row r="50" spans="1:7" s="161" customFormat="1" ht="22.5" customHeight="1">
      <c r="A50" s="322"/>
      <c r="B50" s="322" t="s">
        <v>109</v>
      </c>
      <c r="C50" s="162" t="s">
        <v>110</v>
      </c>
      <c r="D50" s="243">
        <f>+'2'!G63</f>
        <v>-698593.2</v>
      </c>
      <c r="E50" s="243">
        <f>+'2'!H63</f>
        <v>-1200000</v>
      </c>
    </row>
    <row r="51" spans="1:7" s="161" customFormat="1" ht="20.25" customHeight="1">
      <c r="A51" s="323"/>
      <c r="B51" s="323"/>
      <c r="C51" s="163" t="s">
        <v>111</v>
      </c>
      <c r="D51" s="163"/>
      <c r="E51" s="163"/>
    </row>
    <row r="52" spans="1:7" s="161" customFormat="1" ht="23.25" customHeight="1">
      <c r="A52" s="323"/>
      <c r="B52" s="323"/>
      <c r="C52" s="162" t="s">
        <v>112</v>
      </c>
      <c r="D52" s="163"/>
      <c r="E52" s="163"/>
    </row>
    <row r="53" spans="1:7" s="161" customFormat="1" ht="77.25" customHeight="1">
      <c r="A53" s="323"/>
      <c r="B53" s="323"/>
      <c r="C53" s="163" t="s">
        <v>113</v>
      </c>
      <c r="D53" s="163"/>
      <c r="E53" s="163"/>
    </row>
    <row r="54" spans="1:7" s="161" customFormat="1">
      <c r="A54" s="323"/>
      <c r="B54" s="323"/>
      <c r="C54" s="162" t="s">
        <v>114</v>
      </c>
      <c r="D54" s="163"/>
      <c r="E54" s="163"/>
    </row>
    <row r="55" spans="1:7" s="161" customFormat="1" ht="23.25" customHeight="1">
      <c r="A55" s="323"/>
      <c r="B55" s="324"/>
      <c r="C55" s="47" t="s">
        <v>115</v>
      </c>
      <c r="D55" s="163"/>
      <c r="E55" s="163"/>
    </row>
    <row r="57" spans="1:7" s="28" customFormat="1" ht="17.25" customHeight="1">
      <c r="A57" s="29" t="s">
        <v>52</v>
      </c>
      <c r="B57" s="29"/>
      <c r="C57" s="29"/>
      <c r="D57" s="29"/>
      <c r="E57" s="29"/>
      <c r="G57" s="58"/>
    </row>
    <row r="58" spans="1:7" s="28" customFormat="1">
      <c r="A58" s="29" t="s">
        <v>71</v>
      </c>
      <c r="B58" s="29"/>
      <c r="C58" s="29"/>
      <c r="G58" s="58"/>
    </row>
  </sheetData>
  <mergeCells count="25">
    <mergeCell ref="C1:E1"/>
    <mergeCell ref="C3:E3"/>
    <mergeCell ref="C2:E2"/>
    <mergeCell ref="B36:B41"/>
    <mergeCell ref="D37:D41"/>
    <mergeCell ref="E37:E41"/>
    <mergeCell ref="A5:E5"/>
    <mergeCell ref="A7:B7"/>
    <mergeCell ref="D7:E7"/>
    <mergeCell ref="A49:C49"/>
    <mergeCell ref="A50:A55"/>
    <mergeCell ref="B50:B55"/>
    <mergeCell ref="C7:C8"/>
    <mergeCell ref="B11:B16"/>
    <mergeCell ref="A11:A16"/>
    <mergeCell ref="A18:A23"/>
    <mergeCell ref="B18:B23"/>
    <mergeCell ref="B42:C42"/>
    <mergeCell ref="A43:A48"/>
    <mergeCell ref="B43:B48"/>
    <mergeCell ref="A24:A29"/>
    <mergeCell ref="B24:B29"/>
    <mergeCell ref="A30:A35"/>
    <mergeCell ref="B30:B35"/>
    <mergeCell ref="A36:A41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76"/>
  <sheetViews>
    <sheetView zoomScaleNormal="100" workbookViewId="0">
      <selection activeCell="F7" sqref="F7:F8"/>
    </sheetView>
  </sheetViews>
  <sheetFormatPr defaultColWidth="9.140625" defaultRowHeight="17.25"/>
  <cols>
    <col min="1" max="3" width="9.140625" style="10"/>
    <col min="4" max="4" width="10" style="10" customWidth="1"/>
    <col min="5" max="5" width="21.28515625" style="10" customWidth="1"/>
    <col min="6" max="6" width="76.140625" style="25" customWidth="1"/>
    <col min="7" max="7" width="18.42578125" style="58" customWidth="1"/>
    <col min="8" max="8" width="18.5703125" style="10" customWidth="1"/>
    <col min="9" max="9" width="10.42578125" style="10" bestFit="1" customWidth="1"/>
    <col min="10" max="11" width="11.7109375" style="10" bestFit="1" customWidth="1"/>
    <col min="12" max="12" width="9.140625" style="10"/>
    <col min="13" max="13" width="10" style="10" bestFit="1" customWidth="1"/>
    <col min="14" max="16384" width="9.140625" style="10"/>
  </cols>
  <sheetData>
    <row r="1" spans="1:31" s="7" customFormat="1" ht="24" customHeight="1">
      <c r="F1" s="445" t="s">
        <v>199</v>
      </c>
      <c r="G1" s="445"/>
      <c r="H1" s="445"/>
    </row>
    <row r="2" spans="1:31" s="7" customFormat="1">
      <c r="D2" s="349" t="s">
        <v>94</v>
      </c>
      <c r="E2" s="349"/>
      <c r="F2" s="349"/>
      <c r="G2" s="349"/>
      <c r="H2" s="34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7" customFormat="1" ht="15.75" customHeight="1">
      <c r="D3" s="349" t="s">
        <v>46</v>
      </c>
      <c r="E3" s="349"/>
      <c r="F3" s="349"/>
      <c r="G3" s="349"/>
      <c r="H3" s="349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7" customFormat="1" ht="15.75" customHeight="1">
      <c r="G4" s="58"/>
    </row>
    <row r="5" spans="1:31" s="81" customFormat="1" ht="43.5" customHeight="1">
      <c r="A5" s="360" t="s">
        <v>96</v>
      </c>
      <c r="B5" s="360"/>
      <c r="C5" s="360"/>
      <c r="D5" s="360"/>
      <c r="E5" s="360"/>
      <c r="F5" s="360"/>
      <c r="G5" s="360"/>
      <c r="H5" s="360"/>
    </row>
    <row r="6" spans="1:31" s="7" customFormat="1" ht="20.25" customHeight="1">
      <c r="E6" s="9"/>
      <c r="F6" s="9"/>
      <c r="G6" s="446" t="s">
        <v>75</v>
      </c>
      <c r="H6" s="446"/>
    </row>
    <row r="7" spans="1:31" ht="122.25" customHeight="1">
      <c r="A7" s="447" t="s">
        <v>215</v>
      </c>
      <c r="B7" s="448"/>
      <c r="C7" s="449"/>
      <c r="D7" s="356" t="s">
        <v>19</v>
      </c>
      <c r="E7" s="357"/>
      <c r="F7" s="358" t="s">
        <v>63</v>
      </c>
      <c r="G7" s="361" t="s">
        <v>104</v>
      </c>
      <c r="H7" s="362"/>
    </row>
    <row r="8" spans="1:31" ht="42" customHeight="1">
      <c r="A8" s="11" t="s">
        <v>20</v>
      </c>
      <c r="B8" s="11" t="s">
        <v>21</v>
      </c>
      <c r="C8" s="11" t="s">
        <v>22</v>
      </c>
      <c r="D8" s="12" t="s">
        <v>80</v>
      </c>
      <c r="E8" s="12" t="s">
        <v>24</v>
      </c>
      <c r="F8" s="359"/>
      <c r="G8" s="149" t="s">
        <v>101</v>
      </c>
      <c r="H8" s="157" t="s">
        <v>59</v>
      </c>
    </row>
    <row r="9" spans="1:31" ht="42" customHeight="1">
      <c r="A9" s="11"/>
      <c r="B9" s="11"/>
      <c r="C9" s="11"/>
      <c r="D9" s="12"/>
      <c r="E9" s="12"/>
      <c r="F9" s="306" t="s">
        <v>74</v>
      </c>
      <c r="G9" s="158">
        <f>+G10+G53</f>
        <v>0</v>
      </c>
      <c r="H9" s="158">
        <f>+H10+H53</f>
        <v>0</v>
      </c>
    </row>
    <row r="10" spans="1:31" s="16" customFormat="1" ht="34.5">
      <c r="A10" s="14" t="s">
        <v>47</v>
      </c>
      <c r="B10" s="14"/>
      <c r="C10" s="14"/>
      <c r="D10" s="14"/>
      <c r="E10" s="14"/>
      <c r="F10" s="14" t="s">
        <v>48</v>
      </c>
      <c r="G10" s="132">
        <f>+G12+G40</f>
        <v>698593.2</v>
      </c>
      <c r="H10" s="132">
        <f>+H12+H40</f>
        <v>1200000</v>
      </c>
      <c r="J10" s="227">
        <f>+G10-698593.2</f>
        <v>0</v>
      </c>
    </row>
    <row r="11" spans="1:31" s="16" customFormat="1">
      <c r="A11" s="14"/>
      <c r="B11" s="14"/>
      <c r="C11" s="14"/>
      <c r="D11" s="14"/>
      <c r="E11" s="14"/>
      <c r="F11" s="17" t="s">
        <v>27</v>
      </c>
      <c r="G11" s="244"/>
      <c r="H11" s="244"/>
    </row>
    <row r="12" spans="1:31" s="18" customFormat="1">
      <c r="A12" s="14"/>
      <c r="B12" s="14" t="s">
        <v>49</v>
      </c>
      <c r="C12" s="14"/>
      <c r="D12" s="14"/>
      <c r="E12" s="14"/>
      <c r="F12" s="14" t="s">
        <v>50</v>
      </c>
      <c r="G12" s="245">
        <f t="shared" ref="G12" si="0">+G14</f>
        <v>672826.2</v>
      </c>
      <c r="H12" s="245">
        <f t="shared" ref="H12" si="1">+H14</f>
        <v>1174233</v>
      </c>
    </row>
    <row r="13" spans="1:31" s="18" customFormat="1">
      <c r="A13" s="14"/>
      <c r="B13" s="14"/>
      <c r="C13" s="14"/>
      <c r="D13" s="14"/>
      <c r="E13" s="14"/>
      <c r="F13" s="17" t="s">
        <v>27</v>
      </c>
      <c r="G13" s="246"/>
      <c r="H13" s="246"/>
    </row>
    <row r="14" spans="1:31" s="18" customFormat="1">
      <c r="A14" s="14"/>
      <c r="B14" s="14"/>
      <c r="C14" s="14" t="s">
        <v>31</v>
      </c>
      <c r="D14" s="14"/>
      <c r="E14" s="14"/>
      <c r="F14" s="14" t="s">
        <v>51</v>
      </c>
      <c r="G14" s="245">
        <f t="shared" ref="G14" si="2">+G18</f>
        <v>672826.2</v>
      </c>
      <c r="H14" s="245">
        <f t="shared" ref="H14" si="3">+H18</f>
        <v>1174233</v>
      </c>
    </row>
    <row r="15" spans="1:31" s="16" customFormat="1" ht="18.75" customHeight="1">
      <c r="A15" s="21"/>
      <c r="B15" s="21"/>
      <c r="C15" s="21"/>
      <c r="D15" s="27"/>
      <c r="E15" s="22"/>
      <c r="F15" s="22" t="s">
        <v>27</v>
      </c>
      <c r="G15" s="244"/>
      <c r="H15" s="244"/>
    </row>
    <row r="16" spans="1:31" s="13" customFormat="1" ht="24" customHeight="1">
      <c r="A16" s="19"/>
      <c r="B16" s="19"/>
      <c r="C16" s="19"/>
      <c r="D16" s="19"/>
      <c r="E16" s="19"/>
      <c r="F16" s="26" t="s">
        <v>25</v>
      </c>
      <c r="G16" s="132">
        <f>+G18</f>
        <v>672826.2</v>
      </c>
      <c r="H16" s="132">
        <f>+H18</f>
        <v>1174233</v>
      </c>
    </row>
    <row r="17" spans="1:11" s="16" customFormat="1" ht="18.75" customHeight="1">
      <c r="A17" s="21"/>
      <c r="B17" s="21"/>
      <c r="C17" s="21"/>
      <c r="D17" s="27"/>
      <c r="E17" s="22"/>
      <c r="F17" s="22" t="s">
        <v>27</v>
      </c>
      <c r="G17" s="244"/>
      <c r="H17" s="244"/>
    </row>
    <row r="18" spans="1:11" s="16" customFormat="1" ht="25.5" customHeight="1">
      <c r="A18" s="21"/>
      <c r="B18" s="21"/>
      <c r="C18" s="21"/>
      <c r="D18" s="27">
        <v>1090</v>
      </c>
      <c r="E18" s="22"/>
      <c r="F18" s="26" t="s">
        <v>26</v>
      </c>
      <c r="G18" s="248">
        <f>+G20+G29</f>
        <v>672826.2</v>
      </c>
      <c r="H18" s="248">
        <f>+H20+H29</f>
        <v>1174233</v>
      </c>
    </row>
    <row r="19" spans="1:11" s="16" customFormat="1" ht="18.75" customHeight="1">
      <c r="A19" s="21"/>
      <c r="B19" s="21"/>
      <c r="C19" s="21"/>
      <c r="D19" s="27"/>
      <c r="E19" s="22"/>
      <c r="F19" s="22" t="s">
        <v>27</v>
      </c>
      <c r="G19" s="244"/>
      <c r="H19" s="244"/>
    </row>
    <row r="20" spans="1:11" s="13" customFormat="1" ht="35.25" customHeight="1">
      <c r="A20" s="19"/>
      <c r="B20" s="19"/>
      <c r="C20" s="19"/>
      <c r="D20" s="19"/>
      <c r="E20" s="50">
        <v>31001</v>
      </c>
      <c r="F20" s="51" t="s">
        <v>73</v>
      </c>
      <c r="G20" s="132">
        <f t="shared" ref="G20" si="4">+G22</f>
        <v>472826.2</v>
      </c>
      <c r="H20" s="132">
        <f>+H22</f>
        <v>871327.3</v>
      </c>
    </row>
    <row r="21" spans="1:11" s="13" customFormat="1" ht="21.75" customHeight="1">
      <c r="A21" s="19"/>
      <c r="B21" s="19"/>
      <c r="C21" s="19"/>
      <c r="D21" s="19"/>
      <c r="E21" s="19"/>
      <c r="F21" s="34" t="s">
        <v>28</v>
      </c>
      <c r="G21" s="247"/>
      <c r="H21" s="247"/>
    </row>
    <row r="22" spans="1:11" s="13" customFormat="1" ht="24" customHeight="1">
      <c r="A22" s="19"/>
      <c r="B22" s="19"/>
      <c r="C22" s="19"/>
      <c r="D22" s="19"/>
      <c r="E22" s="19"/>
      <c r="F22" s="26" t="s">
        <v>25</v>
      </c>
      <c r="G22" s="56">
        <f t="shared" ref="G22:H22" si="5">+G25</f>
        <v>472826.2</v>
      </c>
      <c r="H22" s="56">
        <f t="shared" si="5"/>
        <v>871327.3</v>
      </c>
    </row>
    <row r="23" spans="1:11" s="13" customFormat="1" ht="35.25" customHeight="1">
      <c r="A23" s="19"/>
      <c r="B23" s="19"/>
      <c r="C23" s="19"/>
      <c r="D23" s="19"/>
      <c r="E23" s="19"/>
      <c r="F23" s="34" t="s">
        <v>29</v>
      </c>
      <c r="G23" s="247"/>
      <c r="H23" s="247"/>
    </row>
    <row r="24" spans="1:11" s="16" customFormat="1" ht="19.5" customHeight="1">
      <c r="A24" s="21"/>
      <c r="B24" s="21"/>
      <c r="C24" s="21"/>
      <c r="D24" s="23"/>
      <c r="E24" s="23"/>
      <c r="F24" s="24" t="s">
        <v>30</v>
      </c>
      <c r="G24" s="251">
        <f t="shared" ref="G24:H24" si="6">+G25</f>
        <v>472826.2</v>
      </c>
      <c r="H24" s="251">
        <f t="shared" si="6"/>
        <v>871327.3</v>
      </c>
    </row>
    <row r="25" spans="1:11" s="13" customFormat="1" ht="21.75" customHeight="1">
      <c r="A25" s="19"/>
      <c r="B25" s="19"/>
      <c r="C25" s="19"/>
      <c r="D25" s="19"/>
      <c r="E25" s="19"/>
      <c r="F25" s="34" t="s">
        <v>64</v>
      </c>
      <c r="G25" s="249">
        <f t="shared" ref="G25:G27" si="7">+G26</f>
        <v>472826.2</v>
      </c>
      <c r="H25" s="249">
        <f>+H26</f>
        <v>871327.3</v>
      </c>
    </row>
    <row r="26" spans="1:11" s="13" customFormat="1" ht="21" customHeight="1">
      <c r="A26" s="19"/>
      <c r="B26" s="19"/>
      <c r="C26" s="19"/>
      <c r="D26" s="19"/>
      <c r="E26" s="19"/>
      <c r="F26" s="34" t="s">
        <v>65</v>
      </c>
      <c r="G26" s="249">
        <f t="shared" si="7"/>
        <v>472826.2</v>
      </c>
      <c r="H26" s="249">
        <f>+H27</f>
        <v>871327.3</v>
      </c>
    </row>
    <row r="27" spans="1:11" s="13" customFormat="1" ht="17.25" customHeight="1">
      <c r="A27" s="19"/>
      <c r="B27" s="19"/>
      <c r="C27" s="19"/>
      <c r="D27" s="19"/>
      <c r="E27" s="19"/>
      <c r="F27" s="34" t="s">
        <v>66</v>
      </c>
      <c r="G27" s="56">
        <f t="shared" si="7"/>
        <v>472826.2</v>
      </c>
      <c r="H27" s="56">
        <f>+H28</f>
        <v>871327.3</v>
      </c>
    </row>
    <row r="28" spans="1:11" s="13" customFormat="1" ht="24.75" customHeight="1">
      <c r="A28" s="19"/>
      <c r="B28" s="19"/>
      <c r="C28" s="19"/>
      <c r="D28" s="19"/>
      <c r="E28" s="19"/>
      <c r="F28" s="34" t="s">
        <v>148</v>
      </c>
      <c r="G28" s="56">
        <v>472826.2</v>
      </c>
      <c r="H28" s="56">
        <v>871327.3</v>
      </c>
      <c r="J28" s="315"/>
    </row>
    <row r="29" spans="1:11" s="16" customFormat="1" ht="47.25" customHeight="1">
      <c r="A29" s="21"/>
      <c r="B29" s="21"/>
      <c r="C29" s="21"/>
      <c r="D29" s="22"/>
      <c r="E29" s="27">
        <v>31007</v>
      </c>
      <c r="F29" s="164" t="s">
        <v>116</v>
      </c>
      <c r="G29" s="248">
        <f t="shared" ref="G29:H29" si="8">+G31</f>
        <v>200000</v>
      </c>
      <c r="H29" s="248">
        <f t="shared" si="8"/>
        <v>302905.7</v>
      </c>
      <c r="I29" s="227"/>
    </row>
    <row r="30" spans="1:11" s="16" customFormat="1" ht="18" customHeight="1">
      <c r="A30" s="21"/>
      <c r="B30" s="21"/>
      <c r="C30" s="21"/>
      <c r="D30" s="22"/>
      <c r="E30" s="22"/>
      <c r="F30" s="22" t="s">
        <v>28</v>
      </c>
      <c r="G30" s="250"/>
      <c r="H30" s="250"/>
    </row>
    <row r="31" spans="1:11" s="16" customFormat="1" ht="24" customHeight="1">
      <c r="A31" s="21"/>
      <c r="B31" s="21"/>
      <c r="C31" s="21"/>
      <c r="D31" s="23"/>
      <c r="E31" s="23"/>
      <c r="F31" s="228" t="s">
        <v>25</v>
      </c>
      <c r="G31" s="251">
        <f t="shared" ref="G31:H31" si="9">+G33</f>
        <v>200000</v>
      </c>
      <c r="H31" s="251">
        <f t="shared" si="9"/>
        <v>302905.7</v>
      </c>
    </row>
    <row r="32" spans="1:11" s="16" customFormat="1" ht="42.75" customHeight="1">
      <c r="A32" s="21"/>
      <c r="B32" s="21"/>
      <c r="C32" s="21"/>
      <c r="D32" s="23"/>
      <c r="E32" s="23"/>
      <c r="F32" s="22" t="s">
        <v>29</v>
      </c>
      <c r="G32" s="250"/>
      <c r="H32" s="250"/>
      <c r="K32" s="229"/>
    </row>
    <row r="33" spans="1:11" s="16" customFormat="1" ht="19.5" customHeight="1">
      <c r="A33" s="21"/>
      <c r="B33" s="21"/>
      <c r="C33" s="21"/>
      <c r="D33" s="23"/>
      <c r="E33" s="23"/>
      <c r="F33" s="24" t="s">
        <v>30</v>
      </c>
      <c r="G33" s="251">
        <f t="shared" ref="G33:H34" si="10">+G34</f>
        <v>200000</v>
      </c>
      <c r="H33" s="251">
        <f t="shared" si="10"/>
        <v>302905.7</v>
      </c>
    </row>
    <row r="34" spans="1:11" s="16" customFormat="1" ht="21.75" customHeight="1">
      <c r="A34" s="21"/>
      <c r="B34" s="21"/>
      <c r="C34" s="21"/>
      <c r="D34" s="23"/>
      <c r="E34" s="23"/>
      <c r="F34" s="24" t="s">
        <v>64</v>
      </c>
      <c r="G34" s="251">
        <f t="shared" si="10"/>
        <v>200000</v>
      </c>
      <c r="H34" s="251">
        <f t="shared" si="10"/>
        <v>302905.7</v>
      </c>
    </row>
    <row r="35" spans="1:11" s="16" customFormat="1" ht="18" customHeight="1">
      <c r="A35" s="21"/>
      <c r="B35" s="21"/>
      <c r="C35" s="21"/>
      <c r="D35" s="23"/>
      <c r="E35" s="23"/>
      <c r="F35" s="24" t="s">
        <v>65</v>
      </c>
      <c r="G35" s="251">
        <f>+G36+G38</f>
        <v>200000</v>
      </c>
      <c r="H35" s="251">
        <f>+H36+H38</f>
        <v>302905.7</v>
      </c>
    </row>
    <row r="36" spans="1:11" s="16" customFormat="1" ht="18" customHeight="1">
      <c r="A36" s="21"/>
      <c r="B36" s="21"/>
      <c r="C36" s="21"/>
      <c r="D36" s="23"/>
      <c r="E36" s="23"/>
      <c r="F36" s="24" t="s">
        <v>208</v>
      </c>
      <c r="G36" s="251">
        <f>+G37</f>
        <v>184415.1</v>
      </c>
      <c r="H36" s="251">
        <f>+H37</f>
        <v>287320.8</v>
      </c>
      <c r="J36" s="314"/>
    </row>
    <row r="37" spans="1:11" s="13" customFormat="1" ht="22.5" customHeight="1">
      <c r="A37" s="19"/>
      <c r="B37" s="19"/>
      <c r="C37" s="19"/>
      <c r="D37" s="19"/>
      <c r="E37" s="19"/>
      <c r="F37" s="20" t="s">
        <v>154</v>
      </c>
      <c r="G37" s="251">
        <v>184415.1</v>
      </c>
      <c r="H37" s="251">
        <v>287320.8</v>
      </c>
      <c r="K37" s="307"/>
    </row>
    <row r="38" spans="1:11" s="13" customFormat="1" ht="24" customHeight="1">
      <c r="A38" s="19"/>
      <c r="B38" s="19"/>
      <c r="C38" s="19"/>
      <c r="D38" s="19"/>
      <c r="E38" s="19"/>
      <c r="F38" s="24" t="s">
        <v>210</v>
      </c>
      <c r="G38" s="249">
        <f>+G39</f>
        <v>15584.9</v>
      </c>
      <c r="H38" s="249">
        <f>+H39</f>
        <v>15584.9</v>
      </c>
    </row>
    <row r="39" spans="1:11" s="13" customFormat="1" ht="24" customHeight="1">
      <c r="A39" s="19"/>
      <c r="B39" s="19"/>
      <c r="C39" s="19"/>
      <c r="D39" s="19"/>
      <c r="E39" s="19"/>
      <c r="F39" s="20" t="s">
        <v>156</v>
      </c>
      <c r="G39" s="249">
        <v>15584.9</v>
      </c>
      <c r="H39" s="249">
        <v>15584.9</v>
      </c>
      <c r="K39" s="307"/>
    </row>
    <row r="40" spans="1:11" s="235" customFormat="1" ht="55.5" customHeight="1">
      <c r="A40" s="34"/>
      <c r="B40" s="34"/>
      <c r="C40" s="34"/>
      <c r="D40" s="234" t="s">
        <v>157</v>
      </c>
      <c r="E40" s="236"/>
      <c r="F40" s="237" t="s">
        <v>150</v>
      </c>
      <c r="G40" s="252">
        <f>+G42</f>
        <v>25767</v>
      </c>
      <c r="H40" s="252">
        <f>+H42</f>
        <v>25767</v>
      </c>
    </row>
    <row r="41" spans="1:11" s="235" customFormat="1" ht="19.5" customHeight="1">
      <c r="A41" s="34"/>
      <c r="B41" s="34"/>
      <c r="C41" s="34"/>
      <c r="D41" s="236"/>
      <c r="E41" s="236"/>
      <c r="F41" s="17" t="s">
        <v>27</v>
      </c>
      <c r="G41" s="253"/>
      <c r="H41" s="253"/>
    </row>
    <row r="42" spans="1:11" s="16" customFormat="1" ht="33.75" customHeight="1">
      <c r="A42" s="21"/>
      <c r="B42" s="21"/>
      <c r="C42" s="21"/>
      <c r="D42" s="22"/>
      <c r="E42" s="27">
        <v>31002</v>
      </c>
      <c r="F42" s="164" t="s">
        <v>206</v>
      </c>
      <c r="G42" s="248">
        <f t="shared" ref="G42:H42" si="11">+G44</f>
        <v>25767</v>
      </c>
      <c r="H42" s="248">
        <f t="shared" si="11"/>
        <v>25767</v>
      </c>
      <c r="I42" s="227"/>
    </row>
    <row r="43" spans="1:11" s="16" customFormat="1" ht="18" customHeight="1">
      <c r="A43" s="21"/>
      <c r="B43" s="21"/>
      <c r="C43" s="21"/>
      <c r="D43" s="22"/>
      <c r="E43" s="22"/>
      <c r="F43" s="22" t="s">
        <v>28</v>
      </c>
      <c r="G43" s="250"/>
      <c r="H43" s="250"/>
    </row>
    <row r="44" spans="1:11" s="16" customFormat="1" ht="18" customHeight="1">
      <c r="A44" s="21"/>
      <c r="B44" s="21"/>
      <c r="C44" s="21"/>
      <c r="D44" s="23"/>
      <c r="E44" s="23"/>
      <c r="F44" s="228" t="s">
        <v>25</v>
      </c>
      <c r="G44" s="251">
        <f t="shared" ref="G44:H44" si="12">+G46</f>
        <v>25767</v>
      </c>
      <c r="H44" s="251">
        <f t="shared" si="12"/>
        <v>25767</v>
      </c>
    </row>
    <row r="45" spans="1:11" s="16" customFormat="1" ht="42.75" customHeight="1">
      <c r="A45" s="21"/>
      <c r="B45" s="21"/>
      <c r="C45" s="21"/>
      <c r="D45" s="23"/>
      <c r="E45" s="23"/>
      <c r="F45" s="22" t="s">
        <v>29</v>
      </c>
      <c r="G45" s="250"/>
      <c r="H45" s="250"/>
      <c r="K45" s="229"/>
    </row>
    <row r="46" spans="1:11" s="16" customFormat="1" ht="19.5" customHeight="1">
      <c r="A46" s="21"/>
      <c r="B46" s="21"/>
      <c r="C46" s="21"/>
      <c r="D46" s="23"/>
      <c r="E46" s="23"/>
      <c r="F46" s="24" t="s">
        <v>30</v>
      </c>
      <c r="G46" s="251">
        <f t="shared" ref="G46:H47" si="13">+G47</f>
        <v>25767</v>
      </c>
      <c r="H46" s="251">
        <f t="shared" si="13"/>
        <v>25767</v>
      </c>
    </row>
    <row r="47" spans="1:11" s="16" customFormat="1" ht="18" customHeight="1">
      <c r="A47" s="21"/>
      <c r="B47" s="21"/>
      <c r="C47" s="21"/>
      <c r="D47" s="23"/>
      <c r="E47" s="23"/>
      <c r="F47" s="24" t="s">
        <v>64</v>
      </c>
      <c r="G47" s="251">
        <f t="shared" si="13"/>
        <v>25767</v>
      </c>
      <c r="H47" s="251">
        <f t="shared" si="13"/>
        <v>25767</v>
      </c>
    </row>
    <row r="48" spans="1:11" s="16" customFormat="1" ht="18" customHeight="1">
      <c r="A48" s="21"/>
      <c r="B48" s="21"/>
      <c r="C48" s="21"/>
      <c r="D48" s="23"/>
      <c r="E48" s="23"/>
      <c r="F48" s="24" t="s">
        <v>65</v>
      </c>
      <c r="G48" s="251">
        <f>+G50+G52</f>
        <v>25767</v>
      </c>
      <c r="H48" s="251">
        <f>+H50+H52</f>
        <v>25767</v>
      </c>
    </row>
    <row r="49" spans="1:9" s="16" customFormat="1" ht="18" customHeight="1">
      <c r="A49" s="21"/>
      <c r="B49" s="21"/>
      <c r="C49" s="21"/>
      <c r="D49" s="23"/>
      <c r="E49" s="23"/>
      <c r="F49" s="24" t="s">
        <v>208</v>
      </c>
      <c r="G49" s="251">
        <f>+G50</f>
        <v>24435</v>
      </c>
      <c r="H49" s="251">
        <f>+H50</f>
        <v>24435</v>
      </c>
    </row>
    <row r="50" spans="1:9" s="13" customFormat="1">
      <c r="A50" s="19"/>
      <c r="B50" s="19"/>
      <c r="C50" s="19"/>
      <c r="D50" s="19"/>
      <c r="E50" s="19"/>
      <c r="F50" s="20" t="s">
        <v>154</v>
      </c>
      <c r="G50" s="251">
        <v>24435</v>
      </c>
      <c r="H50" s="251">
        <v>24435</v>
      </c>
      <c r="I50" s="307"/>
    </row>
    <row r="51" spans="1:9" s="13" customFormat="1" ht="24" customHeight="1">
      <c r="A51" s="19"/>
      <c r="B51" s="19"/>
      <c r="C51" s="19"/>
      <c r="D51" s="19"/>
      <c r="E51" s="19"/>
      <c r="F51" s="24" t="s">
        <v>210</v>
      </c>
      <c r="G51" s="249">
        <f>+G52</f>
        <v>1332</v>
      </c>
      <c r="H51" s="249">
        <f>+H52</f>
        <v>1332</v>
      </c>
    </row>
    <row r="52" spans="1:9" s="13" customFormat="1">
      <c r="A52" s="19"/>
      <c r="B52" s="19"/>
      <c r="C52" s="19"/>
      <c r="D52" s="19"/>
      <c r="E52" s="19"/>
      <c r="F52" s="20" t="s">
        <v>156</v>
      </c>
      <c r="G52" s="249">
        <v>1332</v>
      </c>
      <c r="H52" s="249">
        <v>1332</v>
      </c>
    </row>
    <row r="53" spans="1:9" s="170" customFormat="1" ht="34.5">
      <c r="A53" s="167" t="s">
        <v>117</v>
      </c>
      <c r="B53" s="168"/>
      <c r="C53" s="168"/>
      <c r="D53" s="168"/>
      <c r="E53" s="168"/>
      <c r="F53" s="167" t="s">
        <v>118</v>
      </c>
      <c r="G53" s="187">
        <f t="shared" ref="G53:H53" si="14">G55</f>
        <v>-698593.2</v>
      </c>
      <c r="H53" s="169">
        <f t="shared" si="14"/>
        <v>-1200000</v>
      </c>
    </row>
    <row r="54" spans="1:9" s="170" customFormat="1" ht="15.75" customHeight="1">
      <c r="A54" s="171"/>
      <c r="B54" s="171"/>
      <c r="C54" s="171"/>
      <c r="D54" s="171"/>
      <c r="E54" s="171"/>
      <c r="F54" s="171" t="s">
        <v>27</v>
      </c>
      <c r="G54" s="180"/>
      <c r="H54" s="180"/>
    </row>
    <row r="55" spans="1:9" s="170" customFormat="1" ht="33.75" customHeight="1">
      <c r="A55" s="171"/>
      <c r="B55" s="173" t="s">
        <v>31</v>
      </c>
      <c r="C55" s="171"/>
      <c r="D55" s="171"/>
      <c r="E55" s="171"/>
      <c r="F55" s="173" t="s">
        <v>119</v>
      </c>
      <c r="G55" s="169">
        <f t="shared" ref="G55:H55" si="15">G57</f>
        <v>-698593.2</v>
      </c>
      <c r="H55" s="169">
        <f t="shared" si="15"/>
        <v>-1200000</v>
      </c>
    </row>
    <row r="56" spans="1:9" s="170" customFormat="1">
      <c r="A56" s="171"/>
      <c r="B56" s="171"/>
      <c r="C56" s="171"/>
      <c r="D56" s="171"/>
      <c r="E56" s="171"/>
      <c r="F56" s="171" t="s">
        <v>27</v>
      </c>
      <c r="G56" s="172"/>
      <c r="H56" s="172"/>
    </row>
    <row r="57" spans="1:9" s="170" customFormat="1">
      <c r="A57" s="171"/>
      <c r="B57" s="171"/>
      <c r="C57" s="173" t="s">
        <v>31</v>
      </c>
      <c r="D57" s="171"/>
      <c r="E57" s="171"/>
      <c r="F57" s="173" t="s">
        <v>106</v>
      </c>
      <c r="G57" s="169">
        <f t="shared" ref="G57:H57" si="16">G59</f>
        <v>-698593.2</v>
      </c>
      <c r="H57" s="169">
        <f t="shared" si="16"/>
        <v>-1200000</v>
      </c>
    </row>
    <row r="58" spans="1:9" s="170" customFormat="1">
      <c r="A58" s="174"/>
      <c r="B58" s="174"/>
      <c r="C58" s="174"/>
      <c r="D58" s="171"/>
      <c r="E58" s="171"/>
      <c r="F58" s="171" t="s">
        <v>27</v>
      </c>
      <c r="G58" s="172"/>
      <c r="H58" s="172"/>
    </row>
    <row r="59" spans="1:9" s="179" customFormat="1">
      <c r="A59" s="175"/>
      <c r="B59" s="175"/>
      <c r="C59" s="175"/>
      <c r="D59" s="176"/>
      <c r="E59" s="176"/>
      <c r="F59" s="177" t="s">
        <v>105</v>
      </c>
      <c r="G59" s="178">
        <f t="shared" ref="G59:H59" si="17">G61</f>
        <v>-698593.2</v>
      </c>
      <c r="H59" s="178">
        <f t="shared" si="17"/>
        <v>-1200000</v>
      </c>
    </row>
    <row r="60" spans="1:9" s="179" customFormat="1">
      <c r="A60" s="175"/>
      <c r="B60" s="175"/>
      <c r="C60" s="175"/>
      <c r="D60" s="176"/>
      <c r="E60" s="176"/>
      <c r="F60" s="180" t="s">
        <v>27</v>
      </c>
      <c r="G60" s="181"/>
      <c r="H60" s="181"/>
    </row>
    <row r="61" spans="1:9" s="170" customFormat="1">
      <c r="A61" s="180"/>
      <c r="B61" s="180"/>
      <c r="C61" s="180"/>
      <c r="D61" s="180" t="s">
        <v>120</v>
      </c>
      <c r="E61" s="180"/>
      <c r="F61" s="180" t="s">
        <v>106</v>
      </c>
      <c r="G61" s="183">
        <f>+G63</f>
        <v>-698593.2</v>
      </c>
      <c r="H61" s="183">
        <f>+H63</f>
        <v>-1200000</v>
      </c>
    </row>
    <row r="62" spans="1:9" s="170" customFormat="1">
      <c r="A62" s="180"/>
      <c r="B62" s="180"/>
      <c r="C62" s="180"/>
      <c r="D62" s="180"/>
      <c r="E62" s="180"/>
      <c r="F62" s="180" t="s">
        <v>27</v>
      </c>
      <c r="G62" s="180"/>
      <c r="H62" s="180"/>
    </row>
    <row r="63" spans="1:9" s="170" customFormat="1">
      <c r="A63" s="180"/>
      <c r="B63" s="180"/>
      <c r="C63" s="180"/>
      <c r="D63" s="180"/>
      <c r="E63" s="180" t="s">
        <v>109</v>
      </c>
      <c r="F63" s="180" t="s">
        <v>106</v>
      </c>
      <c r="G63" s="186">
        <f t="shared" ref="G63:H63" si="18">G65</f>
        <v>-698593.2</v>
      </c>
      <c r="H63" s="285">
        <f t="shared" si="18"/>
        <v>-1200000</v>
      </c>
    </row>
    <row r="64" spans="1:9" s="170" customFormat="1">
      <c r="A64" s="180"/>
      <c r="B64" s="180"/>
      <c r="C64" s="180"/>
      <c r="D64" s="180"/>
      <c r="E64" s="180"/>
      <c r="F64" s="180" t="s">
        <v>28</v>
      </c>
      <c r="G64" s="184"/>
      <c r="H64" s="172"/>
    </row>
    <row r="65" spans="1:8" s="170" customFormat="1">
      <c r="A65" s="180"/>
      <c r="B65" s="180"/>
      <c r="C65" s="180"/>
      <c r="D65" s="180"/>
      <c r="E65" s="180"/>
      <c r="F65" s="172" t="s">
        <v>105</v>
      </c>
      <c r="G65" s="185">
        <f t="shared" ref="G65:H65" si="19">G67</f>
        <v>-698593.2</v>
      </c>
      <c r="H65" s="286">
        <f t="shared" si="19"/>
        <v>-1200000</v>
      </c>
    </row>
    <row r="66" spans="1:8" s="170" customFormat="1" ht="36" customHeight="1">
      <c r="A66" s="180"/>
      <c r="B66" s="180"/>
      <c r="C66" s="180"/>
      <c r="D66" s="180"/>
      <c r="E66" s="180"/>
      <c r="F66" s="180" t="s">
        <v>29</v>
      </c>
      <c r="G66" s="184"/>
      <c r="H66" s="172"/>
    </row>
    <row r="67" spans="1:8" s="170" customFormat="1">
      <c r="A67" s="180"/>
      <c r="B67" s="180"/>
      <c r="C67" s="180"/>
      <c r="D67" s="180"/>
      <c r="E67" s="180"/>
      <c r="F67" s="180" t="s">
        <v>30</v>
      </c>
      <c r="G67" s="182">
        <f t="shared" ref="G67:H69" si="20">G68</f>
        <v>-698593.2</v>
      </c>
      <c r="H67" s="183">
        <f t="shared" si="20"/>
        <v>-1200000</v>
      </c>
    </row>
    <row r="68" spans="1:8" s="170" customFormat="1">
      <c r="A68" s="180"/>
      <c r="B68" s="180"/>
      <c r="C68" s="180"/>
      <c r="D68" s="180"/>
      <c r="E68" s="180"/>
      <c r="F68" s="180" t="s">
        <v>54</v>
      </c>
      <c r="G68" s="182">
        <f t="shared" si="20"/>
        <v>-698593.2</v>
      </c>
      <c r="H68" s="183">
        <f t="shared" si="20"/>
        <v>-1200000</v>
      </c>
    </row>
    <row r="69" spans="1:8" s="170" customFormat="1">
      <c r="A69" s="180"/>
      <c r="B69" s="180"/>
      <c r="C69" s="180"/>
      <c r="D69" s="180"/>
      <c r="E69" s="180"/>
      <c r="F69" s="180" t="s">
        <v>121</v>
      </c>
      <c r="G69" s="182">
        <f t="shared" si="20"/>
        <v>-698593.2</v>
      </c>
      <c r="H69" s="183">
        <f t="shared" si="20"/>
        <v>-1200000</v>
      </c>
    </row>
    <row r="70" spans="1:8" s="170" customFormat="1">
      <c r="A70" s="180"/>
      <c r="B70" s="180"/>
      <c r="C70" s="180"/>
      <c r="D70" s="180"/>
      <c r="E70" s="180"/>
      <c r="F70" s="180" t="s">
        <v>122</v>
      </c>
      <c r="G70" s="183">
        <f>+-G10</f>
        <v>-698593.2</v>
      </c>
      <c r="H70" s="183">
        <f>+-H10</f>
        <v>-1200000</v>
      </c>
    </row>
    <row r="71" spans="1:8">
      <c r="A71" s="32"/>
      <c r="B71" s="32"/>
      <c r="C71" s="32"/>
      <c r="D71" s="32"/>
      <c r="E71" s="32"/>
      <c r="F71" s="33"/>
    </row>
    <row r="72" spans="1:8" s="28" customFormat="1" ht="17.25" customHeight="1">
      <c r="A72" s="29" t="s">
        <v>52</v>
      </c>
      <c r="B72" s="29"/>
      <c r="C72" s="29"/>
      <c r="D72" s="29"/>
      <c r="E72" s="29"/>
      <c r="G72" s="58"/>
    </row>
    <row r="73" spans="1:8" s="28" customFormat="1">
      <c r="A73" s="29" t="s">
        <v>71</v>
      </c>
      <c r="B73" s="29"/>
      <c r="C73" s="29"/>
      <c r="G73" s="58"/>
    </row>
    <row r="75" spans="1:8">
      <c r="F75" s="31"/>
    </row>
    <row r="76" spans="1:8">
      <c r="F76" s="31"/>
    </row>
  </sheetData>
  <mergeCells count="9">
    <mergeCell ref="F1:H1"/>
    <mergeCell ref="G6:H6"/>
    <mergeCell ref="A7:C7"/>
    <mergeCell ref="D7:E7"/>
    <mergeCell ref="F7:F8"/>
    <mergeCell ref="A5:H5"/>
    <mergeCell ref="G7:H7"/>
    <mergeCell ref="D3:H3"/>
    <mergeCell ref="D2:H2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zoomScaleSheetLayoutView="100" workbookViewId="0">
      <selection activeCell="K13" sqref="K13"/>
    </sheetView>
  </sheetViews>
  <sheetFormatPr defaultColWidth="9.140625" defaultRowHeight="17.25"/>
  <cols>
    <col min="1" max="1" width="7.42578125" style="87" customWidth="1"/>
    <col min="2" max="2" width="15.7109375" style="87" customWidth="1"/>
    <col min="3" max="3" width="64.7109375" style="82" customWidth="1"/>
    <col min="4" max="4" width="17.140625" style="100" customWidth="1"/>
    <col min="5" max="5" width="17.85546875" style="100" customWidth="1"/>
    <col min="6" max="6" width="20.7109375" style="100" customWidth="1"/>
    <col min="7" max="7" width="19.140625" style="100" customWidth="1"/>
    <col min="8" max="8" width="18.140625" style="100" customWidth="1"/>
    <col min="9" max="9" width="9.5703125" style="82" customWidth="1"/>
    <col min="10" max="11" width="9.140625" style="82"/>
    <col min="12" max="12" width="13.28515625" style="82" customWidth="1"/>
    <col min="13" max="16384" width="9.140625" style="82"/>
  </cols>
  <sheetData>
    <row r="1" spans="1:11">
      <c r="A1" s="364" t="s">
        <v>195</v>
      </c>
      <c r="B1" s="364"/>
      <c r="C1" s="364"/>
      <c r="D1" s="364"/>
      <c r="E1" s="364"/>
      <c r="F1" s="364"/>
      <c r="G1" s="364"/>
      <c r="H1" s="364"/>
    </row>
    <row r="2" spans="1:11" ht="48" customHeight="1">
      <c r="A2" s="130"/>
      <c r="B2" s="130"/>
      <c r="C2" s="130"/>
      <c r="D2" s="130"/>
      <c r="E2" s="130"/>
      <c r="F2" s="365" t="s">
        <v>97</v>
      </c>
      <c r="G2" s="365"/>
      <c r="H2" s="365"/>
    </row>
    <row r="3" spans="1:11" ht="51.75" customHeight="1">
      <c r="A3" s="83"/>
      <c r="B3" s="83"/>
      <c r="C3" s="366" t="s">
        <v>98</v>
      </c>
      <c r="D3" s="366"/>
      <c r="E3" s="366"/>
      <c r="F3" s="366"/>
      <c r="G3" s="366"/>
      <c r="H3" s="366"/>
    </row>
    <row r="4" spans="1:11">
      <c r="A4" s="84"/>
      <c r="B4" s="84"/>
      <c r="C4" s="85"/>
      <c r="D4" s="86"/>
      <c r="E4" s="86"/>
      <c r="F4" s="86"/>
      <c r="G4" s="367" t="s">
        <v>75</v>
      </c>
      <c r="H4" s="367"/>
    </row>
    <row r="5" spans="1:11" s="87" customFormat="1" ht="55.5" customHeight="1">
      <c r="A5" s="368" t="s">
        <v>76</v>
      </c>
      <c r="B5" s="369"/>
      <c r="C5" s="370" t="s">
        <v>77</v>
      </c>
      <c r="D5" s="372" t="s">
        <v>78</v>
      </c>
      <c r="E5" s="374" t="s">
        <v>79</v>
      </c>
      <c r="F5" s="375"/>
      <c r="G5" s="375"/>
      <c r="H5" s="376"/>
    </row>
    <row r="6" spans="1:11" s="87" customFormat="1" ht="103.5">
      <c r="A6" s="88" t="s">
        <v>80</v>
      </c>
      <c r="B6" s="88" t="s">
        <v>81</v>
      </c>
      <c r="C6" s="371"/>
      <c r="D6" s="373"/>
      <c r="E6" s="194" t="s">
        <v>82</v>
      </c>
      <c r="F6" s="194" t="s">
        <v>83</v>
      </c>
      <c r="G6" s="194" t="s">
        <v>84</v>
      </c>
      <c r="H6" s="194" t="s">
        <v>85</v>
      </c>
    </row>
    <row r="7" spans="1:11" s="213" customFormat="1" ht="30.75" customHeight="1">
      <c r="A7" s="210"/>
      <c r="B7" s="210"/>
      <c r="C7" s="211" t="s">
        <v>147</v>
      </c>
      <c r="D7" s="212">
        <f>+D9</f>
        <v>1200000</v>
      </c>
      <c r="E7" s="212">
        <f t="shared" ref="E7:H7" si="0">+E9</f>
        <v>0</v>
      </c>
      <c r="F7" s="212">
        <f t="shared" si="0"/>
        <v>311755.8</v>
      </c>
      <c r="G7" s="212">
        <f t="shared" si="0"/>
        <v>16916.900000000001</v>
      </c>
      <c r="H7" s="212">
        <f t="shared" si="0"/>
        <v>871327.3</v>
      </c>
    </row>
    <row r="8" spans="1:11" s="213" customFormat="1" ht="30.75" customHeight="1">
      <c r="A8" s="210"/>
      <c r="B8" s="210"/>
      <c r="C8" s="214" t="s">
        <v>88</v>
      </c>
      <c r="D8" s="212"/>
      <c r="E8" s="212"/>
      <c r="F8" s="212"/>
      <c r="G8" s="212"/>
      <c r="H8" s="212"/>
    </row>
    <row r="9" spans="1:11" s="87" customFormat="1" ht="34.5">
      <c r="A9" s="91"/>
      <c r="B9" s="92"/>
      <c r="C9" s="92" t="s">
        <v>87</v>
      </c>
      <c r="D9" s="90">
        <f>+F9+G9+H9</f>
        <v>1200000</v>
      </c>
      <c r="E9" s="90">
        <f>+E11</f>
        <v>0</v>
      </c>
      <c r="F9" s="241">
        <f>+F12+F13</f>
        <v>311755.8</v>
      </c>
      <c r="G9" s="90">
        <f>+G12+G13</f>
        <v>16916.900000000001</v>
      </c>
      <c r="H9" s="90">
        <f>+H11</f>
        <v>871327.3</v>
      </c>
    </row>
    <row r="10" spans="1:11" s="87" customFormat="1">
      <c r="A10" s="91"/>
      <c r="B10" s="91"/>
      <c r="C10" s="91" t="s">
        <v>88</v>
      </c>
      <c r="D10" s="90"/>
      <c r="E10" s="90"/>
      <c r="F10" s="89"/>
      <c r="G10" s="93"/>
      <c r="H10" s="94"/>
    </row>
    <row r="11" spans="1:11" s="127" customFormat="1" ht="46.5" customHeight="1">
      <c r="A11" s="304">
        <v>1090</v>
      </c>
      <c r="B11" s="126">
        <v>31001</v>
      </c>
      <c r="C11" s="51" t="s">
        <v>73</v>
      </c>
      <c r="D11" s="134">
        <f>+'2'!H20</f>
        <v>871327.3</v>
      </c>
      <c r="E11" s="134"/>
      <c r="F11" s="134"/>
      <c r="G11" s="129"/>
      <c r="H11" s="317">
        <f>+'2'!H20</f>
        <v>871327.3</v>
      </c>
      <c r="I11" s="128"/>
      <c r="J11" s="128"/>
      <c r="K11" s="128"/>
    </row>
    <row r="12" spans="1:11" ht="42.75" customHeight="1">
      <c r="A12" s="304">
        <v>1090</v>
      </c>
      <c r="B12" s="214">
        <v>31007</v>
      </c>
      <c r="C12" s="316" t="s">
        <v>116</v>
      </c>
      <c r="D12" s="255">
        <f>+F12+G12</f>
        <v>302905.7</v>
      </c>
      <c r="E12" s="241">
        <f>+E49+E50</f>
        <v>0</v>
      </c>
      <c r="F12" s="255">
        <f>+'2'!H36</f>
        <v>287320.8</v>
      </c>
      <c r="G12" s="255">
        <f>+'2'!H38</f>
        <v>15584.9</v>
      </c>
      <c r="H12" s="255"/>
    </row>
    <row r="13" spans="1:11" ht="45" customHeight="1">
      <c r="A13" s="126">
        <v>1112</v>
      </c>
      <c r="B13" s="214">
        <v>31002</v>
      </c>
      <c r="C13" s="316" t="s">
        <v>206</v>
      </c>
      <c r="D13" s="255">
        <f>+F13+G13</f>
        <v>25767</v>
      </c>
      <c r="E13" s="254"/>
      <c r="F13" s="255">
        <f>+'2'!G49</f>
        <v>24435</v>
      </c>
      <c r="G13" s="255">
        <f>+'2'!G51</f>
        <v>1332</v>
      </c>
      <c r="H13" s="255"/>
    </row>
    <row r="14" spans="1:11">
      <c r="A14" s="195"/>
      <c r="B14" s="269"/>
      <c r="C14" s="270"/>
      <c r="D14" s="271"/>
      <c r="E14" s="97"/>
      <c r="F14" s="271"/>
      <c r="G14" s="272"/>
      <c r="H14" s="271"/>
    </row>
    <row r="15" spans="1:11">
      <c r="A15" s="195"/>
      <c r="B15" s="269"/>
      <c r="C15" s="270"/>
      <c r="D15" s="271"/>
      <c r="E15" s="97"/>
      <c r="F15" s="271"/>
      <c r="G15" s="272"/>
      <c r="H15" s="271"/>
    </row>
    <row r="16" spans="1:11">
      <c r="A16" s="195"/>
      <c r="B16" s="195"/>
      <c r="C16" s="196"/>
      <c r="D16" s="96"/>
      <c r="E16" s="96"/>
      <c r="F16" s="97"/>
      <c r="G16" s="98"/>
      <c r="H16" s="99"/>
    </row>
    <row r="17" spans="1:5" s="28" customFormat="1">
      <c r="A17" s="363" t="s">
        <v>52</v>
      </c>
      <c r="B17" s="363"/>
      <c r="C17" s="363"/>
      <c r="D17" s="363"/>
      <c r="E17" s="363"/>
    </row>
    <row r="18" spans="1:5" s="28" customFormat="1">
      <c r="A18" s="29" t="s">
        <v>71</v>
      </c>
      <c r="B18" s="29"/>
      <c r="C18" s="29"/>
    </row>
  </sheetData>
  <mergeCells count="9">
    <mergeCell ref="A17:E17"/>
    <mergeCell ref="A1:H1"/>
    <mergeCell ref="F2:H2"/>
    <mergeCell ref="C3:H3"/>
    <mergeCell ref="G4:H4"/>
    <mergeCell ref="A5:B5"/>
    <mergeCell ref="C5:C6"/>
    <mergeCell ref="D5:D6"/>
    <mergeCell ref="E5:H5"/>
  </mergeCells>
  <pageMargins left="0.2" right="0.22" top="0.74803149606299213" bottom="0.74803149606299213" header="0.31496062992125984" footer="0.31496062992125984"/>
  <pageSetup paperSize="9" scale="56" orientation="portrait" verticalDpi="300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0"/>
  <sheetViews>
    <sheetView zoomScaleNormal="100" zoomScaleSheetLayoutView="100" workbookViewId="0">
      <selection activeCell="E4" sqref="E4"/>
    </sheetView>
  </sheetViews>
  <sheetFormatPr defaultColWidth="9.140625" defaultRowHeight="17.25"/>
  <cols>
    <col min="1" max="1" width="12.140625" style="115" customWidth="1"/>
    <col min="2" max="2" width="12.42578125" style="115" customWidth="1"/>
    <col min="3" max="3" width="62.42578125" style="101" customWidth="1"/>
    <col min="4" max="4" width="20.28515625" style="101" customWidth="1"/>
    <col min="5" max="5" width="22" style="116" customWidth="1"/>
    <col min="6" max="7" width="9.140625" style="101"/>
    <col min="8" max="8" width="15.7109375" style="101" customWidth="1"/>
    <col min="9" max="9" width="12.28515625" style="101" bestFit="1" customWidth="1"/>
    <col min="10" max="16384" width="9.140625" style="101"/>
  </cols>
  <sheetData>
    <row r="1" spans="1:13" s="7" customFormat="1" ht="52.5" customHeight="1">
      <c r="B1" s="377" t="s">
        <v>196</v>
      </c>
      <c r="C1" s="377"/>
      <c r="D1" s="377"/>
      <c r="E1" s="377"/>
    </row>
    <row r="2" spans="1:13" s="7" customFormat="1" ht="15.75" customHeight="1">
      <c r="F2" s="8"/>
      <c r="G2" s="8"/>
      <c r="H2" s="8"/>
      <c r="I2" s="8"/>
      <c r="J2" s="8"/>
      <c r="K2" s="8"/>
      <c r="L2" s="8"/>
      <c r="M2" s="8"/>
    </row>
    <row r="3" spans="1:13" ht="60" customHeight="1">
      <c r="A3" s="380" t="s">
        <v>99</v>
      </c>
      <c r="B3" s="380"/>
      <c r="C3" s="380"/>
      <c r="D3" s="380"/>
      <c r="E3" s="380"/>
    </row>
    <row r="4" spans="1:13" ht="17.25" customHeight="1">
      <c r="A4" s="102"/>
      <c r="B4" s="102"/>
      <c r="C4" s="103"/>
      <c r="D4" s="103"/>
      <c r="E4" s="138" t="s">
        <v>213</v>
      </c>
    </row>
    <row r="5" spans="1:13" ht="87.75" customHeight="1">
      <c r="A5" s="381" t="s">
        <v>76</v>
      </c>
      <c r="B5" s="382"/>
      <c r="C5" s="383" t="s">
        <v>89</v>
      </c>
      <c r="D5" s="385" t="s">
        <v>79</v>
      </c>
      <c r="E5" s="386"/>
    </row>
    <row r="6" spans="1:13" s="104" customFormat="1" ht="48.75" customHeight="1">
      <c r="A6" s="105" t="s">
        <v>80</v>
      </c>
      <c r="B6" s="105" t="s">
        <v>81</v>
      </c>
      <c r="C6" s="384"/>
      <c r="D6" s="218" t="s">
        <v>103</v>
      </c>
      <c r="E6" s="218" t="s">
        <v>90</v>
      </c>
    </row>
    <row r="7" spans="1:13" s="104" customFormat="1">
      <c r="A7" s="105"/>
      <c r="B7" s="105"/>
      <c r="C7" s="211" t="s">
        <v>147</v>
      </c>
      <c r="D7" s="217">
        <f t="shared" ref="D7:E7" si="0">+D9</f>
        <v>698593.2</v>
      </c>
      <c r="E7" s="217">
        <f t="shared" si="0"/>
        <v>1200000.0350000001</v>
      </c>
    </row>
    <row r="8" spans="1:13">
      <c r="A8" s="106"/>
      <c r="B8" s="106"/>
      <c r="C8" s="216" t="s">
        <v>86</v>
      </c>
      <c r="D8" s="215"/>
      <c r="E8" s="215"/>
    </row>
    <row r="9" spans="1:13" ht="34.5">
      <c r="A9" s="107"/>
      <c r="B9" s="108"/>
      <c r="C9" s="92" t="s">
        <v>87</v>
      </c>
      <c r="D9" s="111">
        <f>D11+D15+D30</f>
        <v>698593.2</v>
      </c>
      <c r="E9" s="111">
        <f>E11+E15+E30</f>
        <v>1200000.0350000001</v>
      </c>
      <c r="I9" s="311"/>
    </row>
    <row r="10" spans="1:13">
      <c r="A10" s="107"/>
      <c r="B10" s="107"/>
      <c r="C10" s="107" t="s">
        <v>88</v>
      </c>
      <c r="D10" s="107"/>
      <c r="E10" s="109"/>
    </row>
    <row r="11" spans="1:13" s="112" customFormat="1" ht="42" customHeight="1">
      <c r="A11" s="378">
        <v>1090</v>
      </c>
      <c r="B11" s="110">
        <v>31001</v>
      </c>
      <c r="C11" s="51" t="s">
        <v>73</v>
      </c>
      <c r="D11" s="111">
        <f t="shared" ref="D11:E11" si="1">+D14</f>
        <v>472826.2</v>
      </c>
      <c r="E11" s="111">
        <f t="shared" si="1"/>
        <v>871327.3</v>
      </c>
      <c r="I11" s="312"/>
    </row>
    <row r="12" spans="1:13">
      <c r="A12" s="387"/>
      <c r="B12" s="107"/>
      <c r="C12" s="80" t="s">
        <v>91</v>
      </c>
      <c r="D12" s="80"/>
      <c r="E12" s="111"/>
    </row>
    <row r="13" spans="1:13">
      <c r="A13" s="387"/>
      <c r="B13" s="107"/>
      <c r="C13" s="113" t="s">
        <v>92</v>
      </c>
      <c r="D13" s="113"/>
      <c r="E13" s="111"/>
    </row>
    <row r="14" spans="1:13" ht="48" customHeight="1">
      <c r="A14" s="387"/>
      <c r="B14" s="107"/>
      <c r="C14" s="188" t="s">
        <v>160</v>
      </c>
      <c r="D14" s="199">
        <v>472826.2</v>
      </c>
      <c r="E14" s="199">
        <v>871327.3</v>
      </c>
    </row>
    <row r="15" spans="1:13" ht="39.75" customHeight="1">
      <c r="A15" s="379"/>
      <c r="B15" s="110">
        <v>31007</v>
      </c>
      <c r="C15" s="51" t="s">
        <v>116</v>
      </c>
      <c r="D15" s="111">
        <f>+SUM(D17:D26)</f>
        <v>200000</v>
      </c>
      <c r="E15" s="111">
        <f>+SUM(E17:E26)</f>
        <v>302905.73499999999</v>
      </c>
    </row>
    <row r="16" spans="1:13">
      <c r="A16" s="290"/>
      <c r="B16" s="107"/>
      <c r="C16" s="297" t="s">
        <v>200</v>
      </c>
      <c r="D16" s="80"/>
      <c r="E16" s="111"/>
    </row>
    <row r="17" spans="1:5" ht="73.5" customHeight="1">
      <c r="A17" s="242"/>
      <c r="B17" s="295"/>
      <c r="C17" s="298" t="s">
        <v>183</v>
      </c>
      <c r="D17" s="296">
        <v>22170</v>
      </c>
      <c r="E17" s="199">
        <v>43496.4</v>
      </c>
    </row>
    <row r="18" spans="1:5" ht="73.5" customHeight="1">
      <c r="A18" s="242"/>
      <c r="B18" s="295"/>
      <c r="C18" s="298" t="s">
        <v>184</v>
      </c>
      <c r="D18" s="296">
        <v>13265</v>
      </c>
      <c r="E18" s="199">
        <v>27108.799999999999</v>
      </c>
    </row>
    <row r="19" spans="1:5" ht="73.5" customHeight="1">
      <c r="A19" s="242"/>
      <c r="B19" s="295"/>
      <c r="C19" s="298" t="s">
        <v>185</v>
      </c>
      <c r="D19" s="296">
        <v>26700</v>
      </c>
      <c r="E19" s="199">
        <v>40231.599999999999</v>
      </c>
    </row>
    <row r="20" spans="1:5" ht="60" customHeight="1">
      <c r="A20" s="242"/>
      <c r="B20" s="295"/>
      <c r="C20" s="298" t="s">
        <v>186</v>
      </c>
      <c r="D20" s="296">
        <v>10169.700000000001</v>
      </c>
      <c r="E20" s="199">
        <v>12139.72</v>
      </c>
    </row>
    <row r="21" spans="1:5" ht="81" customHeight="1">
      <c r="A21" s="242"/>
      <c r="B21" s="295"/>
      <c r="C21" s="298" t="s">
        <v>187</v>
      </c>
      <c r="D21" s="296">
        <v>25072</v>
      </c>
      <c r="E21" s="199">
        <v>34651.32</v>
      </c>
    </row>
    <row r="22" spans="1:5" ht="73.5" customHeight="1">
      <c r="A22" s="242"/>
      <c r="B22" s="295"/>
      <c r="C22" s="298" t="s">
        <v>188</v>
      </c>
      <c r="D22" s="296">
        <v>15611</v>
      </c>
      <c r="E22" s="199">
        <v>15703.38</v>
      </c>
    </row>
    <row r="23" spans="1:5" ht="73.5" customHeight="1">
      <c r="A23" s="242"/>
      <c r="B23" s="295"/>
      <c r="C23" s="298" t="s">
        <v>189</v>
      </c>
      <c r="D23" s="296">
        <v>19372.900000000001</v>
      </c>
      <c r="E23" s="199">
        <v>29654.73</v>
      </c>
    </row>
    <row r="24" spans="1:5" ht="93" customHeight="1">
      <c r="A24" s="242"/>
      <c r="B24" s="295"/>
      <c r="C24" s="298" t="s">
        <v>190</v>
      </c>
      <c r="D24" s="296">
        <v>21945</v>
      </c>
      <c r="E24" s="199">
        <v>42070.35</v>
      </c>
    </row>
    <row r="25" spans="1:5" ht="84" customHeight="1">
      <c r="A25" s="242"/>
      <c r="B25" s="295"/>
      <c r="C25" s="298" t="s">
        <v>191</v>
      </c>
      <c r="D25" s="296">
        <v>32040</v>
      </c>
      <c r="E25" s="199">
        <v>44125.2</v>
      </c>
    </row>
    <row r="26" spans="1:5" ht="73.5" customHeight="1">
      <c r="A26" s="242"/>
      <c r="B26" s="295"/>
      <c r="C26" s="298" t="s">
        <v>192</v>
      </c>
      <c r="D26" s="296">
        <v>13654.4</v>
      </c>
      <c r="E26" s="199">
        <v>13724.235000000001</v>
      </c>
    </row>
    <row r="27" spans="1:5">
      <c r="A27" s="242"/>
      <c r="B27" s="107"/>
      <c r="C27" s="80" t="s">
        <v>91</v>
      </c>
      <c r="D27" s="80"/>
      <c r="E27" s="111"/>
    </row>
    <row r="28" spans="1:5">
      <c r="A28" s="242"/>
      <c r="B28" s="107"/>
      <c r="C28" s="113" t="s">
        <v>92</v>
      </c>
      <c r="D28" s="113"/>
      <c r="E28" s="109"/>
    </row>
    <row r="29" spans="1:5" ht="75" customHeight="1">
      <c r="A29" s="378">
        <v>1112</v>
      </c>
      <c r="B29" s="107"/>
      <c r="C29" s="299" t="s">
        <v>150</v>
      </c>
      <c r="D29" s="113"/>
      <c r="E29" s="109"/>
    </row>
    <row r="30" spans="1:5" ht="34.5">
      <c r="A30" s="379"/>
      <c r="B30" s="110">
        <v>31002</v>
      </c>
      <c r="C30" s="164" t="s">
        <v>206</v>
      </c>
      <c r="D30" s="111">
        <f>+D31</f>
        <v>25767</v>
      </c>
      <c r="E30" s="111">
        <f>+E31</f>
        <v>25767</v>
      </c>
    </row>
    <row r="31" spans="1:5" ht="51.75">
      <c r="A31" s="242"/>
      <c r="B31" s="107"/>
      <c r="C31" s="275" t="s">
        <v>161</v>
      </c>
      <c r="D31" s="199">
        <v>25767</v>
      </c>
      <c r="E31" s="199">
        <v>25767</v>
      </c>
    </row>
    <row r="32" spans="1:5">
      <c r="A32" s="242"/>
      <c r="B32" s="107"/>
      <c r="C32" s="80" t="s">
        <v>91</v>
      </c>
      <c r="D32" s="80"/>
      <c r="E32" s="111"/>
    </row>
    <row r="33" spans="1:5">
      <c r="A33" s="242"/>
      <c r="B33" s="107"/>
      <c r="C33" s="113" t="s">
        <v>92</v>
      </c>
      <c r="D33" s="113"/>
      <c r="E33" s="111"/>
    </row>
    <row r="34" spans="1:5">
      <c r="A34" s="131"/>
      <c r="B34" s="197"/>
      <c r="C34" s="280"/>
      <c r="D34" s="274"/>
      <c r="E34" s="274"/>
    </row>
    <row r="35" spans="1:5" s="7" customFormat="1" ht="20.25" customHeight="1">
      <c r="A35" s="131"/>
      <c r="B35" s="8"/>
      <c r="C35" s="198"/>
      <c r="D35" s="95"/>
      <c r="E35" s="114"/>
    </row>
    <row r="36" spans="1:5" s="28" customFormat="1">
      <c r="A36" s="238" t="s">
        <v>52</v>
      </c>
      <c r="B36" s="238"/>
      <c r="C36" s="95"/>
      <c r="D36" s="238"/>
      <c r="E36" s="238"/>
    </row>
    <row r="37" spans="1:5" s="28" customFormat="1">
      <c r="A37" s="29" t="s">
        <v>71</v>
      </c>
      <c r="B37" s="29"/>
      <c r="C37" s="238"/>
      <c r="D37" s="29"/>
    </row>
    <row r="38" spans="1:5" s="115" customFormat="1">
      <c r="C38" s="29"/>
      <c r="D38" s="101"/>
      <c r="E38" s="116"/>
    </row>
    <row r="39" spans="1:5" s="115" customFormat="1">
      <c r="C39" s="101"/>
      <c r="D39" s="101"/>
      <c r="E39" s="116"/>
    </row>
    <row r="40" spans="1:5" s="115" customFormat="1">
      <c r="C40" s="101"/>
      <c r="D40" s="101"/>
      <c r="E40" s="116"/>
    </row>
    <row r="41" spans="1:5" s="115" customFormat="1">
      <c r="C41" s="101"/>
      <c r="D41" s="101"/>
      <c r="E41" s="116"/>
    </row>
    <row r="42" spans="1:5" s="115" customFormat="1">
      <c r="C42" s="101"/>
      <c r="D42" s="101"/>
      <c r="E42" s="116"/>
    </row>
    <row r="43" spans="1:5" s="115" customFormat="1">
      <c r="C43" s="101"/>
      <c r="D43" s="101"/>
      <c r="E43" s="116"/>
    </row>
    <row r="44" spans="1:5" s="115" customFormat="1">
      <c r="C44" s="101"/>
      <c r="D44" s="101"/>
      <c r="E44" s="116"/>
    </row>
    <row r="45" spans="1:5" s="115" customFormat="1">
      <c r="C45" s="101"/>
      <c r="D45" s="101"/>
      <c r="E45" s="116"/>
    </row>
    <row r="46" spans="1:5" s="115" customFormat="1">
      <c r="C46" s="101"/>
      <c r="D46" s="101"/>
      <c r="E46" s="116"/>
    </row>
    <row r="47" spans="1:5" s="115" customFormat="1">
      <c r="C47" s="101"/>
      <c r="D47" s="101"/>
      <c r="E47" s="116"/>
    </row>
    <row r="48" spans="1:5" s="115" customFormat="1">
      <c r="C48" s="101"/>
      <c r="D48" s="101"/>
      <c r="E48" s="116"/>
    </row>
    <row r="49" spans="3:5" s="115" customFormat="1">
      <c r="C49" s="101"/>
      <c r="D49" s="101"/>
      <c r="E49" s="116"/>
    </row>
    <row r="50" spans="3:5" s="115" customFormat="1">
      <c r="C50" s="101"/>
      <c r="D50" s="101"/>
      <c r="E50" s="116"/>
    </row>
    <row r="51" spans="3:5" s="115" customFormat="1">
      <c r="C51" s="101"/>
      <c r="D51" s="101"/>
      <c r="E51" s="116"/>
    </row>
    <row r="52" spans="3:5" s="115" customFormat="1">
      <c r="C52" s="101"/>
      <c r="D52" s="101"/>
      <c r="E52" s="116"/>
    </row>
    <row r="53" spans="3:5" s="115" customFormat="1">
      <c r="C53" s="101"/>
      <c r="D53" s="101"/>
      <c r="E53" s="116"/>
    </row>
    <row r="54" spans="3:5" s="115" customFormat="1">
      <c r="C54" s="101"/>
      <c r="D54" s="101"/>
      <c r="E54" s="116"/>
    </row>
    <row r="55" spans="3:5" s="115" customFormat="1">
      <c r="C55" s="101"/>
      <c r="D55" s="101"/>
      <c r="E55" s="116"/>
    </row>
    <row r="56" spans="3:5" s="115" customFormat="1">
      <c r="C56" s="101"/>
      <c r="D56" s="101"/>
      <c r="E56" s="116"/>
    </row>
    <row r="57" spans="3:5" s="115" customFormat="1">
      <c r="C57" s="101"/>
      <c r="D57" s="101"/>
      <c r="E57" s="116"/>
    </row>
    <row r="58" spans="3:5" s="115" customFormat="1">
      <c r="C58" s="101"/>
      <c r="D58" s="101"/>
      <c r="E58" s="116"/>
    </row>
    <row r="59" spans="3:5" s="115" customFormat="1">
      <c r="C59" s="101"/>
      <c r="D59" s="101"/>
      <c r="E59" s="116"/>
    </row>
    <row r="60" spans="3:5" s="115" customFormat="1">
      <c r="C60" s="101"/>
      <c r="D60" s="101"/>
      <c r="E60" s="116"/>
    </row>
    <row r="61" spans="3:5" s="115" customFormat="1">
      <c r="C61" s="101"/>
      <c r="D61" s="101"/>
      <c r="E61" s="116"/>
    </row>
    <row r="62" spans="3:5" s="115" customFormat="1">
      <c r="C62" s="101"/>
      <c r="D62" s="101"/>
      <c r="E62" s="116"/>
    </row>
    <row r="63" spans="3:5" s="115" customFormat="1">
      <c r="C63" s="101"/>
      <c r="D63" s="101"/>
      <c r="E63" s="116"/>
    </row>
    <row r="64" spans="3:5" s="115" customFormat="1">
      <c r="C64" s="101"/>
      <c r="D64" s="101"/>
      <c r="E64" s="116"/>
    </row>
    <row r="65" spans="3:5" s="115" customFormat="1">
      <c r="C65" s="101"/>
      <c r="D65" s="101"/>
      <c r="E65" s="116"/>
    </row>
    <row r="66" spans="3:5" s="115" customFormat="1">
      <c r="C66" s="101"/>
      <c r="D66" s="101"/>
      <c r="E66" s="116"/>
    </row>
    <row r="67" spans="3:5" s="115" customFormat="1">
      <c r="C67" s="101"/>
      <c r="D67" s="101"/>
      <c r="E67" s="116"/>
    </row>
    <row r="68" spans="3:5" s="115" customFormat="1">
      <c r="C68" s="101"/>
      <c r="D68" s="101"/>
      <c r="E68" s="116"/>
    </row>
    <row r="69" spans="3:5" s="115" customFormat="1">
      <c r="C69" s="101"/>
      <c r="D69" s="101"/>
      <c r="E69" s="116"/>
    </row>
    <row r="70" spans="3:5" s="115" customFormat="1">
      <c r="C70" s="101"/>
      <c r="D70" s="101"/>
      <c r="E70" s="116"/>
    </row>
    <row r="71" spans="3:5" s="115" customFormat="1">
      <c r="C71" s="101"/>
      <c r="D71" s="101"/>
      <c r="E71" s="116"/>
    </row>
    <row r="72" spans="3:5" s="115" customFormat="1">
      <c r="C72" s="101"/>
      <c r="D72" s="101"/>
      <c r="E72" s="116"/>
    </row>
    <row r="73" spans="3:5" s="115" customFormat="1">
      <c r="C73" s="101"/>
      <c r="D73" s="101"/>
      <c r="E73" s="116"/>
    </row>
    <row r="74" spans="3:5" s="115" customFormat="1">
      <c r="C74" s="101"/>
      <c r="D74" s="101"/>
      <c r="E74" s="116"/>
    </row>
    <row r="75" spans="3:5" s="115" customFormat="1">
      <c r="C75" s="101"/>
      <c r="D75" s="101"/>
      <c r="E75" s="116"/>
    </row>
    <row r="76" spans="3:5" s="115" customFormat="1">
      <c r="C76" s="101"/>
      <c r="D76" s="101"/>
      <c r="E76" s="116"/>
    </row>
    <row r="77" spans="3:5" s="115" customFormat="1">
      <c r="C77" s="101"/>
      <c r="D77" s="101"/>
      <c r="E77" s="116"/>
    </row>
    <row r="78" spans="3:5" s="115" customFormat="1">
      <c r="C78" s="101"/>
      <c r="D78" s="101"/>
      <c r="E78" s="116"/>
    </row>
    <row r="79" spans="3:5" s="115" customFormat="1">
      <c r="C79" s="101"/>
      <c r="D79" s="101"/>
      <c r="E79" s="116"/>
    </row>
    <row r="80" spans="3:5" s="115" customFormat="1">
      <c r="C80" s="101"/>
      <c r="D80" s="101"/>
      <c r="E80" s="116"/>
    </row>
    <row r="81" spans="3:5" s="115" customFormat="1">
      <c r="C81" s="101"/>
      <c r="D81" s="101"/>
      <c r="E81" s="116"/>
    </row>
    <row r="82" spans="3:5" s="115" customFormat="1">
      <c r="C82" s="101"/>
      <c r="D82" s="101"/>
      <c r="E82" s="116"/>
    </row>
    <row r="83" spans="3:5" s="115" customFormat="1">
      <c r="C83" s="101"/>
      <c r="D83" s="101"/>
      <c r="E83" s="116"/>
    </row>
    <row r="84" spans="3:5" s="115" customFormat="1">
      <c r="C84" s="101"/>
      <c r="D84" s="101"/>
      <c r="E84" s="116"/>
    </row>
    <row r="85" spans="3:5" s="115" customFormat="1">
      <c r="C85" s="101"/>
      <c r="D85" s="101"/>
      <c r="E85" s="116"/>
    </row>
    <row r="86" spans="3:5" s="115" customFormat="1">
      <c r="C86" s="101"/>
      <c r="D86" s="101"/>
      <c r="E86" s="116"/>
    </row>
    <row r="87" spans="3:5" s="115" customFormat="1">
      <c r="C87" s="101"/>
      <c r="D87" s="101"/>
      <c r="E87" s="116"/>
    </row>
    <row r="88" spans="3:5" s="115" customFormat="1">
      <c r="C88" s="101"/>
      <c r="D88" s="101"/>
      <c r="E88" s="116"/>
    </row>
    <row r="89" spans="3:5" s="115" customFormat="1">
      <c r="C89" s="101"/>
      <c r="D89" s="101"/>
      <c r="E89" s="116"/>
    </row>
    <row r="90" spans="3:5" s="115" customFormat="1">
      <c r="C90" s="101"/>
      <c r="D90" s="101"/>
      <c r="E90" s="116"/>
    </row>
    <row r="91" spans="3:5" s="115" customFormat="1">
      <c r="C91" s="101"/>
      <c r="D91" s="101"/>
      <c r="E91" s="116"/>
    </row>
    <row r="92" spans="3:5" s="115" customFormat="1">
      <c r="C92" s="101"/>
      <c r="D92" s="101"/>
      <c r="E92" s="116"/>
    </row>
    <row r="93" spans="3:5" s="115" customFormat="1">
      <c r="C93" s="101"/>
      <c r="D93" s="101"/>
      <c r="E93" s="116"/>
    </row>
    <row r="94" spans="3:5" s="115" customFormat="1">
      <c r="C94" s="101"/>
      <c r="D94" s="101"/>
      <c r="E94" s="116"/>
    </row>
    <row r="95" spans="3:5" s="115" customFormat="1">
      <c r="C95" s="101"/>
      <c r="D95" s="101"/>
      <c r="E95" s="116"/>
    </row>
    <row r="96" spans="3:5" s="115" customFormat="1">
      <c r="C96" s="101"/>
      <c r="D96" s="101"/>
      <c r="E96" s="116"/>
    </row>
    <row r="97" spans="3:5" s="115" customFormat="1">
      <c r="C97" s="101"/>
      <c r="D97" s="101"/>
      <c r="E97" s="116"/>
    </row>
    <row r="98" spans="3:5" s="115" customFormat="1">
      <c r="C98" s="101"/>
      <c r="D98" s="101"/>
      <c r="E98" s="116"/>
    </row>
    <row r="99" spans="3:5" s="115" customFormat="1">
      <c r="C99" s="101"/>
      <c r="D99" s="101"/>
      <c r="E99" s="116"/>
    </row>
    <row r="100" spans="3:5" s="115" customFormat="1">
      <c r="C100" s="101"/>
      <c r="D100" s="101"/>
      <c r="E100" s="116"/>
    </row>
    <row r="101" spans="3:5" s="115" customFormat="1">
      <c r="C101" s="101"/>
      <c r="D101" s="101"/>
      <c r="E101" s="116"/>
    </row>
    <row r="102" spans="3:5" s="115" customFormat="1">
      <c r="C102" s="101"/>
      <c r="D102" s="101"/>
      <c r="E102" s="116"/>
    </row>
    <row r="103" spans="3:5" s="115" customFormat="1">
      <c r="C103" s="101"/>
      <c r="D103" s="101"/>
      <c r="E103" s="116"/>
    </row>
    <row r="104" spans="3:5" s="115" customFormat="1">
      <c r="C104" s="101"/>
      <c r="D104" s="101"/>
      <c r="E104" s="116"/>
    </row>
    <row r="105" spans="3:5" s="115" customFormat="1">
      <c r="C105" s="101"/>
      <c r="D105" s="101"/>
      <c r="E105" s="116"/>
    </row>
    <row r="106" spans="3:5" s="115" customFormat="1">
      <c r="C106" s="101"/>
      <c r="D106" s="101"/>
      <c r="E106" s="116"/>
    </row>
    <row r="107" spans="3:5" s="115" customFormat="1">
      <c r="C107" s="101"/>
      <c r="D107" s="101"/>
      <c r="E107" s="116"/>
    </row>
    <row r="108" spans="3:5" s="115" customFormat="1">
      <c r="C108" s="101"/>
      <c r="D108" s="101"/>
      <c r="E108" s="116"/>
    </row>
    <row r="109" spans="3:5" s="115" customFormat="1">
      <c r="C109" s="101"/>
      <c r="D109" s="101"/>
      <c r="E109" s="116"/>
    </row>
    <row r="110" spans="3:5" s="115" customFormat="1">
      <c r="C110" s="101"/>
      <c r="D110" s="101"/>
      <c r="E110" s="116"/>
    </row>
    <row r="111" spans="3:5" s="115" customFormat="1">
      <c r="C111" s="101"/>
      <c r="D111" s="101"/>
      <c r="E111" s="116"/>
    </row>
    <row r="112" spans="3:5" s="115" customFormat="1">
      <c r="C112" s="101"/>
      <c r="D112" s="101"/>
      <c r="E112" s="116"/>
    </row>
    <row r="113" spans="3:5" s="115" customFormat="1">
      <c r="C113" s="101"/>
      <c r="D113" s="101"/>
      <c r="E113" s="116"/>
    </row>
    <row r="114" spans="3:5" s="115" customFormat="1">
      <c r="C114" s="101"/>
      <c r="D114" s="101"/>
      <c r="E114" s="116"/>
    </row>
    <row r="115" spans="3:5" s="115" customFormat="1">
      <c r="C115" s="101"/>
      <c r="D115" s="101"/>
      <c r="E115" s="116"/>
    </row>
    <row r="116" spans="3:5" s="115" customFormat="1">
      <c r="C116" s="101"/>
      <c r="D116" s="101"/>
      <c r="E116" s="116"/>
    </row>
    <row r="117" spans="3:5" s="115" customFormat="1">
      <c r="C117" s="101"/>
      <c r="D117" s="101"/>
      <c r="E117" s="116"/>
    </row>
    <row r="118" spans="3:5" s="115" customFormat="1">
      <c r="C118" s="101"/>
      <c r="D118" s="101"/>
      <c r="E118" s="116"/>
    </row>
    <row r="119" spans="3:5" s="115" customFormat="1">
      <c r="C119" s="101"/>
      <c r="D119" s="101"/>
      <c r="E119" s="116"/>
    </row>
    <row r="120" spans="3:5" s="115" customFormat="1">
      <c r="C120" s="101"/>
      <c r="D120" s="101"/>
      <c r="E120" s="116"/>
    </row>
    <row r="121" spans="3:5" s="115" customFormat="1">
      <c r="C121" s="101"/>
      <c r="D121" s="101"/>
      <c r="E121" s="116"/>
    </row>
    <row r="122" spans="3:5" s="115" customFormat="1">
      <c r="C122" s="101"/>
      <c r="D122" s="101"/>
      <c r="E122" s="116"/>
    </row>
    <row r="123" spans="3:5" s="115" customFormat="1">
      <c r="C123" s="101"/>
      <c r="D123" s="101"/>
      <c r="E123" s="116"/>
    </row>
    <row r="124" spans="3:5" s="115" customFormat="1">
      <c r="C124" s="101"/>
      <c r="D124" s="101"/>
      <c r="E124" s="116"/>
    </row>
    <row r="125" spans="3:5" s="115" customFormat="1">
      <c r="C125" s="101"/>
      <c r="D125" s="101"/>
      <c r="E125" s="116"/>
    </row>
    <row r="126" spans="3:5" s="115" customFormat="1">
      <c r="C126" s="101"/>
      <c r="D126" s="101"/>
      <c r="E126" s="116"/>
    </row>
    <row r="127" spans="3:5" s="115" customFormat="1">
      <c r="C127" s="101"/>
      <c r="D127" s="101"/>
      <c r="E127" s="116"/>
    </row>
    <row r="128" spans="3:5" s="115" customFormat="1">
      <c r="C128" s="101"/>
      <c r="D128" s="101"/>
      <c r="E128" s="116"/>
    </row>
    <row r="129" spans="3:5" s="115" customFormat="1">
      <c r="C129" s="101"/>
      <c r="D129" s="101"/>
      <c r="E129" s="116"/>
    </row>
    <row r="130" spans="3:5" s="115" customFormat="1">
      <c r="C130" s="101"/>
      <c r="D130" s="101"/>
      <c r="E130" s="116"/>
    </row>
    <row r="131" spans="3:5" s="115" customFormat="1">
      <c r="C131" s="101"/>
      <c r="D131" s="101"/>
      <c r="E131" s="116"/>
    </row>
    <row r="132" spans="3:5" s="115" customFormat="1">
      <c r="C132" s="101"/>
      <c r="D132" s="101"/>
      <c r="E132" s="116"/>
    </row>
    <row r="133" spans="3:5" s="115" customFormat="1">
      <c r="C133" s="101"/>
      <c r="D133" s="101"/>
      <c r="E133" s="116"/>
    </row>
    <row r="134" spans="3:5" s="115" customFormat="1">
      <c r="C134" s="101"/>
      <c r="D134" s="101"/>
      <c r="E134" s="116"/>
    </row>
    <row r="135" spans="3:5" s="115" customFormat="1">
      <c r="C135" s="101"/>
      <c r="D135" s="101"/>
      <c r="E135" s="116"/>
    </row>
    <row r="136" spans="3:5" s="115" customFormat="1">
      <c r="C136" s="101"/>
      <c r="D136" s="101"/>
      <c r="E136" s="116"/>
    </row>
    <row r="137" spans="3:5" s="115" customFormat="1">
      <c r="C137" s="101"/>
      <c r="D137" s="101"/>
      <c r="E137" s="116"/>
    </row>
    <row r="138" spans="3:5" s="115" customFormat="1">
      <c r="C138" s="101"/>
      <c r="D138" s="101"/>
      <c r="E138" s="116"/>
    </row>
    <row r="139" spans="3:5" s="115" customFormat="1">
      <c r="C139" s="101"/>
      <c r="D139" s="101"/>
      <c r="E139" s="116"/>
    </row>
    <row r="140" spans="3:5" s="115" customFormat="1">
      <c r="C140" s="101"/>
      <c r="D140" s="101"/>
      <c r="E140" s="116"/>
    </row>
    <row r="141" spans="3:5" s="115" customFormat="1">
      <c r="C141" s="101"/>
      <c r="D141" s="101"/>
      <c r="E141" s="116"/>
    </row>
    <row r="142" spans="3:5" s="115" customFormat="1">
      <c r="C142" s="101"/>
      <c r="D142" s="101"/>
      <c r="E142" s="116"/>
    </row>
    <row r="143" spans="3:5" s="115" customFormat="1">
      <c r="C143" s="101"/>
      <c r="D143" s="101"/>
      <c r="E143" s="116"/>
    </row>
    <row r="144" spans="3:5" s="115" customFormat="1">
      <c r="C144" s="101"/>
      <c r="D144" s="101"/>
      <c r="E144" s="116"/>
    </row>
    <row r="145" spans="3:5" s="115" customFormat="1">
      <c r="C145" s="101"/>
      <c r="D145" s="101"/>
      <c r="E145" s="116"/>
    </row>
    <row r="146" spans="3:5" s="115" customFormat="1">
      <c r="C146" s="101"/>
      <c r="D146" s="101"/>
      <c r="E146" s="116"/>
    </row>
    <row r="147" spans="3:5" s="115" customFormat="1">
      <c r="C147" s="101"/>
      <c r="D147" s="101"/>
      <c r="E147" s="116"/>
    </row>
    <row r="148" spans="3:5" s="115" customFormat="1">
      <c r="C148" s="101"/>
      <c r="D148" s="101"/>
      <c r="E148" s="116"/>
    </row>
    <row r="149" spans="3:5" s="115" customFormat="1">
      <c r="C149" s="101"/>
      <c r="D149" s="101"/>
      <c r="E149" s="116"/>
    </row>
    <row r="150" spans="3:5" s="115" customFormat="1">
      <c r="C150" s="101"/>
      <c r="D150" s="101"/>
      <c r="E150" s="116"/>
    </row>
  </sheetData>
  <mergeCells count="7">
    <mergeCell ref="B1:E1"/>
    <mergeCell ref="A29:A30"/>
    <mergeCell ref="A3:E3"/>
    <mergeCell ref="A5:B5"/>
    <mergeCell ref="C5:C6"/>
    <mergeCell ref="D5:E5"/>
    <mergeCell ref="A11:A15"/>
  </mergeCells>
  <pageMargins left="0.2" right="0.2" top="0.2" bottom="0.23" header="0.21" footer="0.23"/>
  <pageSetup paperSize="9" scale="8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64"/>
  <sheetViews>
    <sheetView showGridLines="0" tabSelected="1" zoomScaleNormal="100" workbookViewId="0">
      <selection activeCell="I10" sqref="I10"/>
    </sheetView>
  </sheetViews>
  <sheetFormatPr defaultRowHeight="17.25"/>
  <cols>
    <col min="1" max="1" width="31.7109375" style="4" customWidth="1"/>
    <col min="2" max="2" width="59.28515625" style="4" customWidth="1"/>
    <col min="3" max="4" width="20.7109375" style="4" customWidth="1"/>
    <col min="5" max="5" width="9.85546875" style="4" bestFit="1" customWidth="1"/>
    <col min="6" max="243" width="9.140625" style="4"/>
    <col min="244" max="244" width="31.7109375" style="4" customWidth="1"/>
    <col min="245" max="245" width="50.140625" style="4" bestFit="1" customWidth="1"/>
    <col min="246" max="246" width="19.42578125" style="4" bestFit="1" customWidth="1"/>
    <col min="247" max="248" width="16" style="4" bestFit="1" customWidth="1"/>
    <col min="249" max="499" width="9.140625" style="4"/>
    <col min="500" max="500" width="31.7109375" style="4" customWidth="1"/>
    <col min="501" max="501" width="50.140625" style="4" bestFit="1" customWidth="1"/>
    <col min="502" max="502" width="19.42578125" style="4" bestFit="1" customWidth="1"/>
    <col min="503" max="504" width="16" style="4" bestFit="1" customWidth="1"/>
    <col min="505" max="755" width="9.140625" style="4"/>
    <col min="756" max="756" width="31.7109375" style="4" customWidth="1"/>
    <col min="757" max="757" width="50.140625" style="4" bestFit="1" customWidth="1"/>
    <col min="758" max="758" width="19.42578125" style="4" bestFit="1" customWidth="1"/>
    <col min="759" max="760" width="16" style="4" bestFit="1" customWidth="1"/>
    <col min="761" max="1011" width="9.140625" style="4"/>
    <col min="1012" max="1012" width="31.7109375" style="4" customWidth="1"/>
    <col min="1013" max="1013" width="50.140625" style="4" bestFit="1" customWidth="1"/>
    <col min="1014" max="1014" width="19.42578125" style="4" bestFit="1" customWidth="1"/>
    <col min="1015" max="1016" width="16" style="4" bestFit="1" customWidth="1"/>
    <col min="1017" max="1267" width="9.140625" style="4"/>
    <col min="1268" max="1268" width="31.7109375" style="4" customWidth="1"/>
    <col min="1269" max="1269" width="50.140625" style="4" bestFit="1" customWidth="1"/>
    <col min="1270" max="1270" width="19.42578125" style="4" bestFit="1" customWidth="1"/>
    <col min="1271" max="1272" width="16" style="4" bestFit="1" customWidth="1"/>
    <col min="1273" max="1523" width="9.140625" style="4"/>
    <col min="1524" max="1524" width="31.7109375" style="4" customWidth="1"/>
    <col min="1525" max="1525" width="50.140625" style="4" bestFit="1" customWidth="1"/>
    <col min="1526" max="1526" width="19.42578125" style="4" bestFit="1" customWidth="1"/>
    <col min="1527" max="1528" width="16" style="4" bestFit="1" customWidth="1"/>
    <col min="1529" max="1779" width="9.140625" style="4"/>
    <col min="1780" max="1780" width="31.7109375" style="4" customWidth="1"/>
    <col min="1781" max="1781" width="50.140625" style="4" bestFit="1" customWidth="1"/>
    <col min="1782" max="1782" width="19.42578125" style="4" bestFit="1" customWidth="1"/>
    <col min="1783" max="1784" width="16" style="4" bestFit="1" customWidth="1"/>
    <col min="1785" max="2035" width="9.140625" style="4"/>
    <col min="2036" max="2036" width="31.7109375" style="4" customWidth="1"/>
    <col min="2037" max="2037" width="50.140625" style="4" bestFit="1" customWidth="1"/>
    <col min="2038" max="2038" width="19.42578125" style="4" bestFit="1" customWidth="1"/>
    <col min="2039" max="2040" width="16" style="4" bestFit="1" customWidth="1"/>
    <col min="2041" max="2291" width="9.140625" style="4"/>
    <col min="2292" max="2292" width="31.7109375" style="4" customWidth="1"/>
    <col min="2293" max="2293" width="50.140625" style="4" bestFit="1" customWidth="1"/>
    <col min="2294" max="2294" width="19.42578125" style="4" bestFit="1" customWidth="1"/>
    <col min="2295" max="2296" width="16" style="4" bestFit="1" customWidth="1"/>
    <col min="2297" max="2547" width="9.140625" style="4"/>
    <col min="2548" max="2548" width="31.7109375" style="4" customWidth="1"/>
    <col min="2549" max="2549" width="50.140625" style="4" bestFit="1" customWidth="1"/>
    <col min="2550" max="2550" width="19.42578125" style="4" bestFit="1" customWidth="1"/>
    <col min="2551" max="2552" width="16" style="4" bestFit="1" customWidth="1"/>
    <col min="2553" max="2803" width="9.140625" style="4"/>
    <col min="2804" max="2804" width="31.7109375" style="4" customWidth="1"/>
    <col min="2805" max="2805" width="50.140625" style="4" bestFit="1" customWidth="1"/>
    <col min="2806" max="2806" width="19.42578125" style="4" bestFit="1" customWidth="1"/>
    <col min="2807" max="2808" width="16" style="4" bestFit="1" customWidth="1"/>
    <col min="2809" max="3059" width="9.140625" style="4"/>
    <col min="3060" max="3060" width="31.7109375" style="4" customWidth="1"/>
    <col min="3061" max="3061" width="50.140625" style="4" bestFit="1" customWidth="1"/>
    <col min="3062" max="3062" width="19.42578125" style="4" bestFit="1" customWidth="1"/>
    <col min="3063" max="3064" width="16" style="4" bestFit="1" customWidth="1"/>
    <col min="3065" max="3315" width="9.140625" style="4"/>
    <col min="3316" max="3316" width="31.7109375" style="4" customWidth="1"/>
    <col min="3317" max="3317" width="50.140625" style="4" bestFit="1" customWidth="1"/>
    <col min="3318" max="3318" width="19.42578125" style="4" bestFit="1" customWidth="1"/>
    <col min="3319" max="3320" width="16" style="4" bestFit="1" customWidth="1"/>
    <col min="3321" max="3571" width="9.140625" style="4"/>
    <col min="3572" max="3572" width="31.7109375" style="4" customWidth="1"/>
    <col min="3573" max="3573" width="50.140625" style="4" bestFit="1" customWidth="1"/>
    <col min="3574" max="3574" width="19.42578125" style="4" bestFit="1" customWidth="1"/>
    <col min="3575" max="3576" width="16" style="4" bestFit="1" customWidth="1"/>
    <col min="3577" max="3827" width="9.140625" style="4"/>
    <col min="3828" max="3828" width="31.7109375" style="4" customWidth="1"/>
    <col min="3829" max="3829" width="50.140625" style="4" bestFit="1" customWidth="1"/>
    <col min="3830" max="3830" width="19.42578125" style="4" bestFit="1" customWidth="1"/>
    <col min="3831" max="3832" width="16" style="4" bestFit="1" customWidth="1"/>
    <col min="3833" max="4083" width="9.140625" style="4"/>
    <col min="4084" max="4084" width="31.7109375" style="4" customWidth="1"/>
    <col min="4085" max="4085" width="50.140625" style="4" bestFit="1" customWidth="1"/>
    <col min="4086" max="4086" width="19.42578125" style="4" bestFit="1" customWidth="1"/>
    <col min="4087" max="4088" width="16" style="4" bestFit="1" customWidth="1"/>
    <col min="4089" max="4339" width="9.140625" style="4"/>
    <col min="4340" max="4340" width="31.7109375" style="4" customWidth="1"/>
    <col min="4341" max="4341" width="50.140625" style="4" bestFit="1" customWidth="1"/>
    <col min="4342" max="4342" width="19.42578125" style="4" bestFit="1" customWidth="1"/>
    <col min="4343" max="4344" width="16" style="4" bestFit="1" customWidth="1"/>
    <col min="4345" max="4595" width="9.140625" style="4"/>
    <col min="4596" max="4596" width="31.7109375" style="4" customWidth="1"/>
    <col min="4597" max="4597" width="50.140625" style="4" bestFit="1" customWidth="1"/>
    <col min="4598" max="4598" width="19.42578125" style="4" bestFit="1" customWidth="1"/>
    <col min="4599" max="4600" width="16" style="4" bestFit="1" customWidth="1"/>
    <col min="4601" max="4851" width="9.140625" style="4"/>
    <col min="4852" max="4852" width="31.7109375" style="4" customWidth="1"/>
    <col min="4853" max="4853" width="50.140625" style="4" bestFit="1" customWidth="1"/>
    <col min="4854" max="4854" width="19.42578125" style="4" bestFit="1" customWidth="1"/>
    <col min="4855" max="4856" width="16" style="4" bestFit="1" customWidth="1"/>
    <col min="4857" max="5107" width="9.140625" style="4"/>
    <col min="5108" max="5108" width="31.7109375" style="4" customWidth="1"/>
    <col min="5109" max="5109" width="50.140625" style="4" bestFit="1" customWidth="1"/>
    <col min="5110" max="5110" width="19.42578125" style="4" bestFit="1" customWidth="1"/>
    <col min="5111" max="5112" width="16" style="4" bestFit="1" customWidth="1"/>
    <col min="5113" max="5363" width="9.140625" style="4"/>
    <col min="5364" max="5364" width="31.7109375" style="4" customWidth="1"/>
    <col min="5365" max="5365" width="50.140625" style="4" bestFit="1" customWidth="1"/>
    <col min="5366" max="5366" width="19.42578125" style="4" bestFit="1" customWidth="1"/>
    <col min="5367" max="5368" width="16" style="4" bestFit="1" customWidth="1"/>
    <col min="5369" max="5619" width="9.140625" style="4"/>
    <col min="5620" max="5620" width="31.7109375" style="4" customWidth="1"/>
    <col min="5621" max="5621" width="50.140625" style="4" bestFit="1" customWidth="1"/>
    <col min="5622" max="5622" width="19.42578125" style="4" bestFit="1" customWidth="1"/>
    <col min="5623" max="5624" width="16" style="4" bestFit="1" customWidth="1"/>
    <col min="5625" max="5875" width="9.140625" style="4"/>
    <col min="5876" max="5876" width="31.7109375" style="4" customWidth="1"/>
    <col min="5877" max="5877" width="50.140625" style="4" bestFit="1" customWidth="1"/>
    <col min="5878" max="5878" width="19.42578125" style="4" bestFit="1" customWidth="1"/>
    <col min="5879" max="5880" width="16" style="4" bestFit="1" customWidth="1"/>
    <col min="5881" max="6131" width="9.140625" style="4"/>
    <col min="6132" max="6132" width="31.7109375" style="4" customWidth="1"/>
    <col min="6133" max="6133" width="50.140625" style="4" bestFit="1" customWidth="1"/>
    <col min="6134" max="6134" width="19.42578125" style="4" bestFit="1" customWidth="1"/>
    <col min="6135" max="6136" width="16" style="4" bestFit="1" customWidth="1"/>
    <col min="6137" max="6387" width="9.140625" style="4"/>
    <col min="6388" max="6388" width="31.7109375" style="4" customWidth="1"/>
    <col min="6389" max="6389" width="50.140625" style="4" bestFit="1" customWidth="1"/>
    <col min="6390" max="6390" width="19.42578125" style="4" bestFit="1" customWidth="1"/>
    <col min="6391" max="6392" width="16" style="4" bestFit="1" customWidth="1"/>
    <col min="6393" max="6643" width="9.140625" style="4"/>
    <col min="6644" max="6644" width="31.7109375" style="4" customWidth="1"/>
    <col min="6645" max="6645" width="50.140625" style="4" bestFit="1" customWidth="1"/>
    <col min="6646" max="6646" width="19.42578125" style="4" bestFit="1" customWidth="1"/>
    <col min="6647" max="6648" width="16" style="4" bestFit="1" customWidth="1"/>
    <col min="6649" max="6899" width="9.140625" style="4"/>
    <col min="6900" max="6900" width="31.7109375" style="4" customWidth="1"/>
    <col min="6901" max="6901" width="50.140625" style="4" bestFit="1" customWidth="1"/>
    <col min="6902" max="6902" width="19.42578125" style="4" bestFit="1" customWidth="1"/>
    <col min="6903" max="6904" width="16" style="4" bestFit="1" customWidth="1"/>
    <col min="6905" max="7155" width="9.140625" style="4"/>
    <col min="7156" max="7156" width="31.7109375" style="4" customWidth="1"/>
    <col min="7157" max="7157" width="50.140625" style="4" bestFit="1" customWidth="1"/>
    <col min="7158" max="7158" width="19.42578125" style="4" bestFit="1" customWidth="1"/>
    <col min="7159" max="7160" width="16" style="4" bestFit="1" customWidth="1"/>
    <col min="7161" max="7411" width="9.140625" style="4"/>
    <col min="7412" max="7412" width="31.7109375" style="4" customWidth="1"/>
    <col min="7413" max="7413" width="50.140625" style="4" bestFit="1" customWidth="1"/>
    <col min="7414" max="7414" width="19.42578125" style="4" bestFit="1" customWidth="1"/>
    <col min="7415" max="7416" width="16" style="4" bestFit="1" customWidth="1"/>
    <col min="7417" max="7667" width="9.140625" style="4"/>
    <col min="7668" max="7668" width="31.7109375" style="4" customWidth="1"/>
    <col min="7669" max="7669" width="50.140625" style="4" bestFit="1" customWidth="1"/>
    <col min="7670" max="7670" width="19.42578125" style="4" bestFit="1" customWidth="1"/>
    <col min="7671" max="7672" width="16" style="4" bestFit="1" customWidth="1"/>
    <col min="7673" max="7923" width="9.140625" style="4"/>
    <col min="7924" max="7924" width="31.7109375" style="4" customWidth="1"/>
    <col min="7925" max="7925" width="50.140625" style="4" bestFit="1" customWidth="1"/>
    <col min="7926" max="7926" width="19.42578125" style="4" bestFit="1" customWidth="1"/>
    <col min="7927" max="7928" width="16" style="4" bestFit="1" customWidth="1"/>
    <col min="7929" max="8179" width="9.140625" style="4"/>
    <col min="8180" max="8180" width="31.7109375" style="4" customWidth="1"/>
    <col min="8181" max="8181" width="50.140625" style="4" bestFit="1" customWidth="1"/>
    <col min="8182" max="8182" width="19.42578125" style="4" bestFit="1" customWidth="1"/>
    <col min="8183" max="8184" width="16" style="4" bestFit="1" customWidth="1"/>
    <col min="8185" max="8435" width="9.140625" style="4"/>
    <col min="8436" max="8436" width="31.7109375" style="4" customWidth="1"/>
    <col min="8437" max="8437" width="50.140625" style="4" bestFit="1" customWidth="1"/>
    <col min="8438" max="8438" width="19.42578125" style="4" bestFit="1" customWidth="1"/>
    <col min="8439" max="8440" width="16" style="4" bestFit="1" customWidth="1"/>
    <col min="8441" max="8691" width="9.140625" style="4"/>
    <col min="8692" max="8692" width="31.7109375" style="4" customWidth="1"/>
    <col min="8693" max="8693" width="50.140625" style="4" bestFit="1" customWidth="1"/>
    <col min="8694" max="8694" width="19.42578125" style="4" bestFit="1" customWidth="1"/>
    <col min="8695" max="8696" width="16" style="4" bestFit="1" customWidth="1"/>
    <col min="8697" max="8947" width="9.140625" style="4"/>
    <col min="8948" max="8948" width="31.7109375" style="4" customWidth="1"/>
    <col min="8949" max="8949" width="50.140625" style="4" bestFit="1" customWidth="1"/>
    <col min="8950" max="8950" width="19.42578125" style="4" bestFit="1" customWidth="1"/>
    <col min="8951" max="8952" width="16" style="4" bestFit="1" customWidth="1"/>
    <col min="8953" max="9203" width="9.140625" style="4"/>
    <col min="9204" max="9204" width="31.7109375" style="4" customWidth="1"/>
    <col min="9205" max="9205" width="50.140625" style="4" bestFit="1" customWidth="1"/>
    <col min="9206" max="9206" width="19.42578125" style="4" bestFit="1" customWidth="1"/>
    <col min="9207" max="9208" width="16" style="4" bestFit="1" customWidth="1"/>
    <col min="9209" max="9459" width="9.140625" style="4"/>
    <col min="9460" max="9460" width="31.7109375" style="4" customWidth="1"/>
    <col min="9461" max="9461" width="50.140625" style="4" bestFit="1" customWidth="1"/>
    <col min="9462" max="9462" width="19.42578125" style="4" bestFit="1" customWidth="1"/>
    <col min="9463" max="9464" width="16" style="4" bestFit="1" customWidth="1"/>
    <col min="9465" max="9715" width="9.140625" style="4"/>
    <col min="9716" max="9716" width="31.7109375" style="4" customWidth="1"/>
    <col min="9717" max="9717" width="50.140625" style="4" bestFit="1" customWidth="1"/>
    <col min="9718" max="9718" width="19.42578125" style="4" bestFit="1" customWidth="1"/>
    <col min="9719" max="9720" width="16" style="4" bestFit="1" customWidth="1"/>
    <col min="9721" max="9971" width="9.140625" style="4"/>
    <col min="9972" max="9972" width="31.7109375" style="4" customWidth="1"/>
    <col min="9973" max="9973" width="50.140625" style="4" bestFit="1" customWidth="1"/>
    <col min="9974" max="9974" width="19.42578125" style="4" bestFit="1" customWidth="1"/>
    <col min="9975" max="9976" width="16" style="4" bestFit="1" customWidth="1"/>
    <col min="9977" max="10227" width="9.140625" style="4"/>
    <col min="10228" max="10228" width="31.7109375" style="4" customWidth="1"/>
    <col min="10229" max="10229" width="50.140625" style="4" bestFit="1" customWidth="1"/>
    <col min="10230" max="10230" width="19.42578125" style="4" bestFit="1" customWidth="1"/>
    <col min="10231" max="10232" width="16" style="4" bestFit="1" customWidth="1"/>
    <col min="10233" max="10483" width="9.140625" style="4"/>
    <col min="10484" max="10484" width="31.7109375" style="4" customWidth="1"/>
    <col min="10485" max="10485" width="50.140625" style="4" bestFit="1" customWidth="1"/>
    <col min="10486" max="10486" width="19.42578125" style="4" bestFit="1" customWidth="1"/>
    <col min="10487" max="10488" width="16" style="4" bestFit="1" customWidth="1"/>
    <col min="10489" max="10739" width="9.140625" style="4"/>
    <col min="10740" max="10740" width="31.7109375" style="4" customWidth="1"/>
    <col min="10741" max="10741" width="50.140625" style="4" bestFit="1" customWidth="1"/>
    <col min="10742" max="10742" width="19.42578125" style="4" bestFit="1" customWidth="1"/>
    <col min="10743" max="10744" width="16" style="4" bestFit="1" customWidth="1"/>
    <col min="10745" max="10995" width="9.140625" style="4"/>
    <col min="10996" max="10996" width="31.7109375" style="4" customWidth="1"/>
    <col min="10997" max="10997" width="50.140625" style="4" bestFit="1" customWidth="1"/>
    <col min="10998" max="10998" width="19.42578125" style="4" bestFit="1" customWidth="1"/>
    <col min="10999" max="11000" width="16" style="4" bestFit="1" customWidth="1"/>
    <col min="11001" max="11251" width="9.140625" style="4"/>
    <col min="11252" max="11252" width="31.7109375" style="4" customWidth="1"/>
    <col min="11253" max="11253" width="50.140625" style="4" bestFit="1" customWidth="1"/>
    <col min="11254" max="11254" width="19.42578125" style="4" bestFit="1" customWidth="1"/>
    <col min="11255" max="11256" width="16" style="4" bestFit="1" customWidth="1"/>
    <col min="11257" max="11507" width="9.140625" style="4"/>
    <col min="11508" max="11508" width="31.7109375" style="4" customWidth="1"/>
    <col min="11509" max="11509" width="50.140625" style="4" bestFit="1" customWidth="1"/>
    <col min="11510" max="11510" width="19.42578125" style="4" bestFit="1" customWidth="1"/>
    <col min="11511" max="11512" width="16" style="4" bestFit="1" customWidth="1"/>
    <col min="11513" max="11763" width="9.140625" style="4"/>
    <col min="11764" max="11764" width="31.7109375" style="4" customWidth="1"/>
    <col min="11765" max="11765" width="50.140625" style="4" bestFit="1" customWidth="1"/>
    <col min="11766" max="11766" width="19.42578125" style="4" bestFit="1" customWidth="1"/>
    <col min="11767" max="11768" width="16" style="4" bestFit="1" customWidth="1"/>
    <col min="11769" max="12019" width="9.140625" style="4"/>
    <col min="12020" max="12020" width="31.7109375" style="4" customWidth="1"/>
    <col min="12021" max="12021" width="50.140625" style="4" bestFit="1" customWidth="1"/>
    <col min="12022" max="12022" width="19.42578125" style="4" bestFit="1" customWidth="1"/>
    <col min="12023" max="12024" width="16" style="4" bestFit="1" customWidth="1"/>
    <col min="12025" max="12275" width="9.140625" style="4"/>
    <col min="12276" max="12276" width="31.7109375" style="4" customWidth="1"/>
    <col min="12277" max="12277" width="50.140625" style="4" bestFit="1" customWidth="1"/>
    <col min="12278" max="12278" width="19.42578125" style="4" bestFit="1" customWidth="1"/>
    <col min="12279" max="12280" width="16" style="4" bestFit="1" customWidth="1"/>
    <col min="12281" max="12531" width="9.140625" style="4"/>
    <col min="12532" max="12532" width="31.7109375" style="4" customWidth="1"/>
    <col min="12533" max="12533" width="50.140625" style="4" bestFit="1" customWidth="1"/>
    <col min="12534" max="12534" width="19.42578125" style="4" bestFit="1" customWidth="1"/>
    <col min="12535" max="12536" width="16" style="4" bestFit="1" customWidth="1"/>
    <col min="12537" max="12787" width="9.140625" style="4"/>
    <col min="12788" max="12788" width="31.7109375" style="4" customWidth="1"/>
    <col min="12789" max="12789" width="50.140625" style="4" bestFit="1" customWidth="1"/>
    <col min="12790" max="12790" width="19.42578125" style="4" bestFit="1" customWidth="1"/>
    <col min="12791" max="12792" width="16" style="4" bestFit="1" customWidth="1"/>
    <col min="12793" max="13043" width="9.140625" style="4"/>
    <col min="13044" max="13044" width="31.7109375" style="4" customWidth="1"/>
    <col min="13045" max="13045" width="50.140625" style="4" bestFit="1" customWidth="1"/>
    <col min="13046" max="13046" width="19.42578125" style="4" bestFit="1" customWidth="1"/>
    <col min="13047" max="13048" width="16" style="4" bestFit="1" customWidth="1"/>
    <col min="13049" max="13299" width="9.140625" style="4"/>
    <col min="13300" max="13300" width="31.7109375" style="4" customWidth="1"/>
    <col min="13301" max="13301" width="50.140625" style="4" bestFit="1" customWidth="1"/>
    <col min="13302" max="13302" width="19.42578125" style="4" bestFit="1" customWidth="1"/>
    <col min="13303" max="13304" width="16" style="4" bestFit="1" customWidth="1"/>
    <col min="13305" max="13555" width="9.140625" style="4"/>
    <col min="13556" max="13556" width="31.7109375" style="4" customWidth="1"/>
    <col min="13557" max="13557" width="50.140625" style="4" bestFit="1" customWidth="1"/>
    <col min="13558" max="13558" width="19.42578125" style="4" bestFit="1" customWidth="1"/>
    <col min="13559" max="13560" width="16" style="4" bestFit="1" customWidth="1"/>
    <col min="13561" max="13811" width="9.140625" style="4"/>
    <col min="13812" max="13812" width="31.7109375" style="4" customWidth="1"/>
    <col min="13813" max="13813" width="50.140625" style="4" bestFit="1" customWidth="1"/>
    <col min="13814" max="13814" width="19.42578125" style="4" bestFit="1" customWidth="1"/>
    <col min="13815" max="13816" width="16" style="4" bestFit="1" customWidth="1"/>
    <col min="13817" max="14067" width="9.140625" style="4"/>
    <col min="14068" max="14068" width="31.7109375" style="4" customWidth="1"/>
    <col min="14069" max="14069" width="50.140625" style="4" bestFit="1" customWidth="1"/>
    <col min="14070" max="14070" width="19.42578125" style="4" bestFit="1" customWidth="1"/>
    <col min="14071" max="14072" width="16" style="4" bestFit="1" customWidth="1"/>
    <col min="14073" max="14323" width="9.140625" style="4"/>
    <col min="14324" max="14324" width="31.7109375" style="4" customWidth="1"/>
    <col min="14325" max="14325" width="50.140625" style="4" bestFit="1" customWidth="1"/>
    <col min="14326" max="14326" width="19.42578125" style="4" bestFit="1" customWidth="1"/>
    <col min="14327" max="14328" width="16" style="4" bestFit="1" customWidth="1"/>
    <col min="14329" max="14579" width="9.140625" style="4"/>
    <col min="14580" max="14580" width="31.7109375" style="4" customWidth="1"/>
    <col min="14581" max="14581" width="50.140625" style="4" bestFit="1" customWidth="1"/>
    <col min="14582" max="14582" width="19.42578125" style="4" bestFit="1" customWidth="1"/>
    <col min="14583" max="14584" width="16" style="4" bestFit="1" customWidth="1"/>
    <col min="14585" max="14835" width="9.140625" style="4"/>
    <col min="14836" max="14836" width="31.7109375" style="4" customWidth="1"/>
    <col min="14837" max="14837" width="50.140625" style="4" bestFit="1" customWidth="1"/>
    <col min="14838" max="14838" width="19.42578125" style="4" bestFit="1" customWidth="1"/>
    <col min="14839" max="14840" width="16" style="4" bestFit="1" customWidth="1"/>
    <col min="14841" max="15091" width="9.140625" style="4"/>
    <col min="15092" max="15092" width="31.7109375" style="4" customWidth="1"/>
    <col min="15093" max="15093" width="50.140625" style="4" bestFit="1" customWidth="1"/>
    <col min="15094" max="15094" width="19.42578125" style="4" bestFit="1" customWidth="1"/>
    <col min="15095" max="15096" width="16" style="4" bestFit="1" customWidth="1"/>
    <col min="15097" max="15347" width="9.140625" style="4"/>
    <col min="15348" max="15348" width="31.7109375" style="4" customWidth="1"/>
    <col min="15349" max="15349" width="50.140625" style="4" bestFit="1" customWidth="1"/>
    <col min="15350" max="15350" width="19.42578125" style="4" bestFit="1" customWidth="1"/>
    <col min="15351" max="15352" width="16" style="4" bestFit="1" customWidth="1"/>
    <col min="15353" max="15603" width="9.140625" style="4"/>
    <col min="15604" max="15604" width="31.7109375" style="4" customWidth="1"/>
    <col min="15605" max="15605" width="50.140625" style="4" bestFit="1" customWidth="1"/>
    <col min="15606" max="15606" width="19.42578125" style="4" bestFit="1" customWidth="1"/>
    <col min="15607" max="15608" width="16" style="4" bestFit="1" customWidth="1"/>
    <col min="15609" max="15859" width="9.140625" style="4"/>
    <col min="15860" max="15860" width="31.7109375" style="4" customWidth="1"/>
    <col min="15861" max="15861" width="50.140625" style="4" bestFit="1" customWidth="1"/>
    <col min="15862" max="15862" width="19.42578125" style="4" bestFit="1" customWidth="1"/>
    <col min="15863" max="15864" width="16" style="4" bestFit="1" customWidth="1"/>
    <col min="15865" max="16115" width="9.140625" style="4"/>
    <col min="16116" max="16116" width="31.7109375" style="4" customWidth="1"/>
    <col min="16117" max="16117" width="50.140625" style="4" bestFit="1" customWidth="1"/>
    <col min="16118" max="16118" width="19.42578125" style="4" bestFit="1" customWidth="1"/>
    <col min="16119" max="16120" width="16" style="4" bestFit="1" customWidth="1"/>
    <col min="16121" max="16384" width="9.140625" style="4"/>
  </cols>
  <sheetData>
    <row r="1" spans="1:31" s="7" customFormat="1" ht="52.5" customHeight="1">
      <c r="B1" s="377" t="s">
        <v>197</v>
      </c>
      <c r="C1" s="377"/>
      <c r="D1" s="377"/>
      <c r="E1" s="140"/>
      <c r="F1" s="141"/>
    </row>
    <row r="2" spans="1:31" s="7" customFormat="1" ht="12.75" customHeight="1">
      <c r="B2" s="377"/>
      <c r="C2" s="377"/>
      <c r="D2" s="377"/>
      <c r="E2" s="142"/>
      <c r="F2" s="142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3" customFormat="1" ht="37.5" customHeight="1">
      <c r="A3" s="390" t="s">
        <v>141</v>
      </c>
      <c r="B3" s="390"/>
      <c r="C3" s="390"/>
      <c r="D3" s="390"/>
    </row>
    <row r="4" spans="1:31" s="3" customFormat="1" ht="18.75" customHeight="1">
      <c r="A4" s="79"/>
      <c r="B4" s="79"/>
      <c r="C4" s="147"/>
    </row>
    <row r="5" spans="1:31" s="3" customFormat="1">
      <c r="A5" s="392" t="s">
        <v>11</v>
      </c>
      <c r="B5" s="392"/>
      <c r="C5" s="146"/>
    </row>
    <row r="6" spans="1:31" ht="20.25" customHeight="1">
      <c r="A6" s="117" t="s">
        <v>34</v>
      </c>
      <c r="B6" s="118"/>
      <c r="C6" s="150"/>
    </row>
    <row r="7" spans="1:31" ht="21.75" customHeight="1">
      <c r="A7" s="41" t="s">
        <v>0</v>
      </c>
      <c r="B7" s="38" t="s">
        <v>1</v>
      </c>
      <c r="C7" s="151"/>
    </row>
    <row r="8" spans="1:31" ht="24" customHeight="1">
      <c r="A8" s="42">
        <v>1090</v>
      </c>
      <c r="B8" s="319" t="s">
        <v>10</v>
      </c>
      <c r="C8" s="152"/>
    </row>
    <row r="9" spans="1:31" ht="34.5" customHeight="1">
      <c r="A9" s="40" t="s">
        <v>2</v>
      </c>
      <c r="B9" s="39"/>
      <c r="C9" s="151"/>
    </row>
    <row r="10" spans="1:31" s="58" customFormat="1" ht="58.5" customHeight="1">
      <c r="A10" s="53" t="s">
        <v>3</v>
      </c>
      <c r="B10" s="121">
        <v>1090</v>
      </c>
      <c r="C10" s="396" t="s">
        <v>93</v>
      </c>
      <c r="D10" s="397"/>
    </row>
    <row r="11" spans="1:31" ht="27.75" customHeight="1">
      <c r="A11" s="5" t="s">
        <v>4</v>
      </c>
      <c r="B11" s="120">
        <v>31001</v>
      </c>
      <c r="C11" s="149" t="s">
        <v>101</v>
      </c>
      <c r="D11" s="122" t="s">
        <v>59</v>
      </c>
    </row>
    <row r="12" spans="1:31" ht="38.25" customHeight="1">
      <c r="A12" s="43" t="s">
        <v>5</v>
      </c>
      <c r="B12" s="35" t="s">
        <v>73</v>
      </c>
      <c r="C12" s="154"/>
      <c r="D12" s="393"/>
      <c r="E12" s="44"/>
    </row>
    <row r="13" spans="1:31" ht="42" customHeight="1">
      <c r="A13" s="43" t="s">
        <v>6</v>
      </c>
      <c r="B13" s="300" t="s">
        <v>160</v>
      </c>
      <c r="C13" s="155"/>
      <c r="D13" s="394"/>
    </row>
    <row r="14" spans="1:31" ht="46.5" customHeight="1">
      <c r="A14" s="43" t="s">
        <v>7</v>
      </c>
      <c r="B14" s="119" t="s">
        <v>70</v>
      </c>
      <c r="C14" s="155"/>
      <c r="D14" s="394"/>
    </row>
    <row r="15" spans="1:31" ht="40.5" customHeight="1">
      <c r="A15" s="6" t="s">
        <v>35</v>
      </c>
      <c r="B15" s="124" t="s">
        <v>67</v>
      </c>
      <c r="C15" s="156"/>
      <c r="D15" s="394"/>
    </row>
    <row r="16" spans="1:31" ht="15.75" customHeight="1">
      <c r="A16" s="388" t="s">
        <v>8</v>
      </c>
      <c r="B16" s="389"/>
      <c r="C16" s="153"/>
      <c r="D16" s="395"/>
    </row>
    <row r="17" spans="1:4" ht="17.25" hidden="1" customHeight="1">
      <c r="A17" s="36" t="s">
        <v>36</v>
      </c>
      <c r="B17" s="37"/>
      <c r="C17" s="37"/>
      <c r="D17" s="46"/>
    </row>
    <row r="18" spans="1:4" ht="17.25" hidden="1" customHeight="1">
      <c r="A18" s="36" t="s">
        <v>37</v>
      </c>
      <c r="B18" s="37"/>
      <c r="C18" s="37"/>
      <c r="D18" s="46"/>
    </row>
    <row r="19" spans="1:4" ht="24" customHeight="1">
      <c r="A19" s="219" t="s">
        <v>68</v>
      </c>
      <c r="B19" s="30" t="s">
        <v>149</v>
      </c>
      <c r="C19" s="125">
        <v>14</v>
      </c>
      <c r="D19" s="125">
        <v>28</v>
      </c>
    </row>
    <row r="20" spans="1:4" s="3" customFormat="1" ht="39.75" customHeight="1">
      <c r="A20" s="76" t="s">
        <v>69</v>
      </c>
      <c r="B20" s="30" t="s">
        <v>205</v>
      </c>
      <c r="C20" s="123">
        <v>12</v>
      </c>
      <c r="D20" s="123">
        <v>12</v>
      </c>
    </row>
    <row r="21" spans="1:4" s="58" customFormat="1" ht="23.25" customHeight="1">
      <c r="A21" s="54" t="s">
        <v>9</v>
      </c>
      <c r="B21" s="55"/>
      <c r="C21" s="159">
        <f>+'2'!G20</f>
        <v>472826.2</v>
      </c>
      <c r="D21" s="159">
        <f>+'2'!H20</f>
        <v>871327.3</v>
      </c>
    </row>
    <row r="22" spans="1:4" ht="60.75" customHeight="1">
      <c r="A22" s="189" t="s">
        <v>3</v>
      </c>
      <c r="B22" s="289">
        <v>1090</v>
      </c>
      <c r="C22" s="404" t="s">
        <v>79</v>
      </c>
      <c r="D22" s="404"/>
    </row>
    <row r="23" spans="1:4" ht="42" customHeight="1">
      <c r="A23" s="190" t="s">
        <v>4</v>
      </c>
      <c r="B23" s="260">
        <v>31007</v>
      </c>
      <c r="C23" s="256" t="s">
        <v>158</v>
      </c>
      <c r="D23" s="256" t="s">
        <v>90</v>
      </c>
    </row>
    <row r="24" spans="1:4" ht="39.75" customHeight="1">
      <c r="A24" s="189" t="s">
        <v>5</v>
      </c>
      <c r="B24" s="273" t="s">
        <v>116</v>
      </c>
      <c r="C24" s="257"/>
      <c r="D24" s="257"/>
    </row>
    <row r="25" spans="1:4" ht="53.25" customHeight="1">
      <c r="A25" s="189" t="s">
        <v>6</v>
      </c>
      <c r="B25" s="119" t="s">
        <v>153</v>
      </c>
      <c r="C25" s="257"/>
      <c r="D25" s="257"/>
    </row>
    <row r="26" spans="1:4" ht="44.25" customHeight="1">
      <c r="A26" s="189" t="s">
        <v>7</v>
      </c>
      <c r="B26" s="119" t="s">
        <v>155</v>
      </c>
      <c r="C26" s="257"/>
      <c r="D26" s="257"/>
    </row>
    <row r="27" spans="1:4" ht="38.25" customHeight="1">
      <c r="A27" s="191" t="s">
        <v>35</v>
      </c>
      <c r="B27" s="124" t="s">
        <v>67</v>
      </c>
      <c r="C27" s="257"/>
      <c r="D27" s="257"/>
    </row>
    <row r="28" spans="1:4" ht="21.75" customHeight="1">
      <c r="A28" s="388" t="s">
        <v>8</v>
      </c>
      <c r="B28" s="389"/>
      <c r="C28" s="257"/>
      <c r="D28" s="257"/>
    </row>
    <row r="29" spans="1:4" s="3" customFormat="1" ht="41.25" customHeight="1">
      <c r="A29" s="305" t="s">
        <v>68</v>
      </c>
      <c r="B29" s="162" t="s">
        <v>201</v>
      </c>
      <c r="C29" s="123">
        <v>10</v>
      </c>
      <c r="D29" s="123">
        <v>10</v>
      </c>
    </row>
    <row r="30" spans="1:4" s="3" customFormat="1" ht="24" customHeight="1">
      <c r="A30" s="305" t="s">
        <v>68</v>
      </c>
      <c r="B30" s="162" t="s">
        <v>202</v>
      </c>
      <c r="C30" s="287">
        <v>3548.1</v>
      </c>
      <c r="D30" s="287">
        <v>5359.86</v>
      </c>
    </row>
    <row r="31" spans="1:4">
      <c r="A31" s="405" t="s">
        <v>9</v>
      </c>
      <c r="B31" s="406"/>
      <c r="C31" s="288">
        <f>+'2'!G29</f>
        <v>200000</v>
      </c>
      <c r="D31" s="288">
        <f>+'2'!H29</f>
        <v>302905.7</v>
      </c>
    </row>
    <row r="32" spans="1:4" s="81" customFormat="1" ht="24" customHeight="1">
      <c r="A32" s="261" t="s">
        <v>0</v>
      </c>
      <c r="B32" s="261" t="s">
        <v>1</v>
      </c>
      <c r="C32" s="262"/>
      <c r="D32" s="262"/>
    </row>
    <row r="33" spans="1:8" s="81" customFormat="1" ht="76.150000000000006" customHeight="1">
      <c r="A33" s="301">
        <v>1112</v>
      </c>
      <c r="B33" s="318" t="s">
        <v>159</v>
      </c>
      <c r="C33" s="264"/>
      <c r="D33" s="264"/>
      <c r="H33" s="231"/>
    </row>
    <row r="34" spans="1:8" s="81" customFormat="1" ht="25.5" customHeight="1">
      <c r="A34" s="265" t="s">
        <v>2</v>
      </c>
    </row>
    <row r="35" spans="1:8" s="81" customFormat="1" ht="57.75" customHeight="1">
      <c r="A35" s="49" t="s">
        <v>3</v>
      </c>
      <c r="B35" s="268">
        <v>1112</v>
      </c>
      <c r="C35" s="391" t="s">
        <v>123</v>
      </c>
      <c r="D35" s="391"/>
    </row>
    <row r="36" spans="1:8" s="81" customFormat="1">
      <c r="A36" s="49" t="s">
        <v>4</v>
      </c>
      <c r="B36" s="268">
        <v>31002</v>
      </c>
      <c r="C36" s="149" t="s">
        <v>101</v>
      </c>
      <c r="D36" s="122" t="s">
        <v>59</v>
      </c>
    </row>
    <row r="37" spans="1:8" s="81" customFormat="1" ht="45" customHeight="1">
      <c r="A37" s="49" t="s">
        <v>5</v>
      </c>
      <c r="B37" s="273" t="s">
        <v>206</v>
      </c>
      <c r="C37" s="263"/>
      <c r="D37" s="263"/>
    </row>
    <row r="38" spans="1:8" s="81" customFormat="1" ht="103.5">
      <c r="A38" s="49" t="s">
        <v>6</v>
      </c>
      <c r="B38" s="119" t="s">
        <v>207</v>
      </c>
      <c r="C38" s="263"/>
      <c r="D38" s="263"/>
    </row>
    <row r="39" spans="1:8" ht="43.5" customHeight="1">
      <c r="A39" s="189" t="s">
        <v>7</v>
      </c>
      <c r="B39" s="119" t="s">
        <v>155</v>
      </c>
      <c r="C39" s="257"/>
      <c r="D39" s="257"/>
    </row>
    <row r="40" spans="1:8" ht="40.5" customHeight="1">
      <c r="A40" s="191" t="s">
        <v>35</v>
      </c>
      <c r="B40" s="124" t="s">
        <v>67</v>
      </c>
      <c r="C40" s="257"/>
      <c r="D40" s="257"/>
    </row>
    <row r="41" spans="1:8" ht="15.75" customHeight="1">
      <c r="A41" s="388" t="s">
        <v>8</v>
      </c>
      <c r="B41" s="389"/>
      <c r="C41" s="257"/>
      <c r="D41" s="257"/>
    </row>
    <row r="42" spans="1:8" s="3" customFormat="1" ht="41.25" customHeight="1">
      <c r="A42" s="305" t="s">
        <v>68</v>
      </c>
      <c r="B42" s="162" t="s">
        <v>201</v>
      </c>
      <c r="C42" s="123">
        <v>1</v>
      </c>
      <c r="D42" s="123">
        <v>1</v>
      </c>
    </row>
    <row r="43" spans="1:8" s="3" customFormat="1" ht="24" customHeight="1">
      <c r="A43" s="305" t="s">
        <v>68</v>
      </c>
      <c r="B43" s="162" t="s">
        <v>202</v>
      </c>
      <c r="C43" s="287">
        <v>1734.2</v>
      </c>
      <c r="D43" s="123">
        <v>1734.2</v>
      </c>
    </row>
    <row r="44" spans="1:8" s="267" customFormat="1" ht="23.25" customHeight="1">
      <c r="A44" s="54" t="s">
        <v>9</v>
      </c>
      <c r="B44" s="55"/>
      <c r="C44" s="243">
        <f>+'2'!G42</f>
        <v>25767</v>
      </c>
      <c r="D44" s="243">
        <f>+'2'!H42</f>
        <v>25767</v>
      </c>
    </row>
    <row r="45" spans="1:8" ht="21.75" customHeight="1">
      <c r="A45" s="77"/>
      <c r="B45" s="77"/>
    </row>
    <row r="46" spans="1:8" s="161" customFormat="1" ht="20.25" customHeight="1">
      <c r="A46" s="398" t="s">
        <v>105</v>
      </c>
      <c r="B46" s="398"/>
    </row>
    <row r="47" spans="1:8" s="161" customFormat="1">
      <c r="A47" s="399" t="s">
        <v>124</v>
      </c>
      <c r="B47" s="399"/>
    </row>
    <row r="48" spans="1:8" s="3" customFormat="1" ht="18" customHeight="1"/>
    <row r="49" spans="1:4" s="3" customFormat="1" ht="31.5" customHeight="1">
      <c r="A49" s="192" t="s">
        <v>125</v>
      </c>
      <c r="B49" s="192" t="s">
        <v>126</v>
      </c>
    </row>
    <row r="50" spans="1:4" s="3" customFormat="1" ht="20.25" customHeight="1">
      <c r="A50" s="193">
        <v>1139</v>
      </c>
      <c r="B50" s="313" t="s">
        <v>127</v>
      </c>
    </row>
    <row r="51" spans="1:4" s="3" customFormat="1">
      <c r="A51" s="163"/>
      <c r="B51" s="163"/>
    </row>
    <row r="52" spans="1:4" s="3" customFormat="1">
      <c r="A52" s="407" t="s">
        <v>128</v>
      </c>
      <c r="B52" s="407"/>
    </row>
    <row r="53" spans="1:4" s="3" customFormat="1" ht="80.25" customHeight="1">
      <c r="A53" s="163" t="s">
        <v>129</v>
      </c>
      <c r="B53" s="303">
        <v>1139</v>
      </c>
      <c r="C53" s="354" t="s">
        <v>179</v>
      </c>
      <c r="D53" s="355"/>
    </row>
    <row r="54" spans="1:4" s="3" customFormat="1" ht="24.75" customHeight="1">
      <c r="A54" s="163" t="s">
        <v>130</v>
      </c>
      <c r="B54" s="303" t="s">
        <v>131</v>
      </c>
      <c r="C54" s="149" t="s">
        <v>101</v>
      </c>
      <c r="D54" s="133" t="s">
        <v>59</v>
      </c>
    </row>
    <row r="55" spans="1:4" s="3" customFormat="1" ht="27" customHeight="1">
      <c r="A55" s="163" t="s">
        <v>132</v>
      </c>
      <c r="B55" s="163" t="s">
        <v>127</v>
      </c>
      <c r="C55" s="401"/>
      <c r="D55" s="401"/>
    </row>
    <row r="56" spans="1:4" s="3" customFormat="1" ht="86.25">
      <c r="A56" s="163" t="s">
        <v>133</v>
      </c>
      <c r="B56" s="163" t="s">
        <v>134</v>
      </c>
      <c r="C56" s="402"/>
      <c r="D56" s="402"/>
    </row>
    <row r="57" spans="1:4" s="3" customFormat="1" ht="22.5" customHeight="1">
      <c r="A57" s="163" t="s">
        <v>135</v>
      </c>
      <c r="B57" s="163" t="s">
        <v>136</v>
      </c>
      <c r="C57" s="402"/>
      <c r="D57" s="402"/>
    </row>
    <row r="58" spans="1:4" s="3" customFormat="1" ht="39.75" customHeight="1">
      <c r="A58" s="163" t="s">
        <v>137</v>
      </c>
      <c r="B58" s="302" t="s">
        <v>138</v>
      </c>
      <c r="C58" s="402"/>
      <c r="D58" s="402"/>
    </row>
    <row r="59" spans="1:4" s="3" customFormat="1" ht="19.5" customHeight="1">
      <c r="A59" s="321" t="s">
        <v>139</v>
      </c>
      <c r="B59" s="321"/>
      <c r="C59" s="403"/>
      <c r="D59" s="403"/>
    </row>
    <row r="60" spans="1:4" s="3" customFormat="1" ht="22.5" customHeight="1">
      <c r="A60" s="400" t="s">
        <v>140</v>
      </c>
      <c r="B60" s="400"/>
      <c r="C60" s="75">
        <f>+'2'!G63</f>
        <v>-698593.2</v>
      </c>
      <c r="D60" s="75">
        <f>+'2'!H63</f>
        <v>-1200000</v>
      </c>
    </row>
    <row r="61" spans="1:4" ht="21.75" customHeight="1">
      <c r="A61" s="77"/>
      <c r="B61" s="77"/>
      <c r="C61" s="77"/>
    </row>
    <row r="63" spans="1:4" s="28" customFormat="1">
      <c r="A63" s="363" t="s">
        <v>52</v>
      </c>
      <c r="B63" s="363"/>
      <c r="C63" s="363"/>
      <c r="D63" s="363"/>
    </row>
    <row r="64" spans="1:4" s="28" customFormat="1">
      <c r="A64" s="29" t="s">
        <v>71</v>
      </c>
      <c r="B64" s="29"/>
      <c r="C64" s="29"/>
    </row>
  </sheetData>
  <mergeCells count="21">
    <mergeCell ref="A63:D63"/>
    <mergeCell ref="A5:B5"/>
    <mergeCell ref="A16:B16"/>
    <mergeCell ref="D12:D16"/>
    <mergeCell ref="C53:D53"/>
    <mergeCell ref="C10:D10"/>
    <mergeCell ref="A46:B46"/>
    <mergeCell ref="A47:B47"/>
    <mergeCell ref="A60:B60"/>
    <mergeCell ref="C55:C59"/>
    <mergeCell ref="D55:D59"/>
    <mergeCell ref="A59:B59"/>
    <mergeCell ref="C22:D22"/>
    <mergeCell ref="A28:B28"/>
    <mergeCell ref="A31:B31"/>
    <mergeCell ref="A52:B52"/>
    <mergeCell ref="A41:B41"/>
    <mergeCell ref="B1:D1"/>
    <mergeCell ref="B2:D2"/>
    <mergeCell ref="A3:D3"/>
    <mergeCell ref="C35:D35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64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61"/>
  <sheetViews>
    <sheetView topLeftCell="A18" zoomScaleNormal="100" workbookViewId="0">
      <selection activeCell="K7" sqref="K7"/>
    </sheetView>
  </sheetViews>
  <sheetFormatPr defaultColWidth="9.140625" defaultRowHeight="17.25"/>
  <cols>
    <col min="1" max="1" width="39.85546875" style="3" customWidth="1"/>
    <col min="2" max="2" width="64.5703125" style="3" customWidth="1"/>
    <col min="3" max="3" width="17.42578125" style="3" customWidth="1"/>
    <col min="4" max="4" width="19.42578125" style="3" customWidth="1"/>
    <col min="5" max="5" width="12" style="3" customWidth="1"/>
    <col min="6" max="16384" width="9.140625" style="3"/>
  </cols>
  <sheetData>
    <row r="1" spans="1:5" s="4" customFormat="1" ht="57" customHeight="1">
      <c r="B1" s="377" t="s">
        <v>193</v>
      </c>
      <c r="C1" s="377"/>
      <c r="D1" s="377"/>
    </row>
    <row r="2" spans="1:5" ht="43.5" customHeight="1">
      <c r="A2" s="408" t="s">
        <v>217</v>
      </c>
      <c r="B2" s="408"/>
      <c r="C2" s="408"/>
      <c r="D2" s="408"/>
    </row>
    <row r="3" spans="1:5">
      <c r="A3" s="392" t="s">
        <v>11</v>
      </c>
      <c r="B3" s="392"/>
      <c r="C3" s="392"/>
      <c r="D3" s="392"/>
    </row>
    <row r="4" spans="1:5" ht="7.5" customHeight="1">
      <c r="A4" s="45"/>
      <c r="B4" s="45"/>
      <c r="C4" s="78"/>
      <c r="D4" s="78"/>
    </row>
    <row r="5" spans="1:5">
      <c r="A5" s="1" t="s">
        <v>12</v>
      </c>
      <c r="B5" s="2"/>
      <c r="C5" s="2"/>
      <c r="D5" s="2"/>
    </row>
    <row r="6" spans="1:5" s="4" customFormat="1" ht="21.75" customHeight="1">
      <c r="A6" s="41" t="s">
        <v>0</v>
      </c>
      <c r="B6" s="38" t="s">
        <v>1</v>
      </c>
      <c r="C6" s="151"/>
    </row>
    <row r="7" spans="1:5" s="4" customFormat="1" ht="24" customHeight="1">
      <c r="A7" s="42">
        <v>1090</v>
      </c>
      <c r="B7" s="319" t="s">
        <v>10</v>
      </c>
      <c r="C7" s="152"/>
    </row>
    <row r="8" spans="1:5" s="4" customFormat="1" ht="34.5" customHeight="1">
      <c r="A8" s="40" t="s">
        <v>2</v>
      </c>
      <c r="B8" s="39"/>
      <c r="C8" s="151"/>
    </row>
    <row r="9" spans="1:5" s="58" customFormat="1" ht="70.5" customHeight="1">
      <c r="A9" s="53" t="s">
        <v>3</v>
      </c>
      <c r="B9" s="121">
        <v>1090</v>
      </c>
      <c r="C9" s="415" t="s">
        <v>93</v>
      </c>
      <c r="D9" s="416"/>
    </row>
    <row r="10" spans="1:5" s="4" customFormat="1" ht="41.25" customHeight="1">
      <c r="A10" s="5" t="s">
        <v>4</v>
      </c>
      <c r="B10" s="120">
        <v>31001</v>
      </c>
      <c r="C10" s="149" t="s">
        <v>101</v>
      </c>
      <c r="D10" s="122" t="s">
        <v>59</v>
      </c>
    </row>
    <row r="11" spans="1:5" s="4" customFormat="1" ht="33.75" customHeight="1">
      <c r="A11" s="43" t="s">
        <v>5</v>
      </c>
      <c r="B11" s="35" t="s">
        <v>73</v>
      </c>
      <c r="C11" s="154"/>
      <c r="D11" s="393"/>
      <c r="E11" s="44"/>
    </row>
    <row r="12" spans="1:5" s="4" customFormat="1" ht="42" customHeight="1">
      <c r="A12" s="43" t="s">
        <v>6</v>
      </c>
      <c r="B12" s="300" t="s">
        <v>160</v>
      </c>
      <c r="C12" s="155"/>
      <c r="D12" s="421"/>
    </row>
    <row r="13" spans="1:5" s="4" customFormat="1" ht="34.5">
      <c r="A13" s="43" t="s">
        <v>7</v>
      </c>
      <c r="B13" s="119" t="s">
        <v>70</v>
      </c>
      <c r="C13" s="155"/>
      <c r="D13" s="421"/>
    </row>
    <row r="14" spans="1:5" s="4" customFormat="1" ht="33" customHeight="1">
      <c r="A14" s="6" t="s">
        <v>35</v>
      </c>
      <c r="B14" s="124" t="s">
        <v>67</v>
      </c>
      <c r="C14" s="156"/>
      <c r="D14" s="421"/>
    </row>
    <row r="15" spans="1:5" s="4" customFormat="1" ht="15.75" customHeight="1">
      <c r="A15" s="388" t="s">
        <v>8</v>
      </c>
      <c r="B15" s="389"/>
      <c r="C15" s="153"/>
      <c r="D15" s="422"/>
    </row>
    <row r="16" spans="1:5" s="4" customFormat="1" ht="17.25" hidden="1" customHeight="1">
      <c r="A16" s="36" t="s">
        <v>36</v>
      </c>
      <c r="B16" s="37"/>
      <c r="C16" s="37"/>
      <c r="D16" s="46"/>
    </row>
    <row r="17" spans="1:4" s="4" customFormat="1" ht="17.25" hidden="1" customHeight="1">
      <c r="A17" s="36" t="s">
        <v>37</v>
      </c>
      <c r="B17" s="37"/>
      <c r="C17" s="37"/>
      <c r="D17" s="46"/>
    </row>
    <row r="18" spans="1:4" s="4" customFormat="1">
      <c r="A18" s="240" t="s">
        <v>68</v>
      </c>
      <c r="B18" s="30" t="s">
        <v>149</v>
      </c>
      <c r="C18" s="125">
        <v>14</v>
      </c>
      <c r="D18" s="125">
        <v>28</v>
      </c>
    </row>
    <row r="19" spans="1:4" ht="40.5" customHeight="1">
      <c r="A19" s="148" t="s">
        <v>69</v>
      </c>
      <c r="B19" s="30" t="s">
        <v>205</v>
      </c>
      <c r="C19" s="123">
        <v>12</v>
      </c>
      <c r="D19" s="123">
        <v>12</v>
      </c>
    </row>
    <row r="20" spans="1:4" s="58" customFormat="1" ht="23.25" customHeight="1">
      <c r="A20" s="54" t="s">
        <v>9</v>
      </c>
      <c r="B20" s="55"/>
      <c r="C20" s="159">
        <f>+'5'!C21</f>
        <v>472826.2</v>
      </c>
      <c r="D20" s="159">
        <f>+'5'!D21</f>
        <v>871327.3</v>
      </c>
    </row>
    <row r="21" spans="1:4" s="4" customFormat="1" ht="68.25" customHeight="1">
      <c r="A21" s="189" t="s">
        <v>3</v>
      </c>
      <c r="B21" s="259">
        <v>1090</v>
      </c>
      <c r="C21" s="419" t="s">
        <v>204</v>
      </c>
      <c r="D21" s="420"/>
    </row>
    <row r="22" spans="1:4" s="4" customFormat="1" ht="42" customHeight="1">
      <c r="A22" s="190" t="s">
        <v>4</v>
      </c>
      <c r="B22" s="260">
        <v>31007</v>
      </c>
      <c r="C22" s="256" t="s">
        <v>158</v>
      </c>
      <c r="D22" s="256" t="s">
        <v>90</v>
      </c>
    </row>
    <row r="23" spans="1:4" s="4" customFormat="1" ht="39" customHeight="1">
      <c r="A23" s="189" t="s">
        <v>5</v>
      </c>
      <c r="B23" s="273" t="s">
        <v>116</v>
      </c>
      <c r="C23" s="257"/>
      <c r="D23" s="257"/>
    </row>
    <row r="24" spans="1:4" s="4" customFormat="1" ht="42" customHeight="1">
      <c r="A24" s="189" t="s">
        <v>6</v>
      </c>
      <c r="B24" s="119" t="s">
        <v>153</v>
      </c>
      <c r="C24" s="257"/>
      <c r="D24" s="257"/>
    </row>
    <row r="25" spans="1:4" s="4" customFormat="1" ht="34.5">
      <c r="A25" s="189" t="s">
        <v>7</v>
      </c>
      <c r="B25" s="119" t="s">
        <v>155</v>
      </c>
      <c r="C25" s="257"/>
      <c r="D25" s="257"/>
    </row>
    <row r="26" spans="1:4" s="4" customFormat="1" ht="33" customHeight="1">
      <c r="A26" s="191" t="s">
        <v>35</v>
      </c>
      <c r="B26" s="124" t="s">
        <v>67</v>
      </c>
      <c r="C26" s="257"/>
      <c r="D26" s="257"/>
    </row>
    <row r="27" spans="1:4" s="4" customFormat="1" ht="15.75" customHeight="1">
      <c r="A27" s="388" t="s">
        <v>8</v>
      </c>
      <c r="B27" s="389"/>
      <c r="C27" s="257"/>
      <c r="D27" s="257"/>
    </row>
    <row r="28" spans="1:4" ht="34.5" customHeight="1">
      <c r="A28" s="305" t="s">
        <v>68</v>
      </c>
      <c r="B28" s="162" t="s">
        <v>201</v>
      </c>
      <c r="C28" s="123">
        <v>10</v>
      </c>
      <c r="D28" s="123">
        <v>10</v>
      </c>
    </row>
    <row r="29" spans="1:4" ht="24" customHeight="1">
      <c r="A29" s="305" t="s">
        <v>68</v>
      </c>
      <c r="B29" s="162" t="s">
        <v>203</v>
      </c>
      <c r="C29" s="287">
        <v>3548.1</v>
      </c>
      <c r="D29" s="287">
        <v>5359.86</v>
      </c>
    </row>
    <row r="30" spans="1:4" s="4" customFormat="1" ht="27.75" customHeight="1">
      <c r="A30" s="405" t="s">
        <v>9</v>
      </c>
      <c r="B30" s="406"/>
      <c r="C30" s="258">
        <f>+'5'!C31</f>
        <v>200000</v>
      </c>
      <c r="D30" s="258">
        <f>+'5'!D31</f>
        <v>302905.7</v>
      </c>
    </row>
    <row r="31" spans="1:4" s="81" customFormat="1" ht="24" customHeight="1">
      <c r="A31" s="261" t="s">
        <v>0</v>
      </c>
      <c r="B31" s="261" t="s">
        <v>1</v>
      </c>
      <c r="C31" s="262"/>
      <c r="D31" s="262"/>
    </row>
    <row r="32" spans="1:4" s="81" customFormat="1" ht="52.5" customHeight="1">
      <c r="A32" s="320">
        <v>1112</v>
      </c>
      <c r="B32" s="318" t="s">
        <v>159</v>
      </c>
      <c r="C32" s="264"/>
      <c r="D32" s="264"/>
    </row>
    <row r="33" spans="1:4" s="81" customFormat="1">
      <c r="A33" s="265" t="s">
        <v>2</v>
      </c>
    </row>
    <row r="34" spans="1:4" s="81" customFormat="1" ht="57.75" customHeight="1">
      <c r="A34" s="53" t="s">
        <v>3</v>
      </c>
      <c r="B34" s="268">
        <v>1112</v>
      </c>
      <c r="C34" s="409" t="s">
        <v>123</v>
      </c>
      <c r="D34" s="410"/>
    </row>
    <row r="35" spans="1:4" s="81" customFormat="1" ht="24" customHeight="1">
      <c r="A35" s="49" t="s">
        <v>4</v>
      </c>
      <c r="B35" s="268">
        <v>31002</v>
      </c>
      <c r="C35" s="149" t="s">
        <v>101</v>
      </c>
      <c r="D35" s="122" t="s">
        <v>59</v>
      </c>
    </row>
    <row r="36" spans="1:4" s="81" customFormat="1" ht="47.25" customHeight="1">
      <c r="A36" s="49" t="s">
        <v>5</v>
      </c>
      <c r="B36" s="273" t="s">
        <v>206</v>
      </c>
      <c r="C36" s="263"/>
      <c r="D36" s="263"/>
    </row>
    <row r="37" spans="1:4" s="81" customFormat="1" ht="85.5" customHeight="1">
      <c r="A37" s="49" t="s">
        <v>6</v>
      </c>
      <c r="B37" s="119" t="s">
        <v>211</v>
      </c>
      <c r="C37" s="263"/>
      <c r="D37" s="263"/>
    </row>
    <row r="38" spans="1:4" s="4" customFormat="1" ht="42" customHeight="1">
      <c r="A38" s="189" t="s">
        <v>7</v>
      </c>
      <c r="B38" s="49" t="s">
        <v>155</v>
      </c>
      <c r="C38" s="257"/>
      <c r="D38" s="257"/>
    </row>
    <row r="39" spans="1:4" s="4" customFormat="1" ht="33" customHeight="1">
      <c r="A39" s="191" t="s">
        <v>35</v>
      </c>
      <c r="B39" s="124" t="s">
        <v>67</v>
      </c>
      <c r="C39" s="257"/>
      <c r="D39" s="257"/>
    </row>
    <row r="40" spans="1:4" s="4" customFormat="1" ht="15.75" customHeight="1">
      <c r="A40" s="388" t="s">
        <v>8</v>
      </c>
      <c r="B40" s="389"/>
      <c r="C40" s="257"/>
      <c r="D40" s="257"/>
    </row>
    <row r="41" spans="1:4" ht="41.25" customHeight="1">
      <c r="A41" s="305" t="s">
        <v>68</v>
      </c>
      <c r="B41" s="162" t="s">
        <v>201</v>
      </c>
      <c r="C41" s="123">
        <v>1</v>
      </c>
      <c r="D41" s="123">
        <v>1</v>
      </c>
    </row>
    <row r="42" spans="1:4" ht="24" customHeight="1">
      <c r="A42" s="305" t="s">
        <v>68</v>
      </c>
      <c r="B42" s="162" t="s">
        <v>202</v>
      </c>
      <c r="C42" s="287">
        <v>1734.2</v>
      </c>
      <c r="D42" s="123">
        <v>1734.2</v>
      </c>
    </row>
    <row r="43" spans="1:4" s="267" customFormat="1" ht="23.25" customHeight="1">
      <c r="A43" s="54" t="s">
        <v>9</v>
      </c>
      <c r="B43" s="55"/>
      <c r="C43" s="64">
        <f>+'5'!C44</f>
        <v>25767</v>
      </c>
      <c r="D43" s="64">
        <f>+'5'!D44</f>
        <v>25767</v>
      </c>
    </row>
    <row r="44" spans="1:4" s="4" customFormat="1" ht="21.75" customHeight="1">
      <c r="A44" s="77"/>
      <c r="B44" s="77"/>
    </row>
    <row r="45" spans="1:4" s="161" customFormat="1" ht="20.25" customHeight="1">
      <c r="A45" s="398" t="s">
        <v>105</v>
      </c>
      <c r="B45" s="398"/>
    </row>
    <row r="46" spans="1:4" s="161" customFormat="1" ht="17.25" customHeight="1">
      <c r="A46" s="399" t="s">
        <v>216</v>
      </c>
      <c r="B46" s="399"/>
    </row>
    <row r="47" spans="1:4" ht="18" customHeight="1"/>
    <row r="48" spans="1:4" ht="31.5" customHeight="1">
      <c r="A48" s="192" t="s">
        <v>125</v>
      </c>
      <c r="B48" s="192" t="s">
        <v>126</v>
      </c>
    </row>
    <row r="49" spans="1:4" ht="20.25" customHeight="1">
      <c r="A49" s="193">
        <v>1139</v>
      </c>
      <c r="B49" s="291" t="s">
        <v>127</v>
      </c>
    </row>
    <row r="50" spans="1:4" ht="22.5" customHeight="1">
      <c r="A50" s="411" t="s">
        <v>128</v>
      </c>
      <c r="B50" s="412"/>
    </row>
    <row r="51" spans="1:4" ht="80.25" customHeight="1">
      <c r="A51" s="239" t="s">
        <v>129</v>
      </c>
      <c r="B51" s="303">
        <v>1139</v>
      </c>
      <c r="C51" s="354" t="s">
        <v>179</v>
      </c>
      <c r="D51" s="355"/>
    </row>
    <row r="52" spans="1:4" ht="31.5" customHeight="1">
      <c r="A52" s="239" t="s">
        <v>130</v>
      </c>
      <c r="B52" s="303" t="s">
        <v>131</v>
      </c>
      <c r="C52" s="149" t="s">
        <v>101</v>
      </c>
      <c r="D52" s="133" t="s">
        <v>59</v>
      </c>
    </row>
    <row r="53" spans="1:4" ht="27" customHeight="1">
      <c r="A53" s="239" t="s">
        <v>132</v>
      </c>
      <c r="B53" s="239" t="s">
        <v>127</v>
      </c>
      <c r="C53" s="401"/>
      <c r="D53" s="401"/>
    </row>
    <row r="54" spans="1:4" ht="69">
      <c r="A54" s="239" t="s">
        <v>133</v>
      </c>
      <c r="B54" s="239" t="s">
        <v>134</v>
      </c>
      <c r="C54" s="402"/>
      <c r="D54" s="402"/>
    </row>
    <row r="55" spans="1:4" ht="22.5" customHeight="1">
      <c r="A55" s="239" t="s">
        <v>135</v>
      </c>
      <c r="B55" s="239" t="s">
        <v>136</v>
      </c>
      <c r="C55" s="402"/>
      <c r="D55" s="402"/>
    </row>
    <row r="56" spans="1:4" ht="33.75" customHeight="1">
      <c r="A56" s="239" t="s">
        <v>137</v>
      </c>
      <c r="B56" s="239" t="s">
        <v>138</v>
      </c>
      <c r="C56" s="402"/>
      <c r="D56" s="402"/>
    </row>
    <row r="57" spans="1:4" ht="17.25" customHeight="1">
      <c r="A57" s="413" t="s">
        <v>139</v>
      </c>
      <c r="B57" s="414"/>
      <c r="C57" s="403"/>
      <c r="D57" s="403"/>
    </row>
    <row r="58" spans="1:4" ht="18.75" customHeight="1">
      <c r="A58" s="417" t="s">
        <v>140</v>
      </c>
      <c r="B58" s="418"/>
      <c r="C58" s="75">
        <f>+'2'!G59</f>
        <v>-698593.2</v>
      </c>
      <c r="D58" s="75">
        <f>+'2'!H59</f>
        <v>-1200000</v>
      </c>
    </row>
    <row r="59" spans="1:4" s="4" customFormat="1"/>
    <row r="60" spans="1:4" s="28" customFormat="1">
      <c r="A60" s="363" t="s">
        <v>52</v>
      </c>
      <c r="B60" s="363"/>
      <c r="C60" s="363"/>
    </row>
    <row r="61" spans="1:4" s="28" customFormat="1">
      <c r="A61" s="29" t="s">
        <v>71</v>
      </c>
      <c r="B61" s="29"/>
    </row>
  </sheetData>
  <mergeCells count="21">
    <mergeCell ref="A58:B58"/>
    <mergeCell ref="A40:B40"/>
    <mergeCell ref="C21:D21"/>
    <mergeCell ref="A15:B15"/>
    <mergeCell ref="D11:D15"/>
    <mergeCell ref="B1:D1"/>
    <mergeCell ref="A2:D2"/>
    <mergeCell ref="A60:C60"/>
    <mergeCell ref="C3:D3"/>
    <mergeCell ref="A3:B3"/>
    <mergeCell ref="A27:B27"/>
    <mergeCell ref="A30:B30"/>
    <mergeCell ref="C34:D34"/>
    <mergeCell ref="A45:B45"/>
    <mergeCell ref="A46:B46"/>
    <mergeCell ref="A50:B50"/>
    <mergeCell ref="C51:D51"/>
    <mergeCell ref="C53:C57"/>
    <mergeCell ref="D53:D57"/>
    <mergeCell ref="A57:B57"/>
    <mergeCell ref="C9:D9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43" zoomScaleNormal="100" workbookViewId="0">
      <selection activeCell="G5" sqref="G5:G7"/>
    </sheetView>
  </sheetViews>
  <sheetFormatPr defaultColWidth="9.140625" defaultRowHeight="17.25"/>
  <cols>
    <col min="1" max="1" width="25.28515625" style="200" customWidth="1"/>
    <col min="2" max="2" width="50.42578125" style="143" customWidth="1"/>
    <col min="3" max="4" width="14.5703125" style="143" customWidth="1"/>
    <col min="5" max="5" width="19" style="200" customWidth="1"/>
    <col min="6" max="6" width="15.7109375" style="143" customWidth="1"/>
    <col min="7" max="7" width="19.85546875" style="145" customWidth="1"/>
    <col min="8" max="8" width="11.28515625" style="144" customWidth="1"/>
    <col min="9" max="9" width="11.7109375" style="144" bestFit="1" customWidth="1"/>
    <col min="10" max="16384" width="9.140625" style="144"/>
  </cols>
  <sheetData>
    <row r="1" spans="1:9">
      <c r="F1" s="426" t="s">
        <v>198</v>
      </c>
      <c r="G1" s="426"/>
    </row>
    <row r="2" spans="1:9">
      <c r="E2" s="426" t="s">
        <v>178</v>
      </c>
      <c r="F2" s="426"/>
      <c r="G2" s="426"/>
    </row>
    <row r="3" spans="1:9">
      <c r="E3" s="426" t="s">
        <v>13</v>
      </c>
      <c r="F3" s="426"/>
      <c r="G3" s="426"/>
    </row>
    <row r="4" spans="1:9" s="135" customFormat="1" ht="63" customHeight="1">
      <c r="A4" s="427" t="s">
        <v>100</v>
      </c>
      <c r="B4" s="427"/>
      <c r="C4" s="427"/>
      <c r="D4" s="427"/>
      <c r="E4" s="427"/>
      <c r="F4" s="427"/>
      <c r="G4" s="427"/>
    </row>
    <row r="5" spans="1:9">
      <c r="A5" s="428" t="s">
        <v>32</v>
      </c>
      <c r="B5" s="429"/>
      <c r="C5" s="429"/>
      <c r="D5" s="429"/>
      <c r="E5" s="429"/>
      <c r="F5" s="429"/>
      <c r="G5" s="430" t="s">
        <v>218</v>
      </c>
    </row>
    <row r="6" spans="1:9" ht="16.5" customHeight="1">
      <c r="A6" s="433" t="s">
        <v>14</v>
      </c>
      <c r="B6" s="435" t="s">
        <v>15</v>
      </c>
      <c r="C6" s="435" t="s">
        <v>33</v>
      </c>
      <c r="D6" s="435" t="s">
        <v>16</v>
      </c>
      <c r="E6" s="435" t="s">
        <v>17</v>
      </c>
      <c r="F6" s="435" t="s">
        <v>18</v>
      </c>
      <c r="G6" s="431"/>
    </row>
    <row r="7" spans="1:9" ht="136.5" customHeight="1">
      <c r="A7" s="434"/>
      <c r="B7" s="435"/>
      <c r="C7" s="435"/>
      <c r="D7" s="435"/>
      <c r="E7" s="435"/>
      <c r="F7" s="435"/>
      <c r="G7" s="432"/>
    </row>
    <row r="8" spans="1:9" ht="27" customHeight="1">
      <c r="A8" s="423" t="s">
        <v>25</v>
      </c>
      <c r="B8" s="424"/>
      <c r="C8" s="424"/>
      <c r="D8" s="424"/>
      <c r="E8" s="424"/>
      <c r="F8" s="425"/>
      <c r="G8" s="15"/>
    </row>
    <row r="9" spans="1:9" ht="36" customHeight="1">
      <c r="A9" s="201" t="s">
        <v>56</v>
      </c>
      <c r="B9" s="139" t="s">
        <v>57</v>
      </c>
      <c r="C9" s="139" t="s">
        <v>58</v>
      </c>
      <c r="D9" s="436" t="s">
        <v>50</v>
      </c>
      <c r="E9" s="437"/>
      <c r="F9" s="438"/>
      <c r="G9" s="15">
        <f>+G10+G61</f>
        <v>1200000.04</v>
      </c>
    </row>
    <row r="10" spans="1:9" ht="30" customHeight="1">
      <c r="A10" s="202" t="s">
        <v>162</v>
      </c>
      <c r="B10" s="439" t="s">
        <v>53</v>
      </c>
      <c r="C10" s="440"/>
      <c r="D10" s="440"/>
      <c r="E10" s="440"/>
      <c r="F10" s="441"/>
      <c r="G10" s="15">
        <f>+G11+G55</f>
        <v>1174233.04</v>
      </c>
    </row>
    <row r="11" spans="1:9" s="81" customFormat="1" ht="36" customHeight="1">
      <c r="A11" s="203" t="s">
        <v>142</v>
      </c>
      <c r="B11" s="442" t="s">
        <v>116</v>
      </c>
      <c r="C11" s="443"/>
      <c r="D11" s="443"/>
      <c r="E11" s="443"/>
      <c r="F11" s="444"/>
      <c r="G11" s="136">
        <f>+G12+G23</f>
        <v>302905.74</v>
      </c>
      <c r="I11" s="310"/>
    </row>
    <row r="12" spans="1:9" s="81" customFormat="1" ht="30" customHeight="1">
      <c r="A12" s="165" t="s">
        <v>143</v>
      </c>
      <c r="B12" s="204"/>
      <c r="C12" s="204"/>
      <c r="D12" s="204"/>
      <c r="E12" s="204"/>
      <c r="F12" s="205"/>
      <c r="G12" s="136">
        <f>G13+G14+G15+G16+G17+G18+G19+G20+G21+G22</f>
        <v>280040</v>
      </c>
    </row>
    <row r="13" spans="1:9" s="81" customFormat="1" ht="40.5" customHeight="1">
      <c r="A13" s="206" t="s">
        <v>163</v>
      </c>
      <c r="B13" s="207" t="s">
        <v>164</v>
      </c>
      <c r="C13" s="208" t="s">
        <v>60</v>
      </c>
      <c r="D13" s="208" t="s">
        <v>146</v>
      </c>
      <c r="E13" s="206">
        <v>40200000</v>
      </c>
      <c r="F13" s="208">
        <v>1</v>
      </c>
      <c r="G13" s="209">
        <f t="shared" ref="G13:G22" si="0">+E13*F13/1000</f>
        <v>40200</v>
      </c>
    </row>
    <row r="14" spans="1:9" s="81" customFormat="1" ht="33.75" customHeight="1">
      <c r="A14" s="206" t="s">
        <v>165</v>
      </c>
      <c r="B14" s="207" t="s">
        <v>164</v>
      </c>
      <c r="C14" s="208" t="s">
        <v>60</v>
      </c>
      <c r="D14" s="208" t="s">
        <v>146</v>
      </c>
      <c r="E14" s="206">
        <v>25050000</v>
      </c>
      <c r="F14" s="208">
        <v>1</v>
      </c>
      <c r="G14" s="209">
        <f t="shared" si="0"/>
        <v>25050</v>
      </c>
    </row>
    <row r="15" spans="1:9" s="81" customFormat="1" ht="39.75" customHeight="1">
      <c r="A15" s="206" t="s">
        <v>166</v>
      </c>
      <c r="B15" s="207" t="s">
        <v>164</v>
      </c>
      <c r="C15" s="208" t="s">
        <v>60</v>
      </c>
      <c r="D15" s="208" t="s">
        <v>146</v>
      </c>
      <c r="E15" s="206">
        <v>37200000</v>
      </c>
      <c r="F15" s="208">
        <v>1</v>
      </c>
      <c r="G15" s="209">
        <f t="shared" si="0"/>
        <v>37200</v>
      </c>
    </row>
    <row r="16" spans="1:9" s="81" customFormat="1" ht="43.5" customHeight="1">
      <c r="A16" s="206" t="s">
        <v>167</v>
      </c>
      <c r="B16" s="207" t="s">
        <v>164</v>
      </c>
      <c r="C16" s="208" t="s">
        <v>60</v>
      </c>
      <c r="D16" s="208" t="s">
        <v>146</v>
      </c>
      <c r="E16" s="206">
        <v>11220000</v>
      </c>
      <c r="F16" s="208">
        <v>1</v>
      </c>
      <c r="G16" s="209">
        <f t="shared" si="0"/>
        <v>11220</v>
      </c>
    </row>
    <row r="17" spans="1:7" s="81" customFormat="1" ht="39.75" customHeight="1">
      <c r="A17" s="206" t="s">
        <v>168</v>
      </c>
      <c r="B17" s="207" t="s">
        <v>164</v>
      </c>
      <c r="C17" s="208" t="s">
        <v>60</v>
      </c>
      <c r="D17" s="208" t="s">
        <v>146</v>
      </c>
      <c r="E17" s="206">
        <v>32040000</v>
      </c>
      <c r="F17" s="208">
        <v>1</v>
      </c>
      <c r="G17" s="209">
        <f t="shared" si="0"/>
        <v>32040</v>
      </c>
    </row>
    <row r="18" spans="1:7" s="81" customFormat="1" ht="30" customHeight="1">
      <c r="A18" s="206" t="s">
        <v>169</v>
      </c>
      <c r="B18" s="207" t="s">
        <v>164</v>
      </c>
      <c r="C18" s="208" t="s">
        <v>60</v>
      </c>
      <c r="D18" s="208" t="s">
        <v>146</v>
      </c>
      <c r="E18" s="206">
        <v>14520000</v>
      </c>
      <c r="F18" s="208">
        <v>1</v>
      </c>
      <c r="G18" s="209">
        <f t="shared" si="0"/>
        <v>14520</v>
      </c>
    </row>
    <row r="19" spans="1:7" s="81" customFormat="1" ht="30" customHeight="1">
      <c r="A19" s="206" t="s">
        <v>170</v>
      </c>
      <c r="B19" s="207" t="s">
        <v>164</v>
      </c>
      <c r="C19" s="208" t="s">
        <v>60</v>
      </c>
      <c r="D19" s="208" t="s">
        <v>146</v>
      </c>
      <c r="E19" s="206">
        <v>27420000</v>
      </c>
      <c r="F19" s="208">
        <v>1</v>
      </c>
      <c r="G19" s="209">
        <f t="shared" si="0"/>
        <v>27420</v>
      </c>
    </row>
    <row r="20" spans="1:7" s="81" customFormat="1" ht="30" customHeight="1">
      <c r="A20" s="206" t="s">
        <v>171</v>
      </c>
      <c r="B20" s="207" t="s">
        <v>164</v>
      </c>
      <c r="C20" s="208" t="s">
        <v>60</v>
      </c>
      <c r="D20" s="208" t="s">
        <v>146</v>
      </c>
      <c r="E20" s="206">
        <v>38900000</v>
      </c>
      <c r="F20" s="208">
        <v>1</v>
      </c>
      <c r="G20" s="209">
        <f t="shared" si="0"/>
        <v>38900</v>
      </c>
    </row>
    <row r="21" spans="1:7" s="81" customFormat="1" ht="30" customHeight="1">
      <c r="A21" s="206" t="s">
        <v>172</v>
      </c>
      <c r="B21" s="207" t="s">
        <v>164</v>
      </c>
      <c r="C21" s="208" t="s">
        <v>60</v>
      </c>
      <c r="D21" s="208" t="s">
        <v>146</v>
      </c>
      <c r="E21" s="206">
        <v>40800000</v>
      </c>
      <c r="F21" s="208">
        <v>1</v>
      </c>
      <c r="G21" s="209">
        <f t="shared" si="0"/>
        <v>40800</v>
      </c>
    </row>
    <row r="22" spans="1:7" s="81" customFormat="1" ht="40.5" customHeight="1">
      <c r="A22" s="206" t="s">
        <v>173</v>
      </c>
      <c r="B22" s="207" t="s">
        <v>164</v>
      </c>
      <c r="C22" s="208" t="s">
        <v>60</v>
      </c>
      <c r="D22" s="208" t="s">
        <v>146</v>
      </c>
      <c r="E22" s="206">
        <v>12690000</v>
      </c>
      <c r="F22" s="208">
        <v>1</v>
      </c>
      <c r="G22" s="209">
        <f t="shared" si="0"/>
        <v>12690</v>
      </c>
    </row>
    <row r="23" spans="1:7" s="81" customFormat="1" ht="25.5" customHeight="1">
      <c r="A23" s="276" t="s">
        <v>175</v>
      </c>
      <c r="B23" s="277"/>
      <c r="C23" s="278"/>
      <c r="D23" s="278"/>
      <c r="E23" s="278"/>
      <c r="F23" s="278"/>
      <c r="G23" s="136">
        <f>SUM(G24:G54)</f>
        <v>22865.740000000005</v>
      </c>
    </row>
    <row r="24" spans="1:7" ht="42" customHeight="1">
      <c r="A24" s="206">
        <v>71241200</v>
      </c>
      <c r="B24" s="207" t="s">
        <v>144</v>
      </c>
      <c r="C24" s="208" t="s">
        <v>60</v>
      </c>
      <c r="D24" s="208" t="s">
        <v>146</v>
      </c>
      <c r="E24" s="206">
        <v>2010000</v>
      </c>
      <c r="F24" s="208">
        <v>1</v>
      </c>
      <c r="G24" s="209">
        <f t="shared" ref="G24:G54" si="1">+E24*F24/1000</f>
        <v>2010</v>
      </c>
    </row>
    <row r="25" spans="1:7" ht="42" customHeight="1">
      <c r="A25" s="206">
        <v>71241200</v>
      </c>
      <c r="B25" s="207" t="s">
        <v>144</v>
      </c>
      <c r="C25" s="208" t="s">
        <v>60</v>
      </c>
      <c r="D25" s="208" t="s">
        <v>146</v>
      </c>
      <c r="E25" s="206">
        <v>1252500</v>
      </c>
      <c r="F25" s="208">
        <v>1</v>
      </c>
      <c r="G25" s="209">
        <f t="shared" si="1"/>
        <v>1252.5</v>
      </c>
    </row>
    <row r="26" spans="1:7" ht="42" customHeight="1">
      <c r="A26" s="206">
        <v>71241200</v>
      </c>
      <c r="B26" s="207" t="s">
        <v>144</v>
      </c>
      <c r="C26" s="208" t="s">
        <v>60</v>
      </c>
      <c r="D26" s="208" t="s">
        <v>146</v>
      </c>
      <c r="E26" s="206">
        <v>1860000</v>
      </c>
      <c r="F26" s="208">
        <v>1</v>
      </c>
      <c r="G26" s="209">
        <f t="shared" si="1"/>
        <v>1860</v>
      </c>
    </row>
    <row r="27" spans="1:7" ht="42" customHeight="1">
      <c r="A27" s="206">
        <v>71241200</v>
      </c>
      <c r="B27" s="207" t="s">
        <v>144</v>
      </c>
      <c r="C27" s="208" t="s">
        <v>60</v>
      </c>
      <c r="D27" s="208" t="s">
        <v>146</v>
      </c>
      <c r="E27" s="206">
        <v>561000</v>
      </c>
      <c r="F27" s="208">
        <v>1</v>
      </c>
      <c r="G27" s="209">
        <f t="shared" si="1"/>
        <v>561</v>
      </c>
    </row>
    <row r="28" spans="1:7" ht="42" customHeight="1">
      <c r="A28" s="206">
        <v>71241200</v>
      </c>
      <c r="B28" s="207" t="s">
        <v>144</v>
      </c>
      <c r="C28" s="208" t="s">
        <v>60</v>
      </c>
      <c r="D28" s="208" t="s">
        <v>146</v>
      </c>
      <c r="E28" s="206">
        <v>634500</v>
      </c>
      <c r="F28" s="208">
        <v>1</v>
      </c>
      <c r="G28" s="209">
        <f t="shared" si="1"/>
        <v>634.5</v>
      </c>
    </row>
    <row r="29" spans="1:7" ht="42" customHeight="1">
      <c r="A29" s="206">
        <v>71241200</v>
      </c>
      <c r="B29" s="207" t="s">
        <v>144</v>
      </c>
      <c r="C29" s="208" t="s">
        <v>60</v>
      </c>
      <c r="D29" s="208" t="s">
        <v>146</v>
      </c>
      <c r="E29" s="206">
        <v>1602000</v>
      </c>
      <c r="F29" s="208">
        <v>1</v>
      </c>
      <c r="G29" s="209">
        <f t="shared" si="1"/>
        <v>1602</v>
      </c>
    </row>
    <row r="30" spans="1:7" ht="42" customHeight="1">
      <c r="A30" s="206">
        <v>71241200</v>
      </c>
      <c r="B30" s="207" t="s">
        <v>144</v>
      </c>
      <c r="C30" s="208" t="s">
        <v>60</v>
      </c>
      <c r="D30" s="208" t="s">
        <v>146</v>
      </c>
      <c r="E30" s="206">
        <v>2040000</v>
      </c>
      <c r="F30" s="208">
        <v>1</v>
      </c>
      <c r="G30" s="209">
        <f t="shared" si="1"/>
        <v>2040</v>
      </c>
    </row>
    <row r="31" spans="1:7" ht="42" customHeight="1">
      <c r="A31" s="206">
        <v>71241200</v>
      </c>
      <c r="B31" s="207" t="s">
        <v>144</v>
      </c>
      <c r="C31" s="208" t="s">
        <v>60</v>
      </c>
      <c r="D31" s="208" t="s">
        <v>146</v>
      </c>
      <c r="E31" s="206">
        <v>1945000</v>
      </c>
      <c r="F31" s="208">
        <v>1</v>
      </c>
      <c r="G31" s="209">
        <f t="shared" si="1"/>
        <v>1945</v>
      </c>
    </row>
    <row r="32" spans="1:7" ht="42" customHeight="1">
      <c r="A32" s="206">
        <v>71241200</v>
      </c>
      <c r="B32" s="207" t="s">
        <v>144</v>
      </c>
      <c r="C32" s="208" t="s">
        <v>60</v>
      </c>
      <c r="D32" s="208" t="s">
        <v>146</v>
      </c>
      <c r="E32" s="206">
        <v>1371000</v>
      </c>
      <c r="F32" s="208">
        <v>1</v>
      </c>
      <c r="G32" s="209">
        <f t="shared" si="1"/>
        <v>1371</v>
      </c>
    </row>
    <row r="33" spans="1:7" ht="42" customHeight="1">
      <c r="A33" s="206">
        <v>71241200</v>
      </c>
      <c r="B33" s="207" t="s">
        <v>144</v>
      </c>
      <c r="C33" s="208" t="s">
        <v>60</v>
      </c>
      <c r="D33" s="208" t="s">
        <v>146</v>
      </c>
      <c r="E33" s="206">
        <v>726000</v>
      </c>
      <c r="F33" s="208">
        <v>1</v>
      </c>
      <c r="G33" s="209">
        <f t="shared" si="1"/>
        <v>726</v>
      </c>
    </row>
    <row r="34" spans="1:7" s="81" customFormat="1" ht="30" customHeight="1">
      <c r="A34" s="206">
        <v>50531140</v>
      </c>
      <c r="B34" s="266" t="s">
        <v>180</v>
      </c>
      <c r="C34" s="208" t="s">
        <v>60</v>
      </c>
      <c r="D34" s="208" t="s">
        <v>146</v>
      </c>
      <c r="E34" s="206">
        <v>1582900</v>
      </c>
      <c r="F34" s="208">
        <v>1</v>
      </c>
      <c r="G34" s="209">
        <f t="shared" si="1"/>
        <v>1582.9</v>
      </c>
    </row>
    <row r="35" spans="1:7" s="81" customFormat="1" ht="30" customHeight="1">
      <c r="A35" s="206">
        <v>71351540</v>
      </c>
      <c r="B35" s="266" t="s">
        <v>174</v>
      </c>
      <c r="C35" s="208" t="s">
        <v>60</v>
      </c>
      <c r="D35" s="208" t="s">
        <v>146</v>
      </c>
      <c r="E35" s="206">
        <v>804000</v>
      </c>
      <c r="F35" s="208">
        <v>1</v>
      </c>
      <c r="G35" s="209">
        <f t="shared" si="1"/>
        <v>804</v>
      </c>
    </row>
    <row r="36" spans="1:7" s="81" customFormat="1" ht="30" customHeight="1">
      <c r="A36" s="206">
        <v>71351540</v>
      </c>
      <c r="B36" s="266" t="s">
        <v>174</v>
      </c>
      <c r="C36" s="208" t="s">
        <v>60</v>
      </c>
      <c r="D36" s="208" t="s">
        <v>146</v>
      </c>
      <c r="E36" s="206">
        <v>501000</v>
      </c>
      <c r="F36" s="208">
        <v>1</v>
      </c>
      <c r="G36" s="209">
        <f t="shared" si="1"/>
        <v>501</v>
      </c>
    </row>
    <row r="37" spans="1:7" s="81" customFormat="1" ht="30" customHeight="1">
      <c r="A37" s="206">
        <v>71351540</v>
      </c>
      <c r="B37" s="266" t="s">
        <v>174</v>
      </c>
      <c r="C37" s="208" t="s">
        <v>60</v>
      </c>
      <c r="D37" s="208" t="s">
        <v>146</v>
      </c>
      <c r="E37" s="206">
        <v>744000</v>
      </c>
      <c r="F37" s="208">
        <v>1</v>
      </c>
      <c r="G37" s="209">
        <f t="shared" si="1"/>
        <v>744</v>
      </c>
    </row>
    <row r="38" spans="1:7" s="81" customFormat="1" ht="30" customHeight="1">
      <c r="A38" s="206">
        <v>71351540</v>
      </c>
      <c r="B38" s="266" t="s">
        <v>174</v>
      </c>
      <c r="C38" s="208" t="s">
        <v>60</v>
      </c>
      <c r="D38" s="208" t="s">
        <v>146</v>
      </c>
      <c r="E38" s="206">
        <v>224400</v>
      </c>
      <c r="F38" s="208">
        <v>1</v>
      </c>
      <c r="G38" s="209">
        <f t="shared" si="1"/>
        <v>224.4</v>
      </c>
    </row>
    <row r="39" spans="1:7" s="81" customFormat="1" ht="30" customHeight="1">
      <c r="A39" s="206">
        <v>71351540</v>
      </c>
      <c r="B39" s="266" t="s">
        <v>174</v>
      </c>
      <c r="C39" s="208" t="s">
        <v>60</v>
      </c>
      <c r="D39" s="208" t="s">
        <v>146</v>
      </c>
      <c r="E39" s="206">
        <v>640800</v>
      </c>
      <c r="F39" s="208">
        <v>1</v>
      </c>
      <c r="G39" s="209">
        <f t="shared" si="1"/>
        <v>640.79999999999995</v>
      </c>
    </row>
    <row r="40" spans="1:7" s="81" customFormat="1" ht="30" customHeight="1">
      <c r="A40" s="206">
        <v>71351540</v>
      </c>
      <c r="B40" s="266" t="s">
        <v>174</v>
      </c>
      <c r="C40" s="208" t="s">
        <v>60</v>
      </c>
      <c r="D40" s="208" t="s">
        <v>146</v>
      </c>
      <c r="E40" s="206">
        <v>290400</v>
      </c>
      <c r="F40" s="208">
        <v>1</v>
      </c>
      <c r="G40" s="209">
        <f t="shared" si="1"/>
        <v>290.39999999999998</v>
      </c>
    </row>
    <row r="41" spans="1:7" s="81" customFormat="1" ht="30" customHeight="1">
      <c r="A41" s="206">
        <v>71351540</v>
      </c>
      <c r="B41" s="266" t="s">
        <v>174</v>
      </c>
      <c r="C41" s="208" t="s">
        <v>60</v>
      </c>
      <c r="D41" s="208" t="s">
        <v>146</v>
      </c>
      <c r="E41" s="206">
        <v>548400</v>
      </c>
      <c r="F41" s="208">
        <v>1</v>
      </c>
      <c r="G41" s="209">
        <f t="shared" si="1"/>
        <v>548.4</v>
      </c>
    </row>
    <row r="42" spans="1:7" s="81" customFormat="1" ht="30" customHeight="1">
      <c r="A42" s="206">
        <v>71351540</v>
      </c>
      <c r="B42" s="266" t="s">
        <v>174</v>
      </c>
      <c r="C42" s="208" t="s">
        <v>60</v>
      </c>
      <c r="D42" s="208" t="s">
        <v>146</v>
      </c>
      <c r="E42" s="206">
        <v>778000</v>
      </c>
      <c r="F42" s="208">
        <v>1</v>
      </c>
      <c r="G42" s="209">
        <f t="shared" si="1"/>
        <v>778</v>
      </c>
    </row>
    <row r="43" spans="1:7" s="81" customFormat="1" ht="30" customHeight="1">
      <c r="A43" s="206">
        <v>71351540</v>
      </c>
      <c r="B43" s="266" t="s">
        <v>174</v>
      </c>
      <c r="C43" s="208" t="s">
        <v>60</v>
      </c>
      <c r="D43" s="208" t="s">
        <v>146</v>
      </c>
      <c r="E43" s="206">
        <v>816000</v>
      </c>
      <c r="F43" s="208">
        <v>1</v>
      </c>
      <c r="G43" s="209">
        <f t="shared" si="1"/>
        <v>816</v>
      </c>
    </row>
    <row r="44" spans="1:7" s="81" customFormat="1" ht="30" customHeight="1">
      <c r="A44" s="206">
        <v>71351540</v>
      </c>
      <c r="B44" s="266" t="s">
        <v>174</v>
      </c>
      <c r="C44" s="208" t="s">
        <v>60</v>
      </c>
      <c r="D44" s="208" t="s">
        <v>146</v>
      </c>
      <c r="E44" s="206">
        <v>253800</v>
      </c>
      <c r="F44" s="208">
        <v>1</v>
      </c>
      <c r="G44" s="209">
        <f t="shared" si="1"/>
        <v>253.8</v>
      </c>
    </row>
    <row r="45" spans="1:7" ht="23.25" customHeight="1">
      <c r="A45" s="206">
        <v>98111140</v>
      </c>
      <c r="B45" s="207" t="s">
        <v>181</v>
      </c>
      <c r="C45" s="208" t="s">
        <v>145</v>
      </c>
      <c r="D45" s="208" t="s">
        <v>146</v>
      </c>
      <c r="E45" s="206">
        <v>241200</v>
      </c>
      <c r="F45" s="208">
        <v>1</v>
      </c>
      <c r="G45" s="209">
        <f t="shared" si="1"/>
        <v>241.2</v>
      </c>
    </row>
    <row r="46" spans="1:7" ht="23.25" customHeight="1">
      <c r="A46" s="206">
        <v>98111140</v>
      </c>
      <c r="B46" s="207" t="s">
        <v>181</v>
      </c>
      <c r="C46" s="208" t="s">
        <v>145</v>
      </c>
      <c r="D46" s="208" t="s">
        <v>146</v>
      </c>
      <c r="E46" s="206">
        <v>150300</v>
      </c>
      <c r="F46" s="208">
        <v>1</v>
      </c>
      <c r="G46" s="209">
        <f t="shared" si="1"/>
        <v>150.30000000000001</v>
      </c>
    </row>
    <row r="47" spans="1:7" ht="23.25" customHeight="1">
      <c r="A47" s="206">
        <v>98111140</v>
      </c>
      <c r="B47" s="207" t="s">
        <v>181</v>
      </c>
      <c r="C47" s="208" t="s">
        <v>145</v>
      </c>
      <c r="D47" s="208" t="s">
        <v>146</v>
      </c>
      <c r="E47" s="206">
        <v>223000</v>
      </c>
      <c r="F47" s="208">
        <v>1</v>
      </c>
      <c r="G47" s="209">
        <f t="shared" si="1"/>
        <v>223</v>
      </c>
    </row>
    <row r="48" spans="1:7" ht="23.25" customHeight="1">
      <c r="A48" s="206">
        <v>98111140</v>
      </c>
      <c r="B48" s="207" t="s">
        <v>181</v>
      </c>
      <c r="C48" s="208" t="s">
        <v>145</v>
      </c>
      <c r="D48" s="208" t="s">
        <v>146</v>
      </c>
      <c r="E48" s="206">
        <v>67320</v>
      </c>
      <c r="F48" s="208">
        <v>1</v>
      </c>
      <c r="G48" s="209">
        <f t="shared" si="1"/>
        <v>67.319999999999993</v>
      </c>
    </row>
    <row r="49" spans="1:9" ht="23.25" customHeight="1">
      <c r="A49" s="206">
        <v>98111140</v>
      </c>
      <c r="B49" s="207" t="s">
        <v>181</v>
      </c>
      <c r="C49" s="208" t="s">
        <v>145</v>
      </c>
      <c r="D49" s="208" t="s">
        <v>146</v>
      </c>
      <c r="E49" s="206">
        <v>192240</v>
      </c>
      <c r="F49" s="208">
        <v>1</v>
      </c>
      <c r="G49" s="209">
        <f t="shared" si="1"/>
        <v>192.24</v>
      </c>
    </row>
    <row r="50" spans="1:9" ht="23.25" customHeight="1">
      <c r="A50" s="206">
        <v>98111140</v>
      </c>
      <c r="B50" s="207" t="s">
        <v>181</v>
      </c>
      <c r="C50" s="208" t="s">
        <v>145</v>
      </c>
      <c r="D50" s="208" t="s">
        <v>146</v>
      </c>
      <c r="E50" s="206">
        <v>87120</v>
      </c>
      <c r="F50" s="208">
        <v>1</v>
      </c>
      <c r="G50" s="209">
        <f t="shared" si="1"/>
        <v>87.12</v>
      </c>
    </row>
    <row r="51" spans="1:9" ht="23.25" customHeight="1">
      <c r="A51" s="206">
        <v>98111140</v>
      </c>
      <c r="B51" s="207" t="s">
        <v>181</v>
      </c>
      <c r="C51" s="208" t="s">
        <v>145</v>
      </c>
      <c r="D51" s="208" t="s">
        <v>146</v>
      </c>
      <c r="E51" s="206">
        <v>164520</v>
      </c>
      <c r="F51" s="208">
        <v>1</v>
      </c>
      <c r="G51" s="209">
        <f t="shared" si="1"/>
        <v>164.52</v>
      </c>
    </row>
    <row r="52" spans="1:9" ht="23.25" customHeight="1">
      <c r="A52" s="206">
        <v>98111140</v>
      </c>
      <c r="B52" s="207" t="s">
        <v>181</v>
      </c>
      <c r="C52" s="208" t="s">
        <v>145</v>
      </c>
      <c r="D52" s="208" t="s">
        <v>146</v>
      </c>
      <c r="E52" s="206">
        <v>233400</v>
      </c>
      <c r="F52" s="208">
        <v>1</v>
      </c>
      <c r="G52" s="209">
        <f t="shared" si="1"/>
        <v>233.4</v>
      </c>
    </row>
    <row r="53" spans="1:9" ht="23.25" customHeight="1">
      <c r="A53" s="206">
        <v>98111140</v>
      </c>
      <c r="B53" s="207" t="s">
        <v>181</v>
      </c>
      <c r="C53" s="208" t="s">
        <v>145</v>
      </c>
      <c r="D53" s="208" t="s">
        <v>146</v>
      </c>
      <c r="E53" s="206">
        <v>244800</v>
      </c>
      <c r="F53" s="208">
        <v>1</v>
      </c>
      <c r="G53" s="209">
        <f t="shared" si="1"/>
        <v>244.8</v>
      </c>
    </row>
    <row r="54" spans="1:9" ht="23.25" customHeight="1">
      <c r="A54" s="206">
        <v>98111140</v>
      </c>
      <c r="B54" s="207" t="s">
        <v>181</v>
      </c>
      <c r="C54" s="208" t="s">
        <v>145</v>
      </c>
      <c r="D54" s="208" t="s">
        <v>146</v>
      </c>
      <c r="E54" s="206">
        <v>76140</v>
      </c>
      <c r="F54" s="208">
        <v>1</v>
      </c>
      <c r="G54" s="209">
        <f t="shared" si="1"/>
        <v>76.14</v>
      </c>
    </row>
    <row r="55" spans="1:9" ht="31.5" customHeight="1">
      <c r="A55" s="202" t="s">
        <v>162</v>
      </c>
      <c r="B55" s="439" t="s">
        <v>53</v>
      </c>
      <c r="C55" s="440"/>
      <c r="D55" s="440"/>
      <c r="E55" s="440"/>
      <c r="F55" s="441"/>
      <c r="G55" s="15">
        <f>G56</f>
        <v>871327.3</v>
      </c>
    </row>
    <row r="56" spans="1:9" s="81" customFormat="1" ht="36" customHeight="1">
      <c r="A56" s="203" t="s">
        <v>72</v>
      </c>
      <c r="B56" s="442" t="s">
        <v>73</v>
      </c>
      <c r="C56" s="443"/>
      <c r="D56" s="443"/>
      <c r="E56" s="443"/>
      <c r="F56" s="444"/>
      <c r="G56" s="136">
        <f>G57</f>
        <v>871327.3</v>
      </c>
    </row>
    <row r="57" spans="1:9">
      <c r="A57" s="165" t="s">
        <v>55</v>
      </c>
      <c r="B57" s="204"/>
      <c r="C57" s="204"/>
      <c r="D57" s="204"/>
      <c r="E57" s="204"/>
      <c r="F57" s="205"/>
      <c r="G57" s="136">
        <f>G58+G59+G60</f>
        <v>871327.3</v>
      </c>
    </row>
    <row r="58" spans="1:9" ht="34.5">
      <c r="A58" s="206">
        <v>34111200</v>
      </c>
      <c r="B58" s="207" t="s">
        <v>176</v>
      </c>
      <c r="C58" s="208" t="s">
        <v>182</v>
      </c>
      <c r="D58" s="208" t="s">
        <v>209</v>
      </c>
      <c r="E58" s="282">
        <v>70000000</v>
      </c>
      <c r="F58" s="283">
        <v>9</v>
      </c>
      <c r="G58" s="284">
        <f t="shared" ref="G58:G60" si="2">+E58*F58/1000</f>
        <v>630000</v>
      </c>
    </row>
    <row r="59" spans="1:9" ht="34.5">
      <c r="A59" s="206">
        <v>34111200</v>
      </c>
      <c r="B59" s="207" t="s">
        <v>176</v>
      </c>
      <c r="C59" s="208" t="s">
        <v>182</v>
      </c>
      <c r="D59" s="208" t="s">
        <v>209</v>
      </c>
      <c r="E59" s="282">
        <v>13000000</v>
      </c>
      <c r="F59" s="283">
        <v>8</v>
      </c>
      <c r="G59" s="284">
        <f t="shared" si="2"/>
        <v>104000</v>
      </c>
    </row>
    <row r="60" spans="1:9" ht="34.5">
      <c r="A60" s="206">
        <v>34111200</v>
      </c>
      <c r="B60" s="207" t="s">
        <v>176</v>
      </c>
      <c r="C60" s="208" t="s">
        <v>182</v>
      </c>
      <c r="D60" s="208" t="s">
        <v>209</v>
      </c>
      <c r="E60" s="282">
        <v>12484300</v>
      </c>
      <c r="F60" s="283">
        <v>11</v>
      </c>
      <c r="G60" s="284">
        <f t="shared" si="2"/>
        <v>137327.29999999999</v>
      </c>
      <c r="H60" s="308"/>
      <c r="I60" s="309"/>
    </row>
    <row r="61" spans="1:9" ht="34.5" customHeight="1">
      <c r="A61" s="202" t="s">
        <v>177</v>
      </c>
      <c r="B61" s="439" t="s">
        <v>150</v>
      </c>
      <c r="C61" s="440"/>
      <c r="D61" s="440"/>
      <c r="E61" s="440"/>
      <c r="F61" s="441"/>
      <c r="G61" s="15">
        <f>G62</f>
        <v>25767</v>
      </c>
    </row>
    <row r="62" spans="1:9" ht="29.25" customHeight="1">
      <c r="A62" s="203" t="s">
        <v>212</v>
      </c>
      <c r="B62" s="442" t="s">
        <v>206</v>
      </c>
      <c r="C62" s="443"/>
      <c r="D62" s="443"/>
      <c r="E62" s="443"/>
      <c r="F62" s="444"/>
      <c r="G62" s="136">
        <f>+G63</f>
        <v>25767</v>
      </c>
    </row>
    <row r="63" spans="1:9">
      <c r="A63" s="165" t="s">
        <v>143</v>
      </c>
      <c r="B63" s="204"/>
      <c r="C63" s="204"/>
      <c r="D63" s="204"/>
      <c r="E63" s="204"/>
      <c r="F63" s="205"/>
      <c r="G63" s="136">
        <f>+G64+G65</f>
        <v>25767</v>
      </c>
    </row>
    <row r="64" spans="1:9" ht="34.5">
      <c r="A64" s="206">
        <v>45611300</v>
      </c>
      <c r="B64" s="207" t="s">
        <v>164</v>
      </c>
      <c r="C64" s="208" t="s">
        <v>60</v>
      </c>
      <c r="D64" s="208" t="s">
        <v>146</v>
      </c>
      <c r="E64" s="206">
        <v>23811000</v>
      </c>
      <c r="F64" s="208">
        <v>1</v>
      </c>
      <c r="G64" s="209">
        <v>23811</v>
      </c>
    </row>
    <row r="65" spans="1:7">
      <c r="A65" s="276" t="s">
        <v>175</v>
      </c>
      <c r="B65" s="277"/>
      <c r="C65" s="278"/>
      <c r="D65" s="278"/>
      <c r="E65" s="278"/>
      <c r="F65" s="278"/>
      <c r="G65" s="279">
        <f>+SUM(G66:G74)</f>
        <v>1956</v>
      </c>
    </row>
    <row r="66" spans="1:7" ht="34.5">
      <c r="A66" s="206">
        <v>71241200</v>
      </c>
      <c r="B66" s="207" t="s">
        <v>144</v>
      </c>
      <c r="C66" s="208" t="s">
        <v>60</v>
      </c>
      <c r="D66" s="208" t="s">
        <v>146</v>
      </c>
      <c r="E66" s="206">
        <v>1200000</v>
      </c>
      <c r="F66" s="208">
        <v>1</v>
      </c>
      <c r="G66" s="209">
        <f t="shared" ref="G66:G67" si="3">+E66*F66/1000</f>
        <v>1200</v>
      </c>
    </row>
    <row r="67" spans="1:7">
      <c r="A67" s="206">
        <v>50531140</v>
      </c>
      <c r="B67" s="266" t="s">
        <v>180</v>
      </c>
      <c r="C67" s="208" t="s">
        <v>60</v>
      </c>
      <c r="D67" s="208" t="s">
        <v>146</v>
      </c>
      <c r="E67" s="206">
        <v>132000</v>
      </c>
      <c r="F67" s="208">
        <v>1</v>
      </c>
      <c r="G67" s="209">
        <f t="shared" si="3"/>
        <v>132</v>
      </c>
    </row>
    <row r="68" spans="1:7" ht="26.45" customHeight="1">
      <c r="A68" s="206">
        <v>71351540</v>
      </c>
      <c r="B68" s="266" t="s">
        <v>174</v>
      </c>
      <c r="C68" s="208" t="s">
        <v>60</v>
      </c>
      <c r="D68" s="208" t="s">
        <v>146</v>
      </c>
      <c r="E68" s="206">
        <v>480000</v>
      </c>
      <c r="F68" s="208">
        <v>1</v>
      </c>
      <c r="G68" s="209">
        <f>+E68*F68/1000</f>
        <v>480</v>
      </c>
    </row>
    <row r="69" spans="1:7">
      <c r="A69" s="206">
        <v>98111140</v>
      </c>
      <c r="B69" s="207" t="s">
        <v>181</v>
      </c>
      <c r="C69" s="208" t="s">
        <v>145</v>
      </c>
      <c r="D69" s="208" t="s">
        <v>146</v>
      </c>
      <c r="E69" s="206">
        <v>144000</v>
      </c>
      <c r="F69" s="208">
        <v>1</v>
      </c>
      <c r="G69" s="209">
        <f>+E69*F69/1000</f>
        <v>144</v>
      </c>
    </row>
  </sheetData>
  <mergeCells count="20">
    <mergeCell ref="D9:F9"/>
    <mergeCell ref="B10:F10"/>
    <mergeCell ref="B11:F11"/>
    <mergeCell ref="B61:F61"/>
    <mergeCell ref="B62:F62"/>
    <mergeCell ref="B55:F55"/>
    <mergeCell ref="B56:F56"/>
    <mergeCell ref="A8:F8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Ashot Pirumyan</cp:lastModifiedBy>
  <cp:lastPrinted>2022-07-11T13:27:33Z</cp:lastPrinted>
  <dcterms:created xsi:type="dcterms:W3CDTF">2017-12-06T07:28:20Z</dcterms:created>
  <dcterms:modified xsi:type="dcterms:W3CDTF">2022-07-12T07:58:16Z</dcterms:modified>
</cp:coreProperties>
</file>