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0730" windowHeight="11760" tabRatio="532"/>
  </bookViews>
  <sheets>
    <sheet name="Հավելված N 1" sheetId="48" r:id="rId1"/>
    <sheet name="Հավելված N 2 " sheetId="51" r:id="rId2"/>
    <sheet name="Հավելված N 3" sheetId="54" r:id="rId3"/>
    <sheet name="Հավելված N 4" sheetId="50" r:id="rId4"/>
    <sheet name="Հավելված 5" sheetId="53" r:id="rId5"/>
    <sheet name="Հավելված 6" sheetId="55" r:id="rId6"/>
  </sheets>
  <definedNames>
    <definedName name="AgencyCode" localSheetId="5">#REF!</definedName>
    <definedName name="AgencyCode" localSheetId="0">#REF!</definedName>
    <definedName name="AgencyCode" localSheetId="1">#REF!</definedName>
    <definedName name="AgencyCode">#REF!</definedName>
    <definedName name="AgencyName" localSheetId="5">#REF!</definedName>
    <definedName name="AgencyName" localSheetId="0">#REF!</definedName>
    <definedName name="AgencyName" localSheetId="1">#REF!</definedName>
    <definedName name="AgencyName">#REF!</definedName>
    <definedName name="davit" localSheetId="5">#REF!</definedName>
    <definedName name="davit" localSheetId="0">#REF!</definedName>
    <definedName name="davit" localSheetId="1">#REF!</definedName>
    <definedName name="davit">#REF!</definedName>
    <definedName name="Functional1" localSheetId="5">#REF!</definedName>
    <definedName name="Functional1" localSheetId="0">#REF!</definedName>
    <definedName name="Functional1" localSheetId="1">#REF!</definedName>
    <definedName name="Functional1">#REF!</definedName>
    <definedName name="ggg" localSheetId="5">#REF!</definedName>
    <definedName name="ggg" localSheetId="0">#REF!</definedName>
    <definedName name="ggg" localSheetId="1">#REF!</definedName>
    <definedName name="ggg">#REF!</definedName>
    <definedName name="PANature" localSheetId="5">#REF!</definedName>
    <definedName name="PANature" localSheetId="0">#REF!</definedName>
    <definedName name="PANature" localSheetId="1">#REF!</definedName>
    <definedName name="PANature">#REF!</definedName>
    <definedName name="PAType" localSheetId="5">#REF!</definedName>
    <definedName name="PAType" localSheetId="0">#REF!</definedName>
    <definedName name="PAType" localSheetId="1">#REF!</definedName>
    <definedName name="PAType">#REF!</definedName>
    <definedName name="Performance2" localSheetId="5">#REF!</definedName>
    <definedName name="Performance2" localSheetId="0">#REF!</definedName>
    <definedName name="Performance2" localSheetId="1">#REF!</definedName>
    <definedName name="Performance2">#REF!</definedName>
    <definedName name="PerformanceType" localSheetId="5">#REF!</definedName>
    <definedName name="PerformanceType" localSheetId="0">#REF!</definedName>
    <definedName name="PerformanceType" localSheetId="1">#REF!</definedName>
    <definedName name="PerformanceType">#REF!</definedName>
    <definedName name="_xlnm.Print_Area" localSheetId="4">'Հավելված 5'!$A$1:$D$74</definedName>
    <definedName name="_xlnm.Print_Area" localSheetId="5">'Հավելված 6'!$A$1:$D$75</definedName>
    <definedName name="_xlnm.Print_Area" localSheetId="1">'Հավելված N 2 '!$A$1:$H$71</definedName>
    <definedName name="Հավելված" localSheetId="5">#REF!</definedName>
    <definedName name="Հավելված" localSheetId="0">#REF!</definedName>
    <definedName name="Հավելված" localSheetId="1">#REF!</definedName>
    <definedName name="Հավելված">#REF!</definedName>
    <definedName name="Մաս" localSheetId="5">#REF!</definedName>
    <definedName name="Մաս" localSheetId="0">#REF!</definedName>
    <definedName name="Մաս" localSheetId="1">#REF!</definedName>
    <definedName name="Մաս">#REF!</definedName>
    <definedName name="շախմատիստ" localSheetId="5">#REF!</definedName>
    <definedName name="շախմատիստ" localSheetId="0">#REF!</definedName>
    <definedName name="շախմատիստ" localSheetId="1">#REF!</definedName>
    <definedName name="շախմատիստ">#REF!</definedName>
  </definedNames>
  <calcPr calcId="145621"/>
</workbook>
</file>

<file path=xl/calcChain.xml><?xml version="1.0" encoding="utf-8"?>
<calcChain xmlns="http://schemas.openxmlformats.org/spreadsheetml/2006/main">
  <c r="F59" i="51" l="1"/>
  <c r="F51" i="51"/>
  <c r="F49" i="51"/>
  <c r="B55" i="55"/>
  <c r="B65" i="55"/>
  <c r="C70" i="55"/>
  <c r="D70" i="55"/>
  <c r="C60" i="55"/>
  <c r="B68" i="55"/>
  <c r="D69" i="53"/>
  <c r="C69" i="53"/>
  <c r="B66" i="53"/>
  <c r="B65" i="53"/>
  <c r="B64" i="53"/>
  <c r="B67" i="53"/>
  <c r="B54" i="55" l="1"/>
  <c r="B53" i="55"/>
  <c r="B30" i="55"/>
  <c r="B49" i="55"/>
  <c r="B36" i="55"/>
  <c r="B54" i="53"/>
  <c r="A49" i="55"/>
  <c r="B66" i="55"/>
  <c r="D59" i="53"/>
  <c r="D60" i="55" s="1"/>
  <c r="C59" i="53"/>
  <c r="D45" i="48"/>
  <c r="B57" i="53"/>
  <c r="B58" i="55" s="1"/>
  <c r="B56" i="53"/>
  <c r="B57" i="55" s="1"/>
  <c r="B55" i="53"/>
  <c r="B56" i="55" s="1"/>
  <c r="B67" i="55" s="1"/>
  <c r="E11" i="48" l="1"/>
  <c r="D12" i="48"/>
  <c r="D11" i="48"/>
  <c r="E12" i="48" l="1"/>
  <c r="H11" i="51"/>
  <c r="G11" i="51"/>
  <c r="G58" i="51"/>
  <c r="H66" i="51"/>
  <c r="G66" i="51"/>
  <c r="H65" i="51"/>
  <c r="H64" i="51" s="1"/>
  <c r="H63" i="51" s="1"/>
  <c r="H61" i="51" s="1"/>
  <c r="H59" i="51" s="1"/>
  <c r="G65" i="51"/>
  <c r="G64" i="51" s="1"/>
  <c r="G63" i="51" s="1"/>
  <c r="G61" i="51" s="1"/>
  <c r="G59" i="51" s="1"/>
  <c r="H58" i="51"/>
  <c r="H57" i="51" s="1"/>
  <c r="H56" i="51" s="1"/>
  <c r="H55" i="51" s="1"/>
  <c r="H53" i="51" s="1"/>
  <c r="H49" i="51" s="1"/>
  <c r="G57" i="51"/>
  <c r="G56" i="51" s="1"/>
  <c r="G55" i="51" s="1"/>
  <c r="G53" i="51" s="1"/>
  <c r="G49" i="51" s="1"/>
  <c r="H47" i="51" l="1"/>
  <c r="H45" i="51" s="1"/>
  <c r="H43" i="51" s="1"/>
  <c r="H41" i="51" s="1"/>
  <c r="G47" i="51"/>
  <c r="G45" i="51" s="1"/>
  <c r="G43" i="51" s="1"/>
  <c r="G41" i="51" s="1"/>
  <c r="E45" i="48" l="1"/>
  <c r="D33" i="48" l="1"/>
  <c r="D32" i="48" s="1"/>
  <c r="D10" i="48" s="1"/>
  <c r="E33" i="48"/>
  <c r="E32" i="48" s="1"/>
  <c r="D41" i="53" l="1"/>
  <c r="D15" i="50"/>
  <c r="C41" i="53" s="1"/>
  <c r="G17" i="54"/>
  <c r="E17" i="54"/>
  <c r="D17" i="54" l="1"/>
  <c r="G14" i="54"/>
  <c r="H14" i="54"/>
  <c r="D46" i="55" l="1"/>
  <c r="G28" i="51" l="1"/>
  <c r="G27" i="51"/>
  <c r="G26" i="51"/>
  <c r="G25" i="51" s="1"/>
  <c r="G23" i="51" s="1"/>
  <c r="G21" i="51" s="1"/>
  <c r="G39" i="51"/>
  <c r="G37" i="51"/>
  <c r="E15" i="50"/>
  <c r="E13" i="50" s="1"/>
  <c r="G36" i="51" l="1"/>
  <c r="G35" i="51" s="1"/>
  <c r="G34" i="51" s="1"/>
  <c r="G32" i="51" s="1"/>
  <c r="D18" i="50" s="1"/>
  <c r="D16" i="50" s="1"/>
  <c r="G30" i="51"/>
  <c r="C21" i="53" s="1"/>
  <c r="C21" i="55" s="1"/>
  <c r="D13" i="50"/>
  <c r="C46" i="55"/>
  <c r="G19" i="51" l="1"/>
  <c r="G17" i="51" s="1"/>
  <c r="G16" i="51" s="1"/>
  <c r="G14" i="51" s="1"/>
  <c r="G12" i="51" s="1"/>
  <c r="D11" i="50"/>
  <c r="D9" i="50" s="1"/>
  <c r="F16" i="54"/>
  <c r="F14" i="54" l="1"/>
  <c r="D16" i="54"/>
  <c r="B38" i="55" l="1"/>
  <c r="B37" i="55"/>
  <c r="B35" i="55"/>
  <c r="B34" i="55"/>
  <c r="B19" i="55"/>
  <c r="B18" i="55"/>
  <c r="B17" i="55"/>
  <c r="H28" i="51" l="1"/>
  <c r="H27" i="51" s="1"/>
  <c r="E10" i="48"/>
  <c r="G12" i="54" l="1"/>
  <c r="F12" i="54"/>
  <c r="H12" i="54" l="1"/>
  <c r="B33" i="53" l="1"/>
  <c r="B31" i="53"/>
  <c r="B30" i="53"/>
  <c r="B32" i="53"/>
  <c r="B29" i="53"/>
  <c r="B19" i="53" l="1"/>
  <c r="B18" i="53"/>
  <c r="B17" i="53"/>
  <c r="F30" i="51" l="1"/>
  <c r="F21" i="51"/>
  <c r="H39" i="51" l="1"/>
  <c r="H37" i="51"/>
  <c r="H26" i="51"/>
  <c r="H25" i="51" s="1"/>
  <c r="H23" i="51" s="1"/>
  <c r="H21" i="51" s="1"/>
  <c r="F19" i="51"/>
  <c r="E14" i="54" l="1"/>
  <c r="H36" i="51"/>
  <c r="H35" i="51" s="1"/>
  <c r="H34" i="51" s="1"/>
  <c r="H32" i="51" s="1"/>
  <c r="H30" i="51" l="1"/>
  <c r="D21" i="55" s="1"/>
  <c r="E18" i="50"/>
  <c r="E16" i="50" s="1"/>
  <c r="E11" i="50" s="1"/>
  <c r="E9" i="50" s="1"/>
  <c r="D14" i="54"/>
  <c r="E12" i="54"/>
  <c r="D12" i="54" s="1"/>
  <c r="D21" i="53"/>
  <c r="H19" i="51"/>
  <c r="H17" i="51" s="1"/>
  <c r="H16" i="51" s="1"/>
  <c r="H14" i="51" s="1"/>
  <c r="H12" i="51" s="1"/>
</calcChain>
</file>

<file path=xl/sharedStrings.xml><?xml version="1.0" encoding="utf-8"?>
<sst xmlns="http://schemas.openxmlformats.org/spreadsheetml/2006/main" count="379" uniqueCount="141">
  <si>
    <t>Միջոցառման անվանումը՝</t>
  </si>
  <si>
    <t>Միջոցառման տեսակը՝</t>
  </si>
  <si>
    <t>______________ ի    ___Ն որոշման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</si>
  <si>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</si>
  <si>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</si>
  <si>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Ծրագիր</t>
  </si>
  <si>
    <t xml:space="preserve"> Միջոցառում</t>
  </si>
  <si>
    <t>Ծրագրի միջոցառումներ</t>
  </si>
  <si>
    <t xml:space="preserve"> ԸՆԴԱՄԵՆԸ</t>
  </si>
  <si>
    <t xml:space="preserve"> այդ թվում`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</si>
  <si>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</si>
  <si>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</si>
  <si>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Գործառական դասիչը</t>
  </si>
  <si>
    <t xml:space="preserve"> Խումբ</t>
  </si>
  <si>
    <t xml:space="preserve"> Դաս</t>
  </si>
  <si>
    <t>այդ թվում՝</t>
  </si>
  <si>
    <t>Միջոցառման նկարագրությունը՝</t>
  </si>
  <si>
    <t xml:space="preserve"> ՀՀ կառավարություն</t>
  </si>
  <si>
    <t>ԸՆԴԱՄԵՆԸ</t>
  </si>
  <si>
    <t>այդ թվում` ըստ կատարողների</t>
  </si>
  <si>
    <t>Ծրագրի անվանումը՝</t>
  </si>
  <si>
    <t>Ծրագրի նպատակը՝</t>
  </si>
  <si>
    <t>Վերջնական արդյունքի նկարագրությունը՝</t>
  </si>
  <si>
    <t>ՀՀ տարածքային կառավարման և ենթակառուցվածքների նախարարություն</t>
  </si>
  <si>
    <t>01</t>
  </si>
  <si>
    <t>Բաժին</t>
  </si>
  <si>
    <t>Տարի</t>
  </si>
  <si>
    <t>Ցուցանիշների փոփոխությունը (ավելացումները նշված են դրական նշանով, իսկ նվազեցումները` փակագծերում)</t>
  </si>
  <si>
    <t>ՀԱՅԱՍՏԱՆԻ ՀԱՆՐԱՊԵՏՈՒԹՅԱՆ</t>
  </si>
  <si>
    <t>ՎԱՐՉԱՊԵՏԻ  ԱՇԽԱՏԱԿԱԶՄԻ</t>
  </si>
  <si>
    <t xml:space="preserve">              ՂԵԿԱՎԱՐ</t>
  </si>
  <si>
    <t xml:space="preserve"> ՂԵԿԱՎԱՐ</t>
  </si>
  <si>
    <t>Հավելված N 1</t>
  </si>
  <si>
    <t>(հազար դրամ)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</si>
  <si>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կարգադրիչների անվանումները</t>
  </si>
  <si>
    <t xml:space="preserve"> ՏՆՏԵՍԱԿԱՆ ՀԱՐԱԲԵՐՈՒԹՅՈՒՆՆԵՐ</t>
  </si>
  <si>
    <t>04</t>
  </si>
  <si>
    <t>05</t>
  </si>
  <si>
    <t xml:space="preserve">  Տրանսպորտ</t>
  </si>
  <si>
    <t xml:space="preserve"> Ճանապարհային տրանսպորտ</t>
  </si>
  <si>
    <t>Ճանապարհային ցանցի բարելավում</t>
  </si>
  <si>
    <t xml:space="preserve"> Ճանապարհային ցանցի բարելավում և անվտանգ երթևեկության ապահովում</t>
  </si>
  <si>
    <t>Ճանապարհների ծածկի որակի և փոխադրումների արդյունավետության բարելավում, ճանապարհների վիճակով պայմանավորված պատահարների նվազում</t>
  </si>
  <si>
    <t xml:space="preserve">  Պետական մարմինների կողմից օգտագործվող ոչ ֆինանսական ակտիվների հետ գործառնություններ </t>
  </si>
  <si>
    <t>ՈՉ ՖԻՆԱՆՍԱԿԱՆ ԱԿՏԻՎՆԵՐԻ ԳԾՈՎ ԾԱԽՍԵՐ</t>
  </si>
  <si>
    <t>ՀԻՄՆԱԿԱՆ ՄԻՋՈՑՆԵՐ</t>
  </si>
  <si>
    <t xml:space="preserve"> ՇԵՆՔԵՐ ԵՎ ՇԻՆՈՒԹՅՈՒՆՆԵՐ</t>
  </si>
  <si>
    <t xml:space="preserve"> - Շենքերի և շինությունների շինարարություն</t>
  </si>
  <si>
    <t xml:space="preserve"> - Նախագծահետազոտական ծախսեր</t>
  </si>
  <si>
    <t xml:space="preserve"> ԱՅԼ ՀԻՄՆԱԿԱՆ ՄԻՋՈՑՆԵՐ</t>
  </si>
  <si>
    <t>ՀՀ ՏԱՐԱԾՔԱՅԻՆ ԿԱՌԱՎԱՐՄԱՆ ԵՎ ԵՆԹԱԿԱՌՈՒՑՎԱԾՔՆԵՐԻ ՆԱԽԱՐԱՐՈՒԹՅՈՒՆ</t>
  </si>
  <si>
    <t xml:space="preserve"> Ծրագրի դասիչը </t>
  </si>
  <si>
    <t xml:space="preserve"> Ծրագրի անվանումը </t>
  </si>
  <si>
    <t xml:space="preserve"> 1049 </t>
  </si>
  <si>
    <t xml:space="preserve"> Ճանապարհային ցանցի բարելավում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</si>
  <si>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</si>
  <si>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</si>
  <si>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</si>
  <si>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</si>
  <si>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</si>
  <si>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</si>
  <si>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</si>
  <si>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</si>
  <si>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</si>
  <si>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Միջոցառման իրականացնողի անվանումը</t>
  </si>
  <si>
    <t>Այլ նշանակության ճանապարհների հիմնանորոգում</t>
  </si>
  <si>
    <t>Այլ նշանակության ճանապարհների հիմնանորոգման աշխատանքներ</t>
  </si>
  <si>
    <t xml:space="preserve"> Պետական նշանակության ավտոճանապարհների հիմնանորոգում</t>
  </si>
  <si>
    <t xml:space="preserve"> ՈՉ ՖԻՆԱՆՍԱԿԱՆ ԱԿՏԻՎՆԵՐԻ ԳԾՈՎ ԾԱԽՍԵՐ</t>
  </si>
  <si>
    <t xml:space="preserve"> ՀԻՄՆԱԿԱՆ ՄԻՋՈՑՆԵՐ</t>
  </si>
  <si>
    <t xml:space="preserve"> Միջպետական, հանրապետական և մարզային նշանակության ավտոճոնապարհների քայքայված ծածկի վերանորոգում, մաշված ծածկի փոխարինում</t>
  </si>
  <si>
    <t xml:space="preserve"> Հանրության կողմից անմիջականորեն օգտագործվող ակտիվների հետ կապված միջոցառումներ</t>
  </si>
  <si>
    <t>Հավելված N 2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</si>
  <si>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</si>
  <si>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</si>
  <si>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</si>
  <si>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</si>
  <si>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</si>
  <si>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</si>
  <si>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</si>
  <si>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>Պետական նշանակության ավտոճանապարհների հիմնանորոգում</t>
  </si>
  <si>
    <t>ՀՀ կառավարություն</t>
  </si>
  <si>
    <t>Մասնագիտացված միավոր</t>
  </si>
  <si>
    <t xml:space="preserve"> Միջպետական նշանակության ավտոճանապարհներ </t>
  </si>
  <si>
    <t xml:space="preserve"> 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</si>
  <si>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</si>
  <si>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</si>
  <si>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Բավարար վիճակում ճանապարհների և հատվածների երկարության հարաբերությունը այդ կարգի ճանապարհների ողջ երկարությանը, % </t>
  </si>
  <si>
    <t xml:space="preserve"> Աշխատանքների ավարտվածության աստիճան, % 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</si>
  <si>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</si>
  <si>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</si>
  <si>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</si>
  <si>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</si>
  <si>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Ընդամենը</t>
  </si>
  <si>
    <t xml:space="preserve"> - Շենքերի և շինությունների կապիտալ վերանորոգում</t>
  </si>
  <si>
    <t xml:space="preserve">Հավելված N 3 </t>
  </si>
  <si>
    <t>Ցուցանիշների փոփոխությունը (նվազեցումները նշված են փակագծերում)</t>
  </si>
  <si>
    <t>Հավելված N 5</t>
  </si>
  <si>
    <t>Հավելված N 6</t>
  </si>
  <si>
    <t>ՀՀ ԿԱՌԱՎԱՐՈՒԹՅՈՒՆ</t>
  </si>
  <si>
    <t xml:space="preserve"> ՄԱՍ 1. ՊԵՏԱԿԱՆ ՄԱՐՄՆԻ ԳԾՈՎ ԱՐԴՅՈՒՆՔԱՅԻՆ (ԿԱՏԱՐՈՂԱԿԱՆ) ՑՈՒՑԱՆԻՇՆԵՐԸ </t>
  </si>
  <si>
    <t xml:space="preserve"> ՄԱՍ 2. ՊԵՏԱԿԱՆ ՄԱՐՄՆԻ ԳԾՈՎ ԱՐԴՅՈՒՆՔԱՅԻՆ (ԿԱՏԱՐՈՂԱԿԱՆ) ՑՈՒՑԱՆԻՇՆԵՐԸ </t>
  </si>
  <si>
    <t>Ինն ամիս</t>
  </si>
  <si>
    <t xml:space="preserve">      Ա.ՀԱՐՈՒԹՅՈՒՆՅԱՆ</t>
  </si>
  <si>
    <r>
      <t>«ՀԱՅԱUՏԱՆԻ ՀԱՆՐԱՊԵՏՈՒԹՅԱՆ 2022 ԹՎԱԿԱՆԻ ՊԵՏԱԿԱՆ ԲՅՈՒՋԵԻ ՄԱUԻՆ»  OՐԵՆՔԻ N 1 ՀԱՎԵԼՎԱԾԻ N 2 ԱՂՅՈՒՍԱԿՈՒՄ ԿԱՏԱՐՎՈՂ ՎԵՐԱԲԱ</t>
    </r>
    <r>
      <rPr>
        <sz val="12"/>
        <rFont val="GHEA Grapalat"/>
        <family val="3"/>
      </rPr>
      <t>ՇԽՈՒՄԸ</t>
    </r>
    <r>
      <rPr>
        <sz val="12"/>
        <color theme="1"/>
        <rFont val="GHEA Grapalat"/>
        <family val="3"/>
      </rPr>
      <t xml:space="preserve"> ԵՎ ՀԱՅԱՍՏԱՆԻ ՀԱՆՐԱՊԵՏՈՒԹՅԱՆ ԿԱՌԱՎԱՐՈՒԹՅԱՆ 2021 ԹՎԱԿԱՆԻ ԴԵԿՏԵՄԲԵՐԻ 23-Ի ԹԻՎ 2121-Ն ՈՐՈՇՄԱՆ N 5  ՀԱՎԵԼՎԱԾԻ  N 1  ԱՂՅՈՒՍԱԿՈՒՄ ԿԱՏԱՐՎՈՂ  ՓՈՓՈԽՈՒԹՅՈՒՆՆԵՐԸ  ԵՎ ԼՐԱՑՈՒՄՆԵՐԸ</t>
    </r>
  </si>
  <si>
    <t>ՀԱՅԱՍՏԱՆԻ ՀԱՆՐԱՊԵՏՈՒԹՅԱՆ ԿԱՌԱՎԱՐՈՒԹՅԱՆ 2021 ԹՎԱԿԱՆԻ ԴԵԿՏԵՄԲԵՐԻ23-Ի N 2121-Ն ՈՐՈՇՄԱՆ N 3  և N 4 ՀԱՎԵԼՎԱԾՈՒՄ ԿԱՏԱՐՎՈՂ ՓՈՓՈԽՈՒԹՅՈՒՆՆԵՐԸ  ԵՎ ԼՐԱՑՈՒՄՆԵՐԸ</t>
  </si>
  <si>
    <t>«ՀԱՅԱՍՏԱՆԻ  ՀԱՆՐԱՊԵՏՈՒԹՅԱՆ  2022  ԹՎԱԿԱՆԻ  ՊԵՏԱԿԱՆ  ԲՅՈՒՋԵԻ  ՄԱՍԻՆ»  ՀԱՅԱՍՏԱՆԻ ՀԱՆՐԱՊԵՏՈՒԹՅԱՆ ՕՐԵՆՔԻ  N 1 ՀԱՎԵԼՎԱԾԻ N 3 ԱՂՅՈՒՍԱԿՈՒՄ ԿԱՏԱՐՎՈՂ ՓՈՓՈԽՈՒԹՅՈՒՆՆԵՐԸ</t>
  </si>
  <si>
    <t>ՀԱՅԱՍՏԱՆԻ ՀԱՆՐԱՊԵՏՈՒԹՅԱՆ ԿԱՌԱՎԱՐՈՒԹՅԱՆ 2021 ԹՎԱԿԱՆԻ ԴԵԿՏԵՄԲԵՐԻ 23-Ի N 2121-Ն ՈՐՈՇՄԱՆ N 5 ՀԱՎԵԼՎԱԾԻ N 2 ԱՂՅՈՒՍԱԿՈՒՄ ԿԱՏԱՐՎՈՂ ՓՈՓՈԽՈՒԹՅՈՒՆՆԵՐԸ</t>
  </si>
  <si>
    <t>ՀԱՅԱՍՏԱՆԻ ՀԱՆՐԱՊԵՏՈՒԹՅԱՆ ԿԱՌԱՎԱՐՈՒԹՅԱՆ 2021 ԹՎԱԿԱՆԻ ԴԵԿՏԵՄԲԵՐԻ 23-Ի N 2121-Ն ՈՐՈՇՄԱՆ  N 9 ՀԱՎԵԼՎԱԾԻ N 9.7 ԱՂՅՈՒՍԱԿՈՒՄ ԿԱՏԱՐՎՈՂ ՓՈՓՈԽՈՒԹՅՈՒՆՆԵՐԸ ԵՎ ԼՐԱՑՈՒՄՆԵՐԸ</t>
  </si>
  <si>
    <t>ՀԱՅԱՍՏԱՆԻ ՀԱՆՐԱՊԵՏՈՒԹՅԱՆ ԿԱՌԱՎԱՐՈՒԹՅԱՆ 2021 ԹՎԱԿԱՆԻ ԴԵԿՏԵՄԲԵՐԻ 23-Ի N 2121-Ն ՈՐՈՇՄԱՆ  N 9.1 ՀԱՎԵԼՎԱԾԻ N 9.1.8 ԱՂՅՈՒՍԱԿՈՒՄ ԿԱՏԱՐՎՈՂ ՓՈՓՈԽՈՒԹՅՈՒՆՆԵՐԸ ԵՎ ԼՐԱՑՈՒՄՆԵՐԸ</t>
  </si>
  <si>
    <t xml:space="preserve">ՀԱՅԱՍՏԱՆԻ ՀԱՆՐԱՊԵՏՈՒԹՅԱՆ ԿԱՌԱՎԱՐՈՒԹՅԱՆ 2021 ԹՎԱԿԱՆԻ ԴԵԿՏԵՄԲԵՐԻ 23-Ի N 2121-Ն ՈՐՈՇՄԱՆ N 9.1 ՀԱՎԵԼՎԱԾԻ N 9.1.59 ԱՂՅՈՒՍԱԿՆԵՐՈՒՄ ԿԱՏԱՐՎՈՂ ՓՈՓՈԽՈՒԹՅՈՒՆԸ </t>
  </si>
  <si>
    <t xml:space="preserve">ՀՀ կառավարության  2022 թվականի </t>
  </si>
  <si>
    <t>Հավելված N 4</t>
  </si>
  <si>
    <t>Ցուցանիշների փոփոխությունը 
(նվազեցումները նշված են փակագծերում)</t>
  </si>
  <si>
    <t>Ցուցանիշների փոփոխությունը 
( նվազեցումները նշված են փակագծերում)</t>
  </si>
  <si>
    <t>Ցուցանիշների փոփոխությունը 
(ավելացումները նշված են դրական նշանով)</t>
  </si>
  <si>
    <t>Այլ նշանակության ավտոճանապարհների հիմնանորոգում</t>
  </si>
  <si>
    <t xml:space="preserve"> 1139</t>
  </si>
  <si>
    <t xml:space="preserve"> Ծրագրի անվանումը`</t>
  </si>
  <si>
    <t xml:space="preserve"> ՀՀ կառավարության պահուստային ֆոնդ</t>
  </si>
  <si>
    <t xml:space="preserve"> Ծրագրի նպատակը`</t>
  </si>
  <si>
    <t xml:space="preserve"> Պետական բյուջեում չկանխատեսված՝ ինչպես նաև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</si>
  <si>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</si>
  <si>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արդյունավետություն և թափանցիկություն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</si>
  <si>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</si>
  <si>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</si>
  <si>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</si>
  <si>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</si>
  <si>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</si>
  <si>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</si>
  <si>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</si>
  <si>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</si>
  <si>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</si>
  <si>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</si>
  <si>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այդ թվում` ըստ կատարողների</t>
  </si>
  <si>
    <t xml:space="preserve"> ԸՆԹԱՑԻԿ ԾԱԽՍԵՐ</t>
  </si>
  <si>
    <t xml:space="preserve"> ԱՅԼ  ԾԱԽՍԵՐ</t>
  </si>
  <si>
    <t xml:space="preserve"> Պահուստային միջոցներ</t>
  </si>
  <si>
    <t>Ցուցանիշների փոփոխությունը (նվազեցումները նշված են փակագծերում)</t>
  </si>
  <si>
    <t xml:space="preserve"> Ինն ամիս</t>
  </si>
  <si>
    <t>ՀԱՅԱՍՏԱՆԻ ՀԱՆՐԱՊԵՏՈՒԹՅԱՆ ԿԱՌԱՎԱՐՈՒԹՅԱՆ 2021 ԹՎԱԿԱՆԻ ԴԵԿՏԵՄԲԵՐԻ 23-Ի N 2121-Ն ՈՐՈՇՄԱՆ  N 9 ՀԱՎԵԼՎԱԾԻ N 9.47 ԱՂՅՈՒՍԱԿՈՒՄ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</si>
</sst>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##,##0.0;\(##,##0.0\);\-"/>
    <numFmt numFmtId="166" formatCode="#,##0.0_);\(#,##0.0\)"/>
    <numFmt numFmtId="167" formatCode="#,##0.0;[Red]#,##0.0"/>
    <numFmt numFmtId="168" formatCode="_(* #,##0.0_);_(* \(#,##0.0\);_(* &quot;-&quot;??_);_(@_)"/>
    <numFmt numFmtId="169" formatCode="#,##0.00;[Red]#,##0.00"/>
    <numFmt numFmtId="170" formatCode="_ * #,##0.00_)_€_ ;_ * \(#,##0.00\)_€_ ;_ * &quot;-&quot;??_)_€_ ;_ @_ "/>
    <numFmt numFmtId="171" formatCode="_-* #,##0.00\ _₽_-;\-* #,##0.00\ _₽_-;_-* &quot;-&quot;??\ _₽_-;_-@_-"/>
    <numFmt numFmtId="172" formatCode="_ * #,##0.00_)\ _ _ ;_ * \(#,##0.00\)\ _ _ ;_ * &quot;-&quot;??_)\ _ _ ;_ @_ "/>
    <numFmt numFmtId="173" formatCode="#,##0.0"/>
    <numFmt numFmtId="174" formatCode="00"/>
    <numFmt numFmtId="175" formatCode="_-* #,##0.00\ _դ_ր_._-;\-* #,##0.00\ _դ_ր_._-;_-* &quot;-&quot;??\ _դ_ր_._-;_-@_-"/>
  </numFmts>
  <fonts count="9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GHEA Grapalat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2"/>
      <color indexed="9"/>
      <name val="GHEA Grapalat"/>
      <family val="3"/>
    </font>
    <font>
      <sz val="12"/>
      <color rgb="FFFF0000"/>
      <name val="GHEA Grapalat"/>
      <family val="3"/>
    </font>
    <font>
      <sz val="12"/>
      <color indexed="8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2"/>
    </font>
    <font>
      <i/>
      <sz val="12"/>
      <name val="GHEA Grapalat"/>
      <family val="2"/>
    </font>
    <font>
      <sz val="12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name val="Arial Unicode"/>
      <family val="2"/>
    </font>
    <font>
      <sz val="10"/>
      <color rgb="FF000000"/>
      <name val="Times New Roman"/>
      <family val="1"/>
    </font>
    <font>
      <sz val="12"/>
      <color indexed="8"/>
      <name val="Times Armenian"/>
      <family val="2"/>
    </font>
    <font>
      <sz val="10"/>
      <name val="Baltica Cyrillic"/>
      <family val="2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9"/>
      <name val="Arial Armenian"/>
      <family val="2"/>
    </font>
    <font>
      <sz val="10"/>
      <name val="Times LatArm"/>
    </font>
    <font>
      <u/>
      <sz val="12"/>
      <name val="GHEA Grapalat"/>
      <family val="3"/>
    </font>
    <font>
      <i/>
      <sz val="8"/>
      <name val="GHEA Grapalat"/>
      <family val="2"/>
    </font>
    <font>
      <b/>
      <i/>
      <sz val="12"/>
      <color theme="1"/>
      <name val="GHEA Grapalat"/>
      <family val="3"/>
    </font>
    <font>
      <b/>
      <sz val="12"/>
      <color rgb="FFFF0000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679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>
      <alignment horizontal="left" vertical="top" wrapText="1"/>
    </xf>
    <xf numFmtId="0" fontId="9" fillId="0" borderId="0"/>
    <xf numFmtId="0" fontId="11" fillId="0" borderId="0"/>
    <xf numFmtId="16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15" fillId="0" borderId="0">
      <alignment horizontal="left" vertical="top" wrapText="1"/>
    </xf>
    <xf numFmtId="165" fontId="15" fillId="0" borderId="0" applyFill="0" applyBorder="0" applyProtection="0">
      <alignment horizontal="right" vertical="top"/>
    </xf>
    <xf numFmtId="0" fontId="2" fillId="0" borderId="0"/>
    <xf numFmtId="0" fontId="7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168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13" applyNumberFormat="0" applyAlignment="0" applyProtection="0"/>
    <xf numFmtId="0" fontId="34" fillId="7" borderId="14" applyNumberFormat="0" applyAlignment="0" applyProtection="0"/>
    <xf numFmtId="0" fontId="35" fillId="7" borderId="13" applyNumberFormat="0" applyAlignment="0" applyProtection="0"/>
    <xf numFmtId="0" fontId="36" fillId="0" borderId="15" applyNumberFormat="0" applyFill="0" applyAlignment="0" applyProtection="0"/>
    <xf numFmtId="0" fontId="37" fillId="8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33" borderId="0" applyNumberFormat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/>
    <xf numFmtId="0" fontId="42" fillId="0" borderId="0"/>
    <xf numFmtId="170" fontId="1" fillId="0" borderId="0" applyFont="0" applyFill="0" applyBorder="0" applyAlignment="0" applyProtection="0"/>
    <xf numFmtId="0" fontId="9" fillId="0" borderId="0"/>
    <xf numFmtId="43" fontId="43" fillId="0" borderId="0" applyFont="0" applyFill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6" fillId="4" borderId="0" applyNumberFormat="0" applyBorder="0" applyAlignment="0" applyProtection="0"/>
    <xf numFmtId="0" fontId="47" fillId="7" borderId="13" applyNumberFormat="0" applyAlignment="0" applyProtection="0"/>
    <xf numFmtId="0" fontId="48" fillId="8" borderId="16" applyNumberFormat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13" applyNumberFormat="0" applyAlignment="0" applyProtection="0"/>
    <xf numFmtId="0" fontId="55" fillId="0" borderId="15" applyNumberFormat="0" applyFill="0" applyAlignment="0" applyProtection="0"/>
    <xf numFmtId="0" fontId="56" fillId="5" borderId="0" applyNumberFormat="0" applyBorder="0" applyAlignment="0" applyProtection="0"/>
    <xf numFmtId="0" fontId="57" fillId="0" borderId="0"/>
    <xf numFmtId="0" fontId="15" fillId="0" borderId="0">
      <alignment horizontal="left" vertical="top" wrapText="1"/>
    </xf>
    <xf numFmtId="0" fontId="44" fillId="9" borderId="17" applyNumberFormat="0" applyFont="0" applyAlignment="0" applyProtection="0"/>
    <xf numFmtId="0" fontId="1" fillId="9" borderId="17" applyNumberFormat="0" applyFont="0" applyAlignment="0" applyProtection="0"/>
    <xf numFmtId="0" fontId="59" fillId="7" borderId="14" applyNumberFormat="0" applyAlignment="0" applyProtection="0"/>
    <xf numFmtId="9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11" fillId="0" borderId="0"/>
    <xf numFmtId="0" fontId="64" fillId="5" borderId="0" applyNumberFormat="0" applyBorder="0" applyAlignment="0" applyProtection="0"/>
    <xf numFmtId="0" fontId="13" fillId="0" borderId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43" borderId="0" applyNumberFormat="0" applyBorder="0" applyAlignment="0" applyProtection="0"/>
    <xf numFmtId="0" fontId="58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40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0" fontId="66" fillId="35" borderId="0" applyNumberFormat="0" applyBorder="0" applyAlignment="0" applyProtection="0"/>
    <xf numFmtId="0" fontId="67" fillId="52" borderId="20" applyNumberFormat="0" applyAlignment="0" applyProtection="0"/>
    <xf numFmtId="0" fontId="68" fillId="53" borderId="21" applyNumberFormat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6" borderId="0" applyNumberFormat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4" fillId="42" borderId="20" applyNumberFormat="0" applyAlignment="0" applyProtection="0"/>
    <xf numFmtId="0" fontId="75" fillId="0" borderId="25" applyNumberFormat="0" applyFill="0" applyAlignment="0" applyProtection="0"/>
    <xf numFmtId="0" fontId="76" fillId="54" borderId="0" applyNumberFormat="0" applyBorder="0" applyAlignment="0" applyProtection="0"/>
    <xf numFmtId="1" fontId="25" fillId="0" borderId="0"/>
    <xf numFmtId="1" fontId="25" fillId="0" borderId="0"/>
    <xf numFmtId="1" fontId="25" fillId="0" borderId="0"/>
    <xf numFmtId="0" fontId="1" fillId="0" borderId="0"/>
    <xf numFmtId="0" fontId="7" fillId="0" borderId="0"/>
    <xf numFmtId="0" fontId="7" fillId="0" borderId="0"/>
    <xf numFmtId="0" fontId="11" fillId="55" borderId="26" applyNumberFormat="0" applyFont="0" applyAlignment="0" applyProtection="0"/>
    <xf numFmtId="0" fontId="77" fillId="52" borderId="27" applyNumberFormat="0" applyAlignment="0" applyProtection="0"/>
    <xf numFmtId="0" fontId="81" fillId="0" borderId="0"/>
    <xf numFmtId="0" fontId="81" fillId="0" borderId="0"/>
    <xf numFmtId="0" fontId="81" fillId="0" borderId="0"/>
    <xf numFmtId="0" fontId="78" fillId="0" borderId="0" applyNumberFormat="0" applyFill="0" applyBorder="0" applyAlignment="0" applyProtection="0"/>
    <xf numFmtId="0" fontId="79" fillId="0" borderId="28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/>
    <xf numFmtId="1" fontId="25" fillId="0" borderId="0"/>
    <xf numFmtId="0" fontId="82" fillId="0" borderId="0"/>
    <xf numFmtId="0" fontId="1" fillId="0" borderId="0"/>
    <xf numFmtId="0" fontId="15" fillId="0" borderId="0">
      <alignment horizontal="left" vertical="top" wrapText="1"/>
    </xf>
    <xf numFmtId="0" fontId="13" fillId="0" borderId="0"/>
    <xf numFmtId="0" fontId="83" fillId="0" borderId="0"/>
    <xf numFmtId="0" fontId="7" fillId="0" borderId="0"/>
    <xf numFmtId="0" fontId="7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5" fillId="0" borderId="0" applyFont="0" applyFill="0" applyBorder="0" applyAlignment="0" applyProtection="0">
      <alignment horizontal="lef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31" fillId="4" borderId="0" applyNumberFormat="0" applyBorder="0" applyAlignment="0" applyProtection="0"/>
    <xf numFmtId="0" fontId="35" fillId="7" borderId="13" applyNumberFormat="0" applyAlignment="0" applyProtection="0"/>
    <xf numFmtId="0" fontId="37" fillId="8" borderId="16" applyNumberFormat="0" applyAlignment="0" applyProtection="0"/>
    <xf numFmtId="0" fontId="3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3" fillId="6" borderId="13" applyNumberFormat="0" applyAlignment="0" applyProtection="0"/>
    <xf numFmtId="0" fontId="36" fillId="0" borderId="15" applyNumberFormat="0" applyFill="0" applyAlignment="0" applyProtection="0"/>
    <xf numFmtId="0" fontId="64" fillId="5" borderId="0" applyNumberFormat="0" applyBorder="0" applyAlignment="0" applyProtection="0"/>
    <xf numFmtId="0" fontId="34" fillId="7" borderId="14" applyNumberFormat="0" applyAlignment="0" applyProtection="0"/>
    <xf numFmtId="0" fontId="26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8" fillId="0" borderId="0"/>
    <xf numFmtId="0" fontId="12" fillId="0" borderId="0"/>
    <xf numFmtId="0" fontId="12" fillId="0" borderId="0"/>
    <xf numFmtId="0" fontId="85" fillId="0" borderId="0"/>
    <xf numFmtId="0" fontId="85" fillId="0" borderId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7" fillId="0" borderId="0"/>
    <xf numFmtId="0" fontId="7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0" fontId="87" fillId="0" borderId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0" fontId="74" fillId="42" borderId="20" applyNumberFormat="0" applyAlignment="0" applyProtection="0"/>
    <xf numFmtId="0" fontId="77" fillId="52" borderId="27" applyNumberFormat="0" applyAlignment="0" applyProtection="0"/>
    <xf numFmtId="0" fontId="67" fillId="52" borderId="20" applyNumberFormat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9" fillId="0" borderId="28" applyNumberFormat="0" applyFill="0" applyAlignment="0" applyProtection="0"/>
    <xf numFmtId="0" fontId="68" fillId="53" borderId="21" applyNumberFormat="0" applyAlignment="0" applyProtection="0"/>
    <xf numFmtId="0" fontId="78" fillId="0" borderId="0" applyNumberFormat="0" applyFill="0" applyBorder="0" applyAlignment="0" applyProtection="0"/>
    <xf numFmtId="0" fontId="12" fillId="0" borderId="0"/>
    <xf numFmtId="0" fontId="69" fillId="0" borderId="0" applyNumberFormat="0" applyFill="0" applyBorder="0" applyAlignment="0" applyProtection="0"/>
    <xf numFmtId="0" fontId="7" fillId="55" borderId="26" applyNumberFormat="0" applyFont="0" applyAlignment="0" applyProtection="0"/>
    <xf numFmtId="0" fontId="75" fillId="0" borderId="25" applyNumberFormat="0" applyFill="0" applyAlignment="0" applyProtection="0"/>
    <xf numFmtId="0" fontId="8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0" fillId="3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86" fillId="0" borderId="0"/>
    <xf numFmtId="0" fontId="12" fillId="0" borderId="0"/>
    <xf numFmtId="0" fontId="86" fillId="0" borderId="0"/>
    <xf numFmtId="0" fontId="1" fillId="0" borderId="0"/>
    <xf numFmtId="0" fontId="12" fillId="0" borderId="0"/>
    <xf numFmtId="0" fontId="86" fillId="0" borderId="0"/>
    <xf numFmtId="0" fontId="12" fillId="0" borderId="0" applyFont="0" applyFill="0" applyBorder="0" applyAlignment="0" applyProtection="0"/>
    <xf numFmtId="2" fontId="88" fillId="0" borderId="29" applyFill="0" applyBorder="0" applyAlignment="0">
      <alignment horizontal="right"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" fillId="0" borderId="0"/>
    <xf numFmtId="0" fontId="86" fillId="0" borderId="0"/>
    <xf numFmtId="0" fontId="7" fillId="0" borderId="0"/>
    <xf numFmtId="0" fontId="89" fillId="0" borderId="0"/>
    <xf numFmtId="0" fontId="67" fillId="52" borderId="30" applyNumberFormat="0" applyAlignment="0" applyProtection="0"/>
    <xf numFmtId="0" fontId="74" fillId="42" borderId="30" applyNumberFormat="0" applyAlignment="0" applyProtection="0"/>
    <xf numFmtId="0" fontId="11" fillId="55" borderId="31" applyNumberFormat="0" applyFont="0" applyAlignment="0" applyProtection="0"/>
    <xf numFmtId="0" fontId="77" fillId="52" borderId="32" applyNumberFormat="0" applyAlignment="0" applyProtection="0"/>
    <xf numFmtId="0" fontId="79" fillId="0" borderId="33" applyNumberFormat="0" applyFill="0" applyAlignment="0" applyProtection="0"/>
    <xf numFmtId="0" fontId="74" fillId="42" borderId="30" applyNumberFormat="0" applyAlignment="0" applyProtection="0"/>
    <xf numFmtId="0" fontId="77" fillId="52" borderId="32" applyNumberFormat="0" applyAlignment="0" applyProtection="0"/>
    <xf numFmtId="0" fontId="67" fillId="52" borderId="30" applyNumberFormat="0" applyAlignment="0" applyProtection="0"/>
    <xf numFmtId="0" fontId="79" fillId="0" borderId="33" applyNumberFormat="0" applyFill="0" applyAlignment="0" applyProtection="0"/>
    <xf numFmtId="0" fontId="15" fillId="0" borderId="0">
      <alignment horizontal="left" vertical="top" wrapText="1"/>
    </xf>
    <xf numFmtId="0" fontId="7" fillId="55" borderId="31" applyNumberFormat="0" applyFont="0" applyAlignment="0" applyProtection="0"/>
    <xf numFmtId="0" fontId="83" fillId="0" borderId="0"/>
    <xf numFmtId="0" fontId="12" fillId="0" borderId="0"/>
    <xf numFmtId="0" fontId="7" fillId="0" borderId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>
      <alignment horizontal="left" vertical="top" wrapText="1"/>
    </xf>
    <xf numFmtId="0" fontId="15" fillId="0" borderId="0">
      <alignment horizontal="left" vertical="top" wrapText="1"/>
    </xf>
    <xf numFmtId="0" fontId="13" fillId="0" borderId="0"/>
    <xf numFmtId="0" fontId="1" fillId="0" borderId="0"/>
    <xf numFmtId="43" fontId="9" fillId="0" borderId="0" applyFont="0" applyFill="0" applyBorder="0" applyAlignment="0" applyProtection="0"/>
  </cellStyleXfs>
  <cellXfs count="286">
    <xf numFmtId="0" fontId="0" fillId="0" borderId="0" xfId="0"/>
    <xf numFmtId="0" fontId="10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66" fontId="16" fillId="0" borderId="5" xfId="8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0" xfId="0" applyFont="1"/>
    <xf numFmtId="0" fontId="17" fillId="2" borderId="5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center" wrapText="1"/>
    </xf>
    <xf numFmtId="4" fontId="16" fillId="0" borderId="5" xfId="0" applyNumberFormat="1" applyFont="1" applyBorder="1"/>
    <xf numFmtId="0" fontId="10" fillId="0" borderId="5" xfId="0" applyFont="1" applyBorder="1" applyAlignment="1">
      <alignment horizontal="left" vertical="top" wrapText="1"/>
    </xf>
    <xf numFmtId="166" fontId="14" fillId="0" borderId="5" xfId="8" applyNumberFormat="1" applyFont="1" applyBorder="1" applyAlignment="1">
      <alignment horizontal="center" vertical="center" wrapText="1"/>
    </xf>
    <xf numFmtId="169" fontId="16" fillId="0" borderId="5" xfId="14" applyNumberFormat="1" applyFont="1" applyFill="1" applyBorder="1" applyAlignment="1">
      <alignment horizontal="center" vertical="center" wrapText="1"/>
    </xf>
    <xf numFmtId="0" fontId="16" fillId="0" borderId="4" xfId="14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vertical="top" wrapText="1"/>
    </xf>
    <xf numFmtId="0" fontId="16" fillId="0" borderId="4" xfId="0" applyFont="1" applyBorder="1" applyAlignment="1">
      <alignment horizontal="left" vertical="center" wrapText="1"/>
    </xf>
    <xf numFmtId="49" fontId="14" fillId="0" borderId="0" xfId="14" applyNumberFormat="1" applyFont="1" applyFill="1" applyBorder="1" applyAlignment="1">
      <alignment horizontal="center" vertical="top" wrapText="1"/>
    </xf>
    <xf numFmtId="0" fontId="14" fillId="0" borderId="0" xfId="14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167" fontId="16" fillId="0" borderId="0" xfId="15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2" fontId="17" fillId="0" borderId="3" xfId="0" applyNumberFormat="1" applyFont="1" applyFill="1" applyBorder="1" applyAlignment="1">
      <alignment wrapText="1"/>
    </xf>
    <xf numFmtId="0" fontId="21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7" fillId="0" borderId="0" xfId="0" applyFont="1" applyFill="1"/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14" applyFont="1" applyFill="1">
      <alignment horizontal="left" vertical="top" wrapText="1"/>
    </xf>
    <xf numFmtId="166" fontId="16" fillId="0" borderId="0" xfId="14" applyNumberFormat="1" applyFont="1" applyFill="1">
      <alignment horizontal="left" vertical="top" wrapText="1"/>
    </xf>
    <xf numFmtId="0" fontId="16" fillId="0" borderId="0" xfId="14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14" fillId="0" borderId="4" xfId="14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6" fillId="0" borderId="6" xfId="14" applyFont="1" applyFill="1" applyBorder="1" applyAlignment="1">
      <alignment vertical="top" wrapText="1"/>
    </xf>
    <xf numFmtId="0" fontId="16" fillId="0" borderId="1" xfId="14" applyFont="1" applyFill="1" applyBorder="1" applyAlignment="1">
      <alignment vertical="top" wrapText="1"/>
    </xf>
    <xf numFmtId="0" fontId="16" fillId="0" borderId="2" xfId="14" applyFont="1" applyFill="1" applyBorder="1" applyAlignment="1">
      <alignment vertical="top" wrapText="1"/>
    </xf>
    <xf numFmtId="0" fontId="16" fillId="0" borderId="0" xfId="9" applyFont="1" applyAlignment="1">
      <alignment horizontal="left" vertical="top" wrapText="1"/>
    </xf>
    <xf numFmtId="0" fontId="16" fillId="0" borderId="0" xfId="9" applyFont="1" applyAlignment="1">
      <alignment horizontal="right" vertical="top" wrapText="1"/>
    </xf>
    <xf numFmtId="0" fontId="23" fillId="0" borderId="0" xfId="14" applyFont="1" applyAlignment="1">
      <alignment vertical="center" wrapText="1"/>
    </xf>
    <xf numFmtId="0" fontId="16" fillId="0" borderId="0" xfId="9" applyFont="1" applyAlignment="1">
      <alignment vertical="center" wrapText="1"/>
    </xf>
    <xf numFmtId="0" fontId="20" fillId="0" borderId="0" xfId="0" applyFont="1" applyFill="1"/>
    <xf numFmtId="0" fontId="22" fillId="0" borderId="5" xfId="0" applyFont="1" applyFill="1" applyBorder="1" applyAlignment="1">
      <alignment vertical="top" wrapText="1"/>
    </xf>
    <xf numFmtId="0" fontId="20" fillId="0" borderId="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0" fontId="16" fillId="0" borderId="5" xfId="9" applyFont="1" applyBorder="1" applyAlignment="1">
      <alignment horizontal="center" vertical="top" wrapText="1"/>
    </xf>
    <xf numFmtId="0" fontId="20" fillId="0" borderId="5" xfId="0" applyFont="1" applyFill="1" applyBorder="1" applyAlignment="1">
      <alignment wrapText="1"/>
    </xf>
    <xf numFmtId="0" fontId="19" fillId="0" borderId="5" xfId="9" applyFont="1" applyBorder="1" applyAlignment="1">
      <alignment horizontal="left" vertical="top" wrapText="1"/>
    </xf>
    <xf numFmtId="0" fontId="25" fillId="0" borderId="0" xfId="9" applyFont="1" applyAlignment="1">
      <alignment horizontal="left" vertical="top" wrapText="1"/>
    </xf>
    <xf numFmtId="0" fontId="14" fillId="0" borderId="0" xfId="9" applyFont="1" applyBorder="1" applyAlignment="1">
      <alignment vertical="top"/>
    </xf>
    <xf numFmtId="0" fontId="21" fillId="0" borderId="5" xfId="9" applyFont="1" applyBorder="1" applyAlignment="1">
      <alignment horizontal="left" vertical="top" wrapText="1"/>
    </xf>
    <xf numFmtId="0" fontId="21" fillId="0" borderId="0" xfId="9" applyFont="1" applyBorder="1" applyAlignment="1">
      <alignment vertical="top" wrapText="1"/>
    </xf>
    <xf numFmtId="0" fontId="21" fillId="0" borderId="0" xfId="9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49" fontId="16" fillId="0" borderId="6" xfId="14" applyNumberFormat="1" applyFont="1" applyFill="1" applyBorder="1" applyAlignment="1">
      <alignment vertical="top" wrapText="1"/>
    </xf>
    <xf numFmtId="49" fontId="16" fillId="0" borderId="1" xfId="14" applyNumberFormat="1" applyFont="1" applyFill="1" applyBorder="1" applyAlignment="1">
      <alignment vertical="top" wrapText="1"/>
    </xf>
    <xf numFmtId="49" fontId="16" fillId="0" borderId="2" xfId="14" applyNumberFormat="1" applyFont="1" applyFill="1" applyBorder="1" applyAlignment="1">
      <alignment vertical="top" wrapText="1"/>
    </xf>
    <xf numFmtId="0" fontId="17" fillId="0" borderId="29" xfId="0" applyFont="1" applyBorder="1" applyAlignment="1">
      <alignment horizontal="left" vertical="top" wrapText="1"/>
    </xf>
    <xf numFmtId="166" fontId="16" fillId="0" borderId="29" xfId="8" applyNumberFormat="1" applyFont="1" applyBorder="1" applyAlignment="1">
      <alignment horizontal="center" vertical="center" wrapText="1"/>
    </xf>
    <xf numFmtId="0" fontId="16" fillId="0" borderId="29" xfId="14" applyFont="1" applyBorder="1" applyAlignment="1">
      <alignment horizontal="left" vertical="center" wrapText="1"/>
    </xf>
    <xf numFmtId="0" fontId="16" fillId="0" borderId="29" xfId="14" applyFont="1" applyBorder="1" applyAlignment="1">
      <alignment horizontal="left" vertical="center" wrapText="1" indent="2"/>
    </xf>
    <xf numFmtId="0" fontId="21" fillId="0" borderId="29" xfId="14" applyFont="1" applyBorder="1" applyAlignment="1">
      <alignment horizontal="left" vertical="center" wrapText="1"/>
    </xf>
    <xf numFmtId="0" fontId="16" fillId="0" borderId="0" xfId="0" applyFont="1" applyFill="1"/>
    <xf numFmtId="0" fontId="17" fillId="0" borderId="0" xfId="403" applyFont="1" applyAlignment="1">
      <alignment horizontal="right" vertical="center"/>
    </xf>
    <xf numFmtId="0" fontId="17" fillId="0" borderId="0" xfId="403" applyFont="1" applyAlignment="1">
      <alignment horizontal="right"/>
    </xf>
    <xf numFmtId="0" fontId="16" fillId="0" borderId="2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16" fillId="0" borderId="5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center" vertical="top"/>
    </xf>
    <xf numFmtId="0" fontId="14" fillId="0" borderId="0" xfId="9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63" applyFont="1" applyFill="1" applyAlignment="1">
      <alignment vertical="center" wrapText="1"/>
    </xf>
    <xf numFmtId="49" fontId="16" fillId="0" borderId="0" xfId="63" applyNumberFormat="1" applyFont="1" applyFill="1" applyAlignment="1">
      <alignment horizontal="center" vertical="center" wrapText="1"/>
    </xf>
    <xf numFmtId="0" fontId="16" fillId="0" borderId="0" xfId="63" applyNumberFormat="1" applyFont="1" applyFill="1" applyAlignment="1">
      <alignment horizontal="center" vertical="center" wrapText="1"/>
    </xf>
    <xf numFmtId="0" fontId="16" fillId="0" borderId="7" xfId="14" applyFont="1" applyFill="1" applyBorder="1" applyAlignment="1">
      <alignment horizontal="right" wrapText="1"/>
    </xf>
    <xf numFmtId="0" fontId="16" fillId="0" borderId="0" xfId="63" applyFont="1" applyFill="1" applyAlignment="1">
      <alignment horizontal="center" vertical="center" wrapText="1"/>
    </xf>
    <xf numFmtId="49" fontId="16" fillId="0" borderId="29" xfId="63" applyNumberFormat="1" applyFont="1" applyFill="1" applyBorder="1" applyAlignment="1">
      <alignment horizontal="center" vertical="center" textRotation="90" wrapText="1"/>
    </xf>
    <xf numFmtId="166" fontId="16" fillId="0" borderId="29" xfId="63" applyNumberFormat="1" applyFont="1" applyFill="1" applyBorder="1" applyAlignment="1">
      <alignment horizontal="center" vertical="center" wrapText="1"/>
    </xf>
    <xf numFmtId="0" fontId="16" fillId="0" borderId="29" xfId="63" applyNumberFormat="1" applyFont="1" applyFill="1" applyBorder="1" applyAlignment="1">
      <alignment horizontal="center" vertical="center" wrapText="1"/>
    </xf>
    <xf numFmtId="168" fontId="16" fillId="0" borderId="29" xfId="8" applyNumberFormat="1" applyFont="1" applyFill="1" applyBorder="1" applyAlignment="1">
      <alignment horizontal="center" vertical="center" wrapText="1"/>
    </xf>
    <xf numFmtId="173" fontId="16" fillId="0" borderId="2" xfId="63" applyNumberFormat="1" applyFont="1" applyFill="1" applyBorder="1" applyAlignment="1">
      <alignment horizontal="center" vertical="center" wrapText="1"/>
    </xf>
    <xf numFmtId="0" fontId="16" fillId="0" borderId="29" xfId="63" applyFont="1" applyFill="1" applyBorder="1" applyAlignment="1">
      <alignment horizontal="center" vertical="center" wrapText="1"/>
    </xf>
    <xf numFmtId="0" fontId="90" fillId="0" borderId="29" xfId="63" applyFont="1" applyFill="1" applyBorder="1" applyAlignment="1">
      <alignment horizontal="center" vertical="center" wrapText="1"/>
    </xf>
    <xf numFmtId="0" fontId="16" fillId="0" borderId="29" xfId="63" applyFont="1" applyFill="1" applyBorder="1" applyAlignment="1">
      <alignment horizontal="left" vertical="center" wrapText="1"/>
    </xf>
    <xf numFmtId="0" fontId="21" fillId="0" borderId="29" xfId="63" applyFont="1" applyFill="1" applyBorder="1" applyAlignment="1">
      <alignment horizontal="center" vertical="center" wrapText="1"/>
    </xf>
    <xf numFmtId="0" fontId="21" fillId="0" borderId="29" xfId="63" applyFont="1" applyFill="1" applyBorder="1" applyAlignment="1">
      <alignment horizontal="left" vertical="center" wrapText="1"/>
    </xf>
    <xf numFmtId="168" fontId="21" fillId="0" borderId="29" xfId="8" applyNumberFormat="1" applyFont="1" applyFill="1" applyBorder="1" applyAlignment="1">
      <alignment vertical="center" wrapText="1"/>
    </xf>
    <xf numFmtId="0" fontId="21" fillId="0" borderId="0" xfId="63" applyFont="1" applyFill="1" applyAlignment="1">
      <alignment vertical="center" wrapText="1"/>
    </xf>
    <xf numFmtId="0" fontId="21" fillId="0" borderId="29" xfId="63" applyFont="1" applyFill="1" applyBorder="1" applyAlignment="1">
      <alignment vertical="center" wrapText="1"/>
    </xf>
    <xf numFmtId="0" fontId="16" fillId="0" borderId="6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7" fillId="0" borderId="5" xfId="0" applyFont="1" applyFill="1" applyBorder="1" applyAlignment="1">
      <alignment horizontal="left" vertical="top" wrapText="1"/>
    </xf>
    <xf numFmtId="0" fontId="91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24" fillId="0" borderId="29" xfId="0" applyFont="1" applyBorder="1" applyAlignment="1">
      <alignment horizontal="right" vertical="top" wrapText="1"/>
    </xf>
    <xf numFmtId="0" fontId="16" fillId="0" borderId="0" xfId="404" applyFont="1" applyAlignment="1">
      <alignment vertical="center" wrapText="1"/>
    </xf>
    <xf numFmtId="0" fontId="16" fillId="0" borderId="0" xfId="404" applyFont="1" applyAlignment="1">
      <alignment horizontal="center" vertical="center" wrapText="1"/>
    </xf>
    <xf numFmtId="49" fontId="16" fillId="0" borderId="0" xfId="404" applyNumberFormat="1" applyFont="1" applyFill="1" applyAlignment="1">
      <alignment horizontal="center" vertical="center" wrapText="1"/>
    </xf>
    <xf numFmtId="0" fontId="16" fillId="0" borderId="0" xfId="404" applyNumberFormat="1" applyFont="1" applyFill="1" applyAlignment="1">
      <alignment horizontal="center" vertical="center" wrapText="1"/>
    </xf>
    <xf numFmtId="166" fontId="16" fillId="0" borderId="0" xfId="404" applyNumberFormat="1" applyFont="1" applyFill="1" applyAlignment="1">
      <alignment horizontal="center" vertical="center" wrapText="1"/>
    </xf>
    <xf numFmtId="49" fontId="16" fillId="0" borderId="29" xfId="404" applyNumberFormat="1" applyFont="1" applyFill="1" applyBorder="1" applyAlignment="1">
      <alignment horizontal="center" vertical="center" textRotation="90" wrapText="1"/>
    </xf>
    <xf numFmtId="166" fontId="16" fillId="0" borderId="29" xfId="404" applyNumberFormat="1" applyFont="1" applyFill="1" applyBorder="1" applyAlignment="1">
      <alignment horizontal="center" vertical="center" wrapText="1"/>
    </xf>
    <xf numFmtId="0" fontId="16" fillId="0" borderId="29" xfId="404" applyNumberFormat="1" applyFont="1" applyFill="1" applyBorder="1" applyAlignment="1">
      <alignment horizontal="center" vertical="center" wrapText="1"/>
    </xf>
    <xf numFmtId="0" fontId="16" fillId="0" borderId="29" xfId="404" applyFont="1" applyFill="1" applyBorder="1" applyAlignment="1">
      <alignment horizontal="center" vertical="center" wrapText="1"/>
    </xf>
    <xf numFmtId="0" fontId="90" fillId="0" borderId="29" xfId="404" applyFont="1" applyFill="1" applyBorder="1" applyAlignment="1">
      <alignment horizontal="center" vertical="center" wrapText="1"/>
    </xf>
    <xf numFmtId="0" fontId="16" fillId="0" borderId="29" xfId="404" applyFont="1" applyFill="1" applyBorder="1" applyAlignment="1">
      <alignment horizontal="left" vertical="center" wrapText="1"/>
    </xf>
    <xf numFmtId="0" fontId="16" fillId="0" borderId="0" xfId="404" applyFont="1" applyFill="1" applyAlignment="1">
      <alignment horizontal="center" vertical="center" wrapText="1"/>
    </xf>
    <xf numFmtId="0" fontId="16" fillId="0" borderId="0" xfId="404" applyFont="1" applyFill="1" applyAlignment="1">
      <alignment vertical="center" wrapText="1"/>
    </xf>
    <xf numFmtId="166" fontId="16" fillId="0" borderId="0" xfId="404" applyNumberFormat="1" applyFont="1" applyFill="1" applyAlignment="1">
      <alignment vertical="center" wrapText="1"/>
    </xf>
    <xf numFmtId="0" fontId="16" fillId="0" borderId="2" xfId="9" applyFont="1" applyBorder="1" applyAlignment="1">
      <alignment horizontal="center" vertical="top" wrapText="1"/>
    </xf>
    <xf numFmtId="0" fontId="16" fillId="0" borderId="5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top" wrapText="1"/>
    </xf>
    <xf numFmtId="0" fontId="16" fillId="0" borderId="3" xfId="9" applyFont="1" applyBorder="1" applyAlignment="1">
      <alignment horizontal="left" vertical="top" wrapText="1"/>
    </xf>
    <xf numFmtId="168" fontId="16" fillId="0" borderId="5" xfId="8" applyNumberFormat="1" applyFont="1" applyBorder="1" applyAlignment="1">
      <alignment horizontal="center" vertical="top" wrapText="1"/>
    </xf>
    <xf numFmtId="166" fontId="16" fillId="0" borderId="2" xfId="18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166" fontId="16" fillId="0" borderId="0" xfId="404" applyNumberFormat="1" applyFont="1" applyFill="1" applyBorder="1" applyAlignment="1">
      <alignment wrapText="1"/>
    </xf>
    <xf numFmtId="0" fontId="20" fillId="0" borderId="0" xfId="0" applyFont="1" applyFill="1" applyAlignment="1">
      <alignment horizontal="right"/>
    </xf>
    <xf numFmtId="0" fontId="16" fillId="0" borderId="0" xfId="9" applyFont="1" applyBorder="1" applyAlignment="1">
      <alignment horizontal="right" vertical="top" wrapText="1"/>
    </xf>
    <xf numFmtId="0" fontId="16" fillId="0" borderId="0" xfId="9" applyFont="1" applyAlignment="1">
      <alignment horizontal="center" wrapText="1"/>
    </xf>
    <xf numFmtId="0" fontId="24" fillId="0" borderId="29" xfId="0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top" wrapText="1"/>
    </xf>
    <xf numFmtId="0" fontId="16" fillId="0" borderId="0" xfId="9" applyFont="1" applyAlignment="1">
      <alignment horizontal="center" wrapText="1"/>
    </xf>
    <xf numFmtId="0" fontId="14" fillId="0" borderId="0" xfId="9" applyFont="1" applyBorder="1" applyAlignment="1">
      <alignment horizontal="center" vertical="top"/>
    </xf>
    <xf numFmtId="0" fontId="16" fillId="0" borderId="29" xfId="0" applyFont="1" applyBorder="1" applyAlignment="1">
      <alignment horizontal="left" wrapText="1"/>
    </xf>
    <xf numFmtId="0" fontId="16" fillId="0" borderId="34" xfId="14" applyFont="1" applyFill="1" applyBorder="1" applyAlignment="1">
      <alignment horizontal="left" vertical="top" wrapText="1"/>
    </xf>
    <xf numFmtId="168" fontId="16" fillId="0" borderId="29" xfId="18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vertical="top" wrapText="1"/>
    </xf>
    <xf numFmtId="0" fontId="21" fillId="0" borderId="0" xfId="63" applyFont="1" applyFill="1" applyBorder="1" applyAlignment="1">
      <alignment vertical="center" wrapText="1"/>
    </xf>
    <xf numFmtId="0" fontId="16" fillId="0" borderId="0" xfId="63" applyFont="1" applyFill="1" applyBorder="1" applyAlignment="1">
      <alignment horizontal="center" vertical="center" wrapText="1"/>
    </xf>
    <xf numFmtId="168" fontId="21" fillId="0" borderId="0" xfId="8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left" vertical="top" wrapText="1"/>
    </xf>
    <xf numFmtId="0" fontId="21" fillId="0" borderId="1" xfId="9" applyFont="1" applyBorder="1" applyAlignment="1">
      <alignment horizontal="left" vertical="top" wrapText="1"/>
    </xf>
    <xf numFmtId="0" fontId="21" fillId="0" borderId="2" xfId="9" applyFont="1" applyBorder="1" applyAlignment="1">
      <alignment horizontal="left" vertical="top" wrapText="1"/>
    </xf>
    <xf numFmtId="0" fontId="16" fillId="0" borderId="34" xfId="9" applyFont="1" applyBorder="1" applyAlignment="1">
      <alignment horizontal="center" vertical="top" wrapText="1"/>
    </xf>
    <xf numFmtId="168" fontId="16" fillId="0" borderId="34" xfId="8" applyNumberFormat="1" applyFont="1" applyBorder="1" applyAlignment="1">
      <alignment horizontal="center" vertical="center" wrapText="1"/>
    </xf>
    <xf numFmtId="168" fontId="17" fillId="0" borderId="5" xfId="8" applyNumberFormat="1" applyFont="1" applyFill="1" applyBorder="1" applyAlignment="1">
      <alignment horizontal="center" vertical="center"/>
    </xf>
    <xf numFmtId="166" fontId="17" fillId="0" borderId="5" xfId="21" applyNumberFormat="1" applyFont="1" applyFill="1" applyBorder="1" applyAlignment="1">
      <alignment horizontal="center" vertical="center"/>
    </xf>
    <xf numFmtId="168" fontId="16" fillId="0" borderId="29" xfId="8" applyNumberFormat="1" applyFont="1" applyBorder="1" applyAlignment="1">
      <alignment horizontal="left" vertical="top" wrapText="1"/>
    </xf>
    <xf numFmtId="166" fontId="16" fillId="0" borderId="29" xfId="404" applyNumberFormat="1" applyFont="1" applyFill="1" applyBorder="1" applyAlignment="1">
      <alignment horizontal="center" vertical="center" wrapText="1"/>
    </xf>
    <xf numFmtId="0" fontId="16" fillId="0" borderId="29" xfId="404" applyFont="1" applyFill="1" applyBorder="1" applyAlignment="1">
      <alignment vertical="center" wrapText="1"/>
    </xf>
    <xf numFmtId="0" fontId="16" fillId="0" borderId="29" xfId="63" applyFont="1" applyFill="1" applyBorder="1" applyAlignment="1">
      <alignment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29" xfId="0" applyFont="1" applyBorder="1" applyAlignment="1">
      <alignment horizontal="left" vertical="top" wrapText="1"/>
    </xf>
    <xf numFmtId="0" fontId="17" fillId="0" borderId="29" xfId="0" applyFont="1" applyFill="1" applyBorder="1" applyAlignment="1">
      <alignment horizontal="left" vertical="top" wrapText="1"/>
    </xf>
    <xf numFmtId="0" fontId="92" fillId="0" borderId="29" xfId="0" applyFont="1" applyFill="1" applyBorder="1" applyAlignment="1">
      <alignment horizontal="left" vertical="center" wrapText="1"/>
    </xf>
    <xf numFmtId="166" fontId="14" fillId="0" borderId="29" xfId="8" applyNumberFormat="1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6" fillId="0" borderId="2" xfId="9" applyFont="1" applyBorder="1" applyAlignment="1">
      <alignment horizontal="center" vertical="top" wrapText="1"/>
    </xf>
    <xf numFmtId="0" fontId="16" fillId="0" borderId="5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top" wrapText="1"/>
    </xf>
    <xf numFmtId="0" fontId="16" fillId="0" borderId="3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center" vertical="top"/>
    </xf>
    <xf numFmtId="0" fontId="16" fillId="56" borderId="6" xfId="0" applyFont="1" applyFill="1" applyBorder="1" applyAlignment="1">
      <alignment vertical="top" wrapText="1"/>
    </xf>
    <xf numFmtId="0" fontId="14" fillId="0" borderId="29" xfId="0" applyFont="1" applyBorder="1" applyAlignment="1">
      <alignment horizontal="left" vertical="center" wrapText="1"/>
    </xf>
    <xf numFmtId="0" fontId="16" fillId="56" borderId="1" xfId="0" applyFont="1" applyFill="1" applyBorder="1" applyAlignment="1">
      <alignment vertical="top" wrapText="1"/>
    </xf>
    <xf numFmtId="0" fontId="20" fillId="0" borderId="2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29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top" wrapText="1"/>
    </xf>
    <xf numFmtId="0" fontId="16" fillId="56" borderId="2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wrapText="1"/>
    </xf>
    <xf numFmtId="173" fontId="14" fillId="0" borderId="29" xfId="18" applyNumberFormat="1" applyFont="1" applyFill="1" applyBorder="1" applyAlignment="1">
      <alignment horizontal="center" vertical="center" wrapText="1"/>
    </xf>
    <xf numFmtId="173" fontId="14" fillId="0" borderId="5" xfId="18" applyNumberFormat="1" applyFont="1" applyFill="1" applyBorder="1" applyAlignment="1">
      <alignment horizontal="center" vertical="center" wrapText="1"/>
    </xf>
    <xf numFmtId="0" fontId="16" fillId="0" borderId="5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top" wrapText="1"/>
    </xf>
    <xf numFmtId="0" fontId="16" fillId="0" borderId="2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left" vertical="top" wrapText="1"/>
    </xf>
    <xf numFmtId="0" fontId="16" fillId="0" borderId="34" xfId="9" applyFont="1" applyBorder="1" applyAlignment="1">
      <alignment horizontal="center" vertical="top" wrapText="1"/>
    </xf>
    <xf numFmtId="0" fontId="14" fillId="0" borderId="5" xfId="9" applyFont="1" applyBorder="1" applyAlignment="1">
      <alignment horizontal="left" vertical="top" wrapText="1"/>
    </xf>
    <xf numFmtId="0" fontId="14" fillId="0" borderId="5" xfId="9" applyFont="1" applyBorder="1" applyAlignment="1">
      <alignment vertical="top" wrapText="1"/>
    </xf>
    <xf numFmtId="0" fontId="14" fillId="0" borderId="0" xfId="9" applyFont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0" fontId="16" fillId="0" borderId="34" xfId="9" applyFont="1" applyBorder="1" applyAlignment="1">
      <alignment horizontal="left" vertical="top" wrapText="1"/>
    </xf>
    <xf numFmtId="168" fontId="17" fillId="0" borderId="5" xfId="2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2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left" vertical="top" wrapText="1"/>
    </xf>
    <xf numFmtId="0" fontId="16" fillId="0" borderId="5" xfId="9" applyFont="1" applyBorder="1" applyAlignment="1">
      <alignment horizontal="left" vertical="top" wrapText="1"/>
    </xf>
    <xf numFmtId="0" fontId="16" fillId="0" borderId="0" xfId="9" applyFont="1" applyBorder="1" applyAlignment="1">
      <alignment horizontal="left" vertical="top" wrapText="1"/>
    </xf>
    <xf numFmtId="168" fontId="16" fillId="0" borderId="0" xfId="8" applyNumberFormat="1" applyFont="1" applyBorder="1" applyAlignment="1">
      <alignment horizontal="center" vertical="center" wrapText="1"/>
    </xf>
    <xf numFmtId="168" fontId="17" fillId="0" borderId="0" xfId="8" applyNumberFormat="1" applyFont="1" applyFill="1" applyBorder="1" applyAlignment="1">
      <alignment horizontal="center" vertical="center"/>
    </xf>
    <xf numFmtId="166" fontId="17" fillId="0" borderId="0" xfId="21" applyNumberFormat="1" applyFont="1" applyFill="1" applyBorder="1" applyAlignment="1">
      <alignment horizontal="center" vertical="center"/>
    </xf>
    <xf numFmtId="166" fontId="16" fillId="0" borderId="34" xfId="9" applyNumberFormat="1" applyFont="1" applyBorder="1" applyAlignment="1">
      <alignment horizontal="center" vertical="center" wrapText="1"/>
    </xf>
    <xf numFmtId="166" fontId="16" fillId="0" borderId="0" xfId="9" applyNumberFormat="1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top" wrapText="1"/>
    </xf>
    <xf numFmtId="168" fontId="17" fillId="0" borderId="0" xfId="21" applyNumberFormat="1" applyFont="1" applyFill="1" applyBorder="1" applyAlignment="1">
      <alignment horizontal="center" vertical="center"/>
    </xf>
    <xf numFmtId="168" fontId="17" fillId="0" borderId="29" xfId="21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top" wrapText="1"/>
    </xf>
    <xf numFmtId="166" fontId="16" fillId="0" borderId="29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5" xfId="0" applyFont="1" applyBorder="1" applyAlignment="1">
      <alignment horizontal="left" wrapText="1"/>
    </xf>
    <xf numFmtId="166" fontId="16" fillId="0" borderId="6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0" fontId="16" fillId="0" borderId="5" xfId="14" applyFont="1" applyFill="1" applyBorder="1" applyAlignment="1">
      <alignment horizontal="center" vertical="top" wrapText="1"/>
    </xf>
    <xf numFmtId="0" fontId="20" fillId="56" borderId="34" xfId="0" applyFont="1" applyFill="1" applyBorder="1" applyAlignment="1">
      <alignment horizontal="center" vertical="top" wrapText="1"/>
    </xf>
    <xf numFmtId="0" fontId="20" fillId="56" borderId="6" xfId="0" applyFont="1" applyFill="1" applyBorder="1" applyAlignment="1">
      <alignment horizontal="center" vertical="top" wrapText="1"/>
    </xf>
    <xf numFmtId="0" fontId="20" fillId="56" borderId="1" xfId="0" applyFont="1" applyFill="1" applyBorder="1" applyAlignment="1">
      <alignment horizontal="center" vertical="top" wrapText="1"/>
    </xf>
    <xf numFmtId="0" fontId="20" fillId="56" borderId="37" xfId="0" applyFont="1" applyFill="1" applyBorder="1" applyAlignment="1">
      <alignment horizontal="center" vertical="top" wrapText="1"/>
    </xf>
    <xf numFmtId="0" fontId="20" fillId="56" borderId="8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6" fillId="56" borderId="1" xfId="0" applyFont="1" applyFill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8" fontId="16" fillId="0" borderId="36" xfId="18" applyNumberFormat="1" applyFont="1" applyFill="1" applyBorder="1" applyAlignment="1">
      <alignment horizontal="center" vertical="center" wrapText="1"/>
    </xf>
    <xf numFmtId="168" fontId="16" fillId="0" borderId="19" xfId="18" applyNumberFormat="1" applyFont="1" applyFill="1" applyBorder="1" applyAlignment="1">
      <alignment horizontal="center" vertical="center" wrapText="1"/>
    </xf>
    <xf numFmtId="168" fontId="16" fillId="0" borderId="7" xfId="18" applyNumberFormat="1" applyFont="1" applyFill="1" applyBorder="1" applyAlignment="1">
      <alignment horizontal="center" vertical="center" wrapText="1"/>
    </xf>
    <xf numFmtId="168" fontId="16" fillId="0" borderId="8" xfId="1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6" fontId="16" fillId="0" borderId="0" xfId="404" applyNumberFormat="1" applyFont="1" applyFill="1" applyAlignment="1">
      <alignment horizontal="right" vertical="center" wrapText="1"/>
    </xf>
    <xf numFmtId="0" fontId="16" fillId="0" borderId="0" xfId="404" applyNumberFormat="1" applyFont="1" applyFill="1" applyAlignment="1">
      <alignment horizontal="center" vertical="center" wrapText="1"/>
    </xf>
    <xf numFmtId="49" fontId="16" fillId="0" borderId="29" xfId="404" applyNumberFormat="1" applyFont="1" applyFill="1" applyBorder="1" applyAlignment="1">
      <alignment horizontal="center" vertical="center" wrapText="1"/>
    </xf>
    <xf numFmtId="0" fontId="16" fillId="0" borderId="29" xfId="404" applyNumberFormat="1" applyFont="1" applyFill="1" applyBorder="1" applyAlignment="1">
      <alignment horizontal="center" vertical="center" wrapText="1"/>
    </xf>
    <xf numFmtId="166" fontId="16" fillId="0" borderId="29" xfId="404" applyNumberFormat="1" applyFont="1" applyFill="1" applyBorder="1" applyAlignment="1">
      <alignment horizontal="center" vertical="center" wrapText="1"/>
    </xf>
    <xf numFmtId="49" fontId="16" fillId="0" borderId="29" xfId="63" applyNumberFormat="1" applyFont="1" applyFill="1" applyBorder="1" applyAlignment="1">
      <alignment horizontal="center" vertical="center" wrapText="1"/>
    </xf>
    <xf numFmtId="0" fontId="16" fillId="0" borderId="6" xfId="63" applyNumberFormat="1" applyFont="1" applyFill="1" applyBorder="1" applyAlignment="1">
      <alignment horizontal="center" vertical="center" wrapText="1"/>
    </xf>
    <xf numFmtId="0" fontId="16" fillId="0" borderId="2" xfId="63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right" vertical="center" wrapText="1"/>
    </xf>
    <xf numFmtId="0" fontId="16" fillId="0" borderId="0" xfId="14" applyFont="1" applyFill="1" applyAlignment="1">
      <alignment horizontal="center" vertical="center" wrapText="1"/>
    </xf>
    <xf numFmtId="166" fontId="16" fillId="0" borderId="29" xfId="63" applyNumberFormat="1" applyFont="1" applyFill="1" applyBorder="1" applyAlignment="1">
      <alignment horizontal="center" vertical="center" wrapText="1"/>
    </xf>
    <xf numFmtId="0" fontId="16" fillId="0" borderId="6" xfId="9" applyFont="1" applyBorder="1" applyAlignment="1">
      <alignment horizontal="center" vertical="top" wrapText="1"/>
    </xf>
    <xf numFmtId="0" fontId="16" fillId="0" borderId="1" xfId="9" applyFont="1" applyBorder="1" applyAlignment="1">
      <alignment horizontal="center" vertical="top" wrapText="1"/>
    </xf>
    <xf numFmtId="0" fontId="16" fillId="0" borderId="2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center" vertical="top" wrapText="1"/>
    </xf>
    <xf numFmtId="0" fontId="16" fillId="0" borderId="34" xfId="9" applyFont="1" applyBorder="1" applyAlignment="1">
      <alignment horizontal="center" vertical="top" wrapText="1"/>
    </xf>
    <xf numFmtId="0" fontId="16" fillId="0" borderId="3" xfId="9" applyFont="1" applyBorder="1" applyAlignment="1">
      <alignment horizontal="left" vertical="top" wrapText="1"/>
    </xf>
    <xf numFmtId="0" fontId="16" fillId="0" borderId="34" xfId="9" applyFont="1" applyBorder="1" applyAlignment="1">
      <alignment horizontal="left" vertical="top" wrapText="1"/>
    </xf>
    <xf numFmtId="0" fontId="14" fillId="0" borderId="0" xfId="9" applyFont="1" applyBorder="1" applyAlignment="1">
      <alignment horizontal="left" vertical="top" wrapText="1"/>
    </xf>
    <xf numFmtId="0" fontId="16" fillId="0" borderId="35" xfId="9" applyFont="1" applyBorder="1" applyAlignment="1">
      <alignment horizontal="center" vertical="top" wrapText="1"/>
    </xf>
    <xf numFmtId="0" fontId="16" fillId="0" borderId="0" xfId="14" applyFont="1" applyAlignment="1">
      <alignment horizontal="right" vertical="center" wrapText="1"/>
    </xf>
    <xf numFmtId="0" fontId="16" fillId="0" borderId="0" xfId="9" applyFont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16" fillId="0" borderId="29" xfId="9" applyFont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16" fillId="0" borderId="5" xfId="9" applyFont="1" applyBorder="1" applyAlignment="1">
      <alignment horizontal="left" vertical="top" wrapText="1"/>
    </xf>
    <xf numFmtId="0" fontId="16" fillId="0" borderId="9" xfId="9" applyFont="1" applyBorder="1" applyAlignment="1">
      <alignment horizontal="center" vertical="top" wrapText="1"/>
    </xf>
    <xf numFmtId="0" fontId="16" fillId="0" borderId="9" xfId="9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93" fillId="0" borderId="0" xfId="9" applyFont="1" applyBorder="1" applyAlignment="1">
      <alignment horizontal="center" vertical="top"/>
    </xf>
    <xf numFmtId="0" fontId="24" fillId="0" borderId="3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16" fillId="0" borderId="0" xfId="9" applyFont="1" applyAlignment="1">
      <alignment horizontal="center" wrapText="1"/>
    </xf>
    <xf numFmtId="0" fontId="14" fillId="0" borderId="0" xfId="9" applyFont="1" applyBorder="1" applyAlignment="1">
      <alignment horizontal="center" vertical="top"/>
    </xf>
  </cellXfs>
  <cellStyles count="679">
    <cellStyle name="_artabyuje" xfId="192"/>
    <cellStyle name="_artabyuje_3.Havelvacner_N1_12 23.01.2018" xfId="193"/>
    <cellStyle name="20% - Accent1" xfId="39" builtinId="30" customBuiltin="1"/>
    <cellStyle name="20% - Accent1 2" xfId="72"/>
    <cellStyle name="20% - Accent1 2 2" xfId="133"/>
    <cellStyle name="20% - Accent1 2 2 2" xfId="194"/>
    <cellStyle name="20% - Accent1 2 2 2 2" xfId="195"/>
    <cellStyle name="20% - Accent1 2 2 2 3" xfId="196"/>
    <cellStyle name="20% - Accent1 2 2 3" xfId="197"/>
    <cellStyle name="20% - Accent1 2 2 4" xfId="198"/>
    <cellStyle name="20% - Accent1 2 3" xfId="199"/>
    <cellStyle name="20% - Accent1 2 3 2" xfId="200"/>
    <cellStyle name="20% - Accent1 2 3 3" xfId="201"/>
    <cellStyle name="20% - Accent1 2 4" xfId="202"/>
    <cellStyle name="20% - Accent1 2 4 2" xfId="203"/>
    <cellStyle name="20% - Accent1 2 4 3" xfId="204"/>
    <cellStyle name="20% - Accent1 2 5" xfId="205"/>
    <cellStyle name="20% - Accent1 2 6" xfId="206"/>
    <cellStyle name="20% - Accent1 3" xfId="432"/>
    <cellStyle name="20% - Accent2" xfId="43" builtinId="34" customBuiltin="1"/>
    <cellStyle name="20% - Accent2 2" xfId="73"/>
    <cellStyle name="20% - Accent2 2 2" xfId="134"/>
    <cellStyle name="20% - Accent2 2 2 2" xfId="207"/>
    <cellStyle name="20% - Accent2 2 2 2 2" xfId="208"/>
    <cellStyle name="20% - Accent2 2 2 2 3" xfId="209"/>
    <cellStyle name="20% - Accent2 2 2 3" xfId="210"/>
    <cellStyle name="20% - Accent2 2 2 4" xfId="211"/>
    <cellStyle name="20% - Accent2 2 3" xfId="212"/>
    <cellStyle name="20% - Accent2 2 3 2" xfId="213"/>
    <cellStyle name="20% - Accent2 2 3 3" xfId="214"/>
    <cellStyle name="20% - Accent2 2 4" xfId="215"/>
    <cellStyle name="20% - Accent2 2 4 2" xfId="216"/>
    <cellStyle name="20% - Accent2 2 4 3" xfId="217"/>
    <cellStyle name="20% - Accent2 2 5" xfId="218"/>
    <cellStyle name="20% - Accent2 2 6" xfId="219"/>
    <cellStyle name="20% - Accent2 3" xfId="433"/>
    <cellStyle name="20% - Accent3" xfId="47" builtinId="38" customBuiltin="1"/>
    <cellStyle name="20% - Accent3 2" xfId="74"/>
    <cellStyle name="20% - Accent3 2 2" xfId="135"/>
    <cellStyle name="20% - Accent3 2 2 2" xfId="220"/>
    <cellStyle name="20% - Accent3 2 2 2 2" xfId="221"/>
    <cellStyle name="20% - Accent3 2 2 2 3" xfId="222"/>
    <cellStyle name="20% - Accent3 2 2 3" xfId="223"/>
    <cellStyle name="20% - Accent3 2 2 4" xfId="224"/>
    <cellStyle name="20% - Accent3 2 3" xfId="225"/>
    <cellStyle name="20% - Accent3 2 3 2" xfId="226"/>
    <cellStyle name="20% - Accent3 2 3 3" xfId="227"/>
    <cellStyle name="20% - Accent3 2 4" xfId="228"/>
    <cellStyle name="20% - Accent3 2 4 2" xfId="229"/>
    <cellStyle name="20% - Accent3 2 4 3" xfId="230"/>
    <cellStyle name="20% - Accent3 2 5" xfId="231"/>
    <cellStyle name="20% - Accent3 2 6" xfId="232"/>
    <cellStyle name="20% - Accent3 3" xfId="434"/>
    <cellStyle name="20% - Accent4" xfId="51" builtinId="42" customBuiltin="1"/>
    <cellStyle name="20% - Accent4 2" xfId="75"/>
    <cellStyle name="20% - Accent4 2 2" xfId="136"/>
    <cellStyle name="20% - Accent4 2 2 2" xfId="233"/>
    <cellStyle name="20% - Accent4 2 2 2 2" xfId="234"/>
    <cellStyle name="20% - Accent4 2 2 2 3" xfId="235"/>
    <cellStyle name="20% - Accent4 2 2 3" xfId="236"/>
    <cellStyle name="20% - Accent4 2 2 4" xfId="237"/>
    <cellStyle name="20% - Accent4 2 3" xfId="238"/>
    <cellStyle name="20% - Accent4 2 3 2" xfId="239"/>
    <cellStyle name="20% - Accent4 2 3 3" xfId="240"/>
    <cellStyle name="20% - Accent4 2 4" xfId="241"/>
    <cellStyle name="20% - Accent4 2 4 2" xfId="242"/>
    <cellStyle name="20% - Accent4 2 4 3" xfId="243"/>
    <cellStyle name="20% - Accent4 2 5" xfId="244"/>
    <cellStyle name="20% - Accent4 2 6" xfId="245"/>
    <cellStyle name="20% - Accent4 3" xfId="435"/>
    <cellStyle name="20% - Accent5" xfId="55" builtinId="46" customBuiltin="1"/>
    <cellStyle name="20% - Accent5 2" xfId="76"/>
    <cellStyle name="20% - Accent5 2 2" xfId="137"/>
    <cellStyle name="20% - Accent5 2 2 2" xfId="246"/>
    <cellStyle name="20% - Accent5 2 2 2 2" xfId="247"/>
    <cellStyle name="20% - Accent5 2 2 2 3" xfId="248"/>
    <cellStyle name="20% - Accent5 2 2 3" xfId="249"/>
    <cellStyle name="20% - Accent5 2 2 4" xfId="250"/>
    <cellStyle name="20% - Accent5 2 3" xfId="251"/>
    <cellStyle name="20% - Accent5 2 3 2" xfId="252"/>
    <cellStyle name="20% - Accent5 2 3 3" xfId="253"/>
    <cellStyle name="20% - Accent5 2 4" xfId="254"/>
    <cellStyle name="20% - Accent5 2 4 2" xfId="255"/>
    <cellStyle name="20% - Accent5 2 4 3" xfId="256"/>
    <cellStyle name="20% - Accent5 2 5" xfId="257"/>
    <cellStyle name="20% - Accent5 2 6" xfId="258"/>
    <cellStyle name="20% - Accent5 3" xfId="436"/>
    <cellStyle name="20% - Accent6" xfId="59" builtinId="50" customBuiltin="1"/>
    <cellStyle name="20% - Accent6 2" xfId="77"/>
    <cellStyle name="20% - Accent6 2 2" xfId="138"/>
    <cellStyle name="20% - Accent6 2 2 2" xfId="259"/>
    <cellStyle name="20% - Accent6 2 2 2 2" xfId="260"/>
    <cellStyle name="20% - Accent6 2 2 2 3" xfId="261"/>
    <cellStyle name="20% - Accent6 2 2 3" xfId="262"/>
    <cellStyle name="20% - Accent6 2 2 4" xfId="263"/>
    <cellStyle name="20% - Accent6 2 3" xfId="264"/>
    <cellStyle name="20% - Accent6 2 3 2" xfId="265"/>
    <cellStyle name="20% - Accent6 2 3 3" xfId="266"/>
    <cellStyle name="20% - Accent6 2 4" xfId="267"/>
    <cellStyle name="20% - Accent6 2 4 2" xfId="268"/>
    <cellStyle name="20% - Accent6 2 4 3" xfId="269"/>
    <cellStyle name="20% - Accent6 2 5" xfId="270"/>
    <cellStyle name="20% - Accent6 2 6" xfId="271"/>
    <cellStyle name="20% - Accent6 3" xfId="437"/>
    <cellStyle name="20% - Акцент1" xfId="480"/>
    <cellStyle name="20% — акцент1" xfId="479"/>
    <cellStyle name="20% - Акцент2" xfId="483"/>
    <cellStyle name="20% — акцент2" xfId="484"/>
    <cellStyle name="20% - Акцент3" xfId="485"/>
    <cellStyle name="20% — акцент3" xfId="486"/>
    <cellStyle name="20% - Акцент4" xfId="487"/>
    <cellStyle name="20% — акцент4" xfId="488"/>
    <cellStyle name="20% - Акцент5" xfId="489"/>
    <cellStyle name="20% — акцент5" xfId="490"/>
    <cellStyle name="20% - Акцент6" xfId="491"/>
    <cellStyle name="20% — акцент6" xfId="492"/>
    <cellStyle name="40% - Accent1" xfId="40" builtinId="31" customBuiltin="1"/>
    <cellStyle name="40% - Accent1 2" xfId="78"/>
    <cellStyle name="40% - Accent1 2 2" xfId="139"/>
    <cellStyle name="40% - Accent1 2 2 2" xfId="272"/>
    <cellStyle name="40% - Accent1 2 2 2 2" xfId="273"/>
    <cellStyle name="40% - Accent1 2 2 2 3" xfId="274"/>
    <cellStyle name="40% - Accent1 2 2 3" xfId="275"/>
    <cellStyle name="40% - Accent1 2 2 4" xfId="276"/>
    <cellStyle name="40% - Accent1 2 3" xfId="277"/>
    <cellStyle name="40% - Accent1 2 3 2" xfId="278"/>
    <cellStyle name="40% - Accent1 2 3 3" xfId="279"/>
    <cellStyle name="40% - Accent1 2 4" xfId="280"/>
    <cellStyle name="40% - Accent1 2 4 2" xfId="281"/>
    <cellStyle name="40% - Accent1 2 4 3" xfId="282"/>
    <cellStyle name="40% - Accent1 2 5" xfId="283"/>
    <cellStyle name="40% - Accent1 2 6" xfId="284"/>
    <cellStyle name="40% - Accent1 3" xfId="438"/>
    <cellStyle name="40% - Accent2" xfId="44" builtinId="35" customBuiltin="1"/>
    <cellStyle name="40% - Accent2 2" xfId="79"/>
    <cellStyle name="40% - Accent2 2 2" xfId="140"/>
    <cellStyle name="40% - Accent2 2 2 2" xfId="285"/>
    <cellStyle name="40% - Accent2 2 2 2 2" xfId="286"/>
    <cellStyle name="40% - Accent2 2 2 2 3" xfId="287"/>
    <cellStyle name="40% - Accent2 2 2 3" xfId="288"/>
    <cellStyle name="40% - Accent2 2 2 4" xfId="289"/>
    <cellStyle name="40% - Accent2 2 3" xfId="290"/>
    <cellStyle name="40% - Accent2 2 3 2" xfId="291"/>
    <cellStyle name="40% - Accent2 2 3 3" xfId="292"/>
    <cellStyle name="40% - Accent2 2 4" xfId="293"/>
    <cellStyle name="40% - Accent2 2 4 2" xfId="294"/>
    <cellStyle name="40% - Accent2 2 4 3" xfId="295"/>
    <cellStyle name="40% - Accent2 2 5" xfId="296"/>
    <cellStyle name="40% - Accent2 2 6" xfId="297"/>
    <cellStyle name="40% - Accent2 3" xfId="439"/>
    <cellStyle name="40% - Accent3" xfId="48" builtinId="39" customBuiltin="1"/>
    <cellStyle name="40% - Accent3 2" xfId="80"/>
    <cellStyle name="40% - Accent3 2 2" xfId="141"/>
    <cellStyle name="40% - Accent3 2 2 2" xfId="298"/>
    <cellStyle name="40% - Accent3 2 2 2 2" xfId="299"/>
    <cellStyle name="40% - Accent3 2 2 2 3" xfId="300"/>
    <cellStyle name="40% - Accent3 2 2 3" xfId="301"/>
    <cellStyle name="40% - Accent3 2 2 4" xfId="302"/>
    <cellStyle name="40% - Accent3 2 3" xfId="303"/>
    <cellStyle name="40% - Accent3 2 3 2" xfId="304"/>
    <cellStyle name="40% - Accent3 2 3 3" xfId="305"/>
    <cellStyle name="40% - Accent3 2 4" xfId="306"/>
    <cellStyle name="40% - Accent3 2 4 2" xfId="307"/>
    <cellStyle name="40% - Accent3 2 4 3" xfId="308"/>
    <cellStyle name="40% - Accent3 2 5" xfId="309"/>
    <cellStyle name="40% - Accent3 2 6" xfId="310"/>
    <cellStyle name="40% - Accent3 3" xfId="440"/>
    <cellStyle name="40% - Accent4" xfId="52" builtinId="43" customBuiltin="1"/>
    <cellStyle name="40% - Accent4 2" xfId="81"/>
    <cellStyle name="40% - Accent4 2 2" xfId="142"/>
    <cellStyle name="40% - Accent4 2 2 2" xfId="311"/>
    <cellStyle name="40% - Accent4 2 2 2 2" xfId="312"/>
    <cellStyle name="40% - Accent4 2 2 2 3" xfId="313"/>
    <cellStyle name="40% - Accent4 2 2 3" xfId="314"/>
    <cellStyle name="40% - Accent4 2 2 4" xfId="315"/>
    <cellStyle name="40% - Accent4 2 3" xfId="316"/>
    <cellStyle name="40% - Accent4 2 3 2" xfId="317"/>
    <cellStyle name="40% - Accent4 2 3 3" xfId="318"/>
    <cellStyle name="40% - Accent4 2 4" xfId="319"/>
    <cellStyle name="40% - Accent4 2 4 2" xfId="320"/>
    <cellStyle name="40% - Accent4 2 4 3" xfId="321"/>
    <cellStyle name="40% - Accent4 2 5" xfId="322"/>
    <cellStyle name="40% - Accent4 2 6" xfId="323"/>
    <cellStyle name="40% - Accent4 3" xfId="441"/>
    <cellStyle name="40% - Accent5" xfId="56" builtinId="47" customBuiltin="1"/>
    <cellStyle name="40% - Accent5 2" xfId="82"/>
    <cellStyle name="40% - Accent5 2 2" xfId="143"/>
    <cellStyle name="40% - Accent5 2 2 2" xfId="324"/>
    <cellStyle name="40% - Accent5 2 2 2 2" xfId="325"/>
    <cellStyle name="40% - Accent5 2 2 2 3" xfId="326"/>
    <cellStyle name="40% - Accent5 2 2 3" xfId="327"/>
    <cellStyle name="40% - Accent5 2 2 4" xfId="328"/>
    <cellStyle name="40% - Accent5 2 3" xfId="329"/>
    <cellStyle name="40% - Accent5 2 3 2" xfId="330"/>
    <cellStyle name="40% - Accent5 2 3 3" xfId="331"/>
    <cellStyle name="40% - Accent5 2 4" xfId="332"/>
    <cellStyle name="40% - Accent5 2 4 2" xfId="333"/>
    <cellStyle name="40% - Accent5 2 4 3" xfId="334"/>
    <cellStyle name="40% - Accent5 2 5" xfId="335"/>
    <cellStyle name="40% - Accent5 2 6" xfId="336"/>
    <cellStyle name="40% - Accent5 3" xfId="442"/>
    <cellStyle name="40% - Accent6" xfId="60" builtinId="51" customBuiltin="1"/>
    <cellStyle name="40% - Accent6 2" xfId="83"/>
    <cellStyle name="40% - Accent6 2 2" xfId="144"/>
    <cellStyle name="40% - Accent6 2 2 2" xfId="337"/>
    <cellStyle name="40% - Accent6 2 2 2 2" xfId="338"/>
    <cellStyle name="40% - Accent6 2 2 2 3" xfId="339"/>
    <cellStyle name="40% - Accent6 2 2 3" xfId="340"/>
    <cellStyle name="40% - Accent6 2 2 4" xfId="341"/>
    <cellStyle name="40% - Accent6 2 3" xfId="342"/>
    <cellStyle name="40% - Accent6 2 3 2" xfId="343"/>
    <cellStyle name="40% - Accent6 2 3 3" xfId="344"/>
    <cellStyle name="40% - Accent6 2 4" xfId="345"/>
    <cellStyle name="40% - Accent6 2 4 2" xfId="346"/>
    <cellStyle name="40% - Accent6 2 4 3" xfId="347"/>
    <cellStyle name="40% - Accent6 2 5" xfId="348"/>
    <cellStyle name="40% - Accent6 2 6" xfId="349"/>
    <cellStyle name="40% - Accent6 3" xfId="443"/>
    <cellStyle name="40% - Акцент1" xfId="493"/>
    <cellStyle name="40% — акцент1" xfId="494"/>
    <cellStyle name="40% - Акцент2" xfId="495"/>
    <cellStyle name="40% — акцент2" xfId="496"/>
    <cellStyle name="40% - Акцент3" xfId="497"/>
    <cellStyle name="40% — акцент3" xfId="498"/>
    <cellStyle name="40% - Акцент4" xfId="499"/>
    <cellStyle name="40% — акцент4" xfId="500"/>
    <cellStyle name="40% - Акцент5" xfId="501"/>
    <cellStyle name="40% — акцент5" xfId="502"/>
    <cellStyle name="40% - Акцент6" xfId="503"/>
    <cellStyle name="40% — акцент6" xfId="504"/>
    <cellStyle name="60% - Accent1" xfId="41" builtinId="32" customBuiltin="1"/>
    <cellStyle name="60% - Accent1 2" xfId="84"/>
    <cellStyle name="60% - Accent1 2 2" xfId="145"/>
    <cellStyle name="60% - Accent1 3" xfId="444"/>
    <cellStyle name="60% - Accent2" xfId="45" builtinId="36" customBuiltin="1"/>
    <cellStyle name="60% - Accent2 2" xfId="85"/>
    <cellStyle name="60% - Accent2 2 2" xfId="146"/>
    <cellStyle name="60% - Accent2 3" xfId="445"/>
    <cellStyle name="60% - Accent3" xfId="49" builtinId="40" customBuiltin="1"/>
    <cellStyle name="60% - Accent3 2" xfId="86"/>
    <cellStyle name="60% - Accent3 2 2" xfId="147"/>
    <cellStyle name="60% - Accent3 3" xfId="446"/>
    <cellStyle name="60% - Accent4" xfId="53" builtinId="44" customBuiltin="1"/>
    <cellStyle name="60% - Accent4 2" xfId="87"/>
    <cellStyle name="60% - Accent4 2 2" xfId="148"/>
    <cellStyle name="60% - Accent4 3" xfId="447"/>
    <cellStyle name="60% - Accent5" xfId="57" builtinId="48" customBuiltin="1"/>
    <cellStyle name="60% - Accent5 2" xfId="88"/>
    <cellStyle name="60% - Accent5 2 2" xfId="149"/>
    <cellStyle name="60% - Accent5 3" xfId="448"/>
    <cellStyle name="60% - Accent6" xfId="61" builtinId="52" customBuiltin="1"/>
    <cellStyle name="60% - Accent6 2" xfId="89"/>
    <cellStyle name="60% - Accent6 2 2" xfId="150"/>
    <cellStyle name="60% - Accent6 3" xfId="449"/>
    <cellStyle name="60% - Акцент1" xfId="505"/>
    <cellStyle name="60% — акцент1" xfId="506"/>
    <cellStyle name="60% - Акцент2" xfId="507"/>
    <cellStyle name="60% — акцент2" xfId="508"/>
    <cellStyle name="60% - Акцент3" xfId="509"/>
    <cellStyle name="60% — акцент3" xfId="510"/>
    <cellStyle name="60% - Акцент4" xfId="511"/>
    <cellStyle name="60% — акцент4" xfId="512"/>
    <cellStyle name="60% - Акцент5" xfId="513"/>
    <cellStyle name="60% — акцент5" xfId="514"/>
    <cellStyle name="60% - Акцент6" xfId="515"/>
    <cellStyle name="60% — акцент6" xfId="516"/>
    <cellStyle name="Accent1" xfId="38" builtinId="29" customBuiltin="1"/>
    <cellStyle name="Accent1 2" xfId="90"/>
    <cellStyle name="Accent1 2 2" xfId="151"/>
    <cellStyle name="Accent1 3" xfId="450"/>
    <cellStyle name="Accent2" xfId="42" builtinId="33" customBuiltin="1"/>
    <cellStyle name="Accent2 2" xfId="91"/>
    <cellStyle name="Accent2 2 2" xfId="152"/>
    <cellStyle name="Accent2 3" xfId="451"/>
    <cellStyle name="Accent3" xfId="46" builtinId="37" customBuiltin="1"/>
    <cellStyle name="Accent3 2" xfId="92"/>
    <cellStyle name="Accent3 2 2" xfId="153"/>
    <cellStyle name="Accent3 3" xfId="452"/>
    <cellStyle name="Accent4" xfId="50" builtinId="41" customBuiltin="1"/>
    <cellStyle name="Accent4 2" xfId="93"/>
    <cellStyle name="Accent4 2 2" xfId="154"/>
    <cellStyle name="Accent4 3" xfId="453"/>
    <cellStyle name="Accent5" xfId="54" builtinId="45" customBuiltin="1"/>
    <cellStyle name="Accent5 2" xfId="94"/>
    <cellStyle name="Accent5 2 2" xfId="155"/>
    <cellStyle name="Accent5 3" xfId="454"/>
    <cellStyle name="Accent6" xfId="58" builtinId="49" customBuiltin="1"/>
    <cellStyle name="Accent6 2" xfId="95"/>
    <cellStyle name="Accent6 2 2" xfId="156"/>
    <cellStyle name="Accent6 3" xfId="455"/>
    <cellStyle name="Bad" xfId="28" builtinId="27" customBuiltin="1"/>
    <cellStyle name="Bad 2" xfId="96"/>
    <cellStyle name="Bad 2 2" xfId="157"/>
    <cellStyle name="Bad 3" xfId="456"/>
    <cellStyle name="Calculation" xfId="32" builtinId="22" customBuiltin="1"/>
    <cellStyle name="Calculation 2" xfId="97"/>
    <cellStyle name="Calculation 2 2" xfId="158"/>
    <cellStyle name="Calculation 2 2 2" xfId="658"/>
    <cellStyle name="Calculation 3" xfId="457"/>
    <cellStyle name="Check Cell" xfId="34" builtinId="23" customBuiltin="1"/>
    <cellStyle name="Check Cell 2" xfId="98"/>
    <cellStyle name="Check Cell 2 2" xfId="159"/>
    <cellStyle name="Check Cell 3" xfId="458"/>
    <cellStyle name="Comma" xfId="8" builtinId="3"/>
    <cellStyle name="Comma 10" xfId="473"/>
    <cellStyle name="Comma 15" xfId="18"/>
    <cellStyle name="Comma 19" xfId="19"/>
    <cellStyle name="Comma 2" xfId="10"/>
    <cellStyle name="Comma 2 2" xfId="125"/>
    <cellStyle name="Comma 2 2 2" xfId="160"/>
    <cellStyle name="Comma 2 2 2 2" xfId="350"/>
    <cellStyle name="Comma 2 2 3" xfId="554"/>
    <cellStyle name="Comma 2 2 4" xfId="678"/>
    <cellStyle name="Comma 2 3" xfId="128"/>
    <cellStyle name="Comma 2 3 2" xfId="351"/>
    <cellStyle name="Comma 2 4" xfId="121"/>
    <cellStyle name="Comma 2 5" xfId="71"/>
    <cellStyle name="Comma 2 6" xfId="64"/>
    <cellStyle name="Comma 3" xfId="21"/>
    <cellStyle name="Comma 3 2" xfId="161"/>
    <cellStyle name="Comma 3 2 2" xfId="352"/>
    <cellStyle name="Comma 3 2 2 2" xfId="353"/>
    <cellStyle name="Comma 3 3" xfId="124"/>
    <cellStyle name="Comma 3 4" xfId="552"/>
    <cellStyle name="Comma 3 5" xfId="66"/>
    <cellStyle name="Comma 3 6" xfId="673"/>
    <cellStyle name="Comma 4" xfId="127"/>
    <cellStyle name="Comma 4 2" xfId="354"/>
    <cellStyle name="Comma 4 2 2" xfId="355"/>
    <cellStyle name="Comma 4 3" xfId="356"/>
    <cellStyle name="Comma 4 3 2" xfId="357"/>
    <cellStyle name="Comma 4 4" xfId="672"/>
    <cellStyle name="Comma 5" xfId="119"/>
    <cellStyle name="Comma 5 2" xfId="358"/>
    <cellStyle name="Comma 5 2 2" xfId="359"/>
    <cellStyle name="Comma 5 3" xfId="674"/>
    <cellStyle name="Comma 6" xfId="69"/>
    <cellStyle name="Comma 6 2" xfId="360"/>
    <cellStyle name="Comma 6 3" xfId="361"/>
    <cellStyle name="Comma 6 3 2" xfId="362"/>
    <cellStyle name="Comma 6 3 2 2" xfId="363"/>
    <cellStyle name="Comma 6 3 2 3" xfId="364"/>
    <cellStyle name="Comma 6 3 3" xfId="365"/>
    <cellStyle name="Comma 6 3 4" xfId="366"/>
    <cellStyle name="Comma 6 4" xfId="367"/>
    <cellStyle name="Comma 6 4 2" xfId="368"/>
    <cellStyle name="Comma 6 4 2 2" xfId="369"/>
    <cellStyle name="Comma 6 4 2 3" xfId="370"/>
    <cellStyle name="Comma 6 4 3" xfId="371"/>
    <cellStyle name="Comma 6 4 4" xfId="372"/>
    <cellStyle name="Comma 6 5" xfId="373"/>
    <cellStyle name="Comma 6 5 2" xfId="374"/>
    <cellStyle name="Comma 6 5 3" xfId="375"/>
    <cellStyle name="Comma 6 6" xfId="376"/>
    <cellStyle name="Comma 6 6 2" xfId="377"/>
    <cellStyle name="Comma 6 6 3" xfId="378"/>
    <cellStyle name="Comma 6 7" xfId="379"/>
    <cellStyle name="Comma 6 8" xfId="380"/>
    <cellStyle name="Comma 7" xfId="381"/>
    <cellStyle name="Comma 8" xfId="382"/>
    <cellStyle name="Comma 8 2" xfId="383"/>
    <cellStyle name="Comma 9" xfId="384"/>
    <cellStyle name="Comma 9 2" xfId="385"/>
    <cellStyle name="Currency 2" xfId="517"/>
    <cellStyle name="Currency 3" xfId="555"/>
    <cellStyle name="Currency 3 2" xfId="556"/>
    <cellStyle name="Currency 3 3" xfId="557"/>
    <cellStyle name="Currency 4" xfId="575"/>
    <cellStyle name="edRascen" xfId="576"/>
    <cellStyle name="Explanatory Text" xfId="36" builtinId="53" customBuiltin="1"/>
    <cellStyle name="Explanatory Text 2" xfId="99"/>
    <cellStyle name="Explanatory Text 2 2" xfId="162"/>
    <cellStyle name="Explanatory Text 3" xfId="459"/>
    <cellStyle name="Good" xfId="27" builtinId="26" customBuiltin="1"/>
    <cellStyle name="Good 2" xfId="100"/>
    <cellStyle name="Good 2 2" xfId="163"/>
    <cellStyle name="Good 3" xfId="460"/>
    <cellStyle name="Heading 1" xfId="23" builtinId="16" customBuiltin="1"/>
    <cellStyle name="Heading 1 2" xfId="101"/>
    <cellStyle name="Heading 1 2 2" xfId="164"/>
    <cellStyle name="Heading 1 3" xfId="461"/>
    <cellStyle name="Heading 2" xfId="24" builtinId="17" customBuiltin="1"/>
    <cellStyle name="Heading 2 2" xfId="102"/>
    <cellStyle name="Heading 2 2 2" xfId="165"/>
    <cellStyle name="Heading 2 3" xfId="462"/>
    <cellStyle name="Heading 3" xfId="25" builtinId="18" customBuiltin="1"/>
    <cellStyle name="Heading 3 2" xfId="103"/>
    <cellStyle name="Heading 3 2 2" xfId="166"/>
    <cellStyle name="Heading 3 3" xfId="463"/>
    <cellStyle name="Heading 4" xfId="26" builtinId="19" customBuiltin="1"/>
    <cellStyle name="Heading 4 2" xfId="104"/>
    <cellStyle name="Heading 4 2 2" xfId="167"/>
    <cellStyle name="Heading 4 3" xfId="464"/>
    <cellStyle name="Input" xfId="30" builtinId="20" customBuiltin="1"/>
    <cellStyle name="Input 2" xfId="105"/>
    <cellStyle name="Input 2 2" xfId="168"/>
    <cellStyle name="Input 2 2 2" xfId="659"/>
    <cellStyle name="Input 3" xfId="465"/>
    <cellStyle name="Linked Cell" xfId="33" builtinId="24" customBuiltin="1"/>
    <cellStyle name="Linked Cell 2" xfId="106"/>
    <cellStyle name="Linked Cell 2 2" xfId="169"/>
    <cellStyle name="Linked Cell 3" xfId="466"/>
    <cellStyle name="Neutral" xfId="29" builtinId="28" customBuiltin="1"/>
    <cellStyle name="Neutral 2" xfId="107"/>
    <cellStyle name="Neutral 2 2" xfId="131"/>
    <cellStyle name="Neutral 2 3" xfId="386"/>
    <cellStyle name="Neutral 3" xfId="170"/>
    <cellStyle name="Neutral 4" xfId="387"/>
    <cellStyle name="Neutral 4 2" xfId="467"/>
    <cellStyle name="Normal" xfId="0" builtinId="0"/>
    <cellStyle name="Normal 10" xfId="4"/>
    <cellStyle name="Normal 10 10" xfId="577"/>
    <cellStyle name="Normal 10 11" xfId="578"/>
    <cellStyle name="Normal 10 12" xfId="579"/>
    <cellStyle name="Normal 10 13" xfId="580"/>
    <cellStyle name="Normal 10 14" xfId="558"/>
    <cellStyle name="Normal 10 2" xfId="388"/>
    <cellStyle name="Normal 10 2 2" xfId="389"/>
    <cellStyle name="Normal 10 2 2 2" xfId="390"/>
    <cellStyle name="Normal 10 2 2 3" xfId="391"/>
    <cellStyle name="Normal 10 2 2 4" xfId="582"/>
    <cellStyle name="Normal 10 2 3" xfId="392"/>
    <cellStyle name="Normal 10 2 4" xfId="393"/>
    <cellStyle name="Normal 10 2 5" xfId="581"/>
    <cellStyle name="Normal 10 3" xfId="394"/>
    <cellStyle name="Normal 10 3 2" xfId="395"/>
    <cellStyle name="Normal 10 3 3" xfId="396"/>
    <cellStyle name="Normal 10 3 4" xfId="583"/>
    <cellStyle name="Normal 10 4" xfId="397"/>
    <cellStyle name="Normal 10 4 2" xfId="398"/>
    <cellStyle name="Normal 10 4 3" xfId="399"/>
    <cellStyle name="Normal 10 4 4" xfId="584"/>
    <cellStyle name="Normal 10 5" xfId="400"/>
    <cellStyle name="Normal 10 5 2" xfId="585"/>
    <cellStyle name="Normal 10 6" xfId="401"/>
    <cellStyle name="Normal 10 6 2" xfId="586"/>
    <cellStyle name="Normal 10 7" xfId="587"/>
    <cellStyle name="Normal 10 8" xfId="588"/>
    <cellStyle name="Normal 10 9" xfId="589"/>
    <cellStyle name="Normal 11" xfId="402"/>
    <cellStyle name="Normal 11 2" xfId="403"/>
    <cellStyle name="Normal 11 2 2" xfId="568"/>
    <cellStyle name="Normal 11 3" xfId="590"/>
    <cellStyle name="Normal 11 4" xfId="591"/>
    <cellStyle name="Normal 11 5" xfId="592"/>
    <cellStyle name="Normal 11 6" xfId="593"/>
    <cellStyle name="Normal 11 7" xfId="594"/>
    <cellStyle name="Normal 11 8" xfId="595"/>
    <cellStyle name="Normal 11 9" xfId="559"/>
    <cellStyle name="Normal 12" xfId="404"/>
    <cellStyle name="Normal 12 10" xfId="574"/>
    <cellStyle name="Normal 12 10 2" xfId="596"/>
    <cellStyle name="Normal 12 10 2 2" xfId="597"/>
    <cellStyle name="Normal 12 10 3" xfId="598"/>
    <cellStyle name="Normal 12 10 3 2" xfId="599"/>
    <cellStyle name="Normal 12 10 3 2 2" xfId="600"/>
    <cellStyle name="Normal 12 10 4" xfId="601"/>
    <cellStyle name="Normal 12 10 5" xfId="602"/>
    <cellStyle name="Normal 12 10 5 2" xfId="603"/>
    <cellStyle name="Normal 12 11" xfId="604"/>
    <cellStyle name="Normal 12 12" xfId="605"/>
    <cellStyle name="Normal 12 13" xfId="606"/>
    <cellStyle name="Normal 12 14" xfId="607"/>
    <cellStyle name="Normal 12 15" xfId="560"/>
    <cellStyle name="Normal 12 2" xfId="405"/>
    <cellStyle name="Normal 12 2 2" xfId="609"/>
    <cellStyle name="Normal 12 2 3" xfId="608"/>
    <cellStyle name="Normal 12 3" xfId="610"/>
    <cellStyle name="Normal 12 4" xfId="611"/>
    <cellStyle name="Normal 12 5" xfId="612"/>
    <cellStyle name="Normal 12 6" xfId="613"/>
    <cellStyle name="Normal 12 7" xfId="614"/>
    <cellStyle name="Normal 12 8" xfId="615"/>
    <cellStyle name="Normal 12 9" xfId="616"/>
    <cellStyle name="Normal 13" xfId="561"/>
    <cellStyle name="Normal 13 2" xfId="570"/>
    <cellStyle name="Normal 14" xfId="571"/>
    <cellStyle name="Normal 14 2" xfId="569"/>
    <cellStyle name="Normal 15" xfId="654"/>
    <cellStyle name="Normal 16" xfId="655"/>
    <cellStyle name="Normal 17" xfId="656"/>
    <cellStyle name="Normal 18" xfId="657"/>
    <cellStyle name="Normal 19" xfId="472"/>
    <cellStyle name="Normal 2" xfId="1"/>
    <cellStyle name="Normal 2 2" xfId="12"/>
    <cellStyle name="Normal 2 2 2" xfId="20"/>
    <cellStyle name="Normal 2 2 3" xfId="171"/>
    <cellStyle name="Normal 2 2 4" xfId="476"/>
    <cellStyle name="Normal 2 2 5" xfId="108"/>
    <cellStyle name="Normal 2 2 6" xfId="675"/>
    <cellStyle name="Normal 2 3" xfId="172"/>
    <cellStyle name="Normal 2 3 2" xfId="519"/>
    <cellStyle name="Normal 2 3 3" xfId="567"/>
    <cellStyle name="Normal 2 3 4" xfId="518"/>
    <cellStyle name="Normal 2 3 5" xfId="671"/>
    <cellStyle name="Normal 2 4" xfId="120"/>
    <cellStyle name="Normal 2 4 2" xfId="482"/>
    <cellStyle name="Normal 2 5" xfId="70"/>
    <cellStyle name="Normal 2 6" xfId="475"/>
    <cellStyle name="Normal 2_2" xfId="520"/>
    <cellStyle name="Normal 20" xfId="667"/>
    <cellStyle name="Normal 3" xfId="3"/>
    <cellStyle name="Normal 3 2" xfId="109"/>
    <cellStyle name="Normal 3 2 2" xfId="173"/>
    <cellStyle name="Normal 3 2 3" xfId="129"/>
    <cellStyle name="Normal 3 2 4" xfId="676"/>
    <cellStyle name="Normal 3 3" xfId="123"/>
    <cellStyle name="Normal 3 3 2" xfId="521"/>
    <cellStyle name="Normal 3 4" xfId="474"/>
    <cellStyle name="Normal 3 5" xfId="669"/>
    <cellStyle name="Normal 3_HavelvacN2axjusakN3" xfId="132"/>
    <cellStyle name="Normal 4" xfId="5"/>
    <cellStyle name="Normal 4 2" xfId="130"/>
    <cellStyle name="Normal 4 2 2" xfId="406"/>
    <cellStyle name="Normal 4 2 3" xfId="522"/>
    <cellStyle name="Normal 4 3" xfId="126"/>
    <cellStyle name="Normal 4 3 2" xfId="617"/>
    <cellStyle name="Normal 4 4" xfId="677"/>
    <cellStyle name="Normal 4_2" xfId="523"/>
    <cellStyle name="Normal 5" xfId="9"/>
    <cellStyle name="Normal 5 10" xfId="63"/>
    <cellStyle name="Normal 5 2" xfId="17"/>
    <cellStyle name="Normal 5 2 2" xfId="174"/>
    <cellStyle name="Normal 5 2 2 2" xfId="670"/>
    <cellStyle name="Normal 5 3" xfId="407"/>
    <cellStyle name="Normal 5 3 2" xfId="408"/>
    <cellStyle name="Normal 5 3 2 2" xfId="409"/>
    <cellStyle name="Normal 5 3 2 3" xfId="410"/>
    <cellStyle name="Normal 5 3 3" xfId="411"/>
    <cellStyle name="Normal 5 3 4" xfId="412"/>
    <cellStyle name="Normal 5 4" xfId="413"/>
    <cellStyle name="Normal 5 4 2" xfId="414"/>
    <cellStyle name="Normal 5 4 2 2" xfId="415"/>
    <cellStyle name="Normal 5 4 2 3" xfId="416"/>
    <cellStyle name="Normal 5 4 3" xfId="417"/>
    <cellStyle name="Normal 5 4 4" xfId="418"/>
    <cellStyle name="Normal 5 5" xfId="419"/>
    <cellStyle name="Normal 5 5 2" xfId="420"/>
    <cellStyle name="Normal 5 5 3" xfId="421"/>
    <cellStyle name="Normal 5 6" xfId="422"/>
    <cellStyle name="Normal 5 6 2" xfId="423"/>
    <cellStyle name="Normal 5 6 3" xfId="424"/>
    <cellStyle name="Normal 5 7" xfId="425"/>
    <cellStyle name="Normal 5 8" xfId="426"/>
    <cellStyle name="Normal 5 9" xfId="427"/>
    <cellStyle name="Normal 6" xfId="11"/>
    <cellStyle name="Normal 6 2" xfId="618"/>
    <cellStyle name="Normal 6 3" xfId="524"/>
    <cellStyle name="Normal 6 4" xfId="175"/>
    <cellStyle name="Normal 7" xfId="13"/>
    <cellStyle name="Normal 7 10" xfId="619"/>
    <cellStyle name="Normal 7 11" xfId="620"/>
    <cellStyle name="Normal 7 12" xfId="621"/>
    <cellStyle name="Normal 7 13" xfId="622"/>
    <cellStyle name="Normal 7 14" xfId="623"/>
    <cellStyle name="Normal 7 15" xfId="525"/>
    <cellStyle name="Normal 7 16" xfId="176"/>
    <cellStyle name="Normal 7 2" xfId="562"/>
    <cellStyle name="Normal 7 3" xfId="563"/>
    <cellStyle name="Normal 7 3 2" xfId="572"/>
    <cellStyle name="Normal 7 4" xfId="624"/>
    <cellStyle name="Normal 7 4 2" xfId="625"/>
    <cellStyle name="Normal 7 5" xfId="626"/>
    <cellStyle name="Normal 7 6" xfId="627"/>
    <cellStyle name="Normal 7 7" xfId="628"/>
    <cellStyle name="Normal 7 8" xfId="629"/>
    <cellStyle name="Normal 7 9" xfId="630"/>
    <cellStyle name="Normal 8" xfId="14"/>
    <cellStyle name="Normal 8 10" xfId="631"/>
    <cellStyle name="Normal 8 11" xfId="632"/>
    <cellStyle name="Normal 8 12" xfId="633"/>
    <cellStyle name="Normal 8 13" xfId="634"/>
    <cellStyle name="Normal 8 14" xfId="635"/>
    <cellStyle name="Normal 8 15" xfId="551"/>
    <cellStyle name="Normal 8 2" xfId="187"/>
    <cellStyle name="Normal 8 2 10" xfId="636"/>
    <cellStyle name="Normal 8 2 11" xfId="637"/>
    <cellStyle name="Normal 8 2 12" xfId="638"/>
    <cellStyle name="Normal 8 2 13" xfId="639"/>
    <cellStyle name="Normal 8 2 14" xfId="564"/>
    <cellStyle name="Normal 8 2 2" xfId="640"/>
    <cellStyle name="Normal 8 2 3" xfId="641"/>
    <cellStyle name="Normal 8 2 4" xfId="642"/>
    <cellStyle name="Normal 8 2 5" xfId="643"/>
    <cellStyle name="Normal 8 2 6" xfId="644"/>
    <cellStyle name="Normal 8 2 7" xfId="645"/>
    <cellStyle name="Normal 8 2 8" xfId="646"/>
    <cellStyle name="Normal 8 2 9" xfId="647"/>
    <cellStyle name="Normal 8 3" xfId="565"/>
    <cellStyle name="Normal 8 3 2" xfId="648"/>
    <cellStyle name="Normal 8 4" xfId="566"/>
    <cellStyle name="Normal 8 4 2" xfId="653"/>
    <cellStyle name="Normal 8 5" xfId="573"/>
    <cellStyle name="Normal 8 6" xfId="649"/>
    <cellStyle name="Normal 8 7" xfId="650"/>
    <cellStyle name="Normal 8 8" xfId="651"/>
    <cellStyle name="Normal 8 9" xfId="652"/>
    <cellStyle name="Normal 9" xfId="16"/>
    <cellStyle name="Normal 9 2" xfId="553"/>
    <cellStyle name="Normal 9 3" xfId="67"/>
    <cellStyle name="Note 2" xfId="110"/>
    <cellStyle name="Note 2 2" xfId="177"/>
    <cellStyle name="Note 2 2 2" xfId="660"/>
    <cellStyle name="Note 3" xfId="111"/>
    <cellStyle name="Output" xfId="31" builtinId="21" customBuiltin="1"/>
    <cellStyle name="Output 2" xfId="112"/>
    <cellStyle name="Output 2 2" xfId="178"/>
    <cellStyle name="Output 2 2 2" xfId="661"/>
    <cellStyle name="Output 3" xfId="468"/>
    <cellStyle name="Percent 2" xfId="2"/>
    <cellStyle name="Percent 2 2" xfId="122"/>
    <cellStyle name="Percent 2 2 2" xfId="428"/>
    <cellStyle name="Percent 2 3" xfId="113"/>
    <cellStyle name="Percent 2 4" xfId="526"/>
    <cellStyle name="Percent 2 5" xfId="62"/>
    <cellStyle name="Percent 3" xfId="65"/>
    <cellStyle name="Percent 3 2" xfId="429"/>
    <cellStyle name="RowLevel_1_N6+artabyuje" xfId="430"/>
    <cellStyle name="SN_241" xfId="15"/>
    <cellStyle name="Style 1" xfId="179"/>
    <cellStyle name="Style 1 2" xfId="180"/>
    <cellStyle name="Style 1 3" xfId="527"/>
    <cellStyle name="Style 1_verchnakan_ax21-25_2018" xfId="181"/>
    <cellStyle name="Title" xfId="22" builtinId="15" customBuiltin="1"/>
    <cellStyle name="Title 2" xfId="114"/>
    <cellStyle name="Title 2 2" xfId="182"/>
    <cellStyle name="Title 3" xfId="469"/>
    <cellStyle name="Total" xfId="37" builtinId="25" customBuiltin="1"/>
    <cellStyle name="Total 2" xfId="115"/>
    <cellStyle name="Total 2 2" xfId="183"/>
    <cellStyle name="Total 2 2 2" xfId="662"/>
    <cellStyle name="Total 3" xfId="470"/>
    <cellStyle name="Warning Text" xfId="35" builtinId="11" customBuiltin="1"/>
    <cellStyle name="Warning Text 2" xfId="116"/>
    <cellStyle name="Warning Text 2 2" xfId="184"/>
    <cellStyle name="Warning Text 3" xfId="471"/>
    <cellStyle name="Акцент1" xfId="528"/>
    <cellStyle name="Акцент2" xfId="529"/>
    <cellStyle name="Акцент3" xfId="530"/>
    <cellStyle name="Акцент4" xfId="531"/>
    <cellStyle name="Акцент5" xfId="532"/>
    <cellStyle name="Акцент6" xfId="533"/>
    <cellStyle name="Ввод " xfId="534"/>
    <cellStyle name="Ввод  2" xfId="663"/>
    <cellStyle name="Вывод" xfId="535"/>
    <cellStyle name="Вывод 2" xfId="664"/>
    <cellStyle name="Вычисление" xfId="536"/>
    <cellStyle name="Вычисление 2" xfId="665"/>
    <cellStyle name="Заголовок 1" xfId="537"/>
    <cellStyle name="Заголовок 2" xfId="538"/>
    <cellStyle name="Заголовок 3" xfId="539"/>
    <cellStyle name="Заголовок 4" xfId="540"/>
    <cellStyle name="Итог" xfId="541"/>
    <cellStyle name="Итог 2" xfId="666"/>
    <cellStyle name="Контрольная ячейка" xfId="542"/>
    <cellStyle name="Название" xfId="543"/>
    <cellStyle name="Название 2" xfId="431"/>
    <cellStyle name="Обычный 2" xfId="6"/>
    <cellStyle name="Обычный 2 2" xfId="186"/>
    <cellStyle name="Обычный 2 2 2" xfId="477"/>
    <cellStyle name="Обычный 2 3" xfId="185"/>
    <cellStyle name="Обычный 2 4" xfId="481"/>
    <cellStyle name="Обычный 2 5" xfId="68"/>
    <cellStyle name="Обычный 3" xfId="188"/>
    <cellStyle name="Обычный 3 2" xfId="544"/>
    <cellStyle name="Обычный 4" xfId="189"/>
    <cellStyle name="Обычный 4 2" xfId="478"/>
    <cellStyle name="Обычный 5" xfId="190"/>
    <cellStyle name="Обычный 6" xfId="191"/>
    <cellStyle name="Пояснение" xfId="545"/>
    <cellStyle name="Примечание" xfId="546"/>
    <cellStyle name="Примечание 2" xfId="668"/>
    <cellStyle name="Связанная ячейка" xfId="547"/>
    <cellStyle name="Стиль 1" xfId="117"/>
    <cellStyle name="Текст предупреждения" xfId="548"/>
    <cellStyle name="Финансовый 2" xfId="118"/>
    <cellStyle name="Финансовый 2 2" xfId="549"/>
    <cellStyle name="Финансовый 3" xfId="7"/>
    <cellStyle name="Хороший" xfId="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tabSelected="1" topLeftCell="A40" zoomScaleNormal="100" workbookViewId="0">
      <selection activeCell="E60" sqref="E60"/>
    </sheetView>
  </sheetViews>
  <sheetFormatPr defaultColWidth="9.140625" defaultRowHeight="17.25"/>
  <cols>
    <col min="1" max="1" width="8.7109375" style="2" customWidth="1"/>
    <col min="2" max="2" width="14.28515625" style="2" customWidth="1"/>
    <col min="3" max="3" width="64.28515625" style="2" customWidth="1"/>
    <col min="4" max="4" width="16.5703125" style="2" customWidth="1"/>
    <col min="5" max="5" width="18.42578125" style="2" customWidth="1"/>
    <col min="6" max="6" width="9.42578125" style="2" customWidth="1"/>
    <col min="7" max="16384" width="9.140625" style="2"/>
  </cols>
  <sheetData>
    <row r="1" spans="1:256" s="27" customFormat="1">
      <c r="A1" s="28"/>
      <c r="B1" s="29"/>
      <c r="C1" s="29"/>
      <c r="D1" s="29"/>
      <c r="E1" s="30" t="s">
        <v>32</v>
      </c>
      <c r="F1" s="31"/>
      <c r="G1" s="32"/>
      <c r="H1" s="31"/>
      <c r="I1" s="31"/>
      <c r="J1" s="31"/>
      <c r="K1" s="31"/>
      <c r="L1" s="31"/>
      <c r="M1" s="31"/>
      <c r="N1" s="31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16.5" customHeight="1">
      <c r="E2" s="68" t="s">
        <v>111</v>
      </c>
    </row>
    <row r="3" spans="1:256" ht="16.5" customHeight="1">
      <c r="E3" s="68" t="s">
        <v>2</v>
      </c>
    </row>
    <row r="4" spans="1:256" ht="18.75" customHeight="1"/>
    <row r="5" spans="1:256" ht="75" customHeight="1">
      <c r="A5" s="221" t="s">
        <v>104</v>
      </c>
      <c r="B5" s="221"/>
      <c r="C5" s="221"/>
      <c r="D5" s="221"/>
      <c r="E5" s="221"/>
    </row>
    <row r="7" spans="1:256">
      <c r="E7" s="133" t="s">
        <v>33</v>
      </c>
    </row>
    <row r="8" spans="1:256" s="3" customFormat="1" ht="85.5" customHeight="1">
      <c r="A8" s="220" t="s">
        <v>3</v>
      </c>
      <c r="B8" s="220"/>
      <c r="C8" s="220" t="s">
        <v>4</v>
      </c>
      <c r="D8" s="224" t="s">
        <v>27</v>
      </c>
      <c r="E8" s="224"/>
    </row>
    <row r="9" spans="1:256" s="3" customFormat="1" ht="38.25" customHeight="1">
      <c r="A9" s="64" t="s">
        <v>5</v>
      </c>
      <c r="B9" s="64" t="s">
        <v>6</v>
      </c>
      <c r="C9" s="220"/>
      <c r="D9" s="144" t="s">
        <v>102</v>
      </c>
      <c r="E9" s="144" t="s">
        <v>26</v>
      </c>
    </row>
    <row r="10" spans="1:256" s="3" customFormat="1" ht="21.75" customHeight="1">
      <c r="A10" s="11"/>
      <c r="B10" s="11"/>
      <c r="C10" s="11" t="s">
        <v>18</v>
      </c>
      <c r="D10" s="192">
        <f>D11+D32</f>
        <v>0</v>
      </c>
      <c r="E10" s="192">
        <f>E12</f>
        <v>0</v>
      </c>
    </row>
    <row r="11" spans="1:256" s="3" customFormat="1" ht="32.25" customHeight="1">
      <c r="A11" s="167"/>
      <c r="B11" s="167"/>
      <c r="C11" s="190" t="s">
        <v>23</v>
      </c>
      <c r="D11" s="191">
        <f>D12</f>
        <v>0</v>
      </c>
      <c r="E11" s="191">
        <f>E12</f>
        <v>0</v>
      </c>
    </row>
    <row r="12" spans="1:256" s="7" customFormat="1">
      <c r="A12" s="6">
        <v>1049</v>
      </c>
      <c r="B12" s="65"/>
      <c r="C12" s="65" t="s">
        <v>20</v>
      </c>
      <c r="D12" s="222">
        <f>+D19+D26</f>
        <v>0</v>
      </c>
      <c r="E12" s="222">
        <f>+E19+E26</f>
        <v>0</v>
      </c>
    </row>
    <row r="13" spans="1:256" s="7" customFormat="1">
      <c r="A13" s="223"/>
      <c r="B13" s="223"/>
      <c r="C13" s="39" t="s">
        <v>40</v>
      </c>
      <c r="D13" s="222"/>
      <c r="E13" s="222"/>
    </row>
    <row r="14" spans="1:256" s="7" customFormat="1">
      <c r="A14" s="223"/>
      <c r="B14" s="223"/>
      <c r="C14" s="65" t="s">
        <v>21</v>
      </c>
      <c r="D14" s="222"/>
      <c r="E14" s="222"/>
    </row>
    <row r="15" spans="1:256" s="7" customFormat="1" ht="34.5">
      <c r="A15" s="223"/>
      <c r="B15" s="223"/>
      <c r="C15" s="9" t="s">
        <v>41</v>
      </c>
      <c r="D15" s="222"/>
      <c r="E15" s="222"/>
    </row>
    <row r="16" spans="1:256" s="7" customFormat="1">
      <c r="A16" s="223"/>
      <c r="B16" s="223"/>
      <c r="C16" s="65" t="s">
        <v>22</v>
      </c>
      <c r="D16" s="222"/>
      <c r="E16" s="222"/>
    </row>
    <row r="17" spans="1:5" s="7" customFormat="1" ht="57.75" customHeight="1">
      <c r="A17" s="223"/>
      <c r="B17" s="223"/>
      <c r="C17" s="8" t="s">
        <v>42</v>
      </c>
      <c r="D17" s="222"/>
      <c r="E17" s="222"/>
    </row>
    <row r="18" spans="1:5" s="7" customFormat="1">
      <c r="A18" s="226" t="s">
        <v>7</v>
      </c>
      <c r="B18" s="226"/>
      <c r="C18" s="226"/>
      <c r="D18" s="10"/>
      <c r="E18" s="10"/>
    </row>
    <row r="19" spans="1:5" s="7" customFormat="1">
      <c r="A19" s="223"/>
      <c r="B19" s="106">
        <v>21001</v>
      </c>
      <c r="C19" s="65" t="s">
        <v>0</v>
      </c>
      <c r="D19" s="227">
        <v>-87517.1</v>
      </c>
      <c r="E19" s="227">
        <v>-87517.1</v>
      </c>
    </row>
    <row r="20" spans="1:5" s="7" customFormat="1" ht="42.75" customHeight="1">
      <c r="A20" s="223"/>
      <c r="B20" s="107"/>
      <c r="C20" s="74" t="s">
        <v>67</v>
      </c>
      <c r="D20" s="228"/>
      <c r="E20" s="228"/>
    </row>
    <row r="21" spans="1:5" s="7" customFormat="1">
      <c r="A21" s="223"/>
      <c r="B21" s="107"/>
      <c r="C21" s="65" t="s">
        <v>16</v>
      </c>
      <c r="D21" s="228"/>
      <c r="E21" s="228"/>
    </row>
    <row r="22" spans="1:5" s="7" customFormat="1" ht="51.75">
      <c r="A22" s="223"/>
      <c r="B22" s="107"/>
      <c r="C22" s="72" t="s">
        <v>70</v>
      </c>
      <c r="D22" s="228"/>
      <c r="E22" s="228"/>
    </row>
    <row r="23" spans="1:5" s="7" customFormat="1">
      <c r="A23" s="223"/>
      <c r="B23" s="107"/>
      <c r="C23" s="65" t="s">
        <v>1</v>
      </c>
      <c r="D23" s="228"/>
      <c r="E23" s="228"/>
    </row>
    <row r="24" spans="1:5" s="7" customFormat="1" ht="34.5">
      <c r="A24" s="223"/>
      <c r="B24" s="108"/>
      <c r="C24" s="72" t="s">
        <v>71</v>
      </c>
      <c r="D24" s="229"/>
      <c r="E24" s="229"/>
    </row>
    <row r="25" spans="1:5" s="7" customFormat="1">
      <c r="A25" s="226" t="s">
        <v>7</v>
      </c>
      <c r="B25" s="226"/>
      <c r="C25" s="226"/>
      <c r="D25" s="142"/>
      <c r="E25" s="10"/>
    </row>
    <row r="26" spans="1:5" s="7" customFormat="1">
      <c r="A26" s="223"/>
      <c r="B26" s="106">
        <v>31001</v>
      </c>
      <c r="C26" s="65" t="s">
        <v>0</v>
      </c>
      <c r="D26" s="227">
        <v>87517.1</v>
      </c>
      <c r="E26" s="227">
        <v>87517.1</v>
      </c>
    </row>
    <row r="27" spans="1:5" s="7" customFormat="1" ht="25.5" customHeight="1">
      <c r="A27" s="223"/>
      <c r="B27" s="107"/>
      <c r="C27" s="86" t="s">
        <v>65</v>
      </c>
      <c r="D27" s="228"/>
      <c r="E27" s="228"/>
    </row>
    <row r="28" spans="1:5" s="7" customFormat="1">
      <c r="A28" s="223"/>
      <c r="B28" s="107"/>
      <c r="C28" s="65" t="s">
        <v>16</v>
      </c>
      <c r="D28" s="228"/>
      <c r="E28" s="228"/>
    </row>
    <row r="29" spans="1:5" s="7" customFormat="1" ht="34.5">
      <c r="A29" s="223"/>
      <c r="B29" s="107"/>
      <c r="C29" s="66" t="s">
        <v>66</v>
      </c>
      <c r="D29" s="228"/>
      <c r="E29" s="228"/>
    </row>
    <row r="30" spans="1:5" s="7" customFormat="1">
      <c r="A30" s="223"/>
      <c r="B30" s="107"/>
      <c r="C30" s="65" t="s">
        <v>1</v>
      </c>
      <c r="D30" s="228"/>
      <c r="E30" s="228"/>
    </row>
    <row r="31" spans="1:5" s="7" customFormat="1" ht="34.5">
      <c r="A31" s="223"/>
      <c r="B31" s="108"/>
      <c r="C31" s="66" t="s">
        <v>43</v>
      </c>
      <c r="D31" s="229"/>
      <c r="E31" s="229"/>
    </row>
    <row r="32" spans="1:5" s="3" customFormat="1" ht="24" customHeight="1">
      <c r="A32" s="168"/>
      <c r="B32" s="168"/>
      <c r="C32" s="169" t="s">
        <v>81</v>
      </c>
      <c r="D32" s="170">
        <f t="shared" ref="D32:E32" si="0">+D33</f>
        <v>0</v>
      </c>
      <c r="E32" s="170">
        <f t="shared" si="0"/>
        <v>0</v>
      </c>
    </row>
    <row r="33" spans="1:5" s="3" customFormat="1">
      <c r="A33" s="218" t="s">
        <v>117</v>
      </c>
      <c r="B33" s="218"/>
      <c r="C33" s="171" t="s">
        <v>118</v>
      </c>
      <c r="D33" s="219">
        <f>D39+D45</f>
        <v>0</v>
      </c>
      <c r="E33" s="219">
        <f t="shared" ref="E33" si="1">E39+E45</f>
        <v>0</v>
      </c>
    </row>
    <row r="34" spans="1:5" s="3" customFormat="1">
      <c r="A34" s="218"/>
      <c r="B34" s="218"/>
      <c r="C34" s="172" t="s">
        <v>119</v>
      </c>
      <c r="D34" s="219"/>
      <c r="E34" s="219"/>
    </row>
    <row r="35" spans="1:5" s="3" customFormat="1">
      <c r="A35" s="218"/>
      <c r="B35" s="218"/>
      <c r="C35" s="171" t="s">
        <v>120</v>
      </c>
      <c r="D35" s="219"/>
      <c r="E35" s="219"/>
    </row>
    <row r="36" spans="1:5" s="3" customFormat="1" ht="51.75">
      <c r="A36" s="218"/>
      <c r="B36" s="218"/>
      <c r="C36" s="168" t="s">
        <v>121</v>
      </c>
      <c r="D36" s="219"/>
      <c r="E36" s="219"/>
    </row>
    <row r="37" spans="1:5" s="3" customFormat="1">
      <c r="A37" s="218"/>
      <c r="B37" s="218"/>
      <c r="C37" s="171" t="s">
        <v>122</v>
      </c>
      <c r="D37" s="219"/>
      <c r="E37" s="219"/>
    </row>
    <row r="38" spans="1:5" s="3" customFormat="1" ht="34.5">
      <c r="A38" s="218"/>
      <c r="B38" s="218"/>
      <c r="C38" s="168" t="s">
        <v>123</v>
      </c>
      <c r="D38" s="219"/>
      <c r="E38" s="219"/>
    </row>
    <row r="39" spans="1:5" s="3" customFormat="1">
      <c r="A39" s="218"/>
      <c r="B39" s="218" t="s">
        <v>124</v>
      </c>
      <c r="C39" s="171" t="s">
        <v>125</v>
      </c>
      <c r="D39" s="219">
        <v>87517.1</v>
      </c>
      <c r="E39" s="219">
        <v>87517.1</v>
      </c>
    </row>
    <row r="40" spans="1:5" s="3" customFormat="1">
      <c r="A40" s="218"/>
      <c r="B40" s="218"/>
      <c r="C40" s="172" t="s">
        <v>119</v>
      </c>
      <c r="D40" s="219"/>
      <c r="E40" s="219"/>
    </row>
    <row r="41" spans="1:5" s="3" customFormat="1">
      <c r="A41" s="218"/>
      <c r="B41" s="218"/>
      <c r="C41" s="171" t="s">
        <v>126</v>
      </c>
      <c r="D41" s="219"/>
      <c r="E41" s="219"/>
    </row>
    <row r="42" spans="1:5" s="3" customFormat="1" ht="77.25" customHeight="1">
      <c r="A42" s="218"/>
      <c r="B42" s="218"/>
      <c r="C42" s="168" t="s">
        <v>127</v>
      </c>
      <c r="D42" s="219"/>
      <c r="E42" s="219"/>
    </row>
    <row r="43" spans="1:5" s="3" customFormat="1">
      <c r="A43" s="218"/>
      <c r="B43" s="218"/>
      <c r="C43" s="171" t="s">
        <v>128</v>
      </c>
      <c r="D43" s="219"/>
      <c r="E43" s="219"/>
    </row>
    <row r="44" spans="1:5" s="3" customFormat="1">
      <c r="A44" s="218"/>
      <c r="B44" s="218"/>
      <c r="C44" s="168" t="s">
        <v>129</v>
      </c>
      <c r="D44" s="219"/>
      <c r="E44" s="219"/>
    </row>
    <row r="45" spans="1:5" s="3" customFormat="1">
      <c r="A45" s="218"/>
      <c r="B45" s="218" t="s">
        <v>124</v>
      </c>
      <c r="C45" s="171" t="s">
        <v>125</v>
      </c>
      <c r="D45" s="219">
        <f>-D39</f>
        <v>-87517.1</v>
      </c>
      <c r="E45" s="219">
        <f>-E39</f>
        <v>-87517.1</v>
      </c>
    </row>
    <row r="46" spans="1:5" s="3" customFormat="1">
      <c r="A46" s="218"/>
      <c r="B46" s="218"/>
      <c r="C46" s="172" t="s">
        <v>119</v>
      </c>
      <c r="D46" s="219"/>
      <c r="E46" s="219"/>
    </row>
    <row r="47" spans="1:5" s="3" customFormat="1">
      <c r="A47" s="218"/>
      <c r="B47" s="218"/>
      <c r="C47" s="171" t="s">
        <v>126</v>
      </c>
      <c r="D47" s="219"/>
      <c r="E47" s="219"/>
    </row>
    <row r="48" spans="1:5" s="3" customFormat="1" ht="73.5" customHeight="1">
      <c r="A48" s="218"/>
      <c r="B48" s="218"/>
      <c r="C48" s="168" t="s">
        <v>127</v>
      </c>
      <c r="D48" s="219"/>
      <c r="E48" s="219"/>
    </row>
    <row r="49" spans="1:6" s="3" customFormat="1">
      <c r="A49" s="218"/>
      <c r="B49" s="218"/>
      <c r="C49" s="171" t="s">
        <v>128</v>
      </c>
      <c r="D49" s="219"/>
      <c r="E49" s="219"/>
    </row>
    <row r="50" spans="1:6" s="3" customFormat="1">
      <c r="A50" s="218"/>
      <c r="B50" s="218"/>
      <c r="C50" s="168" t="s">
        <v>129</v>
      </c>
      <c r="D50" s="219"/>
      <c r="E50" s="219"/>
    </row>
    <row r="53" spans="1:6">
      <c r="C53" s="34" t="s">
        <v>28</v>
      </c>
      <c r="D53" s="34"/>
    </row>
    <row r="54" spans="1:6">
      <c r="C54" s="34" t="s">
        <v>29</v>
      </c>
      <c r="D54" s="34"/>
    </row>
    <row r="55" spans="1:6">
      <c r="C55" s="35" t="s">
        <v>31</v>
      </c>
      <c r="D55" s="225"/>
      <c r="E55" s="225"/>
      <c r="F55" s="35"/>
    </row>
  </sheetData>
  <mergeCells count="29">
    <mergeCell ref="D55:E55"/>
    <mergeCell ref="A18:C18"/>
    <mergeCell ref="A19:A24"/>
    <mergeCell ref="E26:E31"/>
    <mergeCell ref="E19:E24"/>
    <mergeCell ref="A26:A31"/>
    <mergeCell ref="A25:C25"/>
    <mergeCell ref="D26:D31"/>
    <mergeCell ref="D19:D24"/>
    <mergeCell ref="A45:A50"/>
    <mergeCell ref="B45:B50"/>
    <mergeCell ref="D45:D50"/>
    <mergeCell ref="E45:E50"/>
    <mergeCell ref="A39:A44"/>
    <mergeCell ref="D39:D44"/>
    <mergeCell ref="E39:E44"/>
    <mergeCell ref="C8:C9"/>
    <mergeCell ref="A5:E5"/>
    <mergeCell ref="A8:B8"/>
    <mergeCell ref="E12:E17"/>
    <mergeCell ref="A13:A17"/>
    <mergeCell ref="B13:B17"/>
    <mergeCell ref="D12:D17"/>
    <mergeCell ref="D8:E8"/>
    <mergeCell ref="B39:B44"/>
    <mergeCell ref="A33:A38"/>
    <mergeCell ref="B33:B38"/>
    <mergeCell ref="D33:D38"/>
    <mergeCell ref="E33:E38"/>
  </mergeCells>
  <pageMargins left="0.16" right="0" top="0.27" bottom="0.24" header="0.2" footer="0.16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topLeftCell="A25" zoomScaleNormal="100" workbookViewId="0">
      <selection activeCell="F69" sqref="F69"/>
    </sheetView>
  </sheetViews>
  <sheetFormatPr defaultColWidth="9.140625" defaultRowHeight="17.25"/>
  <cols>
    <col min="1" max="1" width="8.7109375" style="2" customWidth="1"/>
    <col min="2" max="2" width="8.140625" style="2" customWidth="1"/>
    <col min="3" max="3" width="7.140625" style="2" customWidth="1"/>
    <col min="4" max="4" width="10" style="2" customWidth="1"/>
    <col min="5" max="5" width="10.28515625" style="2" customWidth="1"/>
    <col min="6" max="6" width="63.5703125" style="2" customWidth="1"/>
    <col min="7" max="7" width="18" style="2" customWidth="1"/>
    <col min="8" max="8" width="22.7109375" style="2" customWidth="1"/>
    <col min="9" max="9" width="9.85546875" style="2" customWidth="1"/>
    <col min="10" max="16384" width="9.140625" style="2"/>
  </cols>
  <sheetData>
    <row r="1" spans="1:256" s="27" customFormat="1">
      <c r="A1" s="28"/>
      <c r="B1" s="29"/>
      <c r="C1" s="29"/>
      <c r="D1" s="30"/>
      <c r="E1" s="31"/>
      <c r="F1" s="32"/>
      <c r="G1" s="32"/>
      <c r="H1" s="30" t="s">
        <v>72</v>
      </c>
      <c r="I1" s="31"/>
      <c r="J1" s="31"/>
      <c r="K1" s="31"/>
      <c r="L1" s="31"/>
      <c r="M1" s="31"/>
      <c r="N1" s="31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256" ht="16.5" customHeight="1">
      <c r="D2" s="68"/>
      <c r="H2" s="68" t="s">
        <v>111</v>
      </c>
    </row>
    <row r="3" spans="1:256" ht="16.5" customHeight="1">
      <c r="D3" s="68"/>
      <c r="H3" s="68" t="s">
        <v>2</v>
      </c>
    </row>
    <row r="4" spans="1:256" hidden="1"/>
    <row r="6" spans="1:256" ht="52.15" customHeight="1">
      <c r="A6" s="1"/>
      <c r="B6" s="221" t="s">
        <v>105</v>
      </c>
      <c r="C6" s="221"/>
      <c r="D6" s="221"/>
      <c r="E6" s="221"/>
      <c r="F6" s="221"/>
      <c r="G6" s="221"/>
      <c r="H6" s="221"/>
    </row>
    <row r="7" spans="1:256">
      <c r="H7" s="68" t="s">
        <v>33</v>
      </c>
    </row>
    <row r="8" spans="1:256" s="3" customFormat="1" ht="43.5" customHeight="1">
      <c r="A8" s="220" t="s">
        <v>12</v>
      </c>
      <c r="B8" s="220"/>
      <c r="C8" s="220"/>
      <c r="D8" s="243" t="s">
        <v>3</v>
      </c>
      <c r="E8" s="243"/>
      <c r="F8" s="243" t="s">
        <v>34</v>
      </c>
      <c r="G8" s="246" t="s">
        <v>27</v>
      </c>
      <c r="H8" s="247"/>
    </row>
    <row r="9" spans="1:256" s="3" customFormat="1" ht="25.5" customHeight="1">
      <c r="A9" s="244" t="s">
        <v>25</v>
      </c>
      <c r="B9" s="244" t="s">
        <v>13</v>
      </c>
      <c r="C9" s="244" t="s">
        <v>14</v>
      </c>
      <c r="D9" s="244" t="s">
        <v>5</v>
      </c>
      <c r="E9" s="244" t="s">
        <v>6</v>
      </c>
      <c r="F9" s="243"/>
      <c r="G9" s="248"/>
      <c r="H9" s="249"/>
    </row>
    <row r="10" spans="1:256" s="3" customFormat="1" ht="38.25" customHeight="1">
      <c r="A10" s="245"/>
      <c r="B10" s="245"/>
      <c r="C10" s="245"/>
      <c r="D10" s="245"/>
      <c r="E10" s="245"/>
      <c r="F10" s="243"/>
      <c r="G10" s="144" t="s">
        <v>102</v>
      </c>
      <c r="H10" s="144" t="s">
        <v>26</v>
      </c>
    </row>
    <row r="11" spans="1:256" s="3" customFormat="1">
      <c r="A11" s="25"/>
      <c r="B11" s="25"/>
      <c r="C11" s="25"/>
      <c r="D11" s="67"/>
      <c r="E11" s="67"/>
      <c r="F11" s="26" t="s">
        <v>8</v>
      </c>
      <c r="G11" s="132">
        <f>G12+G41</f>
        <v>0</v>
      </c>
      <c r="H11" s="132">
        <f>H12+H41</f>
        <v>0</v>
      </c>
    </row>
    <row r="12" spans="1:256" s="36" customFormat="1">
      <c r="A12" s="69" t="s">
        <v>36</v>
      </c>
      <c r="B12" s="230"/>
      <c r="C12" s="230"/>
      <c r="D12" s="230"/>
      <c r="E12" s="230"/>
      <c r="F12" s="40" t="s">
        <v>35</v>
      </c>
      <c r="G12" s="12">
        <f t="shared" ref="G12" si="0">+G14</f>
        <v>0</v>
      </c>
      <c r="H12" s="12">
        <f>+H14</f>
        <v>0</v>
      </c>
    </row>
    <row r="13" spans="1:256" s="36" customFormat="1">
      <c r="A13" s="70"/>
      <c r="B13" s="230"/>
      <c r="C13" s="230"/>
      <c r="D13" s="230"/>
      <c r="E13" s="230"/>
      <c r="F13" s="14" t="s">
        <v>9</v>
      </c>
      <c r="G13" s="13"/>
      <c r="H13" s="13"/>
    </row>
    <row r="14" spans="1:256" s="36" customFormat="1">
      <c r="A14" s="70"/>
      <c r="B14" s="69" t="s">
        <v>37</v>
      </c>
      <c r="C14" s="230"/>
      <c r="D14" s="230"/>
      <c r="E14" s="230"/>
      <c r="F14" s="22" t="s">
        <v>38</v>
      </c>
      <c r="G14" s="5">
        <f t="shared" ref="G14" si="1">+G16</f>
        <v>0</v>
      </c>
      <c r="H14" s="5">
        <f>+H16</f>
        <v>0</v>
      </c>
    </row>
    <row r="15" spans="1:256" s="36" customFormat="1">
      <c r="A15" s="70"/>
      <c r="B15" s="70"/>
      <c r="C15" s="230"/>
      <c r="D15" s="230"/>
      <c r="E15" s="230"/>
      <c r="F15" s="14" t="s">
        <v>15</v>
      </c>
      <c r="G15" s="5"/>
      <c r="H15" s="5"/>
    </row>
    <row r="16" spans="1:256" s="36" customFormat="1">
      <c r="A16" s="70"/>
      <c r="B16" s="70"/>
      <c r="C16" s="69" t="s">
        <v>24</v>
      </c>
      <c r="D16" s="230"/>
      <c r="E16" s="230"/>
      <c r="F16" s="40" t="s">
        <v>39</v>
      </c>
      <c r="G16" s="5">
        <f t="shared" ref="G16:H16" si="2">+G17</f>
        <v>0</v>
      </c>
      <c r="H16" s="5">
        <f t="shared" si="2"/>
        <v>0</v>
      </c>
    </row>
    <row r="17" spans="1:9" s="3" customFormat="1" ht="37.5" customHeight="1">
      <c r="A17" s="70"/>
      <c r="B17" s="70"/>
      <c r="C17" s="70"/>
      <c r="D17" s="230"/>
      <c r="E17" s="230"/>
      <c r="F17" s="23" t="s">
        <v>23</v>
      </c>
      <c r="G17" s="5">
        <f t="shared" ref="G17" si="3">+G19</f>
        <v>0</v>
      </c>
      <c r="H17" s="5">
        <f>+H19</f>
        <v>0</v>
      </c>
    </row>
    <row r="18" spans="1:9" s="3" customFormat="1">
      <c r="A18" s="70"/>
      <c r="B18" s="70"/>
      <c r="C18" s="70"/>
      <c r="D18" s="230"/>
      <c r="E18" s="230"/>
      <c r="F18" s="15" t="s">
        <v>9</v>
      </c>
      <c r="G18" s="5"/>
      <c r="H18" s="5"/>
    </row>
    <row r="19" spans="1:9" s="36" customFormat="1">
      <c r="A19" s="70"/>
      <c r="B19" s="70"/>
      <c r="C19" s="70"/>
      <c r="D19" s="42">
        <v>1049</v>
      </c>
      <c r="E19" s="42"/>
      <c r="F19" s="41" t="str">
        <f>'Հավելված N 1'!C13</f>
        <v>Ճանապարհային ցանցի բարելավում</v>
      </c>
      <c r="G19" s="12">
        <f t="shared" ref="G19" si="4">G21+G30</f>
        <v>0</v>
      </c>
      <c r="H19" s="12">
        <f>H21+H30</f>
        <v>0</v>
      </c>
      <c r="I19" s="37"/>
    </row>
    <row r="20" spans="1:9" s="36" customFormat="1">
      <c r="A20" s="70"/>
      <c r="B20" s="70"/>
      <c r="C20" s="70"/>
      <c r="D20" s="43"/>
      <c r="E20" s="42"/>
      <c r="F20" s="14" t="s">
        <v>15</v>
      </c>
      <c r="G20" s="143"/>
      <c r="H20" s="5"/>
      <c r="I20" s="37"/>
    </row>
    <row r="21" spans="1:9" s="36" customFormat="1" ht="34.5">
      <c r="A21" s="70"/>
      <c r="B21" s="70"/>
      <c r="C21" s="70"/>
      <c r="D21" s="43"/>
      <c r="E21" s="42">
        <v>21001</v>
      </c>
      <c r="F21" s="74" t="str">
        <f>'Հավելված N 1'!C20</f>
        <v xml:space="preserve"> Պետական նշանակության ավտոճանապարհների հիմնանորոգում</v>
      </c>
      <c r="G21" s="12">
        <f t="shared" ref="G21" si="5">G23</f>
        <v>-87517.1</v>
      </c>
      <c r="H21" s="12">
        <f>H23</f>
        <v>-87517.1</v>
      </c>
      <c r="I21" s="37"/>
    </row>
    <row r="22" spans="1:9" s="36" customFormat="1">
      <c r="A22" s="70"/>
      <c r="B22" s="70"/>
      <c r="C22" s="70"/>
      <c r="D22" s="43"/>
      <c r="E22" s="43"/>
      <c r="F22" s="16" t="s">
        <v>19</v>
      </c>
      <c r="G22" s="5"/>
      <c r="H22" s="5"/>
      <c r="I22" s="37"/>
    </row>
    <row r="23" spans="1:9" s="36" customFormat="1">
      <c r="A23" s="70"/>
      <c r="B23" s="70"/>
      <c r="C23" s="70"/>
      <c r="D23" s="43"/>
      <c r="E23" s="43"/>
      <c r="F23" s="76" t="s">
        <v>17</v>
      </c>
      <c r="G23" s="5">
        <f t="shared" ref="G23" si="6">+G25</f>
        <v>-87517.1</v>
      </c>
      <c r="H23" s="5">
        <f>+H25</f>
        <v>-87517.1</v>
      </c>
    </row>
    <row r="24" spans="1:9" s="36" customFormat="1" ht="34.5">
      <c r="A24" s="70"/>
      <c r="B24" s="70"/>
      <c r="C24" s="70"/>
      <c r="D24" s="43"/>
      <c r="E24" s="43"/>
      <c r="F24" s="16" t="s">
        <v>10</v>
      </c>
      <c r="G24" s="5"/>
      <c r="H24" s="5"/>
    </row>
    <row r="25" spans="1:9" s="36" customFormat="1">
      <c r="A25" s="70"/>
      <c r="B25" s="70"/>
      <c r="C25" s="70"/>
      <c r="D25" s="43"/>
      <c r="E25" s="43"/>
      <c r="F25" s="75" t="s">
        <v>11</v>
      </c>
      <c r="G25" s="5">
        <f t="shared" ref="G25" si="7">G26</f>
        <v>-87517.1</v>
      </c>
      <c r="H25" s="5">
        <f>H26</f>
        <v>-87517.1</v>
      </c>
    </row>
    <row r="26" spans="1:9" s="36" customFormat="1">
      <c r="A26" s="70"/>
      <c r="B26" s="70"/>
      <c r="C26" s="70"/>
      <c r="D26" s="43"/>
      <c r="E26" s="43"/>
      <c r="F26" s="75" t="s">
        <v>68</v>
      </c>
      <c r="G26" s="5">
        <f t="shared" ref="G26" si="8">G29</f>
        <v>-87517.1</v>
      </c>
      <c r="H26" s="5">
        <f t="shared" ref="H26" si="9">H29</f>
        <v>-87517.1</v>
      </c>
    </row>
    <row r="27" spans="1:9" s="36" customFormat="1">
      <c r="A27" s="70"/>
      <c r="B27" s="70"/>
      <c r="C27" s="70"/>
      <c r="D27" s="43"/>
      <c r="E27" s="43"/>
      <c r="F27" s="75" t="s">
        <v>69</v>
      </c>
      <c r="G27" s="73">
        <f t="shared" ref="G27:G28" si="10">G28</f>
        <v>-87517.1</v>
      </c>
      <c r="H27" s="73">
        <f>H28</f>
        <v>-87517.1</v>
      </c>
    </row>
    <row r="28" spans="1:9" s="36" customFormat="1">
      <c r="A28" s="70"/>
      <c r="B28" s="70"/>
      <c r="C28" s="70"/>
      <c r="D28" s="43"/>
      <c r="E28" s="43"/>
      <c r="F28" s="75" t="s">
        <v>46</v>
      </c>
      <c r="G28" s="73">
        <f t="shared" si="10"/>
        <v>-87517.1</v>
      </c>
      <c r="H28" s="73">
        <f>H29</f>
        <v>-87517.1</v>
      </c>
    </row>
    <row r="29" spans="1:9" s="36" customFormat="1">
      <c r="A29" s="70"/>
      <c r="B29" s="70"/>
      <c r="C29" s="70"/>
      <c r="D29" s="43"/>
      <c r="E29" s="43"/>
      <c r="F29" s="17" t="s">
        <v>94</v>
      </c>
      <c r="G29" s="5">
        <v>-87517.1</v>
      </c>
      <c r="H29" s="5">
        <v>-87517.1</v>
      </c>
    </row>
    <row r="30" spans="1:9" s="36" customFormat="1" ht="18" customHeight="1">
      <c r="A30" s="70"/>
      <c r="B30" s="70"/>
      <c r="C30" s="70"/>
      <c r="D30" s="43"/>
      <c r="E30" s="42">
        <v>31001</v>
      </c>
      <c r="F30" s="87" t="str">
        <f>'Հավելված N 1'!C27</f>
        <v>Այլ նշանակության ճանապարհների հիմնանորոգում</v>
      </c>
      <c r="G30" s="12">
        <f t="shared" ref="G30" si="11">G32</f>
        <v>87517.1</v>
      </c>
      <c r="H30" s="12">
        <f>H32</f>
        <v>87517.1</v>
      </c>
      <c r="I30" s="37"/>
    </row>
    <row r="31" spans="1:9" s="36" customFormat="1">
      <c r="A31" s="70"/>
      <c r="B31" s="70"/>
      <c r="C31" s="70"/>
      <c r="D31" s="43"/>
      <c r="E31" s="43"/>
      <c r="F31" s="16" t="s">
        <v>19</v>
      </c>
      <c r="G31" s="145"/>
      <c r="H31" s="5"/>
      <c r="I31" s="37"/>
    </row>
    <row r="32" spans="1:9" s="36" customFormat="1" ht="34.5">
      <c r="A32" s="70"/>
      <c r="B32" s="70"/>
      <c r="C32" s="70"/>
      <c r="D32" s="43"/>
      <c r="E32" s="43"/>
      <c r="F32" s="24" t="s">
        <v>23</v>
      </c>
      <c r="G32" s="5">
        <f t="shared" ref="G32" si="12">+G34</f>
        <v>87517.1</v>
      </c>
      <c r="H32" s="5">
        <f>+H34</f>
        <v>87517.1</v>
      </c>
    </row>
    <row r="33" spans="1:8" s="36" customFormat="1" ht="34.5">
      <c r="A33" s="70"/>
      <c r="B33" s="70"/>
      <c r="C33" s="70"/>
      <c r="D33" s="43"/>
      <c r="E33" s="43"/>
      <c r="F33" s="16" t="s">
        <v>10</v>
      </c>
      <c r="G33" s="5"/>
      <c r="H33" s="5"/>
    </row>
    <row r="34" spans="1:8" s="36" customFormat="1">
      <c r="A34" s="70"/>
      <c r="B34" s="70"/>
      <c r="C34" s="70"/>
      <c r="D34" s="43"/>
      <c r="E34" s="43"/>
      <c r="F34" s="16" t="s">
        <v>11</v>
      </c>
      <c r="G34" s="5">
        <f t="shared" ref="G34:H35" si="13">+G35</f>
        <v>87517.1</v>
      </c>
      <c r="H34" s="5">
        <f t="shared" si="13"/>
        <v>87517.1</v>
      </c>
    </row>
    <row r="35" spans="1:8" s="36" customFormat="1">
      <c r="A35" s="70"/>
      <c r="B35" s="70"/>
      <c r="C35" s="70"/>
      <c r="D35" s="43"/>
      <c r="E35" s="43"/>
      <c r="F35" s="16" t="s">
        <v>44</v>
      </c>
      <c r="G35" s="5">
        <f t="shared" si="13"/>
        <v>87517.1</v>
      </c>
      <c r="H35" s="5">
        <f t="shared" si="13"/>
        <v>87517.1</v>
      </c>
    </row>
    <row r="36" spans="1:8" s="36" customFormat="1">
      <c r="A36" s="70"/>
      <c r="B36" s="70"/>
      <c r="C36" s="70"/>
      <c r="D36" s="43"/>
      <c r="E36" s="43"/>
      <c r="F36" s="4" t="s">
        <v>45</v>
      </c>
      <c r="G36" s="5">
        <f t="shared" ref="G36" si="14">G37+G39</f>
        <v>87517.1</v>
      </c>
      <c r="H36" s="5">
        <f t="shared" ref="H36" si="15">H37+H39</f>
        <v>87517.1</v>
      </c>
    </row>
    <row r="37" spans="1:8" s="36" customFormat="1">
      <c r="A37" s="70"/>
      <c r="B37" s="70"/>
      <c r="C37" s="70"/>
      <c r="D37" s="43"/>
      <c r="E37" s="43"/>
      <c r="F37" s="17" t="s">
        <v>46</v>
      </c>
      <c r="G37" s="5">
        <f t="shared" ref="G37:H37" si="16">G38</f>
        <v>84917.1</v>
      </c>
      <c r="H37" s="5">
        <f t="shared" si="16"/>
        <v>84917.1</v>
      </c>
    </row>
    <row r="38" spans="1:8" s="36" customFormat="1">
      <c r="A38" s="70"/>
      <c r="B38" s="70"/>
      <c r="C38" s="70"/>
      <c r="D38" s="43"/>
      <c r="E38" s="43"/>
      <c r="F38" s="17" t="s">
        <v>47</v>
      </c>
      <c r="G38" s="5">
        <v>84917.1</v>
      </c>
      <c r="H38" s="5">
        <v>84917.1</v>
      </c>
    </row>
    <row r="39" spans="1:8" s="36" customFormat="1">
      <c r="A39" s="70"/>
      <c r="B39" s="70"/>
      <c r="C39" s="70"/>
      <c r="D39" s="43"/>
      <c r="E39" s="43"/>
      <c r="F39" s="17" t="s">
        <v>49</v>
      </c>
      <c r="G39" s="5">
        <f t="shared" ref="G39:H39" si="17">G40</f>
        <v>2600</v>
      </c>
      <c r="H39" s="5">
        <f t="shared" si="17"/>
        <v>2600</v>
      </c>
    </row>
    <row r="40" spans="1:8" s="36" customFormat="1">
      <c r="A40" s="71"/>
      <c r="B40" s="71"/>
      <c r="C40" s="71"/>
      <c r="D40" s="44"/>
      <c r="E40" s="44"/>
      <c r="F40" s="17" t="s">
        <v>48</v>
      </c>
      <c r="G40" s="5">
        <v>2600</v>
      </c>
      <c r="H40" s="5">
        <v>2600</v>
      </c>
    </row>
    <row r="41" spans="1:8" ht="34.5">
      <c r="A41" s="178" t="s">
        <v>130</v>
      </c>
      <c r="B41" s="231"/>
      <c r="C41" s="232"/>
      <c r="D41" s="236"/>
      <c r="E41" s="236"/>
      <c r="F41" s="179" t="s">
        <v>131</v>
      </c>
      <c r="G41" s="170">
        <f t="shared" ref="G41" si="18">+G43</f>
        <v>0</v>
      </c>
      <c r="H41" s="170">
        <f>+H43</f>
        <v>0</v>
      </c>
    </row>
    <row r="42" spans="1:8">
      <c r="A42" s="180"/>
      <c r="B42" s="231"/>
      <c r="C42" s="233"/>
      <c r="D42" s="237"/>
      <c r="E42" s="237"/>
      <c r="F42" s="181" t="s">
        <v>9</v>
      </c>
      <c r="G42" s="73"/>
      <c r="H42" s="73"/>
    </row>
    <row r="43" spans="1:8" ht="34.5">
      <c r="A43" s="180"/>
      <c r="B43" s="178" t="s">
        <v>132</v>
      </c>
      <c r="C43" s="234"/>
      <c r="D43" s="237"/>
      <c r="E43" s="237"/>
      <c r="F43" s="182" t="s">
        <v>133</v>
      </c>
      <c r="G43" s="73">
        <f t="shared" ref="G43:H43" si="19">G45</f>
        <v>0</v>
      </c>
      <c r="H43" s="73">
        <f t="shared" si="19"/>
        <v>0</v>
      </c>
    </row>
    <row r="44" spans="1:8">
      <c r="A44" s="180"/>
      <c r="B44" s="180"/>
      <c r="C44" s="235"/>
      <c r="D44" s="237"/>
      <c r="E44" s="237"/>
      <c r="F44" s="181" t="s">
        <v>9</v>
      </c>
      <c r="G44" s="73"/>
      <c r="H44" s="73"/>
    </row>
    <row r="45" spans="1:8">
      <c r="A45" s="180"/>
      <c r="B45" s="180"/>
      <c r="C45" s="178" t="s">
        <v>132</v>
      </c>
      <c r="D45" s="237"/>
      <c r="E45" s="237"/>
      <c r="F45" s="183" t="s">
        <v>119</v>
      </c>
      <c r="G45" s="73">
        <f t="shared" ref="G45:H45" si="20">G47</f>
        <v>0</v>
      </c>
      <c r="H45" s="73">
        <f t="shared" si="20"/>
        <v>0</v>
      </c>
    </row>
    <row r="46" spans="1:8">
      <c r="A46" s="180"/>
      <c r="B46" s="180"/>
      <c r="C46" s="180"/>
      <c r="D46" s="237"/>
      <c r="E46" s="237"/>
      <c r="F46" s="181" t="s">
        <v>9</v>
      </c>
      <c r="G46" s="73"/>
      <c r="H46" s="73"/>
    </row>
    <row r="47" spans="1:8">
      <c r="A47" s="180"/>
      <c r="B47" s="180"/>
      <c r="C47" s="180"/>
      <c r="D47" s="238"/>
      <c r="E47" s="238"/>
      <c r="F47" s="181" t="s">
        <v>81</v>
      </c>
      <c r="G47" s="73">
        <f t="shared" ref="G47:H47" si="21">G49+G59</f>
        <v>0</v>
      </c>
      <c r="H47" s="73">
        <f t="shared" si="21"/>
        <v>0</v>
      </c>
    </row>
    <row r="48" spans="1:8">
      <c r="A48" s="180"/>
      <c r="B48" s="180"/>
      <c r="C48" s="180"/>
      <c r="D48" s="184"/>
      <c r="E48" s="184"/>
      <c r="F48" s="181" t="s">
        <v>9</v>
      </c>
      <c r="G48" s="73"/>
      <c r="H48" s="73"/>
    </row>
    <row r="49" spans="1:8">
      <c r="A49" s="180"/>
      <c r="B49" s="180"/>
      <c r="C49" s="180"/>
      <c r="D49" s="239">
        <v>1139</v>
      </c>
      <c r="E49" s="185"/>
      <c r="F49" s="183" t="str">
        <f>'Հավելված N 1'!C34</f>
        <v xml:space="preserve"> ՀՀ կառավարության պահուստային ֆոնդ</v>
      </c>
      <c r="G49" s="170">
        <f t="shared" ref="G49" si="22">G53</f>
        <v>-87517.1</v>
      </c>
      <c r="H49" s="170">
        <f>H53</f>
        <v>-87517.1</v>
      </c>
    </row>
    <row r="50" spans="1:8">
      <c r="A50" s="180"/>
      <c r="B50" s="180"/>
      <c r="C50" s="180"/>
      <c r="D50" s="239"/>
      <c r="E50" s="184"/>
      <c r="F50" s="181" t="s">
        <v>9</v>
      </c>
      <c r="G50" s="73"/>
      <c r="H50" s="73"/>
    </row>
    <row r="51" spans="1:8">
      <c r="A51" s="180"/>
      <c r="B51" s="180"/>
      <c r="C51" s="180"/>
      <c r="D51" s="239"/>
      <c r="E51" s="185">
        <v>11001</v>
      </c>
      <c r="F51" s="183" t="str">
        <f>'Հավելված N 1'!C46</f>
        <v xml:space="preserve"> ՀՀ կառավարության պահուստային ֆոնդ</v>
      </c>
      <c r="G51" s="73"/>
      <c r="H51" s="73"/>
    </row>
    <row r="52" spans="1:8">
      <c r="A52" s="180"/>
      <c r="B52" s="180"/>
      <c r="C52" s="180"/>
      <c r="D52" s="239"/>
      <c r="E52" s="186"/>
      <c r="F52" s="181" t="s">
        <v>134</v>
      </c>
      <c r="G52" s="73"/>
      <c r="H52" s="73"/>
    </row>
    <row r="53" spans="1:8">
      <c r="A53" s="180"/>
      <c r="B53" s="180"/>
      <c r="C53" s="180"/>
      <c r="D53" s="239"/>
      <c r="E53" s="186"/>
      <c r="F53" s="187" t="s">
        <v>17</v>
      </c>
      <c r="G53" s="73">
        <f t="shared" ref="G53" si="23">G55</f>
        <v>-87517.1</v>
      </c>
      <c r="H53" s="73">
        <f>H55</f>
        <v>-87517.1</v>
      </c>
    </row>
    <row r="54" spans="1:8" ht="34.5">
      <c r="A54" s="241"/>
      <c r="B54" s="180"/>
      <c r="C54" s="180"/>
      <c r="D54" s="239"/>
      <c r="E54" s="186"/>
      <c r="F54" s="181" t="s">
        <v>10</v>
      </c>
      <c r="G54" s="73"/>
      <c r="H54" s="73"/>
    </row>
    <row r="55" spans="1:8">
      <c r="A55" s="241"/>
      <c r="B55" s="180"/>
      <c r="C55" s="180"/>
      <c r="D55" s="239"/>
      <c r="E55" s="186"/>
      <c r="F55" s="181" t="s">
        <v>11</v>
      </c>
      <c r="G55" s="73">
        <f t="shared" ref="G55:H57" si="24">G56</f>
        <v>-87517.1</v>
      </c>
      <c r="H55" s="73">
        <f t="shared" si="24"/>
        <v>-87517.1</v>
      </c>
    </row>
    <row r="56" spans="1:8">
      <c r="A56" s="241"/>
      <c r="B56" s="180"/>
      <c r="C56" s="241"/>
      <c r="D56" s="239"/>
      <c r="E56" s="186"/>
      <c r="F56" s="181" t="s">
        <v>135</v>
      </c>
      <c r="G56" s="73">
        <f t="shared" si="24"/>
        <v>-87517.1</v>
      </c>
      <c r="H56" s="73">
        <f t="shared" si="24"/>
        <v>-87517.1</v>
      </c>
    </row>
    <row r="57" spans="1:8">
      <c r="A57" s="241"/>
      <c r="B57" s="180"/>
      <c r="C57" s="241"/>
      <c r="D57" s="239"/>
      <c r="E57" s="186"/>
      <c r="F57" s="181" t="s">
        <v>136</v>
      </c>
      <c r="G57" s="73">
        <f t="shared" si="24"/>
        <v>-87517.1</v>
      </c>
      <c r="H57" s="73">
        <f t="shared" si="24"/>
        <v>-87517.1</v>
      </c>
    </row>
    <row r="58" spans="1:8">
      <c r="A58" s="241"/>
      <c r="B58" s="180"/>
      <c r="C58" s="241"/>
      <c r="D58" s="239"/>
      <c r="E58" s="188"/>
      <c r="F58" s="181" t="s">
        <v>137</v>
      </c>
      <c r="G58" s="73">
        <f>-G66</f>
        <v>-87517.1</v>
      </c>
      <c r="H58" s="73">
        <f>+G58</f>
        <v>-87517.1</v>
      </c>
    </row>
    <row r="59" spans="1:8">
      <c r="A59" s="180"/>
      <c r="B59" s="180"/>
      <c r="C59" s="241"/>
      <c r="D59" s="239"/>
      <c r="E59" s="242" t="s">
        <v>124</v>
      </c>
      <c r="F59" s="183" t="str">
        <f>'Հավելված N 1'!C40</f>
        <v xml:space="preserve"> ՀՀ կառավարության պահուստային ֆոնդ</v>
      </c>
      <c r="G59" s="73">
        <f t="shared" ref="G59" si="25">G61</f>
        <v>87517.1</v>
      </c>
      <c r="H59" s="73">
        <f>H61</f>
        <v>87517.1</v>
      </c>
    </row>
    <row r="60" spans="1:8">
      <c r="A60" s="180"/>
      <c r="B60" s="180"/>
      <c r="C60" s="241"/>
      <c r="D60" s="239"/>
      <c r="E60" s="239"/>
      <c r="F60" s="181" t="s">
        <v>134</v>
      </c>
      <c r="G60" s="73"/>
      <c r="H60" s="73"/>
    </row>
    <row r="61" spans="1:8">
      <c r="A61" s="180"/>
      <c r="B61" s="180"/>
      <c r="C61" s="241"/>
      <c r="D61" s="239"/>
      <c r="E61" s="239"/>
      <c r="F61" s="187" t="s">
        <v>17</v>
      </c>
      <c r="G61" s="73">
        <f t="shared" ref="G61" si="26">G63</f>
        <v>87517.1</v>
      </c>
      <c r="H61" s="73">
        <f>H63</f>
        <v>87517.1</v>
      </c>
    </row>
    <row r="62" spans="1:8" ht="34.5">
      <c r="A62" s="241"/>
      <c r="B62" s="180"/>
      <c r="C62" s="241"/>
      <c r="D62" s="239"/>
      <c r="E62" s="239"/>
      <c r="F62" s="181" t="s">
        <v>10</v>
      </c>
      <c r="G62" s="73"/>
      <c r="H62" s="73"/>
    </row>
    <row r="63" spans="1:8">
      <c r="A63" s="241"/>
      <c r="B63" s="180"/>
      <c r="C63" s="241"/>
      <c r="D63" s="239"/>
      <c r="E63" s="239"/>
      <c r="F63" s="181" t="s">
        <v>11</v>
      </c>
      <c r="G63" s="73">
        <f t="shared" ref="G63:H65" si="27">G64</f>
        <v>87517.1</v>
      </c>
      <c r="H63" s="73">
        <f t="shared" si="27"/>
        <v>87517.1</v>
      </c>
    </row>
    <row r="64" spans="1:8">
      <c r="A64" s="241"/>
      <c r="B64" s="180"/>
      <c r="C64" s="241"/>
      <c r="D64" s="239"/>
      <c r="E64" s="239"/>
      <c r="F64" s="181" t="s">
        <v>135</v>
      </c>
      <c r="G64" s="73">
        <f t="shared" si="27"/>
        <v>87517.1</v>
      </c>
      <c r="H64" s="73">
        <f t="shared" si="27"/>
        <v>87517.1</v>
      </c>
    </row>
    <row r="65" spans="1:8">
      <c r="A65" s="241"/>
      <c r="B65" s="180"/>
      <c r="C65" s="241"/>
      <c r="D65" s="239"/>
      <c r="E65" s="239"/>
      <c r="F65" s="181" t="s">
        <v>136</v>
      </c>
      <c r="G65" s="73">
        <f t="shared" si="27"/>
        <v>87517.1</v>
      </c>
      <c r="H65" s="73">
        <f t="shared" si="27"/>
        <v>87517.1</v>
      </c>
    </row>
    <row r="66" spans="1:8">
      <c r="A66" s="241"/>
      <c r="B66" s="189"/>
      <c r="C66" s="189"/>
      <c r="D66" s="240"/>
      <c r="E66" s="240"/>
      <c r="F66" s="181" t="s">
        <v>137</v>
      </c>
      <c r="G66" s="73">
        <f>G34</f>
        <v>87517.1</v>
      </c>
      <c r="H66" s="73">
        <f>H34</f>
        <v>87517.1</v>
      </c>
    </row>
    <row r="67" spans="1:8" s="36" customFormat="1">
      <c r="A67" s="18"/>
      <c r="B67" s="18"/>
      <c r="C67" s="18"/>
      <c r="D67" s="19"/>
      <c r="E67" s="38"/>
      <c r="F67" s="20"/>
      <c r="G67" s="20"/>
      <c r="H67" s="21"/>
    </row>
    <row r="68" spans="1:8">
      <c r="C68" s="34" t="s">
        <v>28</v>
      </c>
    </row>
    <row r="69" spans="1:8">
      <c r="C69" s="34" t="s">
        <v>29</v>
      </c>
      <c r="G69" s="225"/>
      <c r="H69" s="225"/>
    </row>
    <row r="70" spans="1:8">
      <c r="C70" s="225" t="s">
        <v>30</v>
      </c>
      <c r="D70" s="225"/>
      <c r="E70" s="225"/>
      <c r="G70" s="225"/>
      <c r="H70" s="225"/>
    </row>
    <row r="71" spans="1:8" ht="32.450000000000003" customHeight="1"/>
  </sheetData>
  <mergeCells count="26">
    <mergeCell ref="A54:A58"/>
    <mergeCell ref="C56:C65"/>
    <mergeCell ref="E59:E66"/>
    <mergeCell ref="A62:A66"/>
    <mergeCell ref="B6:H6"/>
    <mergeCell ref="A8:C8"/>
    <mergeCell ref="D8:E8"/>
    <mergeCell ref="F8:F10"/>
    <mergeCell ref="A9:A10"/>
    <mergeCell ref="B9:B10"/>
    <mergeCell ref="C9:C10"/>
    <mergeCell ref="D9:D10"/>
    <mergeCell ref="E9:E10"/>
    <mergeCell ref="G8:H9"/>
    <mergeCell ref="C70:E70"/>
    <mergeCell ref="G69:H69"/>
    <mergeCell ref="G70:H70"/>
    <mergeCell ref="B12:B13"/>
    <mergeCell ref="C12:C15"/>
    <mergeCell ref="D12:D18"/>
    <mergeCell ref="E12:E18"/>
    <mergeCell ref="B41:B42"/>
    <mergeCell ref="C41:C44"/>
    <mergeCell ref="D41:D47"/>
    <mergeCell ref="E41:E47"/>
    <mergeCell ref="D49:D66"/>
  </mergeCells>
  <pageMargins left="0.12" right="0" top="0" bottom="0" header="0.17" footer="0.16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10" workbookViewId="0">
      <selection activeCell="K11" sqref="K11"/>
    </sheetView>
  </sheetViews>
  <sheetFormatPr defaultColWidth="9.140625" defaultRowHeight="17.25"/>
  <cols>
    <col min="1" max="1" width="6.28515625" style="124" customWidth="1"/>
    <col min="2" max="2" width="9.140625" style="124" customWidth="1"/>
    <col min="3" max="3" width="53.140625" style="125" customWidth="1"/>
    <col min="4" max="4" width="13.42578125" style="126" customWidth="1"/>
    <col min="5" max="5" width="18.28515625" style="126" customWidth="1"/>
    <col min="6" max="6" width="20.42578125" style="126" customWidth="1"/>
    <col min="7" max="7" width="16.7109375" style="126" customWidth="1"/>
    <col min="8" max="8" width="18" style="126" customWidth="1"/>
    <col min="9" max="9" width="9.5703125" style="113" customWidth="1"/>
    <col min="10" max="10" width="9.85546875" style="113" bestFit="1" customWidth="1"/>
    <col min="11" max="16384" width="9.140625" style="113"/>
  </cols>
  <sheetData>
    <row r="1" spans="1:8">
      <c r="H1" s="78" t="s">
        <v>95</v>
      </c>
    </row>
    <row r="2" spans="1:8">
      <c r="H2" s="78" t="s">
        <v>111</v>
      </c>
    </row>
    <row r="3" spans="1:8">
      <c r="H3" s="79" t="s">
        <v>2</v>
      </c>
    </row>
    <row r="5" spans="1:8">
      <c r="A5" s="251"/>
      <c r="B5" s="251"/>
      <c r="C5" s="251"/>
      <c r="D5" s="251"/>
      <c r="E5" s="251"/>
      <c r="F5" s="251"/>
      <c r="G5" s="251"/>
      <c r="H5" s="251"/>
    </row>
    <row r="6" spans="1:8" s="114" customFormat="1" ht="46.5" customHeight="1">
      <c r="A6" s="252" t="s">
        <v>106</v>
      </c>
      <c r="B6" s="252"/>
      <c r="C6" s="252"/>
      <c r="D6" s="252"/>
      <c r="E6" s="252"/>
      <c r="F6" s="252"/>
      <c r="G6" s="252"/>
      <c r="H6" s="252"/>
    </row>
    <row r="7" spans="1:8" s="114" customFormat="1">
      <c r="A7" s="116"/>
      <c r="B7" s="116"/>
      <c r="C7" s="116"/>
      <c r="D7" s="116"/>
      <c r="E7" s="116"/>
      <c r="F7" s="116"/>
      <c r="G7" s="116"/>
      <c r="H7" s="116"/>
    </row>
    <row r="8" spans="1:8" s="114" customFormat="1" ht="17.25" customHeight="1">
      <c r="A8" s="115"/>
      <c r="B8" s="115"/>
      <c r="C8" s="116"/>
      <c r="D8" s="117"/>
      <c r="E8" s="117"/>
      <c r="F8" s="117"/>
      <c r="G8" s="134"/>
      <c r="H8" s="134" t="s">
        <v>33</v>
      </c>
    </row>
    <row r="9" spans="1:8" s="114" customFormat="1" ht="42" customHeight="1">
      <c r="A9" s="253" t="s">
        <v>73</v>
      </c>
      <c r="B9" s="253"/>
      <c r="C9" s="254" t="s">
        <v>74</v>
      </c>
      <c r="D9" s="255" t="s">
        <v>96</v>
      </c>
      <c r="E9" s="255"/>
      <c r="F9" s="255"/>
      <c r="G9" s="255"/>
      <c r="H9" s="255"/>
    </row>
    <row r="10" spans="1:8" s="114" customFormat="1" ht="24.75" customHeight="1">
      <c r="A10" s="253"/>
      <c r="B10" s="253"/>
      <c r="C10" s="254"/>
      <c r="D10" s="255" t="s">
        <v>93</v>
      </c>
      <c r="E10" s="255" t="s">
        <v>15</v>
      </c>
      <c r="F10" s="255"/>
      <c r="G10" s="255"/>
      <c r="H10" s="255"/>
    </row>
    <row r="11" spans="1:8" s="114" customFormat="1" ht="103.5">
      <c r="A11" s="118" t="s">
        <v>75</v>
      </c>
      <c r="B11" s="118" t="s">
        <v>76</v>
      </c>
      <c r="C11" s="254"/>
      <c r="D11" s="255"/>
      <c r="E11" s="119" t="s">
        <v>89</v>
      </c>
      <c r="F11" s="119" t="s">
        <v>90</v>
      </c>
      <c r="G11" s="119" t="s">
        <v>91</v>
      </c>
      <c r="H11" s="119" t="s">
        <v>92</v>
      </c>
    </row>
    <row r="12" spans="1:8">
      <c r="A12" s="118"/>
      <c r="B12" s="118"/>
      <c r="C12" s="120" t="s">
        <v>77</v>
      </c>
      <c r="D12" s="119">
        <f>E12+F12+G12+H12</f>
        <v>0</v>
      </c>
      <c r="E12" s="119">
        <f>E14</f>
        <v>84917.1</v>
      </c>
      <c r="F12" s="119">
        <f>F14</f>
        <v>-87517.1</v>
      </c>
      <c r="G12" s="119">
        <f>G14</f>
        <v>2600</v>
      </c>
      <c r="H12" s="119">
        <f>H14</f>
        <v>0</v>
      </c>
    </row>
    <row r="13" spans="1:8" s="114" customFormat="1">
      <c r="A13" s="118"/>
      <c r="B13" s="118"/>
      <c r="C13" s="120" t="s">
        <v>78</v>
      </c>
      <c r="D13" s="119"/>
      <c r="E13" s="119"/>
      <c r="F13" s="119"/>
      <c r="G13" s="119"/>
      <c r="H13" s="119"/>
    </row>
    <row r="14" spans="1:8" s="114" customFormat="1" ht="51.75">
      <c r="A14" s="121"/>
      <c r="B14" s="122"/>
      <c r="C14" s="122" t="s">
        <v>50</v>
      </c>
      <c r="D14" s="119">
        <f>E14+F14+G14+H14</f>
        <v>0</v>
      </c>
      <c r="E14" s="162">
        <f>E16+E17</f>
        <v>84917.1</v>
      </c>
      <c r="F14" s="119">
        <f>F16+F17</f>
        <v>-87517.1</v>
      </c>
      <c r="G14" s="162">
        <f t="shared" ref="G14:H14" si="0">G16+G17</f>
        <v>2600</v>
      </c>
      <c r="H14" s="162">
        <f t="shared" si="0"/>
        <v>0</v>
      </c>
    </row>
    <row r="15" spans="1:8">
      <c r="A15" s="121"/>
      <c r="B15" s="121"/>
      <c r="C15" s="121" t="s">
        <v>78</v>
      </c>
      <c r="D15" s="119"/>
      <c r="E15" s="119"/>
      <c r="F15" s="119"/>
      <c r="G15" s="119"/>
      <c r="H15" s="119"/>
    </row>
    <row r="16" spans="1:8" ht="34.5">
      <c r="A16" s="121">
        <v>1049</v>
      </c>
      <c r="B16" s="121">
        <v>21001</v>
      </c>
      <c r="C16" s="123" t="s">
        <v>80</v>
      </c>
      <c r="D16" s="119">
        <f>SUM(E16:H16)</f>
        <v>-87517.1</v>
      </c>
      <c r="E16" s="119">
        <v>0</v>
      </c>
      <c r="F16" s="119">
        <f>'Հավելված N 2 '!H29</f>
        <v>-87517.1</v>
      </c>
      <c r="G16" s="119">
        <v>0</v>
      </c>
      <c r="H16" s="119">
        <v>0</v>
      </c>
    </row>
    <row r="17" spans="1:9" ht="34.5">
      <c r="A17" s="163">
        <v>1049</v>
      </c>
      <c r="B17" s="121">
        <v>31001</v>
      </c>
      <c r="C17" s="123" t="s">
        <v>116</v>
      </c>
      <c r="D17" s="162">
        <f>SUM(E17:H17)</f>
        <v>87517.1</v>
      </c>
      <c r="E17" s="162">
        <f>'Հավելված N 2 '!G38</f>
        <v>84917.1</v>
      </c>
      <c r="F17" s="162">
        <v>0</v>
      </c>
      <c r="G17" s="162">
        <f>'Հավելված N 2 '!G40</f>
        <v>2600</v>
      </c>
      <c r="H17" s="162">
        <v>0</v>
      </c>
    </row>
    <row r="20" spans="1:9" s="2" customFormat="1">
      <c r="C20" s="34" t="s">
        <v>28</v>
      </c>
    </row>
    <row r="21" spans="1:9" s="2" customFormat="1">
      <c r="C21" s="34" t="s">
        <v>29</v>
      </c>
      <c r="E21" s="250"/>
      <c r="F21" s="250"/>
      <c r="G21" s="250"/>
      <c r="H21" s="250"/>
      <c r="I21" s="250"/>
    </row>
    <row r="22" spans="1:9" s="2" customFormat="1">
      <c r="C22" s="35" t="s">
        <v>30</v>
      </c>
      <c r="D22" s="35"/>
      <c r="E22" s="250" t="s">
        <v>103</v>
      </c>
      <c r="F22" s="250"/>
      <c r="G22" s="250"/>
      <c r="H22" s="250"/>
      <c r="I22" s="250"/>
    </row>
  </sheetData>
  <mergeCells count="9">
    <mergeCell ref="E21:I21"/>
    <mergeCell ref="E22:I22"/>
    <mergeCell ref="A5:H5"/>
    <mergeCell ref="A6:H6"/>
    <mergeCell ref="A9:B10"/>
    <mergeCell ref="C9:C11"/>
    <mergeCell ref="D9:H9"/>
    <mergeCell ref="D10:D11"/>
    <mergeCell ref="E10:H10"/>
  </mergeCells>
  <pageMargins left="0.2" right="0.2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zoomScaleNormal="100" workbookViewId="0">
      <selection activeCell="D19" sqref="D19"/>
    </sheetView>
  </sheetViews>
  <sheetFormatPr defaultRowHeight="17.25"/>
  <cols>
    <col min="1" max="1" width="10.140625" style="92" customWidth="1"/>
    <col min="2" max="2" width="10.5703125" style="92" customWidth="1"/>
    <col min="3" max="3" width="63.42578125" style="88" customWidth="1"/>
    <col min="4" max="4" width="16" style="88" customWidth="1"/>
    <col min="5" max="5" width="16.5703125" style="88" customWidth="1"/>
    <col min="6" max="6" width="16.85546875" style="88" customWidth="1"/>
    <col min="7" max="7" width="9.140625" style="88"/>
    <col min="8" max="8" width="12.7109375" style="88" customWidth="1"/>
    <col min="9" max="9" width="15.85546875" style="88" bestFit="1" customWidth="1"/>
    <col min="10" max="16384" width="9.140625" style="88"/>
  </cols>
  <sheetData>
    <row r="1" spans="1:11">
      <c r="A1" s="259" t="s">
        <v>112</v>
      </c>
      <c r="B1" s="259"/>
      <c r="C1" s="259"/>
      <c r="D1" s="259"/>
      <c r="E1" s="259"/>
    </row>
    <row r="2" spans="1:11" ht="17.25" customHeight="1">
      <c r="A2" s="259" t="s">
        <v>111</v>
      </c>
      <c r="B2" s="259"/>
      <c r="C2" s="259"/>
      <c r="D2" s="259"/>
      <c r="E2" s="259"/>
    </row>
    <row r="3" spans="1:11" ht="17.25" customHeight="1">
      <c r="A3" s="259" t="s">
        <v>2</v>
      </c>
      <c r="B3" s="259"/>
      <c r="C3" s="259"/>
      <c r="D3" s="259"/>
      <c r="E3" s="259"/>
    </row>
    <row r="4" spans="1:11">
      <c r="A4" s="259"/>
      <c r="B4" s="259"/>
      <c r="C4" s="259"/>
      <c r="D4" s="259"/>
      <c r="E4" s="259"/>
    </row>
    <row r="5" spans="1:11" ht="61.5" customHeight="1">
      <c r="A5" s="260" t="s">
        <v>107</v>
      </c>
      <c r="B5" s="260"/>
      <c r="C5" s="260"/>
      <c r="D5" s="260"/>
      <c r="E5" s="260"/>
    </row>
    <row r="6" spans="1:11" ht="34.5">
      <c r="A6" s="89"/>
      <c r="B6" s="89"/>
      <c r="C6" s="90"/>
      <c r="D6" s="90"/>
      <c r="E6" s="91" t="s">
        <v>33</v>
      </c>
    </row>
    <row r="7" spans="1:11" s="92" customFormat="1" ht="70.5" customHeight="1">
      <c r="A7" s="256" t="s">
        <v>73</v>
      </c>
      <c r="B7" s="256"/>
      <c r="C7" s="257" t="s">
        <v>74</v>
      </c>
      <c r="D7" s="261" t="s">
        <v>113</v>
      </c>
      <c r="E7" s="261"/>
    </row>
    <row r="8" spans="1:11" s="92" customFormat="1" ht="42.75">
      <c r="A8" s="93" t="s">
        <v>75</v>
      </c>
      <c r="B8" s="93" t="s">
        <v>76</v>
      </c>
      <c r="C8" s="258"/>
      <c r="D8" s="144" t="s">
        <v>102</v>
      </c>
      <c r="E8" s="144" t="s">
        <v>26</v>
      </c>
    </row>
    <row r="9" spans="1:11" s="92" customFormat="1">
      <c r="A9" s="93"/>
      <c r="B9" s="93"/>
      <c r="C9" s="95" t="s">
        <v>77</v>
      </c>
      <c r="D9" s="96">
        <f t="shared" ref="D9" si="0">D11</f>
        <v>0</v>
      </c>
      <c r="E9" s="96">
        <f>E11</f>
        <v>0</v>
      </c>
    </row>
    <row r="10" spans="1:11">
      <c r="A10" s="93"/>
      <c r="B10" s="93"/>
      <c r="C10" s="95" t="s">
        <v>78</v>
      </c>
      <c r="D10" s="97"/>
      <c r="E10" s="97"/>
    </row>
    <row r="11" spans="1:11" s="92" customFormat="1" ht="34.5">
      <c r="A11" s="98"/>
      <c r="B11" s="99"/>
      <c r="C11" s="99" t="s">
        <v>50</v>
      </c>
      <c r="D11" s="96">
        <f t="shared" ref="D11:E11" si="1">D13+D16</f>
        <v>0</v>
      </c>
      <c r="E11" s="96">
        <f t="shared" si="1"/>
        <v>0</v>
      </c>
    </row>
    <row r="12" spans="1:11" s="92" customFormat="1">
      <c r="A12" s="98"/>
      <c r="B12" s="98"/>
      <c r="C12" s="98" t="s">
        <v>79</v>
      </c>
      <c r="D12" s="98"/>
      <c r="E12" s="94"/>
    </row>
    <row r="13" spans="1:11" ht="34.5">
      <c r="A13" s="98">
        <v>1049</v>
      </c>
      <c r="B13" s="98">
        <v>21001</v>
      </c>
      <c r="C13" s="100" t="s">
        <v>80</v>
      </c>
      <c r="D13" s="96">
        <f t="shared" ref="D13" si="2">+D15</f>
        <v>-87517.1</v>
      </c>
      <c r="E13" s="96">
        <f>+E15</f>
        <v>-87517.1</v>
      </c>
    </row>
    <row r="14" spans="1:11" s="104" customFormat="1" ht="17.25" customHeight="1">
      <c r="A14" s="101"/>
      <c r="B14" s="101"/>
      <c r="C14" s="102" t="s">
        <v>19</v>
      </c>
      <c r="D14" s="102"/>
      <c r="E14" s="103"/>
      <c r="F14" s="88"/>
      <c r="G14" s="88"/>
      <c r="H14" s="88"/>
      <c r="I14" s="88"/>
      <c r="J14" s="88"/>
      <c r="K14" s="88"/>
    </row>
    <row r="15" spans="1:11" s="104" customFormat="1" ht="22.5" customHeight="1">
      <c r="A15" s="105"/>
      <c r="B15" s="105"/>
      <c r="C15" s="98" t="s">
        <v>81</v>
      </c>
      <c r="D15" s="103">
        <f>'Հավելված N 2 '!G29</f>
        <v>-87517.1</v>
      </c>
      <c r="E15" s="103">
        <f>'Հավելված N 2 '!H29</f>
        <v>-87517.1</v>
      </c>
      <c r="F15" s="88"/>
      <c r="G15" s="88"/>
      <c r="H15" s="88"/>
      <c r="I15" s="88"/>
      <c r="J15" s="88"/>
      <c r="K15" s="88"/>
    </row>
    <row r="16" spans="1:11" ht="24" customHeight="1">
      <c r="A16" s="98">
        <v>1049</v>
      </c>
      <c r="B16" s="121">
        <v>31001</v>
      </c>
      <c r="C16" s="123" t="s">
        <v>116</v>
      </c>
      <c r="D16" s="103">
        <f t="shared" ref="D16:E16" si="3">D18</f>
        <v>87517.1</v>
      </c>
      <c r="E16" s="103">
        <f t="shared" si="3"/>
        <v>87517.1</v>
      </c>
    </row>
    <row r="17" spans="1:11" s="104" customFormat="1" ht="17.25" customHeight="1">
      <c r="A17" s="164"/>
      <c r="B17" s="101"/>
      <c r="C17" s="102" t="s">
        <v>19</v>
      </c>
      <c r="D17" s="164"/>
      <c r="E17" s="164"/>
      <c r="F17" s="88"/>
      <c r="G17" s="88"/>
      <c r="H17" s="88"/>
      <c r="I17" s="88"/>
    </row>
    <row r="18" spans="1:11" s="104" customFormat="1" ht="37.5" customHeight="1">
      <c r="A18" s="164"/>
      <c r="B18" s="105"/>
      <c r="C18" s="98" t="s">
        <v>23</v>
      </c>
      <c r="D18" s="103">
        <f>'Հավելված N 2 '!G32</f>
        <v>87517.1</v>
      </c>
      <c r="E18" s="103">
        <f>'Հավելված N 2 '!H32</f>
        <v>87517.1</v>
      </c>
      <c r="F18" s="88"/>
      <c r="G18" s="88"/>
      <c r="H18" s="88"/>
      <c r="I18" s="88"/>
    </row>
    <row r="19" spans="1:11" s="104" customFormat="1" ht="22.5" customHeight="1">
      <c r="A19" s="146"/>
      <c r="B19" s="146"/>
      <c r="C19" s="147"/>
      <c r="D19" s="148"/>
      <c r="E19" s="148"/>
      <c r="F19" s="88"/>
      <c r="G19" s="88"/>
      <c r="H19" s="88"/>
      <c r="I19" s="88"/>
      <c r="J19" s="88"/>
      <c r="K19" s="88"/>
    </row>
    <row r="20" spans="1:11" ht="17.25" customHeight="1"/>
    <row r="21" spans="1:11" s="2" customFormat="1">
      <c r="C21" s="34" t="s">
        <v>28</v>
      </c>
    </row>
    <row r="22" spans="1:11" s="2" customFormat="1">
      <c r="C22" s="34" t="s">
        <v>29</v>
      </c>
      <c r="D22" s="250"/>
      <c r="E22" s="250"/>
      <c r="F22" s="250"/>
      <c r="G22" s="250"/>
      <c r="H22" s="250"/>
    </row>
    <row r="23" spans="1:11" s="2" customFormat="1">
      <c r="C23" s="35" t="s">
        <v>30</v>
      </c>
      <c r="D23" s="250" t="s">
        <v>103</v>
      </c>
      <c r="E23" s="250"/>
      <c r="F23" s="250"/>
      <c r="G23" s="250"/>
      <c r="H23" s="250"/>
    </row>
    <row r="24" spans="1:11" ht="28.5" customHeight="1"/>
    <row r="26" spans="1:11" ht="17.25" customHeight="1"/>
    <row r="27" spans="1:11" ht="17.25" customHeight="1"/>
  </sheetData>
  <mergeCells count="10">
    <mergeCell ref="D22:H22"/>
    <mergeCell ref="D23:H23"/>
    <mergeCell ref="A7:B7"/>
    <mergeCell ref="C7:C8"/>
    <mergeCell ref="A1:E1"/>
    <mergeCell ref="A2:E2"/>
    <mergeCell ref="A3:E3"/>
    <mergeCell ref="A4:E4"/>
    <mergeCell ref="A5:E5"/>
    <mergeCell ref="D7:E7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67" zoomScaleNormal="100" workbookViewId="0">
      <selection activeCell="D91" sqref="D91"/>
    </sheetView>
  </sheetViews>
  <sheetFormatPr defaultRowHeight="17.25"/>
  <cols>
    <col min="1" max="1" width="28.5703125" style="45" customWidth="1"/>
    <col min="2" max="2" width="60" style="45" customWidth="1"/>
    <col min="3" max="3" width="17.42578125" style="45" customWidth="1"/>
    <col min="4" max="4" width="16.5703125" style="45" customWidth="1"/>
    <col min="5" max="5" width="26.28515625" style="45" customWidth="1"/>
    <col min="6" max="6" width="12.7109375" style="45" customWidth="1"/>
    <col min="7" max="7" width="10.28515625" style="45" customWidth="1"/>
    <col min="8" max="254" width="9.140625" style="45"/>
    <col min="255" max="255" width="28.5703125" style="45" customWidth="1"/>
    <col min="256" max="256" width="51.140625" style="45" customWidth="1"/>
    <col min="257" max="258" width="14" style="45" customWidth="1"/>
    <col min="259" max="259" width="14.28515625" style="45" customWidth="1"/>
    <col min="260" max="260" width="15.5703125" style="45" customWidth="1"/>
    <col min="261" max="510" width="9.140625" style="45"/>
    <col min="511" max="511" width="28.5703125" style="45" customWidth="1"/>
    <col min="512" max="512" width="51.140625" style="45" customWidth="1"/>
    <col min="513" max="514" width="14" style="45" customWidth="1"/>
    <col min="515" max="515" width="14.28515625" style="45" customWidth="1"/>
    <col min="516" max="516" width="15.5703125" style="45" customWidth="1"/>
    <col min="517" max="766" width="9.140625" style="45"/>
    <col min="767" max="767" width="28.5703125" style="45" customWidth="1"/>
    <col min="768" max="768" width="51.140625" style="45" customWidth="1"/>
    <col min="769" max="770" width="14" style="45" customWidth="1"/>
    <col min="771" max="771" width="14.28515625" style="45" customWidth="1"/>
    <col min="772" max="772" width="15.5703125" style="45" customWidth="1"/>
    <col min="773" max="1022" width="9.140625" style="45"/>
    <col min="1023" max="1023" width="28.5703125" style="45" customWidth="1"/>
    <col min="1024" max="1024" width="51.140625" style="45" customWidth="1"/>
    <col min="1025" max="1026" width="14" style="45" customWidth="1"/>
    <col min="1027" max="1027" width="14.28515625" style="45" customWidth="1"/>
    <col min="1028" max="1028" width="15.5703125" style="45" customWidth="1"/>
    <col min="1029" max="1278" width="9.140625" style="45"/>
    <col min="1279" max="1279" width="28.5703125" style="45" customWidth="1"/>
    <col min="1280" max="1280" width="51.140625" style="45" customWidth="1"/>
    <col min="1281" max="1282" width="14" style="45" customWidth="1"/>
    <col min="1283" max="1283" width="14.28515625" style="45" customWidth="1"/>
    <col min="1284" max="1284" width="15.5703125" style="45" customWidth="1"/>
    <col min="1285" max="1534" width="9.140625" style="45"/>
    <col min="1535" max="1535" width="28.5703125" style="45" customWidth="1"/>
    <col min="1536" max="1536" width="51.140625" style="45" customWidth="1"/>
    <col min="1537" max="1538" width="14" style="45" customWidth="1"/>
    <col min="1539" max="1539" width="14.28515625" style="45" customWidth="1"/>
    <col min="1540" max="1540" width="15.5703125" style="45" customWidth="1"/>
    <col min="1541" max="1790" width="9.140625" style="45"/>
    <col min="1791" max="1791" width="28.5703125" style="45" customWidth="1"/>
    <col min="1792" max="1792" width="51.140625" style="45" customWidth="1"/>
    <col min="1793" max="1794" width="14" style="45" customWidth="1"/>
    <col min="1795" max="1795" width="14.28515625" style="45" customWidth="1"/>
    <col min="1796" max="1796" width="15.5703125" style="45" customWidth="1"/>
    <col min="1797" max="2046" width="9.140625" style="45"/>
    <col min="2047" max="2047" width="28.5703125" style="45" customWidth="1"/>
    <col min="2048" max="2048" width="51.140625" style="45" customWidth="1"/>
    <col min="2049" max="2050" width="14" style="45" customWidth="1"/>
    <col min="2051" max="2051" width="14.28515625" style="45" customWidth="1"/>
    <col min="2052" max="2052" width="15.5703125" style="45" customWidth="1"/>
    <col min="2053" max="2302" width="9.140625" style="45"/>
    <col min="2303" max="2303" width="28.5703125" style="45" customWidth="1"/>
    <col min="2304" max="2304" width="51.140625" style="45" customWidth="1"/>
    <col min="2305" max="2306" width="14" style="45" customWidth="1"/>
    <col min="2307" max="2307" width="14.28515625" style="45" customWidth="1"/>
    <col min="2308" max="2308" width="15.5703125" style="45" customWidth="1"/>
    <col min="2309" max="2558" width="9.140625" style="45"/>
    <col min="2559" max="2559" width="28.5703125" style="45" customWidth="1"/>
    <col min="2560" max="2560" width="51.140625" style="45" customWidth="1"/>
    <col min="2561" max="2562" width="14" style="45" customWidth="1"/>
    <col min="2563" max="2563" width="14.28515625" style="45" customWidth="1"/>
    <col min="2564" max="2564" width="15.5703125" style="45" customWidth="1"/>
    <col min="2565" max="2814" width="9.140625" style="45"/>
    <col min="2815" max="2815" width="28.5703125" style="45" customWidth="1"/>
    <col min="2816" max="2816" width="51.140625" style="45" customWidth="1"/>
    <col min="2817" max="2818" width="14" style="45" customWidth="1"/>
    <col min="2819" max="2819" width="14.28515625" style="45" customWidth="1"/>
    <col min="2820" max="2820" width="15.5703125" style="45" customWidth="1"/>
    <col min="2821" max="3070" width="9.140625" style="45"/>
    <col min="3071" max="3071" width="28.5703125" style="45" customWidth="1"/>
    <col min="3072" max="3072" width="51.140625" style="45" customWidth="1"/>
    <col min="3073" max="3074" width="14" style="45" customWidth="1"/>
    <col min="3075" max="3075" width="14.28515625" style="45" customWidth="1"/>
    <col min="3076" max="3076" width="15.5703125" style="45" customWidth="1"/>
    <col min="3077" max="3326" width="9.140625" style="45"/>
    <col min="3327" max="3327" width="28.5703125" style="45" customWidth="1"/>
    <col min="3328" max="3328" width="51.140625" style="45" customWidth="1"/>
    <col min="3329" max="3330" width="14" style="45" customWidth="1"/>
    <col min="3331" max="3331" width="14.28515625" style="45" customWidth="1"/>
    <col min="3332" max="3332" width="15.5703125" style="45" customWidth="1"/>
    <col min="3333" max="3582" width="9.140625" style="45"/>
    <col min="3583" max="3583" width="28.5703125" style="45" customWidth="1"/>
    <col min="3584" max="3584" width="51.140625" style="45" customWidth="1"/>
    <col min="3585" max="3586" width="14" style="45" customWidth="1"/>
    <col min="3587" max="3587" width="14.28515625" style="45" customWidth="1"/>
    <col min="3588" max="3588" width="15.5703125" style="45" customWidth="1"/>
    <col min="3589" max="3838" width="9.140625" style="45"/>
    <col min="3839" max="3839" width="28.5703125" style="45" customWidth="1"/>
    <col min="3840" max="3840" width="51.140625" style="45" customWidth="1"/>
    <col min="3841" max="3842" width="14" style="45" customWidth="1"/>
    <col min="3843" max="3843" width="14.28515625" style="45" customWidth="1"/>
    <col min="3844" max="3844" width="15.5703125" style="45" customWidth="1"/>
    <col min="3845" max="4094" width="9.140625" style="45"/>
    <col min="4095" max="4095" width="28.5703125" style="45" customWidth="1"/>
    <col min="4096" max="4096" width="51.140625" style="45" customWidth="1"/>
    <col min="4097" max="4098" width="14" style="45" customWidth="1"/>
    <col min="4099" max="4099" width="14.28515625" style="45" customWidth="1"/>
    <col min="4100" max="4100" width="15.5703125" style="45" customWidth="1"/>
    <col min="4101" max="4350" width="9.140625" style="45"/>
    <col min="4351" max="4351" width="28.5703125" style="45" customWidth="1"/>
    <col min="4352" max="4352" width="51.140625" style="45" customWidth="1"/>
    <col min="4353" max="4354" width="14" style="45" customWidth="1"/>
    <col min="4355" max="4355" width="14.28515625" style="45" customWidth="1"/>
    <col min="4356" max="4356" width="15.5703125" style="45" customWidth="1"/>
    <col min="4357" max="4606" width="9.140625" style="45"/>
    <col min="4607" max="4607" width="28.5703125" style="45" customWidth="1"/>
    <col min="4608" max="4608" width="51.140625" style="45" customWidth="1"/>
    <col min="4609" max="4610" width="14" style="45" customWidth="1"/>
    <col min="4611" max="4611" width="14.28515625" style="45" customWidth="1"/>
    <col min="4612" max="4612" width="15.5703125" style="45" customWidth="1"/>
    <col min="4613" max="4862" width="9.140625" style="45"/>
    <col min="4863" max="4863" width="28.5703125" style="45" customWidth="1"/>
    <col min="4864" max="4864" width="51.140625" style="45" customWidth="1"/>
    <col min="4865" max="4866" width="14" style="45" customWidth="1"/>
    <col min="4867" max="4867" width="14.28515625" style="45" customWidth="1"/>
    <col min="4868" max="4868" width="15.5703125" style="45" customWidth="1"/>
    <col min="4869" max="5118" width="9.140625" style="45"/>
    <col min="5119" max="5119" width="28.5703125" style="45" customWidth="1"/>
    <col min="5120" max="5120" width="51.140625" style="45" customWidth="1"/>
    <col min="5121" max="5122" width="14" style="45" customWidth="1"/>
    <col min="5123" max="5123" width="14.28515625" style="45" customWidth="1"/>
    <col min="5124" max="5124" width="15.5703125" style="45" customWidth="1"/>
    <col min="5125" max="5374" width="9.140625" style="45"/>
    <col min="5375" max="5375" width="28.5703125" style="45" customWidth="1"/>
    <col min="5376" max="5376" width="51.140625" style="45" customWidth="1"/>
    <col min="5377" max="5378" width="14" style="45" customWidth="1"/>
    <col min="5379" max="5379" width="14.28515625" style="45" customWidth="1"/>
    <col min="5380" max="5380" width="15.5703125" style="45" customWidth="1"/>
    <col min="5381" max="5630" width="9.140625" style="45"/>
    <col min="5631" max="5631" width="28.5703125" style="45" customWidth="1"/>
    <col min="5632" max="5632" width="51.140625" style="45" customWidth="1"/>
    <col min="5633" max="5634" width="14" style="45" customWidth="1"/>
    <col min="5635" max="5635" width="14.28515625" style="45" customWidth="1"/>
    <col min="5636" max="5636" width="15.5703125" style="45" customWidth="1"/>
    <col min="5637" max="5886" width="9.140625" style="45"/>
    <col min="5887" max="5887" width="28.5703125" style="45" customWidth="1"/>
    <col min="5888" max="5888" width="51.140625" style="45" customWidth="1"/>
    <col min="5889" max="5890" width="14" style="45" customWidth="1"/>
    <col min="5891" max="5891" width="14.28515625" style="45" customWidth="1"/>
    <col min="5892" max="5892" width="15.5703125" style="45" customWidth="1"/>
    <col min="5893" max="6142" width="9.140625" style="45"/>
    <col min="6143" max="6143" width="28.5703125" style="45" customWidth="1"/>
    <col min="6144" max="6144" width="51.140625" style="45" customWidth="1"/>
    <col min="6145" max="6146" width="14" style="45" customWidth="1"/>
    <col min="6147" max="6147" width="14.28515625" style="45" customWidth="1"/>
    <col min="6148" max="6148" width="15.5703125" style="45" customWidth="1"/>
    <col min="6149" max="6398" width="9.140625" style="45"/>
    <col min="6399" max="6399" width="28.5703125" style="45" customWidth="1"/>
    <col min="6400" max="6400" width="51.140625" style="45" customWidth="1"/>
    <col min="6401" max="6402" width="14" style="45" customWidth="1"/>
    <col min="6403" max="6403" width="14.28515625" style="45" customWidth="1"/>
    <col min="6404" max="6404" width="15.5703125" style="45" customWidth="1"/>
    <col min="6405" max="6654" width="9.140625" style="45"/>
    <col min="6655" max="6655" width="28.5703125" style="45" customWidth="1"/>
    <col min="6656" max="6656" width="51.140625" style="45" customWidth="1"/>
    <col min="6657" max="6658" width="14" style="45" customWidth="1"/>
    <col min="6659" max="6659" width="14.28515625" style="45" customWidth="1"/>
    <col min="6660" max="6660" width="15.5703125" style="45" customWidth="1"/>
    <col min="6661" max="6910" width="9.140625" style="45"/>
    <col min="6911" max="6911" width="28.5703125" style="45" customWidth="1"/>
    <col min="6912" max="6912" width="51.140625" style="45" customWidth="1"/>
    <col min="6913" max="6914" width="14" style="45" customWidth="1"/>
    <col min="6915" max="6915" width="14.28515625" style="45" customWidth="1"/>
    <col min="6916" max="6916" width="15.5703125" style="45" customWidth="1"/>
    <col min="6917" max="7166" width="9.140625" style="45"/>
    <col min="7167" max="7167" width="28.5703125" style="45" customWidth="1"/>
    <col min="7168" max="7168" width="51.140625" style="45" customWidth="1"/>
    <col min="7169" max="7170" width="14" style="45" customWidth="1"/>
    <col min="7171" max="7171" width="14.28515625" style="45" customWidth="1"/>
    <col min="7172" max="7172" width="15.5703125" style="45" customWidth="1"/>
    <col min="7173" max="7422" width="9.140625" style="45"/>
    <col min="7423" max="7423" width="28.5703125" style="45" customWidth="1"/>
    <col min="7424" max="7424" width="51.140625" style="45" customWidth="1"/>
    <col min="7425" max="7426" width="14" style="45" customWidth="1"/>
    <col min="7427" max="7427" width="14.28515625" style="45" customWidth="1"/>
    <col min="7428" max="7428" width="15.5703125" style="45" customWidth="1"/>
    <col min="7429" max="7678" width="9.140625" style="45"/>
    <col min="7679" max="7679" width="28.5703125" style="45" customWidth="1"/>
    <col min="7680" max="7680" width="51.140625" style="45" customWidth="1"/>
    <col min="7681" max="7682" width="14" style="45" customWidth="1"/>
    <col min="7683" max="7683" width="14.28515625" style="45" customWidth="1"/>
    <col min="7684" max="7684" width="15.5703125" style="45" customWidth="1"/>
    <col min="7685" max="7934" width="9.140625" style="45"/>
    <col min="7935" max="7935" width="28.5703125" style="45" customWidth="1"/>
    <col min="7936" max="7936" width="51.140625" style="45" customWidth="1"/>
    <col min="7937" max="7938" width="14" style="45" customWidth="1"/>
    <col min="7939" max="7939" width="14.28515625" style="45" customWidth="1"/>
    <col min="7940" max="7940" width="15.5703125" style="45" customWidth="1"/>
    <col min="7941" max="8190" width="9.140625" style="45"/>
    <col min="8191" max="8191" width="28.5703125" style="45" customWidth="1"/>
    <col min="8192" max="8192" width="51.140625" style="45" customWidth="1"/>
    <col min="8193" max="8194" width="14" style="45" customWidth="1"/>
    <col min="8195" max="8195" width="14.28515625" style="45" customWidth="1"/>
    <col min="8196" max="8196" width="15.5703125" style="45" customWidth="1"/>
    <col min="8197" max="8446" width="9.140625" style="45"/>
    <col min="8447" max="8447" width="28.5703125" style="45" customWidth="1"/>
    <col min="8448" max="8448" width="51.140625" style="45" customWidth="1"/>
    <col min="8449" max="8450" width="14" style="45" customWidth="1"/>
    <col min="8451" max="8451" width="14.28515625" style="45" customWidth="1"/>
    <col min="8452" max="8452" width="15.5703125" style="45" customWidth="1"/>
    <col min="8453" max="8702" width="9.140625" style="45"/>
    <col min="8703" max="8703" width="28.5703125" style="45" customWidth="1"/>
    <col min="8704" max="8704" width="51.140625" style="45" customWidth="1"/>
    <col min="8705" max="8706" width="14" style="45" customWidth="1"/>
    <col min="8707" max="8707" width="14.28515625" style="45" customWidth="1"/>
    <col min="8708" max="8708" width="15.5703125" style="45" customWidth="1"/>
    <col min="8709" max="8958" width="9.140625" style="45"/>
    <col min="8959" max="8959" width="28.5703125" style="45" customWidth="1"/>
    <col min="8960" max="8960" width="51.140625" style="45" customWidth="1"/>
    <col min="8961" max="8962" width="14" style="45" customWidth="1"/>
    <col min="8963" max="8963" width="14.28515625" style="45" customWidth="1"/>
    <col min="8964" max="8964" width="15.5703125" style="45" customWidth="1"/>
    <col min="8965" max="9214" width="9.140625" style="45"/>
    <col min="9215" max="9215" width="28.5703125" style="45" customWidth="1"/>
    <col min="9216" max="9216" width="51.140625" style="45" customWidth="1"/>
    <col min="9217" max="9218" width="14" style="45" customWidth="1"/>
    <col min="9219" max="9219" width="14.28515625" style="45" customWidth="1"/>
    <col min="9220" max="9220" width="15.5703125" style="45" customWidth="1"/>
    <col min="9221" max="9470" width="9.140625" style="45"/>
    <col min="9471" max="9471" width="28.5703125" style="45" customWidth="1"/>
    <col min="9472" max="9472" width="51.140625" style="45" customWidth="1"/>
    <col min="9473" max="9474" width="14" style="45" customWidth="1"/>
    <col min="9475" max="9475" width="14.28515625" style="45" customWidth="1"/>
    <col min="9476" max="9476" width="15.5703125" style="45" customWidth="1"/>
    <col min="9477" max="9726" width="9.140625" style="45"/>
    <col min="9727" max="9727" width="28.5703125" style="45" customWidth="1"/>
    <col min="9728" max="9728" width="51.140625" style="45" customWidth="1"/>
    <col min="9729" max="9730" width="14" style="45" customWidth="1"/>
    <col min="9731" max="9731" width="14.28515625" style="45" customWidth="1"/>
    <col min="9732" max="9732" width="15.5703125" style="45" customWidth="1"/>
    <col min="9733" max="9982" width="9.140625" style="45"/>
    <col min="9983" max="9983" width="28.5703125" style="45" customWidth="1"/>
    <col min="9984" max="9984" width="51.140625" style="45" customWidth="1"/>
    <col min="9985" max="9986" width="14" style="45" customWidth="1"/>
    <col min="9987" max="9987" width="14.28515625" style="45" customWidth="1"/>
    <col min="9988" max="9988" width="15.5703125" style="45" customWidth="1"/>
    <col min="9989" max="10238" width="9.140625" style="45"/>
    <col min="10239" max="10239" width="28.5703125" style="45" customWidth="1"/>
    <col min="10240" max="10240" width="51.140625" style="45" customWidth="1"/>
    <col min="10241" max="10242" width="14" style="45" customWidth="1"/>
    <col min="10243" max="10243" width="14.28515625" style="45" customWidth="1"/>
    <col min="10244" max="10244" width="15.5703125" style="45" customWidth="1"/>
    <col min="10245" max="10494" width="9.140625" style="45"/>
    <col min="10495" max="10495" width="28.5703125" style="45" customWidth="1"/>
    <col min="10496" max="10496" width="51.140625" style="45" customWidth="1"/>
    <col min="10497" max="10498" width="14" style="45" customWidth="1"/>
    <col min="10499" max="10499" width="14.28515625" style="45" customWidth="1"/>
    <col min="10500" max="10500" width="15.5703125" style="45" customWidth="1"/>
    <col min="10501" max="10750" width="9.140625" style="45"/>
    <col min="10751" max="10751" width="28.5703125" style="45" customWidth="1"/>
    <col min="10752" max="10752" width="51.140625" style="45" customWidth="1"/>
    <col min="10753" max="10754" width="14" style="45" customWidth="1"/>
    <col min="10755" max="10755" width="14.28515625" style="45" customWidth="1"/>
    <col min="10756" max="10756" width="15.5703125" style="45" customWidth="1"/>
    <col min="10757" max="11006" width="9.140625" style="45"/>
    <col min="11007" max="11007" width="28.5703125" style="45" customWidth="1"/>
    <col min="11008" max="11008" width="51.140625" style="45" customWidth="1"/>
    <col min="11009" max="11010" width="14" style="45" customWidth="1"/>
    <col min="11011" max="11011" width="14.28515625" style="45" customWidth="1"/>
    <col min="11012" max="11012" width="15.5703125" style="45" customWidth="1"/>
    <col min="11013" max="11262" width="9.140625" style="45"/>
    <col min="11263" max="11263" width="28.5703125" style="45" customWidth="1"/>
    <col min="11264" max="11264" width="51.140625" style="45" customWidth="1"/>
    <col min="11265" max="11266" width="14" style="45" customWidth="1"/>
    <col min="11267" max="11267" width="14.28515625" style="45" customWidth="1"/>
    <col min="11268" max="11268" width="15.5703125" style="45" customWidth="1"/>
    <col min="11269" max="11518" width="9.140625" style="45"/>
    <col min="11519" max="11519" width="28.5703125" style="45" customWidth="1"/>
    <col min="11520" max="11520" width="51.140625" style="45" customWidth="1"/>
    <col min="11521" max="11522" width="14" style="45" customWidth="1"/>
    <col min="11523" max="11523" width="14.28515625" style="45" customWidth="1"/>
    <col min="11524" max="11524" width="15.5703125" style="45" customWidth="1"/>
    <col min="11525" max="11774" width="9.140625" style="45"/>
    <col min="11775" max="11775" width="28.5703125" style="45" customWidth="1"/>
    <col min="11776" max="11776" width="51.140625" style="45" customWidth="1"/>
    <col min="11777" max="11778" width="14" style="45" customWidth="1"/>
    <col min="11779" max="11779" width="14.28515625" style="45" customWidth="1"/>
    <col min="11780" max="11780" width="15.5703125" style="45" customWidth="1"/>
    <col min="11781" max="12030" width="9.140625" style="45"/>
    <col min="12031" max="12031" width="28.5703125" style="45" customWidth="1"/>
    <col min="12032" max="12032" width="51.140625" style="45" customWidth="1"/>
    <col min="12033" max="12034" width="14" style="45" customWidth="1"/>
    <col min="12035" max="12035" width="14.28515625" style="45" customWidth="1"/>
    <col min="12036" max="12036" width="15.5703125" style="45" customWidth="1"/>
    <col min="12037" max="12286" width="9.140625" style="45"/>
    <col min="12287" max="12287" width="28.5703125" style="45" customWidth="1"/>
    <col min="12288" max="12288" width="51.140625" style="45" customWidth="1"/>
    <col min="12289" max="12290" width="14" style="45" customWidth="1"/>
    <col min="12291" max="12291" width="14.28515625" style="45" customWidth="1"/>
    <col min="12292" max="12292" width="15.5703125" style="45" customWidth="1"/>
    <col min="12293" max="12542" width="9.140625" style="45"/>
    <col min="12543" max="12543" width="28.5703125" style="45" customWidth="1"/>
    <col min="12544" max="12544" width="51.140625" style="45" customWidth="1"/>
    <col min="12545" max="12546" width="14" style="45" customWidth="1"/>
    <col min="12547" max="12547" width="14.28515625" style="45" customWidth="1"/>
    <col min="12548" max="12548" width="15.5703125" style="45" customWidth="1"/>
    <col min="12549" max="12798" width="9.140625" style="45"/>
    <col min="12799" max="12799" width="28.5703125" style="45" customWidth="1"/>
    <col min="12800" max="12800" width="51.140625" style="45" customWidth="1"/>
    <col min="12801" max="12802" width="14" style="45" customWidth="1"/>
    <col min="12803" max="12803" width="14.28515625" style="45" customWidth="1"/>
    <col min="12804" max="12804" width="15.5703125" style="45" customWidth="1"/>
    <col min="12805" max="13054" width="9.140625" style="45"/>
    <col min="13055" max="13055" width="28.5703125" style="45" customWidth="1"/>
    <col min="13056" max="13056" width="51.140625" style="45" customWidth="1"/>
    <col min="13057" max="13058" width="14" style="45" customWidth="1"/>
    <col min="13059" max="13059" width="14.28515625" style="45" customWidth="1"/>
    <col min="13060" max="13060" width="15.5703125" style="45" customWidth="1"/>
    <col min="13061" max="13310" width="9.140625" style="45"/>
    <col min="13311" max="13311" width="28.5703125" style="45" customWidth="1"/>
    <col min="13312" max="13312" width="51.140625" style="45" customWidth="1"/>
    <col min="13313" max="13314" width="14" style="45" customWidth="1"/>
    <col min="13315" max="13315" width="14.28515625" style="45" customWidth="1"/>
    <col min="13316" max="13316" width="15.5703125" style="45" customWidth="1"/>
    <col min="13317" max="13566" width="9.140625" style="45"/>
    <col min="13567" max="13567" width="28.5703125" style="45" customWidth="1"/>
    <col min="13568" max="13568" width="51.140625" style="45" customWidth="1"/>
    <col min="13569" max="13570" width="14" style="45" customWidth="1"/>
    <col min="13571" max="13571" width="14.28515625" style="45" customWidth="1"/>
    <col min="13572" max="13572" width="15.5703125" style="45" customWidth="1"/>
    <col min="13573" max="13822" width="9.140625" style="45"/>
    <col min="13823" max="13823" width="28.5703125" style="45" customWidth="1"/>
    <col min="13824" max="13824" width="51.140625" style="45" customWidth="1"/>
    <col min="13825" max="13826" width="14" style="45" customWidth="1"/>
    <col min="13827" max="13827" width="14.28515625" style="45" customWidth="1"/>
    <col min="13828" max="13828" width="15.5703125" style="45" customWidth="1"/>
    <col min="13829" max="14078" width="9.140625" style="45"/>
    <col min="14079" max="14079" width="28.5703125" style="45" customWidth="1"/>
    <col min="14080" max="14080" width="51.140625" style="45" customWidth="1"/>
    <col min="14081" max="14082" width="14" style="45" customWidth="1"/>
    <col min="14083" max="14083" width="14.28515625" style="45" customWidth="1"/>
    <col min="14084" max="14084" width="15.5703125" style="45" customWidth="1"/>
    <col min="14085" max="14334" width="9.140625" style="45"/>
    <col min="14335" max="14335" width="28.5703125" style="45" customWidth="1"/>
    <col min="14336" max="14336" width="51.140625" style="45" customWidth="1"/>
    <col min="14337" max="14338" width="14" style="45" customWidth="1"/>
    <col min="14339" max="14339" width="14.28515625" style="45" customWidth="1"/>
    <col min="14340" max="14340" width="15.5703125" style="45" customWidth="1"/>
    <col min="14341" max="14590" width="9.140625" style="45"/>
    <col min="14591" max="14591" width="28.5703125" style="45" customWidth="1"/>
    <col min="14592" max="14592" width="51.140625" style="45" customWidth="1"/>
    <col min="14593" max="14594" width="14" style="45" customWidth="1"/>
    <col min="14595" max="14595" width="14.28515625" style="45" customWidth="1"/>
    <col min="14596" max="14596" width="15.5703125" style="45" customWidth="1"/>
    <col min="14597" max="14846" width="9.140625" style="45"/>
    <col min="14847" max="14847" width="28.5703125" style="45" customWidth="1"/>
    <col min="14848" max="14848" width="51.140625" style="45" customWidth="1"/>
    <col min="14849" max="14850" width="14" style="45" customWidth="1"/>
    <col min="14851" max="14851" width="14.28515625" style="45" customWidth="1"/>
    <col min="14852" max="14852" width="15.5703125" style="45" customWidth="1"/>
    <col min="14853" max="15102" width="9.140625" style="45"/>
    <col min="15103" max="15103" width="28.5703125" style="45" customWidth="1"/>
    <col min="15104" max="15104" width="51.140625" style="45" customWidth="1"/>
    <col min="15105" max="15106" width="14" style="45" customWidth="1"/>
    <col min="15107" max="15107" width="14.28515625" style="45" customWidth="1"/>
    <col min="15108" max="15108" width="15.5703125" style="45" customWidth="1"/>
    <col min="15109" max="15358" width="9.140625" style="45"/>
    <col min="15359" max="15359" width="28.5703125" style="45" customWidth="1"/>
    <col min="15360" max="15360" width="51.140625" style="45" customWidth="1"/>
    <col min="15361" max="15362" width="14" style="45" customWidth="1"/>
    <col min="15363" max="15363" width="14.28515625" style="45" customWidth="1"/>
    <col min="15364" max="15364" width="15.5703125" style="45" customWidth="1"/>
    <col min="15365" max="15614" width="9.140625" style="45"/>
    <col min="15615" max="15615" width="28.5703125" style="45" customWidth="1"/>
    <col min="15616" max="15616" width="51.140625" style="45" customWidth="1"/>
    <col min="15617" max="15618" width="14" style="45" customWidth="1"/>
    <col min="15619" max="15619" width="14.28515625" style="45" customWidth="1"/>
    <col min="15620" max="15620" width="15.5703125" style="45" customWidth="1"/>
    <col min="15621" max="15870" width="9.140625" style="45"/>
    <col min="15871" max="15871" width="28.5703125" style="45" customWidth="1"/>
    <col min="15872" max="15872" width="51.140625" style="45" customWidth="1"/>
    <col min="15873" max="15874" width="14" style="45" customWidth="1"/>
    <col min="15875" max="15875" width="14.28515625" style="45" customWidth="1"/>
    <col min="15876" max="15876" width="15.5703125" style="45" customWidth="1"/>
    <col min="15877" max="16126" width="9.140625" style="45"/>
    <col min="16127" max="16127" width="28.5703125" style="45" customWidth="1"/>
    <col min="16128" max="16128" width="51.140625" style="45" customWidth="1"/>
    <col min="16129" max="16130" width="14" style="45" customWidth="1"/>
    <col min="16131" max="16131" width="14.28515625" style="45" customWidth="1"/>
    <col min="16132" max="16132" width="15.5703125" style="45" customWidth="1"/>
    <col min="16133" max="16384" width="9.140625" style="45"/>
  </cols>
  <sheetData>
    <row r="1" spans="1:5">
      <c r="D1" s="46" t="s">
        <v>97</v>
      </c>
    </row>
    <row r="2" spans="1:5" s="48" customFormat="1">
      <c r="A2" s="271" t="s">
        <v>111</v>
      </c>
      <c r="B2" s="271"/>
      <c r="C2" s="271"/>
      <c r="D2" s="271"/>
      <c r="E2" s="47"/>
    </row>
    <row r="3" spans="1:5" s="48" customFormat="1">
      <c r="A3" s="271" t="s">
        <v>2</v>
      </c>
      <c r="B3" s="271"/>
      <c r="C3" s="271"/>
      <c r="D3" s="271"/>
      <c r="E3" s="47"/>
    </row>
    <row r="4" spans="1:5">
      <c r="D4" s="46"/>
    </row>
    <row r="5" spans="1:5" ht="55.5" customHeight="1">
      <c r="A5" s="272" t="s">
        <v>108</v>
      </c>
      <c r="B5" s="272"/>
      <c r="C5" s="272"/>
      <c r="D5" s="272"/>
    </row>
    <row r="6" spans="1:5" s="49" customFormat="1">
      <c r="A6" s="273" t="s">
        <v>50</v>
      </c>
      <c r="B6" s="273"/>
      <c r="C6" s="273"/>
      <c r="D6" s="273"/>
    </row>
    <row r="7" spans="1:5" s="49" customFormat="1">
      <c r="A7" s="82"/>
      <c r="B7" s="82"/>
      <c r="C7" s="82"/>
      <c r="D7" s="82"/>
    </row>
    <row r="8" spans="1:5" s="49" customFormat="1">
      <c r="A8" s="77" t="s">
        <v>101</v>
      </c>
    </row>
    <row r="9" spans="1:5" s="49" customFormat="1">
      <c r="A9" s="77"/>
    </row>
    <row r="10" spans="1:5" s="49" customFormat="1">
      <c r="A10" s="50" t="s">
        <v>51</v>
      </c>
      <c r="B10" s="50" t="s">
        <v>52</v>
      </c>
      <c r="C10" s="149"/>
    </row>
    <row r="11" spans="1:5" s="49" customFormat="1">
      <c r="A11" s="51" t="s">
        <v>53</v>
      </c>
      <c r="B11" s="51" t="s">
        <v>54</v>
      </c>
      <c r="C11" s="52"/>
    </row>
    <row r="12" spans="1:5" s="49" customFormat="1">
      <c r="A12" s="52"/>
      <c r="B12" s="52"/>
      <c r="C12" s="52"/>
    </row>
    <row r="13" spans="1:5" s="49" customFormat="1">
      <c r="A13" s="53" t="s">
        <v>55</v>
      </c>
    </row>
    <row r="14" spans="1:5" s="49" customFormat="1">
      <c r="A14" s="54"/>
      <c r="D14" s="135"/>
    </row>
    <row r="15" spans="1:5" ht="76.5" customHeight="1">
      <c r="A15" s="51" t="s">
        <v>56</v>
      </c>
      <c r="B15" s="55" t="s">
        <v>53</v>
      </c>
      <c r="C15" s="274" t="s">
        <v>115</v>
      </c>
      <c r="D15" s="274"/>
    </row>
    <row r="16" spans="1:5">
      <c r="A16" s="51" t="s">
        <v>57</v>
      </c>
      <c r="B16" s="55">
        <v>31001</v>
      </c>
      <c r="C16" s="144" t="s">
        <v>102</v>
      </c>
      <c r="D16" s="56" t="s">
        <v>58</v>
      </c>
    </row>
    <row r="17" spans="1:4" ht="35.25" customHeight="1">
      <c r="A17" s="57" t="s">
        <v>59</v>
      </c>
      <c r="B17" s="55" t="str">
        <f>+'Հավելված N 1'!C27</f>
        <v>Այլ նշանակության ճանապարհների հիմնանորոգում</v>
      </c>
      <c r="C17" s="150"/>
      <c r="D17" s="262"/>
    </row>
    <row r="18" spans="1:4" ht="35.25" customHeight="1">
      <c r="A18" s="57" t="s">
        <v>60</v>
      </c>
      <c r="B18" s="55" t="str">
        <f>+'Հավելված N 1'!C29</f>
        <v>Այլ նշանակության ճանապարհների հիմնանորոգման աշխատանքներ</v>
      </c>
      <c r="C18" s="151"/>
      <c r="D18" s="263"/>
    </row>
    <row r="19" spans="1:4" ht="35.25" customHeight="1">
      <c r="A19" s="57" t="s">
        <v>61</v>
      </c>
      <c r="B19" s="55" t="str">
        <f>+'Հավելված N 1'!C31</f>
        <v xml:space="preserve">  Պետական մարմինների կողմից օգտագործվող ոչ ֆինանսական ակտիվների հետ գործառնություններ </v>
      </c>
      <c r="C19" s="152"/>
      <c r="D19" s="264"/>
    </row>
    <row r="20" spans="1:4" ht="35.25" customHeight="1">
      <c r="A20" s="275" t="s">
        <v>62</v>
      </c>
      <c r="B20" s="276"/>
      <c r="C20" s="153"/>
      <c r="D20" s="58"/>
    </row>
    <row r="21" spans="1:4" ht="35.25" customHeight="1">
      <c r="A21" s="277" t="s">
        <v>63</v>
      </c>
      <c r="B21" s="277"/>
      <c r="C21" s="131">
        <f>'Հավելված N 2 '!G30</f>
        <v>87517.1</v>
      </c>
      <c r="D21" s="131">
        <f>'Հավելված N 2 '!H30</f>
        <v>87517.1</v>
      </c>
    </row>
    <row r="23" spans="1:4" s="59" customFormat="1">
      <c r="A23" s="77"/>
      <c r="B23" s="60"/>
      <c r="C23" s="60"/>
      <c r="D23" s="60"/>
    </row>
    <row r="24" spans="1:4" s="49" customFormat="1">
      <c r="A24" s="50" t="s">
        <v>51</v>
      </c>
      <c r="B24" s="50" t="s">
        <v>52</v>
      </c>
      <c r="C24" s="149"/>
    </row>
    <row r="25" spans="1:4" s="49" customFormat="1">
      <c r="A25" s="51" t="s">
        <v>53</v>
      </c>
      <c r="B25" s="51" t="s">
        <v>54</v>
      </c>
      <c r="C25" s="52"/>
    </row>
    <row r="26" spans="1:4" s="59" customFormat="1" ht="14.25" customHeight="1">
      <c r="A26" s="63"/>
      <c r="B26" s="62"/>
      <c r="C26" s="62"/>
      <c r="D26" s="62"/>
    </row>
    <row r="27" spans="1:4" s="59" customFormat="1" ht="24" customHeight="1">
      <c r="A27" s="269" t="s">
        <v>55</v>
      </c>
      <c r="B27" s="269"/>
      <c r="C27" s="269"/>
      <c r="D27" s="269"/>
    </row>
    <row r="28" spans="1:4" ht="15" customHeight="1">
      <c r="A28" s="85"/>
      <c r="B28" s="85"/>
      <c r="C28" s="139"/>
      <c r="D28" s="136"/>
    </row>
    <row r="29" spans="1:4" s="59" customFormat="1" ht="64.5" customHeight="1">
      <c r="A29" s="83" t="s">
        <v>56</v>
      </c>
      <c r="B29" s="61">
        <f>'Հավելված N 2 '!D19</f>
        <v>1049</v>
      </c>
      <c r="C29" s="270" t="s">
        <v>114</v>
      </c>
      <c r="D29" s="266"/>
    </row>
    <row r="30" spans="1:4" s="59" customFormat="1" ht="34.5" customHeight="1">
      <c r="A30" s="83" t="s">
        <v>57</v>
      </c>
      <c r="B30" s="61">
        <f>'Հավելված N 1'!B19</f>
        <v>21001</v>
      </c>
      <c r="C30" s="144" t="s">
        <v>102</v>
      </c>
      <c r="D30" s="144" t="s">
        <v>26</v>
      </c>
    </row>
    <row r="31" spans="1:4" s="59" customFormat="1" ht="39.75" customHeight="1">
      <c r="A31" s="83" t="s">
        <v>59</v>
      </c>
      <c r="B31" s="109" t="str">
        <f>'Հավելված N 1'!C20</f>
        <v xml:space="preserve"> Պետական նշանակության ավտոճանապարհների հիմնանորոգում</v>
      </c>
      <c r="C31" s="154"/>
      <c r="D31" s="262"/>
    </row>
    <row r="32" spans="1:4" s="59" customFormat="1" ht="60" customHeight="1">
      <c r="A32" s="83" t="s">
        <v>60</v>
      </c>
      <c r="B32" s="61" t="str">
        <f>'Հավելված N 1'!C22</f>
        <v xml:space="preserve"> Միջպետական, հանրապետական և մարզային նշանակության ավտոճոնապարհների քայքայված ծածկի վերանորոգում, մաշված ծածկի փոխարինում</v>
      </c>
      <c r="C32" s="155"/>
      <c r="D32" s="263"/>
    </row>
    <row r="33" spans="1:7" s="59" customFormat="1" ht="50.25" customHeight="1">
      <c r="A33" s="83" t="s">
        <v>61</v>
      </c>
      <c r="B33" s="61" t="str">
        <f>'Հավելված N 1'!C24</f>
        <v xml:space="preserve"> Հանրության կողմից անմիջականորեն օգտագործվող ակտիվների հետ կապված միջոցառումներ</v>
      </c>
      <c r="C33" s="156"/>
      <c r="D33" s="264"/>
    </row>
    <row r="34" spans="1:7" s="59" customFormat="1" ht="21.75" customHeight="1">
      <c r="A34" s="81" t="s">
        <v>64</v>
      </c>
      <c r="B34" s="61" t="s">
        <v>82</v>
      </c>
      <c r="C34" s="156"/>
      <c r="D34" s="80"/>
    </row>
    <row r="35" spans="1:7" s="59" customFormat="1" ht="21.75" customHeight="1">
      <c r="A35" s="265" t="s">
        <v>62</v>
      </c>
      <c r="B35" s="278"/>
      <c r="C35" s="157"/>
      <c r="D35" s="83"/>
    </row>
    <row r="36" spans="1:7" s="111" customFormat="1" ht="21.75" customHeight="1">
      <c r="A36" s="280" t="s">
        <v>83</v>
      </c>
      <c r="B36" s="280"/>
      <c r="C36" s="138"/>
      <c r="D36" s="112" t="s">
        <v>84</v>
      </c>
      <c r="E36" s="110" t="s">
        <v>84</v>
      </c>
      <c r="F36" s="110" t="s">
        <v>84</v>
      </c>
      <c r="G36" s="110" t="s">
        <v>84</v>
      </c>
    </row>
    <row r="37" spans="1:7" s="111" customFormat="1" ht="21.75" customHeight="1">
      <c r="A37" s="280" t="s">
        <v>85</v>
      </c>
      <c r="B37" s="280"/>
      <c r="C37" s="138"/>
      <c r="D37" s="112" t="s">
        <v>84</v>
      </c>
      <c r="E37" s="110" t="s">
        <v>84</v>
      </c>
      <c r="F37" s="110" t="s">
        <v>84</v>
      </c>
      <c r="G37" s="110" t="s">
        <v>84</v>
      </c>
    </row>
    <row r="38" spans="1:7" s="111" customFormat="1" ht="21.75" customHeight="1">
      <c r="A38" s="280" t="s">
        <v>86</v>
      </c>
      <c r="B38" s="280"/>
      <c r="C38" s="138"/>
      <c r="D38" s="112" t="s">
        <v>84</v>
      </c>
      <c r="E38" s="110" t="s">
        <v>84</v>
      </c>
      <c r="F38" s="110" t="s">
        <v>84</v>
      </c>
      <c r="G38" s="110" t="s">
        <v>84</v>
      </c>
    </row>
    <row r="39" spans="1:7" s="111" customFormat="1" ht="21.75" customHeight="1">
      <c r="A39" s="280" t="s">
        <v>87</v>
      </c>
      <c r="B39" s="280"/>
      <c r="C39" s="138"/>
      <c r="D39" s="112" t="s">
        <v>84</v>
      </c>
      <c r="E39" s="110" t="s">
        <v>84</v>
      </c>
      <c r="F39" s="110" t="s">
        <v>84</v>
      </c>
      <c r="G39" s="110" t="s">
        <v>84</v>
      </c>
    </row>
    <row r="40" spans="1:7" s="111" customFormat="1">
      <c r="A40" s="280" t="s">
        <v>88</v>
      </c>
      <c r="B40" s="280"/>
      <c r="C40" s="138"/>
      <c r="D40" s="112" t="s">
        <v>84</v>
      </c>
      <c r="E40" s="110" t="s">
        <v>84</v>
      </c>
      <c r="F40" s="110" t="s">
        <v>84</v>
      </c>
      <c r="G40" s="110" t="s">
        <v>84</v>
      </c>
    </row>
    <row r="41" spans="1:7" s="59" customFormat="1" ht="24.75" customHeight="1">
      <c r="A41" s="267" t="s">
        <v>63</v>
      </c>
      <c r="B41" s="279"/>
      <c r="C41" s="158">
        <f>'Հավելված N 4'!D15</f>
        <v>-87517.1</v>
      </c>
      <c r="D41" s="159">
        <f>'Հավելված N 2 '!H29</f>
        <v>-87517.1</v>
      </c>
    </row>
    <row r="42" spans="1:7" s="59" customFormat="1" ht="24.75" customHeight="1">
      <c r="A42" s="209"/>
      <c r="B42" s="209"/>
      <c r="C42" s="210"/>
      <c r="D42" s="211"/>
    </row>
    <row r="43" spans="1:7" ht="55.5" customHeight="1">
      <c r="A43" s="272" t="s">
        <v>140</v>
      </c>
      <c r="B43" s="272"/>
      <c r="C43" s="272"/>
      <c r="D43" s="272"/>
    </row>
    <row r="44" spans="1:7" s="59" customFormat="1">
      <c r="A44" s="281" t="s">
        <v>99</v>
      </c>
      <c r="B44" s="281"/>
      <c r="C44" s="281"/>
      <c r="D44" s="281"/>
      <c r="E44" s="281"/>
    </row>
    <row r="45" spans="1:7" s="59" customFormat="1">
      <c r="A45" s="177"/>
      <c r="B45" s="177"/>
      <c r="C45" s="177"/>
      <c r="D45" s="177"/>
      <c r="E45" s="177"/>
    </row>
    <row r="46" spans="1:7" s="59" customFormat="1">
      <c r="A46" s="60" t="s">
        <v>100</v>
      </c>
      <c r="B46" s="60"/>
      <c r="C46" s="60"/>
      <c r="D46" s="60"/>
      <c r="E46" s="60"/>
    </row>
    <row r="47" spans="1:7" s="59" customFormat="1">
      <c r="A47" s="198" t="s">
        <v>51</v>
      </c>
      <c r="B47" s="199" t="s">
        <v>52</v>
      </c>
      <c r="C47" s="200"/>
      <c r="D47" s="200"/>
      <c r="E47" s="200"/>
    </row>
    <row r="48" spans="1:7" s="59" customFormat="1">
      <c r="A48" s="61">
        <v>1139</v>
      </c>
      <c r="B48" s="201" t="s">
        <v>119</v>
      </c>
      <c r="C48" s="62"/>
      <c r="D48" s="62"/>
      <c r="E48" s="62"/>
    </row>
    <row r="49" spans="1:5" s="59" customFormat="1">
      <c r="A49" s="63"/>
      <c r="B49" s="62"/>
      <c r="C49" s="62"/>
      <c r="D49" s="62"/>
      <c r="E49" s="62"/>
    </row>
    <row r="50" spans="1:5" s="59" customFormat="1" ht="17.25" customHeight="1">
      <c r="A50" s="269" t="s">
        <v>55</v>
      </c>
      <c r="B50" s="269"/>
      <c r="C50" s="269"/>
      <c r="D50" s="269"/>
      <c r="E50" s="269"/>
    </row>
    <row r="51" spans="1:5">
      <c r="A51" s="175"/>
      <c r="B51" s="175"/>
      <c r="C51" s="175"/>
      <c r="D51" s="175"/>
      <c r="E51" s="175"/>
    </row>
    <row r="52" spans="1:5" s="59" customFormat="1" ht="71.25" customHeight="1">
      <c r="A52" s="174" t="s">
        <v>56</v>
      </c>
      <c r="B52" s="61">
        <v>1139</v>
      </c>
      <c r="C52" s="270" t="s">
        <v>138</v>
      </c>
      <c r="D52" s="266"/>
    </row>
    <row r="53" spans="1:5" s="59" customFormat="1" ht="27" customHeight="1">
      <c r="A53" s="174" t="s">
        <v>57</v>
      </c>
      <c r="B53" s="61">
        <v>11001</v>
      </c>
      <c r="C53" s="56" t="s">
        <v>139</v>
      </c>
      <c r="D53" s="56" t="s">
        <v>58</v>
      </c>
    </row>
    <row r="54" spans="1:5" s="59" customFormat="1" ht="34.5">
      <c r="A54" s="174" t="s">
        <v>59</v>
      </c>
      <c r="B54" s="109" t="str">
        <f>'Հավելված N 1'!C46</f>
        <v xml:space="preserve"> ՀՀ կառավարության պահուստային ֆոնդ</v>
      </c>
      <c r="C54" s="262"/>
      <c r="D54" s="262"/>
    </row>
    <row r="55" spans="1:5" s="59" customFormat="1" ht="88.5" customHeight="1">
      <c r="A55" s="174" t="s">
        <v>60</v>
      </c>
      <c r="B55" s="61" t="str">
        <f>'Հավելված N 1'!C48</f>
        <v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v>
      </c>
      <c r="C55" s="263"/>
      <c r="D55" s="263"/>
    </row>
    <row r="56" spans="1:5" s="59" customFormat="1" ht="28.5" customHeight="1">
      <c r="A56" s="174" t="s">
        <v>61</v>
      </c>
      <c r="B56" s="61" t="str">
        <f>'Հավելված N 1'!C50</f>
        <v xml:space="preserve"> Ծառայությունների մատուցում</v>
      </c>
      <c r="C56" s="264"/>
      <c r="D56" s="264"/>
    </row>
    <row r="57" spans="1:5" s="59" customFormat="1" ht="51.75">
      <c r="A57" s="176" t="s">
        <v>64</v>
      </c>
      <c r="B57" s="61" t="str">
        <f>'Հավելված N 1'!C32</f>
        <v>ՀՀ կառավարություն</v>
      </c>
      <c r="C57" s="173"/>
      <c r="D57" s="173"/>
    </row>
    <row r="58" spans="1:5" s="59" customFormat="1" ht="17.25" customHeight="1">
      <c r="A58" s="265" t="s">
        <v>62</v>
      </c>
      <c r="B58" s="266"/>
      <c r="C58" s="174"/>
      <c r="D58" s="174"/>
    </row>
    <row r="59" spans="1:5" s="59" customFormat="1" ht="17.25" customHeight="1">
      <c r="A59" s="267" t="s">
        <v>63</v>
      </c>
      <c r="B59" s="268"/>
      <c r="C59" s="217">
        <f>'Հավելված N 2 '!G66</f>
        <v>87517.1</v>
      </c>
      <c r="D59" s="217">
        <f>'Հավելված N 2 '!H66</f>
        <v>87517.1</v>
      </c>
    </row>
    <row r="60" spans="1:5" s="59" customFormat="1" ht="17.25" customHeight="1">
      <c r="A60" s="209"/>
      <c r="B60" s="209"/>
      <c r="C60" s="216"/>
      <c r="D60" s="216"/>
    </row>
    <row r="61" spans="1:5" s="59" customFormat="1" ht="17.25" customHeight="1">
      <c r="A61" s="269" t="s">
        <v>55</v>
      </c>
      <c r="B61" s="269"/>
      <c r="C61" s="269"/>
      <c r="D61" s="269"/>
      <c r="E61" s="269"/>
    </row>
    <row r="62" spans="1:5" s="59" customFormat="1" ht="71.25" customHeight="1">
      <c r="A62" s="208" t="s">
        <v>56</v>
      </c>
      <c r="B62" s="61">
        <v>1139</v>
      </c>
      <c r="C62" s="270" t="s">
        <v>138</v>
      </c>
      <c r="D62" s="266"/>
    </row>
    <row r="63" spans="1:5" s="59" customFormat="1" ht="27" customHeight="1">
      <c r="A63" s="208" t="s">
        <v>57</v>
      </c>
      <c r="B63" s="61">
        <v>11001</v>
      </c>
      <c r="C63" s="56" t="s">
        <v>139</v>
      </c>
      <c r="D63" s="56" t="s">
        <v>58</v>
      </c>
    </row>
    <row r="64" spans="1:5" s="59" customFormat="1" ht="34.5">
      <c r="A64" s="208" t="s">
        <v>59</v>
      </c>
      <c r="B64" s="109" t="str">
        <f>B54</f>
        <v xml:space="preserve"> ՀՀ կառավարության պահուստային ֆոնդ</v>
      </c>
      <c r="C64" s="262"/>
      <c r="D64" s="262"/>
    </row>
    <row r="65" spans="1:10" s="59" customFormat="1" ht="88.5" customHeight="1">
      <c r="A65" s="208" t="s">
        <v>60</v>
      </c>
      <c r="B65" s="61" t="str">
        <f>B55</f>
        <v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v>
      </c>
      <c r="C65" s="263"/>
      <c r="D65" s="263"/>
    </row>
    <row r="66" spans="1:10" s="59" customFormat="1" ht="28.5" customHeight="1">
      <c r="A66" s="208" t="s">
        <v>61</v>
      </c>
      <c r="B66" s="61" t="str">
        <f>B56</f>
        <v xml:space="preserve"> Ծառայությունների մատուցում</v>
      </c>
      <c r="C66" s="264"/>
      <c r="D66" s="264"/>
    </row>
    <row r="67" spans="1:10" s="59" customFormat="1" ht="51.75">
      <c r="A67" s="207" t="s">
        <v>64</v>
      </c>
      <c r="B67" s="61" t="str">
        <f>'Հավելված N 1'!C40</f>
        <v xml:space="preserve"> ՀՀ կառավարության պահուստային ֆոնդ</v>
      </c>
      <c r="C67" s="206"/>
      <c r="D67" s="206"/>
    </row>
    <row r="68" spans="1:10" s="59" customFormat="1" ht="17.25" customHeight="1">
      <c r="A68" s="265" t="s">
        <v>62</v>
      </c>
      <c r="B68" s="266"/>
      <c r="C68" s="208"/>
      <c r="D68" s="208"/>
    </row>
    <row r="69" spans="1:10" s="59" customFormat="1" ht="17.25" customHeight="1">
      <c r="A69" s="267" t="s">
        <v>63</v>
      </c>
      <c r="B69" s="268"/>
      <c r="C69" s="203">
        <f>-C59</f>
        <v>-87517.1</v>
      </c>
      <c r="D69" s="203">
        <f>-D59</f>
        <v>-87517.1</v>
      </c>
    </row>
    <row r="71" spans="1:10" s="2" customFormat="1">
      <c r="B71" s="205" t="s">
        <v>28</v>
      </c>
      <c r="C71" s="205"/>
      <c r="D71" s="205"/>
    </row>
    <row r="72" spans="1:10" s="2" customFormat="1">
      <c r="B72" s="205" t="s">
        <v>29</v>
      </c>
      <c r="C72" s="205"/>
      <c r="D72" s="205"/>
      <c r="F72" s="250"/>
      <c r="G72" s="250"/>
      <c r="H72" s="250"/>
      <c r="I72" s="250"/>
      <c r="J72" s="250"/>
    </row>
    <row r="73" spans="1:10" s="2" customFormat="1">
      <c r="B73" s="35" t="s">
        <v>30</v>
      </c>
      <c r="C73" s="204"/>
      <c r="D73" s="205"/>
      <c r="E73" s="205"/>
      <c r="F73" s="205"/>
      <c r="G73" s="205"/>
      <c r="H73" s="205"/>
    </row>
  </sheetData>
  <mergeCells count="33">
    <mergeCell ref="C29:D29"/>
    <mergeCell ref="A44:E44"/>
    <mergeCell ref="A36:B36"/>
    <mergeCell ref="A37:B37"/>
    <mergeCell ref="A38:B38"/>
    <mergeCell ref="A39:B39"/>
    <mergeCell ref="A40:B40"/>
    <mergeCell ref="C62:D62"/>
    <mergeCell ref="A50:E50"/>
    <mergeCell ref="A2:D2"/>
    <mergeCell ref="A3:D3"/>
    <mergeCell ref="A5:D5"/>
    <mergeCell ref="A6:D6"/>
    <mergeCell ref="D17:D19"/>
    <mergeCell ref="C15:D15"/>
    <mergeCell ref="A43:D43"/>
    <mergeCell ref="C52:D52"/>
    <mergeCell ref="A20:B20"/>
    <mergeCell ref="A21:B21"/>
    <mergeCell ref="A27:D27"/>
    <mergeCell ref="D31:D33"/>
    <mergeCell ref="A35:B35"/>
    <mergeCell ref="A41:B41"/>
    <mergeCell ref="A61:E61"/>
    <mergeCell ref="C54:C56"/>
    <mergeCell ref="D54:D56"/>
    <mergeCell ref="A58:B58"/>
    <mergeCell ref="A59:B59"/>
    <mergeCell ref="F72:J72"/>
    <mergeCell ref="C64:C66"/>
    <mergeCell ref="D64:D66"/>
    <mergeCell ref="A68:B68"/>
    <mergeCell ref="A69:B69"/>
  </mergeCells>
  <pageMargins left="0.7" right="0.7" top="0.75" bottom="0.75" header="0.3" footer="0.3"/>
  <pageSetup scale="61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67" zoomScaleNormal="100" workbookViewId="0">
      <selection activeCell="B86" sqref="B86"/>
    </sheetView>
  </sheetViews>
  <sheetFormatPr defaultRowHeight="17.25"/>
  <cols>
    <col min="1" max="1" width="28.5703125" style="45" customWidth="1"/>
    <col min="2" max="2" width="62.7109375" style="45" customWidth="1"/>
    <col min="3" max="3" width="16.140625" style="45" customWidth="1"/>
    <col min="4" max="4" width="19.5703125" style="45" customWidth="1"/>
    <col min="5" max="5" width="12.42578125" style="45" customWidth="1"/>
    <col min="6" max="6" width="11.42578125" style="45" customWidth="1"/>
    <col min="7" max="7" width="10.42578125" style="45" customWidth="1"/>
    <col min="8" max="8" width="11.5703125" style="45" customWidth="1"/>
    <col min="9" max="9" width="10.5703125" style="45" customWidth="1"/>
    <col min="10" max="10" width="11.28515625" style="45" customWidth="1"/>
    <col min="11" max="11" width="10" style="45" customWidth="1"/>
    <col min="12" max="254" width="9.140625" style="45"/>
    <col min="255" max="255" width="28.5703125" style="45" customWidth="1"/>
    <col min="256" max="256" width="51.140625" style="45" customWidth="1"/>
    <col min="257" max="258" width="14" style="45" customWidth="1"/>
    <col min="259" max="259" width="14.28515625" style="45" customWidth="1"/>
    <col min="260" max="260" width="15.5703125" style="45" customWidth="1"/>
    <col min="261" max="510" width="9.140625" style="45"/>
    <col min="511" max="511" width="28.5703125" style="45" customWidth="1"/>
    <col min="512" max="512" width="51.140625" style="45" customWidth="1"/>
    <col min="513" max="514" width="14" style="45" customWidth="1"/>
    <col min="515" max="515" width="14.28515625" style="45" customWidth="1"/>
    <col min="516" max="516" width="15.5703125" style="45" customWidth="1"/>
    <col min="517" max="766" width="9.140625" style="45"/>
    <col min="767" max="767" width="28.5703125" style="45" customWidth="1"/>
    <col min="768" max="768" width="51.140625" style="45" customWidth="1"/>
    <col min="769" max="770" width="14" style="45" customWidth="1"/>
    <col min="771" max="771" width="14.28515625" style="45" customWidth="1"/>
    <col min="772" max="772" width="15.5703125" style="45" customWidth="1"/>
    <col min="773" max="1022" width="9.140625" style="45"/>
    <col min="1023" max="1023" width="28.5703125" style="45" customWidth="1"/>
    <col min="1024" max="1024" width="51.140625" style="45" customWidth="1"/>
    <col min="1025" max="1026" width="14" style="45" customWidth="1"/>
    <col min="1027" max="1027" width="14.28515625" style="45" customWidth="1"/>
    <col min="1028" max="1028" width="15.5703125" style="45" customWidth="1"/>
    <col min="1029" max="1278" width="9.140625" style="45"/>
    <col min="1279" max="1279" width="28.5703125" style="45" customWidth="1"/>
    <col min="1280" max="1280" width="51.140625" style="45" customWidth="1"/>
    <col min="1281" max="1282" width="14" style="45" customWidth="1"/>
    <col min="1283" max="1283" width="14.28515625" style="45" customWidth="1"/>
    <col min="1284" max="1284" width="15.5703125" style="45" customWidth="1"/>
    <col min="1285" max="1534" width="9.140625" style="45"/>
    <col min="1535" max="1535" width="28.5703125" style="45" customWidth="1"/>
    <col min="1536" max="1536" width="51.140625" style="45" customWidth="1"/>
    <col min="1537" max="1538" width="14" style="45" customWidth="1"/>
    <col min="1539" max="1539" width="14.28515625" style="45" customWidth="1"/>
    <col min="1540" max="1540" width="15.5703125" style="45" customWidth="1"/>
    <col min="1541" max="1790" width="9.140625" style="45"/>
    <col min="1791" max="1791" width="28.5703125" style="45" customWidth="1"/>
    <col min="1792" max="1792" width="51.140625" style="45" customWidth="1"/>
    <col min="1793" max="1794" width="14" style="45" customWidth="1"/>
    <col min="1795" max="1795" width="14.28515625" style="45" customWidth="1"/>
    <col min="1796" max="1796" width="15.5703125" style="45" customWidth="1"/>
    <col min="1797" max="2046" width="9.140625" style="45"/>
    <col min="2047" max="2047" width="28.5703125" style="45" customWidth="1"/>
    <col min="2048" max="2048" width="51.140625" style="45" customWidth="1"/>
    <col min="2049" max="2050" width="14" style="45" customWidth="1"/>
    <col min="2051" max="2051" width="14.28515625" style="45" customWidth="1"/>
    <col min="2052" max="2052" width="15.5703125" style="45" customWidth="1"/>
    <col min="2053" max="2302" width="9.140625" style="45"/>
    <col min="2303" max="2303" width="28.5703125" style="45" customWidth="1"/>
    <col min="2304" max="2304" width="51.140625" style="45" customWidth="1"/>
    <col min="2305" max="2306" width="14" style="45" customWidth="1"/>
    <col min="2307" max="2307" width="14.28515625" style="45" customWidth="1"/>
    <col min="2308" max="2308" width="15.5703125" style="45" customWidth="1"/>
    <col min="2309" max="2558" width="9.140625" style="45"/>
    <col min="2559" max="2559" width="28.5703125" style="45" customWidth="1"/>
    <col min="2560" max="2560" width="51.140625" style="45" customWidth="1"/>
    <col min="2561" max="2562" width="14" style="45" customWidth="1"/>
    <col min="2563" max="2563" width="14.28515625" style="45" customWidth="1"/>
    <col min="2564" max="2564" width="15.5703125" style="45" customWidth="1"/>
    <col min="2565" max="2814" width="9.140625" style="45"/>
    <col min="2815" max="2815" width="28.5703125" style="45" customWidth="1"/>
    <col min="2816" max="2816" width="51.140625" style="45" customWidth="1"/>
    <col min="2817" max="2818" width="14" style="45" customWidth="1"/>
    <col min="2819" max="2819" width="14.28515625" style="45" customWidth="1"/>
    <col min="2820" max="2820" width="15.5703125" style="45" customWidth="1"/>
    <col min="2821" max="3070" width="9.140625" style="45"/>
    <col min="3071" max="3071" width="28.5703125" style="45" customWidth="1"/>
    <col min="3072" max="3072" width="51.140625" style="45" customWidth="1"/>
    <col min="3073" max="3074" width="14" style="45" customWidth="1"/>
    <col min="3075" max="3075" width="14.28515625" style="45" customWidth="1"/>
    <col min="3076" max="3076" width="15.5703125" style="45" customWidth="1"/>
    <col min="3077" max="3326" width="9.140625" style="45"/>
    <col min="3327" max="3327" width="28.5703125" style="45" customWidth="1"/>
    <col min="3328" max="3328" width="51.140625" style="45" customWidth="1"/>
    <col min="3329" max="3330" width="14" style="45" customWidth="1"/>
    <col min="3331" max="3331" width="14.28515625" style="45" customWidth="1"/>
    <col min="3332" max="3332" width="15.5703125" style="45" customWidth="1"/>
    <col min="3333" max="3582" width="9.140625" style="45"/>
    <col min="3583" max="3583" width="28.5703125" style="45" customWidth="1"/>
    <col min="3584" max="3584" width="51.140625" style="45" customWidth="1"/>
    <col min="3585" max="3586" width="14" style="45" customWidth="1"/>
    <col min="3587" max="3587" width="14.28515625" style="45" customWidth="1"/>
    <col min="3588" max="3588" width="15.5703125" style="45" customWidth="1"/>
    <col min="3589" max="3838" width="9.140625" style="45"/>
    <col min="3839" max="3839" width="28.5703125" style="45" customWidth="1"/>
    <col min="3840" max="3840" width="51.140625" style="45" customWidth="1"/>
    <col min="3841" max="3842" width="14" style="45" customWidth="1"/>
    <col min="3843" max="3843" width="14.28515625" style="45" customWidth="1"/>
    <col min="3844" max="3844" width="15.5703125" style="45" customWidth="1"/>
    <col min="3845" max="4094" width="9.140625" style="45"/>
    <col min="4095" max="4095" width="28.5703125" style="45" customWidth="1"/>
    <col min="4096" max="4096" width="51.140625" style="45" customWidth="1"/>
    <col min="4097" max="4098" width="14" style="45" customWidth="1"/>
    <col min="4099" max="4099" width="14.28515625" style="45" customWidth="1"/>
    <col min="4100" max="4100" width="15.5703125" style="45" customWidth="1"/>
    <col min="4101" max="4350" width="9.140625" style="45"/>
    <col min="4351" max="4351" width="28.5703125" style="45" customWidth="1"/>
    <col min="4352" max="4352" width="51.140625" style="45" customWidth="1"/>
    <col min="4353" max="4354" width="14" style="45" customWidth="1"/>
    <col min="4355" max="4355" width="14.28515625" style="45" customWidth="1"/>
    <col min="4356" max="4356" width="15.5703125" style="45" customWidth="1"/>
    <col min="4357" max="4606" width="9.140625" style="45"/>
    <col min="4607" max="4607" width="28.5703125" style="45" customWidth="1"/>
    <col min="4608" max="4608" width="51.140625" style="45" customWidth="1"/>
    <col min="4609" max="4610" width="14" style="45" customWidth="1"/>
    <col min="4611" max="4611" width="14.28515625" style="45" customWidth="1"/>
    <col min="4612" max="4612" width="15.5703125" style="45" customWidth="1"/>
    <col min="4613" max="4862" width="9.140625" style="45"/>
    <col min="4863" max="4863" width="28.5703125" style="45" customWidth="1"/>
    <col min="4864" max="4864" width="51.140625" style="45" customWidth="1"/>
    <col min="4865" max="4866" width="14" style="45" customWidth="1"/>
    <col min="4867" max="4867" width="14.28515625" style="45" customWidth="1"/>
    <col min="4868" max="4868" width="15.5703125" style="45" customWidth="1"/>
    <col min="4869" max="5118" width="9.140625" style="45"/>
    <col min="5119" max="5119" width="28.5703125" style="45" customWidth="1"/>
    <col min="5120" max="5120" width="51.140625" style="45" customWidth="1"/>
    <col min="5121" max="5122" width="14" style="45" customWidth="1"/>
    <col min="5123" max="5123" width="14.28515625" style="45" customWidth="1"/>
    <col min="5124" max="5124" width="15.5703125" style="45" customWidth="1"/>
    <col min="5125" max="5374" width="9.140625" style="45"/>
    <col min="5375" max="5375" width="28.5703125" style="45" customWidth="1"/>
    <col min="5376" max="5376" width="51.140625" style="45" customWidth="1"/>
    <col min="5377" max="5378" width="14" style="45" customWidth="1"/>
    <col min="5379" max="5379" width="14.28515625" style="45" customWidth="1"/>
    <col min="5380" max="5380" width="15.5703125" style="45" customWidth="1"/>
    <col min="5381" max="5630" width="9.140625" style="45"/>
    <col min="5631" max="5631" width="28.5703125" style="45" customWidth="1"/>
    <col min="5632" max="5632" width="51.140625" style="45" customWidth="1"/>
    <col min="5633" max="5634" width="14" style="45" customWidth="1"/>
    <col min="5635" max="5635" width="14.28515625" style="45" customWidth="1"/>
    <col min="5636" max="5636" width="15.5703125" style="45" customWidth="1"/>
    <col min="5637" max="5886" width="9.140625" style="45"/>
    <col min="5887" max="5887" width="28.5703125" style="45" customWidth="1"/>
    <col min="5888" max="5888" width="51.140625" style="45" customWidth="1"/>
    <col min="5889" max="5890" width="14" style="45" customWidth="1"/>
    <col min="5891" max="5891" width="14.28515625" style="45" customWidth="1"/>
    <col min="5892" max="5892" width="15.5703125" style="45" customWidth="1"/>
    <col min="5893" max="6142" width="9.140625" style="45"/>
    <col min="6143" max="6143" width="28.5703125" style="45" customWidth="1"/>
    <col min="6144" max="6144" width="51.140625" style="45" customWidth="1"/>
    <col min="6145" max="6146" width="14" style="45" customWidth="1"/>
    <col min="6147" max="6147" width="14.28515625" style="45" customWidth="1"/>
    <col min="6148" max="6148" width="15.5703125" style="45" customWidth="1"/>
    <col min="6149" max="6398" width="9.140625" style="45"/>
    <col min="6399" max="6399" width="28.5703125" style="45" customWidth="1"/>
    <col min="6400" max="6400" width="51.140625" style="45" customWidth="1"/>
    <col min="6401" max="6402" width="14" style="45" customWidth="1"/>
    <col min="6403" max="6403" width="14.28515625" style="45" customWidth="1"/>
    <col min="6404" max="6404" width="15.5703125" style="45" customWidth="1"/>
    <col min="6405" max="6654" width="9.140625" style="45"/>
    <col min="6655" max="6655" width="28.5703125" style="45" customWidth="1"/>
    <col min="6656" max="6656" width="51.140625" style="45" customWidth="1"/>
    <col min="6657" max="6658" width="14" style="45" customWidth="1"/>
    <col min="6659" max="6659" width="14.28515625" style="45" customWidth="1"/>
    <col min="6660" max="6660" width="15.5703125" style="45" customWidth="1"/>
    <col min="6661" max="6910" width="9.140625" style="45"/>
    <col min="6911" max="6911" width="28.5703125" style="45" customWidth="1"/>
    <col min="6912" max="6912" width="51.140625" style="45" customWidth="1"/>
    <col min="6913" max="6914" width="14" style="45" customWidth="1"/>
    <col min="6915" max="6915" width="14.28515625" style="45" customWidth="1"/>
    <col min="6916" max="6916" width="15.5703125" style="45" customWidth="1"/>
    <col min="6917" max="7166" width="9.140625" style="45"/>
    <col min="7167" max="7167" width="28.5703125" style="45" customWidth="1"/>
    <col min="7168" max="7168" width="51.140625" style="45" customWidth="1"/>
    <col min="7169" max="7170" width="14" style="45" customWidth="1"/>
    <col min="7171" max="7171" width="14.28515625" style="45" customWidth="1"/>
    <col min="7172" max="7172" width="15.5703125" style="45" customWidth="1"/>
    <col min="7173" max="7422" width="9.140625" style="45"/>
    <col min="7423" max="7423" width="28.5703125" style="45" customWidth="1"/>
    <col min="7424" max="7424" width="51.140625" style="45" customWidth="1"/>
    <col min="7425" max="7426" width="14" style="45" customWidth="1"/>
    <col min="7427" max="7427" width="14.28515625" style="45" customWidth="1"/>
    <col min="7428" max="7428" width="15.5703125" style="45" customWidth="1"/>
    <col min="7429" max="7678" width="9.140625" style="45"/>
    <col min="7679" max="7679" width="28.5703125" style="45" customWidth="1"/>
    <col min="7680" max="7680" width="51.140625" style="45" customWidth="1"/>
    <col min="7681" max="7682" width="14" style="45" customWidth="1"/>
    <col min="7683" max="7683" width="14.28515625" style="45" customWidth="1"/>
    <col min="7684" max="7684" width="15.5703125" style="45" customWidth="1"/>
    <col min="7685" max="7934" width="9.140625" style="45"/>
    <col min="7935" max="7935" width="28.5703125" style="45" customWidth="1"/>
    <col min="7936" max="7936" width="51.140625" style="45" customWidth="1"/>
    <col min="7937" max="7938" width="14" style="45" customWidth="1"/>
    <col min="7939" max="7939" width="14.28515625" style="45" customWidth="1"/>
    <col min="7940" max="7940" width="15.5703125" style="45" customWidth="1"/>
    <col min="7941" max="8190" width="9.140625" style="45"/>
    <col min="8191" max="8191" width="28.5703125" style="45" customWidth="1"/>
    <col min="8192" max="8192" width="51.140625" style="45" customWidth="1"/>
    <col min="8193" max="8194" width="14" style="45" customWidth="1"/>
    <col min="8195" max="8195" width="14.28515625" style="45" customWidth="1"/>
    <col min="8196" max="8196" width="15.5703125" style="45" customWidth="1"/>
    <col min="8197" max="8446" width="9.140625" style="45"/>
    <col min="8447" max="8447" width="28.5703125" style="45" customWidth="1"/>
    <col min="8448" max="8448" width="51.140625" style="45" customWidth="1"/>
    <col min="8449" max="8450" width="14" style="45" customWidth="1"/>
    <col min="8451" max="8451" width="14.28515625" style="45" customWidth="1"/>
    <col min="8452" max="8452" width="15.5703125" style="45" customWidth="1"/>
    <col min="8453" max="8702" width="9.140625" style="45"/>
    <col min="8703" max="8703" width="28.5703125" style="45" customWidth="1"/>
    <col min="8704" max="8704" width="51.140625" style="45" customWidth="1"/>
    <col min="8705" max="8706" width="14" style="45" customWidth="1"/>
    <col min="8707" max="8707" width="14.28515625" style="45" customWidth="1"/>
    <col min="8708" max="8708" width="15.5703125" style="45" customWidth="1"/>
    <col min="8709" max="8958" width="9.140625" style="45"/>
    <col min="8959" max="8959" width="28.5703125" style="45" customWidth="1"/>
    <col min="8960" max="8960" width="51.140625" style="45" customWidth="1"/>
    <col min="8961" max="8962" width="14" style="45" customWidth="1"/>
    <col min="8963" max="8963" width="14.28515625" style="45" customWidth="1"/>
    <col min="8964" max="8964" width="15.5703125" style="45" customWidth="1"/>
    <col min="8965" max="9214" width="9.140625" style="45"/>
    <col min="9215" max="9215" width="28.5703125" style="45" customWidth="1"/>
    <col min="9216" max="9216" width="51.140625" style="45" customWidth="1"/>
    <col min="9217" max="9218" width="14" style="45" customWidth="1"/>
    <col min="9219" max="9219" width="14.28515625" style="45" customWidth="1"/>
    <col min="9220" max="9220" width="15.5703125" style="45" customWidth="1"/>
    <col min="9221" max="9470" width="9.140625" style="45"/>
    <col min="9471" max="9471" width="28.5703125" style="45" customWidth="1"/>
    <col min="9472" max="9472" width="51.140625" style="45" customWidth="1"/>
    <col min="9473" max="9474" width="14" style="45" customWidth="1"/>
    <col min="9475" max="9475" width="14.28515625" style="45" customWidth="1"/>
    <col min="9476" max="9476" width="15.5703125" style="45" customWidth="1"/>
    <col min="9477" max="9726" width="9.140625" style="45"/>
    <col min="9727" max="9727" width="28.5703125" style="45" customWidth="1"/>
    <col min="9728" max="9728" width="51.140625" style="45" customWidth="1"/>
    <col min="9729" max="9730" width="14" style="45" customWidth="1"/>
    <col min="9731" max="9731" width="14.28515625" style="45" customWidth="1"/>
    <col min="9732" max="9732" width="15.5703125" style="45" customWidth="1"/>
    <col min="9733" max="9982" width="9.140625" style="45"/>
    <col min="9983" max="9983" width="28.5703125" style="45" customWidth="1"/>
    <col min="9984" max="9984" width="51.140625" style="45" customWidth="1"/>
    <col min="9985" max="9986" width="14" style="45" customWidth="1"/>
    <col min="9987" max="9987" width="14.28515625" style="45" customWidth="1"/>
    <col min="9988" max="9988" width="15.5703125" style="45" customWidth="1"/>
    <col min="9989" max="10238" width="9.140625" style="45"/>
    <col min="10239" max="10239" width="28.5703125" style="45" customWidth="1"/>
    <col min="10240" max="10240" width="51.140625" style="45" customWidth="1"/>
    <col min="10241" max="10242" width="14" style="45" customWidth="1"/>
    <col min="10243" max="10243" width="14.28515625" style="45" customWidth="1"/>
    <col min="10244" max="10244" width="15.5703125" style="45" customWidth="1"/>
    <col min="10245" max="10494" width="9.140625" style="45"/>
    <col min="10495" max="10495" width="28.5703125" style="45" customWidth="1"/>
    <col min="10496" max="10496" width="51.140625" style="45" customWidth="1"/>
    <col min="10497" max="10498" width="14" style="45" customWidth="1"/>
    <col min="10499" max="10499" width="14.28515625" style="45" customWidth="1"/>
    <col min="10500" max="10500" width="15.5703125" style="45" customWidth="1"/>
    <col min="10501" max="10750" width="9.140625" style="45"/>
    <col min="10751" max="10751" width="28.5703125" style="45" customWidth="1"/>
    <col min="10752" max="10752" width="51.140625" style="45" customWidth="1"/>
    <col min="10753" max="10754" width="14" style="45" customWidth="1"/>
    <col min="10755" max="10755" width="14.28515625" style="45" customWidth="1"/>
    <col min="10756" max="10756" width="15.5703125" style="45" customWidth="1"/>
    <col min="10757" max="11006" width="9.140625" style="45"/>
    <col min="11007" max="11007" width="28.5703125" style="45" customWidth="1"/>
    <col min="11008" max="11008" width="51.140625" style="45" customWidth="1"/>
    <col min="11009" max="11010" width="14" style="45" customWidth="1"/>
    <col min="11011" max="11011" width="14.28515625" style="45" customWidth="1"/>
    <col min="11012" max="11012" width="15.5703125" style="45" customWidth="1"/>
    <col min="11013" max="11262" width="9.140625" style="45"/>
    <col min="11263" max="11263" width="28.5703125" style="45" customWidth="1"/>
    <col min="11264" max="11264" width="51.140625" style="45" customWidth="1"/>
    <col min="11265" max="11266" width="14" style="45" customWidth="1"/>
    <col min="11267" max="11267" width="14.28515625" style="45" customWidth="1"/>
    <col min="11268" max="11268" width="15.5703125" style="45" customWidth="1"/>
    <col min="11269" max="11518" width="9.140625" style="45"/>
    <col min="11519" max="11519" width="28.5703125" style="45" customWidth="1"/>
    <col min="11520" max="11520" width="51.140625" style="45" customWidth="1"/>
    <col min="11521" max="11522" width="14" style="45" customWidth="1"/>
    <col min="11523" max="11523" width="14.28515625" style="45" customWidth="1"/>
    <col min="11524" max="11524" width="15.5703125" style="45" customWidth="1"/>
    <col min="11525" max="11774" width="9.140625" style="45"/>
    <col min="11775" max="11775" width="28.5703125" style="45" customWidth="1"/>
    <col min="11776" max="11776" width="51.140625" style="45" customWidth="1"/>
    <col min="11777" max="11778" width="14" style="45" customWidth="1"/>
    <col min="11779" max="11779" width="14.28515625" style="45" customWidth="1"/>
    <col min="11780" max="11780" width="15.5703125" style="45" customWidth="1"/>
    <col min="11781" max="12030" width="9.140625" style="45"/>
    <col min="12031" max="12031" width="28.5703125" style="45" customWidth="1"/>
    <col min="12032" max="12032" width="51.140625" style="45" customWidth="1"/>
    <col min="12033" max="12034" width="14" style="45" customWidth="1"/>
    <col min="12035" max="12035" width="14.28515625" style="45" customWidth="1"/>
    <col min="12036" max="12036" width="15.5703125" style="45" customWidth="1"/>
    <col min="12037" max="12286" width="9.140625" style="45"/>
    <col min="12287" max="12287" width="28.5703125" style="45" customWidth="1"/>
    <col min="12288" max="12288" width="51.140625" style="45" customWidth="1"/>
    <col min="12289" max="12290" width="14" style="45" customWidth="1"/>
    <col min="12291" max="12291" width="14.28515625" style="45" customWidth="1"/>
    <col min="12292" max="12292" width="15.5703125" style="45" customWidth="1"/>
    <col min="12293" max="12542" width="9.140625" style="45"/>
    <col min="12543" max="12543" width="28.5703125" style="45" customWidth="1"/>
    <col min="12544" max="12544" width="51.140625" style="45" customWidth="1"/>
    <col min="12545" max="12546" width="14" style="45" customWidth="1"/>
    <col min="12547" max="12547" width="14.28515625" style="45" customWidth="1"/>
    <col min="12548" max="12548" width="15.5703125" style="45" customWidth="1"/>
    <col min="12549" max="12798" width="9.140625" style="45"/>
    <col min="12799" max="12799" width="28.5703125" style="45" customWidth="1"/>
    <col min="12800" max="12800" width="51.140625" style="45" customWidth="1"/>
    <col min="12801" max="12802" width="14" style="45" customWidth="1"/>
    <col min="12803" max="12803" width="14.28515625" style="45" customWidth="1"/>
    <col min="12804" max="12804" width="15.5703125" style="45" customWidth="1"/>
    <col min="12805" max="13054" width="9.140625" style="45"/>
    <col min="13055" max="13055" width="28.5703125" style="45" customWidth="1"/>
    <col min="13056" max="13056" width="51.140625" style="45" customWidth="1"/>
    <col min="13057" max="13058" width="14" style="45" customWidth="1"/>
    <col min="13059" max="13059" width="14.28515625" style="45" customWidth="1"/>
    <col min="13060" max="13060" width="15.5703125" style="45" customWidth="1"/>
    <col min="13061" max="13310" width="9.140625" style="45"/>
    <col min="13311" max="13311" width="28.5703125" style="45" customWidth="1"/>
    <col min="13312" max="13312" width="51.140625" style="45" customWidth="1"/>
    <col min="13313" max="13314" width="14" style="45" customWidth="1"/>
    <col min="13315" max="13315" width="14.28515625" style="45" customWidth="1"/>
    <col min="13316" max="13316" width="15.5703125" style="45" customWidth="1"/>
    <col min="13317" max="13566" width="9.140625" style="45"/>
    <col min="13567" max="13567" width="28.5703125" style="45" customWidth="1"/>
    <col min="13568" max="13568" width="51.140625" style="45" customWidth="1"/>
    <col min="13569" max="13570" width="14" style="45" customWidth="1"/>
    <col min="13571" max="13571" width="14.28515625" style="45" customWidth="1"/>
    <col min="13572" max="13572" width="15.5703125" style="45" customWidth="1"/>
    <col min="13573" max="13822" width="9.140625" style="45"/>
    <col min="13823" max="13823" width="28.5703125" style="45" customWidth="1"/>
    <col min="13824" max="13824" width="51.140625" style="45" customWidth="1"/>
    <col min="13825" max="13826" width="14" style="45" customWidth="1"/>
    <col min="13827" max="13827" width="14.28515625" style="45" customWidth="1"/>
    <col min="13828" max="13828" width="15.5703125" style="45" customWidth="1"/>
    <col min="13829" max="14078" width="9.140625" style="45"/>
    <col min="14079" max="14079" width="28.5703125" style="45" customWidth="1"/>
    <col min="14080" max="14080" width="51.140625" style="45" customWidth="1"/>
    <col min="14081" max="14082" width="14" style="45" customWidth="1"/>
    <col min="14083" max="14083" width="14.28515625" style="45" customWidth="1"/>
    <col min="14084" max="14084" width="15.5703125" style="45" customWidth="1"/>
    <col min="14085" max="14334" width="9.140625" style="45"/>
    <col min="14335" max="14335" width="28.5703125" style="45" customWidth="1"/>
    <col min="14336" max="14336" width="51.140625" style="45" customWidth="1"/>
    <col min="14337" max="14338" width="14" style="45" customWidth="1"/>
    <col min="14339" max="14339" width="14.28515625" style="45" customWidth="1"/>
    <col min="14340" max="14340" width="15.5703125" style="45" customWidth="1"/>
    <col min="14341" max="14590" width="9.140625" style="45"/>
    <col min="14591" max="14591" width="28.5703125" style="45" customWidth="1"/>
    <col min="14592" max="14592" width="51.140625" style="45" customWidth="1"/>
    <col min="14593" max="14594" width="14" style="45" customWidth="1"/>
    <col min="14595" max="14595" width="14.28515625" style="45" customWidth="1"/>
    <col min="14596" max="14596" width="15.5703125" style="45" customWidth="1"/>
    <col min="14597" max="14846" width="9.140625" style="45"/>
    <col min="14847" max="14847" width="28.5703125" style="45" customWidth="1"/>
    <col min="14848" max="14848" width="51.140625" style="45" customWidth="1"/>
    <col min="14849" max="14850" width="14" style="45" customWidth="1"/>
    <col min="14851" max="14851" width="14.28515625" style="45" customWidth="1"/>
    <col min="14852" max="14852" width="15.5703125" style="45" customWidth="1"/>
    <col min="14853" max="15102" width="9.140625" style="45"/>
    <col min="15103" max="15103" width="28.5703125" style="45" customWidth="1"/>
    <col min="15104" max="15104" width="51.140625" style="45" customWidth="1"/>
    <col min="15105" max="15106" width="14" style="45" customWidth="1"/>
    <col min="15107" max="15107" width="14.28515625" style="45" customWidth="1"/>
    <col min="15108" max="15108" width="15.5703125" style="45" customWidth="1"/>
    <col min="15109" max="15358" width="9.140625" style="45"/>
    <col min="15359" max="15359" width="28.5703125" style="45" customWidth="1"/>
    <col min="15360" max="15360" width="51.140625" style="45" customWidth="1"/>
    <col min="15361" max="15362" width="14" style="45" customWidth="1"/>
    <col min="15363" max="15363" width="14.28515625" style="45" customWidth="1"/>
    <col min="15364" max="15364" width="15.5703125" style="45" customWidth="1"/>
    <col min="15365" max="15614" width="9.140625" style="45"/>
    <col min="15615" max="15615" width="28.5703125" style="45" customWidth="1"/>
    <col min="15616" max="15616" width="51.140625" style="45" customWidth="1"/>
    <col min="15617" max="15618" width="14" style="45" customWidth="1"/>
    <col min="15619" max="15619" width="14.28515625" style="45" customWidth="1"/>
    <col min="15620" max="15620" width="15.5703125" style="45" customWidth="1"/>
    <col min="15621" max="15870" width="9.140625" style="45"/>
    <col min="15871" max="15871" width="28.5703125" style="45" customWidth="1"/>
    <col min="15872" max="15872" width="51.140625" style="45" customWidth="1"/>
    <col min="15873" max="15874" width="14" style="45" customWidth="1"/>
    <col min="15875" max="15875" width="14.28515625" style="45" customWidth="1"/>
    <col min="15876" max="15876" width="15.5703125" style="45" customWidth="1"/>
    <col min="15877" max="16126" width="9.140625" style="45"/>
    <col min="16127" max="16127" width="28.5703125" style="45" customWidth="1"/>
    <col min="16128" max="16128" width="51.140625" style="45" customWidth="1"/>
    <col min="16129" max="16130" width="14" style="45" customWidth="1"/>
    <col min="16131" max="16131" width="14.28515625" style="45" customWidth="1"/>
    <col min="16132" max="16132" width="15.5703125" style="45" customWidth="1"/>
    <col min="16133" max="16384" width="9.140625" style="45"/>
  </cols>
  <sheetData>
    <row r="1" spans="1:5">
      <c r="D1" s="46" t="s">
        <v>98</v>
      </c>
    </row>
    <row r="2" spans="1:5" s="48" customFormat="1">
      <c r="A2" s="271" t="s">
        <v>111</v>
      </c>
      <c r="B2" s="271"/>
      <c r="C2" s="271"/>
      <c r="D2" s="271"/>
      <c r="E2" s="47"/>
    </row>
    <row r="3" spans="1:5" s="48" customFormat="1">
      <c r="A3" s="271" t="s">
        <v>2</v>
      </c>
      <c r="B3" s="271"/>
      <c r="C3" s="271"/>
      <c r="D3" s="271"/>
      <c r="E3" s="47"/>
    </row>
    <row r="4" spans="1:5">
      <c r="D4" s="46"/>
    </row>
    <row r="5" spans="1:5" ht="55.5" customHeight="1">
      <c r="A5" s="272" t="s">
        <v>109</v>
      </c>
      <c r="B5" s="272"/>
      <c r="C5" s="272"/>
      <c r="D5" s="272"/>
    </row>
    <row r="6" spans="1:5" s="49" customFormat="1">
      <c r="A6" s="273" t="s">
        <v>50</v>
      </c>
      <c r="B6" s="273"/>
      <c r="C6" s="273"/>
      <c r="D6" s="273"/>
    </row>
    <row r="7" spans="1:5" s="49" customFormat="1">
      <c r="A7" s="82"/>
      <c r="B7" s="82"/>
      <c r="C7" s="82"/>
      <c r="D7" s="82"/>
    </row>
    <row r="8" spans="1:5" s="49" customFormat="1">
      <c r="A8" s="77" t="s">
        <v>100</v>
      </c>
    </row>
    <row r="9" spans="1:5" s="49" customFormat="1">
      <c r="A9" s="77"/>
    </row>
    <row r="10" spans="1:5" s="49" customFormat="1">
      <c r="A10" s="50" t="s">
        <v>51</v>
      </c>
      <c r="B10" s="50" t="s">
        <v>52</v>
      </c>
      <c r="C10" s="149"/>
    </row>
    <row r="11" spans="1:5" s="49" customFormat="1">
      <c r="A11" s="51" t="s">
        <v>53</v>
      </c>
      <c r="B11" s="51" t="s">
        <v>54</v>
      </c>
      <c r="C11" s="52"/>
    </row>
    <row r="12" spans="1:5" s="49" customFormat="1">
      <c r="A12" s="52"/>
      <c r="B12" s="52"/>
      <c r="C12" s="52"/>
    </row>
    <row r="13" spans="1:5" s="49" customFormat="1">
      <c r="A13" s="53" t="s">
        <v>55</v>
      </c>
    </row>
    <row r="14" spans="1:5" s="49" customFormat="1">
      <c r="A14" s="54"/>
      <c r="D14" s="135"/>
    </row>
    <row r="15" spans="1:5" ht="71.25" customHeight="1">
      <c r="A15" s="51" t="s">
        <v>56</v>
      </c>
      <c r="B15" s="55" t="s">
        <v>53</v>
      </c>
      <c r="C15" s="274" t="s">
        <v>115</v>
      </c>
      <c r="D15" s="274"/>
    </row>
    <row r="16" spans="1:5">
      <c r="A16" s="51" t="s">
        <v>57</v>
      </c>
      <c r="B16" s="55">
        <v>31001</v>
      </c>
      <c r="C16" s="144" t="s">
        <v>102</v>
      </c>
      <c r="D16" s="144" t="s">
        <v>26</v>
      </c>
    </row>
    <row r="17" spans="1:4" ht="35.25" customHeight="1">
      <c r="A17" s="57" t="s">
        <v>59</v>
      </c>
      <c r="B17" s="55" t="str">
        <f>+'Հավելված N 1'!C27</f>
        <v>Այլ նշանակության ճանապարհների հիմնանորոգում</v>
      </c>
      <c r="C17" s="150"/>
      <c r="D17" s="262"/>
    </row>
    <row r="18" spans="1:4" ht="35.25" customHeight="1">
      <c r="A18" s="57" t="s">
        <v>60</v>
      </c>
      <c r="B18" s="55" t="str">
        <f>+'Հավելված N 1'!C29</f>
        <v>Այլ նշանակության ճանապարհների հիմնանորոգման աշխատանքներ</v>
      </c>
      <c r="C18" s="151"/>
      <c r="D18" s="263"/>
    </row>
    <row r="19" spans="1:4" ht="35.25" customHeight="1">
      <c r="A19" s="57" t="s">
        <v>61</v>
      </c>
      <c r="B19" s="55" t="str">
        <f>+'Հավելված N 1'!C31</f>
        <v xml:space="preserve">  Պետական մարմինների կողմից օգտագործվող ոչ ֆինանսական ակտիվների հետ գործառնություններ </v>
      </c>
      <c r="C19" s="152"/>
      <c r="D19" s="264"/>
    </row>
    <row r="20" spans="1:4" ht="35.25" customHeight="1">
      <c r="A20" s="275" t="s">
        <v>62</v>
      </c>
      <c r="B20" s="276"/>
      <c r="C20" s="153"/>
      <c r="D20" s="58"/>
    </row>
    <row r="21" spans="1:4" ht="35.25" customHeight="1">
      <c r="A21" s="277" t="s">
        <v>63</v>
      </c>
      <c r="B21" s="277"/>
      <c r="C21" s="161">
        <f>'Հավելված 5'!C21</f>
        <v>87517.1</v>
      </c>
      <c r="D21" s="131">
        <f>'Հավելված N 2 '!H30</f>
        <v>87517.1</v>
      </c>
    </row>
    <row r="23" spans="1:4" s="59" customFormat="1" ht="40.5" customHeight="1">
      <c r="A23" s="284" t="s">
        <v>110</v>
      </c>
      <c r="B23" s="284"/>
      <c r="C23" s="284"/>
      <c r="D23" s="284"/>
    </row>
    <row r="24" spans="1:4" s="59" customFormat="1" ht="9.75" customHeight="1">
      <c r="A24" s="137"/>
      <c r="B24" s="137"/>
      <c r="C24" s="140"/>
      <c r="D24" s="137"/>
    </row>
    <row r="25" spans="1:4" s="59" customFormat="1">
      <c r="A25" s="285" t="s">
        <v>99</v>
      </c>
      <c r="B25" s="285"/>
      <c r="C25" s="285"/>
      <c r="D25" s="285"/>
    </row>
    <row r="26" spans="1:4" s="59" customFormat="1" ht="12" customHeight="1">
      <c r="A26" s="84"/>
      <c r="B26" s="84"/>
      <c r="C26" s="141"/>
      <c r="D26" s="84"/>
    </row>
    <row r="27" spans="1:4" s="59" customFormat="1">
      <c r="A27" s="77" t="s">
        <v>100</v>
      </c>
      <c r="B27" s="60"/>
      <c r="C27" s="60"/>
      <c r="D27" s="60"/>
    </row>
    <row r="28" spans="1:4" s="59" customFormat="1">
      <c r="A28" s="77"/>
      <c r="B28" s="60"/>
      <c r="C28" s="60"/>
      <c r="D28" s="60"/>
    </row>
    <row r="29" spans="1:4" s="49" customFormat="1">
      <c r="A29" s="50" t="s">
        <v>51</v>
      </c>
      <c r="B29" s="50" t="s">
        <v>52</v>
      </c>
      <c r="C29" s="149"/>
    </row>
    <row r="30" spans="1:4" s="49" customFormat="1">
      <c r="A30" s="51" t="s">
        <v>53</v>
      </c>
      <c r="B30" s="51" t="str">
        <f>'Հավելված N 1'!C13</f>
        <v>Ճանապարհային ցանցի բարելավում</v>
      </c>
      <c r="C30" s="52"/>
    </row>
    <row r="31" spans="1:4" s="59" customFormat="1" ht="19.5" customHeight="1">
      <c r="A31" s="63"/>
      <c r="B31" s="62"/>
      <c r="C31" s="62"/>
      <c r="D31" s="62"/>
    </row>
    <row r="32" spans="1:4" s="59" customFormat="1" ht="24" customHeight="1">
      <c r="A32" s="269" t="s">
        <v>55</v>
      </c>
      <c r="B32" s="269"/>
      <c r="C32" s="269"/>
      <c r="D32" s="269"/>
    </row>
    <row r="33" spans="1:7">
      <c r="A33" s="129"/>
      <c r="B33" s="129"/>
      <c r="C33" s="139"/>
      <c r="D33" s="136"/>
    </row>
    <row r="34" spans="1:7" s="59" customFormat="1" ht="51" customHeight="1">
      <c r="A34" s="128" t="s">
        <v>56</v>
      </c>
      <c r="B34" s="61">
        <f>'Հավելված N 2 '!D19</f>
        <v>1049</v>
      </c>
      <c r="C34" s="274" t="s">
        <v>114</v>
      </c>
      <c r="D34" s="274"/>
    </row>
    <row r="35" spans="1:7" s="59" customFormat="1" ht="38.25" customHeight="1">
      <c r="A35" s="128" t="s">
        <v>57</v>
      </c>
      <c r="B35" s="61">
        <f>'Հավելված N 1'!B19</f>
        <v>21001</v>
      </c>
      <c r="C35" s="144" t="s">
        <v>102</v>
      </c>
      <c r="D35" s="144" t="s">
        <v>26</v>
      </c>
    </row>
    <row r="36" spans="1:7" s="59" customFormat="1" ht="39.75" customHeight="1">
      <c r="A36" s="128" t="s">
        <v>59</v>
      </c>
      <c r="B36" s="109" t="str">
        <f>'Հավելված N 1'!C20</f>
        <v xml:space="preserve"> Պետական նշանակության ավտոճանապարհների հիմնանորոգում</v>
      </c>
      <c r="C36" s="154"/>
      <c r="D36" s="262"/>
    </row>
    <row r="37" spans="1:7" s="59" customFormat="1" ht="60" customHeight="1">
      <c r="A37" s="128" t="s">
        <v>60</v>
      </c>
      <c r="B37" s="61" t="str">
        <f>'Հավելված N 1'!C22</f>
        <v xml:space="preserve"> Միջպետական, հանրապետական և մարզային նշանակության ավտոճոնապարհների քայքայված ծածկի վերանորոգում, մաշված ծածկի փոխարինում</v>
      </c>
      <c r="C37" s="155"/>
      <c r="D37" s="263"/>
    </row>
    <row r="38" spans="1:7" s="59" customFormat="1" ht="50.25" customHeight="1">
      <c r="A38" s="128" t="s">
        <v>61</v>
      </c>
      <c r="B38" s="61" t="str">
        <f>'Հավելված N 1'!C24</f>
        <v xml:space="preserve"> Հանրության կողմից անմիջականորեն օգտագործվող ակտիվների հետ կապված միջոցառումներ</v>
      </c>
      <c r="C38" s="156"/>
      <c r="D38" s="264"/>
    </row>
    <row r="39" spans="1:7" s="59" customFormat="1" ht="51.75">
      <c r="A39" s="130" t="s">
        <v>64</v>
      </c>
      <c r="B39" s="61" t="s">
        <v>82</v>
      </c>
      <c r="C39" s="156"/>
      <c r="D39" s="127"/>
    </row>
    <row r="40" spans="1:7" s="59" customFormat="1">
      <c r="A40" s="265" t="s">
        <v>62</v>
      </c>
      <c r="B40" s="278"/>
      <c r="C40" s="157"/>
      <c r="D40" s="128"/>
    </row>
    <row r="41" spans="1:7" s="111" customFormat="1" ht="17.25" customHeight="1">
      <c r="A41" s="282" t="s">
        <v>83</v>
      </c>
      <c r="B41" s="283"/>
      <c r="C41" s="138"/>
      <c r="D41" s="112" t="s">
        <v>84</v>
      </c>
      <c r="E41" s="110" t="s">
        <v>84</v>
      </c>
      <c r="F41" s="110" t="s">
        <v>84</v>
      </c>
      <c r="G41" s="110" t="s">
        <v>84</v>
      </c>
    </row>
    <row r="42" spans="1:7" s="111" customFormat="1" ht="17.25" customHeight="1">
      <c r="A42" s="282" t="s">
        <v>85</v>
      </c>
      <c r="B42" s="283"/>
      <c r="C42" s="138"/>
      <c r="D42" s="112" t="s">
        <v>84</v>
      </c>
      <c r="E42" s="110" t="s">
        <v>84</v>
      </c>
      <c r="F42" s="110" t="s">
        <v>84</v>
      </c>
      <c r="G42" s="110" t="s">
        <v>84</v>
      </c>
    </row>
    <row r="43" spans="1:7" s="111" customFormat="1" ht="17.25" customHeight="1">
      <c r="A43" s="282" t="s">
        <v>86</v>
      </c>
      <c r="B43" s="283"/>
      <c r="C43" s="138"/>
      <c r="D43" s="112" t="s">
        <v>84</v>
      </c>
      <c r="E43" s="110" t="s">
        <v>84</v>
      </c>
      <c r="F43" s="110" t="s">
        <v>84</v>
      </c>
      <c r="G43" s="110" t="s">
        <v>84</v>
      </c>
    </row>
    <row r="44" spans="1:7" s="111" customFormat="1" ht="17.25" customHeight="1">
      <c r="A44" s="282" t="s">
        <v>87</v>
      </c>
      <c r="B44" s="283"/>
      <c r="C44" s="138"/>
      <c r="D44" s="112" t="s">
        <v>84</v>
      </c>
      <c r="E44" s="110" t="s">
        <v>84</v>
      </c>
      <c r="F44" s="110" t="s">
        <v>84</v>
      </c>
      <c r="G44" s="110" t="s">
        <v>84</v>
      </c>
    </row>
    <row r="45" spans="1:7" s="111" customFormat="1" ht="17.25" customHeight="1">
      <c r="A45" s="282" t="s">
        <v>88</v>
      </c>
      <c r="B45" s="283"/>
      <c r="C45" s="138"/>
      <c r="D45" s="112" t="s">
        <v>84</v>
      </c>
      <c r="E45" s="110" t="s">
        <v>84</v>
      </c>
      <c r="F45" s="110" t="s">
        <v>84</v>
      </c>
      <c r="G45" s="110" t="s">
        <v>84</v>
      </c>
    </row>
    <row r="46" spans="1:7" s="59" customFormat="1" ht="24.75" customHeight="1">
      <c r="A46" s="267" t="s">
        <v>63</v>
      </c>
      <c r="B46" s="279"/>
      <c r="C46" s="213">
        <f>'Հավելված 5'!C41</f>
        <v>-87517.1</v>
      </c>
      <c r="D46" s="160">
        <f>'Հավելված N 2 '!H29</f>
        <v>-87517.1</v>
      </c>
    </row>
    <row r="47" spans="1:7" s="59" customFormat="1" ht="24.75" customHeight="1">
      <c r="A47" s="196"/>
      <c r="B47" s="202"/>
      <c r="C47" s="214"/>
      <c r="D47" s="212"/>
    </row>
    <row r="48" spans="1:7" s="49" customFormat="1">
      <c r="A48" s="50" t="s">
        <v>51</v>
      </c>
      <c r="B48" s="50" t="s">
        <v>52</v>
      </c>
      <c r="C48" s="149"/>
    </row>
    <row r="49" spans="1:5" s="49" customFormat="1">
      <c r="A49" s="215">
        <f>'Հավելված 5'!A48</f>
        <v>1139</v>
      </c>
      <c r="B49" s="109" t="str">
        <f>'Հավելված N 1'!C46</f>
        <v xml:space="preserve"> ՀՀ կառավարության պահուստային ֆոնդ</v>
      </c>
      <c r="C49" s="52"/>
    </row>
    <row r="50" spans="1:5" s="59" customFormat="1" ht="12" customHeight="1">
      <c r="A50" s="63"/>
      <c r="B50" s="62"/>
      <c r="C50" s="62"/>
      <c r="D50" s="62"/>
    </row>
    <row r="51" spans="1:5" s="59" customFormat="1" ht="23.25" customHeight="1">
      <c r="A51" s="269" t="s">
        <v>55</v>
      </c>
      <c r="B51" s="269"/>
      <c r="C51" s="269"/>
      <c r="D51" s="269"/>
    </row>
    <row r="52" spans="1:5" ht="14.25" customHeight="1">
      <c r="A52" s="194"/>
      <c r="B52" s="194"/>
      <c r="C52" s="194"/>
      <c r="D52" s="136"/>
    </row>
    <row r="53" spans="1:5" s="59" customFormat="1" ht="54.75" customHeight="1">
      <c r="A53" s="193" t="s">
        <v>56</v>
      </c>
      <c r="B53" s="61">
        <f>'Հավելված 5'!B52</f>
        <v>1139</v>
      </c>
      <c r="C53" s="274" t="s">
        <v>114</v>
      </c>
      <c r="D53" s="274"/>
    </row>
    <row r="54" spans="1:5" s="59" customFormat="1" ht="38.25" customHeight="1">
      <c r="A54" s="193" t="s">
        <v>57</v>
      </c>
      <c r="B54" s="61">
        <f>'Հավելված 5'!B53</f>
        <v>11001</v>
      </c>
      <c r="C54" s="144" t="s">
        <v>102</v>
      </c>
      <c r="D54" s="144" t="s">
        <v>26</v>
      </c>
    </row>
    <row r="55" spans="1:5" s="59" customFormat="1" ht="39.75" customHeight="1">
      <c r="A55" s="193" t="s">
        <v>59</v>
      </c>
      <c r="B55" s="109" t="str">
        <f>'Հավելված 5'!B54</f>
        <v xml:space="preserve"> ՀՀ կառավարության պահուստային ֆոնդ</v>
      </c>
      <c r="C55" s="154"/>
      <c r="D55" s="262"/>
    </row>
    <row r="56" spans="1:5" s="59" customFormat="1" ht="77.25" customHeight="1">
      <c r="A56" s="193" t="s">
        <v>60</v>
      </c>
      <c r="B56" s="61" t="str">
        <f>'Հավելված 5'!B55</f>
        <v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v>
      </c>
      <c r="C56" s="155"/>
      <c r="D56" s="263"/>
    </row>
    <row r="57" spans="1:5" s="59" customFormat="1" ht="29.25" customHeight="1">
      <c r="A57" s="193" t="s">
        <v>61</v>
      </c>
      <c r="B57" s="61" t="str">
        <f>'Հավելված 5'!B56</f>
        <v xml:space="preserve"> Ծառայությունների մատուցում</v>
      </c>
      <c r="C57" s="156"/>
      <c r="D57" s="264"/>
    </row>
    <row r="58" spans="1:5" s="59" customFormat="1" ht="51.75">
      <c r="A58" s="196" t="s">
        <v>64</v>
      </c>
      <c r="B58" s="61" t="str">
        <f>'Հավելված 5'!B57</f>
        <v>ՀՀ կառավարություն</v>
      </c>
      <c r="C58" s="156"/>
      <c r="D58" s="195"/>
    </row>
    <row r="59" spans="1:5" s="59" customFormat="1">
      <c r="A59" s="265" t="s">
        <v>62</v>
      </c>
      <c r="B59" s="278"/>
      <c r="C59" s="197"/>
      <c r="D59" s="193"/>
    </row>
    <row r="60" spans="1:5" s="59" customFormat="1" ht="24.75" customHeight="1">
      <c r="A60" s="267" t="s">
        <v>63</v>
      </c>
      <c r="B60" s="279"/>
      <c r="C60" s="213">
        <f>'Հավելված 5'!C59</f>
        <v>87517.1</v>
      </c>
      <c r="D60" s="213">
        <f>'Հավելված 5'!D59</f>
        <v>87517.1</v>
      </c>
    </row>
    <row r="61" spans="1:5" s="59" customFormat="1" ht="24.75" customHeight="1">
      <c r="A61" s="209"/>
      <c r="B61" s="209"/>
      <c r="C61" s="214"/>
      <c r="D61" s="214"/>
    </row>
    <row r="62" spans="1:5" s="59" customFormat="1" ht="17.25" customHeight="1">
      <c r="A62" s="269" t="s">
        <v>55</v>
      </c>
      <c r="B62" s="269"/>
      <c r="C62" s="269"/>
      <c r="D62" s="269"/>
      <c r="E62" s="269"/>
    </row>
    <row r="63" spans="1:5" s="59" customFormat="1" ht="71.25" customHeight="1">
      <c r="A63" s="208" t="s">
        <v>56</v>
      </c>
      <c r="B63" s="61">
        <v>1139</v>
      </c>
      <c r="C63" s="270" t="s">
        <v>138</v>
      </c>
      <c r="D63" s="266"/>
    </row>
    <row r="64" spans="1:5" s="59" customFormat="1" ht="27" customHeight="1">
      <c r="A64" s="208" t="s">
        <v>57</v>
      </c>
      <c r="B64" s="61">
        <v>11001</v>
      </c>
      <c r="C64" s="56" t="s">
        <v>139</v>
      </c>
      <c r="D64" s="56" t="s">
        <v>58</v>
      </c>
    </row>
    <row r="65" spans="1:10" s="59" customFormat="1" ht="34.5">
      <c r="A65" s="208" t="s">
        <v>59</v>
      </c>
      <c r="B65" s="109" t="str">
        <f>'Հավելված 5'!B64</f>
        <v xml:space="preserve"> ՀՀ կառավարության պահուստային ֆոնդ</v>
      </c>
      <c r="C65" s="262"/>
      <c r="D65" s="262"/>
    </row>
    <row r="66" spans="1:10" s="59" customFormat="1" ht="44.25" customHeight="1">
      <c r="A66" s="208" t="s">
        <v>60</v>
      </c>
      <c r="B66" s="61" t="str">
        <f>B55</f>
        <v xml:space="preserve"> ՀՀ կառավարության պահուստային ֆոնդ</v>
      </c>
      <c r="C66" s="263"/>
      <c r="D66" s="263"/>
    </row>
    <row r="67" spans="1:10" s="59" customFormat="1" ht="74.25" customHeight="1">
      <c r="A67" s="208" t="s">
        <v>61</v>
      </c>
      <c r="B67" s="61" t="str">
        <f>B56</f>
        <v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v>
      </c>
      <c r="C67" s="264"/>
      <c r="D67" s="264"/>
    </row>
    <row r="68" spans="1:10" s="59" customFormat="1" ht="59.25" customHeight="1">
      <c r="A68" s="207" t="s">
        <v>64</v>
      </c>
      <c r="B68" s="61" t="str">
        <f>'Հավելված N 1'!C40</f>
        <v xml:space="preserve"> ՀՀ կառավարության պահուստային ֆոնդ</v>
      </c>
      <c r="C68" s="206"/>
      <c r="D68" s="206"/>
    </row>
    <row r="69" spans="1:10" s="59" customFormat="1" ht="17.25" customHeight="1">
      <c r="A69" s="265" t="s">
        <v>62</v>
      </c>
      <c r="B69" s="266"/>
      <c r="C69" s="208"/>
      <c r="D69" s="208"/>
    </row>
    <row r="70" spans="1:10" s="59" customFormat="1" ht="17.25" customHeight="1">
      <c r="A70" s="267" t="s">
        <v>63</v>
      </c>
      <c r="B70" s="268"/>
      <c r="C70" s="203">
        <f>'Հավելված 5'!C69</f>
        <v>-87517.1</v>
      </c>
      <c r="D70" s="203">
        <f>'Հավելված 5'!D69</f>
        <v>-87517.1</v>
      </c>
    </row>
    <row r="72" spans="1:10" s="2" customFormat="1">
      <c r="B72" s="165" t="s">
        <v>28</v>
      </c>
      <c r="C72" s="165"/>
      <c r="D72" s="165"/>
    </row>
    <row r="73" spans="1:10" s="2" customFormat="1">
      <c r="B73" s="165" t="s">
        <v>29</v>
      </c>
      <c r="C73" s="165"/>
      <c r="D73" s="165"/>
      <c r="F73" s="250"/>
      <c r="G73" s="250"/>
      <c r="H73" s="250"/>
      <c r="I73" s="250"/>
      <c r="J73" s="250"/>
    </row>
    <row r="74" spans="1:10" s="2" customFormat="1">
      <c r="B74" s="35" t="s">
        <v>30</v>
      </c>
      <c r="C74" s="166"/>
      <c r="D74" s="165"/>
      <c r="E74" s="165"/>
      <c r="F74" s="165"/>
      <c r="G74" s="165"/>
      <c r="H74" s="165"/>
    </row>
  </sheetData>
  <mergeCells count="32">
    <mergeCell ref="A60:B60"/>
    <mergeCell ref="D55:D57"/>
    <mergeCell ref="A59:B59"/>
    <mergeCell ref="F73:J73"/>
    <mergeCell ref="A46:B46"/>
    <mergeCell ref="A62:E62"/>
    <mergeCell ref="C63:D63"/>
    <mergeCell ref="C65:C67"/>
    <mergeCell ref="D65:D67"/>
    <mergeCell ref="A69:B69"/>
    <mergeCell ref="A70:B70"/>
    <mergeCell ref="A44:B44"/>
    <mergeCell ref="A51:D51"/>
    <mergeCell ref="C53:D53"/>
    <mergeCell ref="A32:D32"/>
    <mergeCell ref="A21:B21"/>
    <mergeCell ref="A23:D23"/>
    <mergeCell ref="A25:D25"/>
    <mergeCell ref="A45:B45"/>
    <mergeCell ref="C34:D34"/>
    <mergeCell ref="A43:B43"/>
    <mergeCell ref="A42:B42"/>
    <mergeCell ref="A41:B41"/>
    <mergeCell ref="D36:D38"/>
    <mergeCell ref="A40:B40"/>
    <mergeCell ref="A20:B20"/>
    <mergeCell ref="A2:D2"/>
    <mergeCell ref="A3:D3"/>
    <mergeCell ref="A5:D5"/>
    <mergeCell ref="A6:D6"/>
    <mergeCell ref="D17:D19"/>
    <mergeCell ref="C15:D15"/>
  </mergeCells>
  <pageMargins left="0.7" right="0.7" top="0.75" bottom="0.75" header="0.3" footer="0.3"/>
  <pageSetup scale="54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Հավելված N 1</vt:lpstr>
      <vt:lpstr>Հավելված N 2 </vt:lpstr>
      <vt:lpstr>Հավելված N 3</vt:lpstr>
      <vt:lpstr>Հավելված N 4</vt:lpstr>
      <vt:lpstr>Հավելված 5</vt:lpstr>
      <vt:lpstr>Հավելված 6</vt:lpstr>
      <vt:lpstr>'Հավելված 5'!Print_Area</vt:lpstr>
      <vt:lpstr>'Հավելված 6'!Print_Area</vt:lpstr>
      <vt:lpstr>'Հավելված N 2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Arpine Martirosyan</dc:creator>
  <cp:keywords>https:/mul2-mta.gov.am/tasks/907212/oneclick/58d70496276d09980032b8774b3466cb654cfadb015ad065d8410b28eb32d527.xlsx?token=224cf6657fbc45667177c2d165acce3e</cp:keywords>
  <cp:lastModifiedBy>g.badalyan</cp:lastModifiedBy>
  <cp:lastPrinted>2022-07-04T12:24:09Z</cp:lastPrinted>
  <dcterms:created xsi:type="dcterms:W3CDTF">2019-11-13T13:19:06Z</dcterms:created>
  <dcterms:modified xsi:type="dcterms:W3CDTF">2022-07-07T06:21:49Z</dcterms:modified>
</cp:coreProperties>
</file>