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arine Parsadanyan\Desktop\"/>
    </mc:Choice>
  </mc:AlternateContent>
  <xr:revisionPtr revIDLastSave="0" documentId="8_{380F2C9E-9FA0-41F6-990A-E9905121F724}" xr6:coauthVersionLast="47" xr6:coauthVersionMax="47" xr10:uidLastSave="{00000000-0000-0000-0000-000000000000}"/>
  <bookViews>
    <workbookView xWindow="465" yWindow="180" windowWidth="16290" windowHeight="15600" tabRatio="423" activeTab="6" xr2:uid="{00000000-000D-0000-FFFF-FFFF00000000}"/>
  </bookViews>
  <sheets>
    <sheet name="1" sheetId="53" r:id="rId1"/>
    <sheet name="2" sheetId="37" r:id="rId2"/>
    <sheet name="3" sheetId="50" r:id="rId3"/>
    <sheet name="4" sheetId="42" r:id="rId4"/>
    <sheet name="5" sheetId="51" r:id="rId5"/>
    <sheet name="6" sheetId="52" r:id="rId6"/>
    <sheet name="7" sheetId="48" r:id="rId7"/>
  </sheets>
  <definedNames>
    <definedName name="AgencyCode" localSheetId="0">#REF!</definedName>
    <definedName name="AgencyCode" localSheetId="2">#REF!</definedName>
    <definedName name="AgencyCode" localSheetId="3">#REF!</definedName>
    <definedName name="AgencyCode" localSheetId="4">#REF!</definedName>
    <definedName name="AgencyCode" localSheetId="5">#REF!</definedName>
    <definedName name="AgencyCode">#REF!</definedName>
    <definedName name="AgencyName" localSheetId="3">#REF!</definedName>
    <definedName name="AgencyName" localSheetId="4">#REF!</definedName>
    <definedName name="AgencyName" localSheetId="5">#REF!</definedName>
    <definedName name="AgencyName">#REF!</definedName>
    <definedName name="åû">#REF!</definedName>
    <definedName name="davit">#REF!</definedName>
    <definedName name="Functional1" localSheetId="3">#REF!</definedName>
    <definedName name="Functional1" localSheetId="4">#REF!</definedName>
    <definedName name="Functional1" localSheetId="5">#REF!</definedName>
    <definedName name="Functional1">#REF!</definedName>
    <definedName name="ggg">#REF!</definedName>
    <definedName name="mas">#REF!</definedName>
    <definedName name="mass">#REF!</definedName>
    <definedName name="PANature" localSheetId="3">#REF!</definedName>
    <definedName name="PANature" localSheetId="4">#REF!</definedName>
    <definedName name="PANature" localSheetId="5">#REF!</definedName>
    <definedName name="PANature">#REF!</definedName>
    <definedName name="PAType" localSheetId="3">#REF!</definedName>
    <definedName name="PAType" localSheetId="4">#REF!</definedName>
    <definedName name="PAType" localSheetId="5">#REF!</definedName>
    <definedName name="PAType">#REF!</definedName>
    <definedName name="Performance2" localSheetId="3">#REF!</definedName>
    <definedName name="Performance2" localSheetId="4">#REF!</definedName>
    <definedName name="Performance2" localSheetId="5">#REF!</definedName>
    <definedName name="Performance2">#REF!</definedName>
    <definedName name="PerformanceType" localSheetId="3">#REF!</definedName>
    <definedName name="PerformanceType" localSheetId="4">#REF!</definedName>
    <definedName name="PerformanceType" localSheetId="5">#REF!</definedName>
    <definedName name="PerformanceType">#REF!</definedName>
    <definedName name="_xlnm.Print_Area" localSheetId="3">'4'!$A$1:$E$28</definedName>
    <definedName name="_xlnm.Print_Titles" localSheetId="1">'2'!$6:$8</definedName>
    <definedName name="_xlnm.Print_Titles" localSheetId="2">'3'!$8:$9</definedName>
    <definedName name="_xlnm.Print_Titles" localSheetId="3">'4'!$7:$8</definedName>
    <definedName name="x">#REF!</definedName>
    <definedName name="Հավելված">#REF!</definedName>
    <definedName name="Մաս">#REF!</definedName>
    <definedName name="շախմատիս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48" l="1"/>
  <c r="G41" i="48"/>
  <c r="G39" i="48"/>
  <c r="G40" i="48"/>
  <c r="G42" i="48"/>
  <c r="G35" i="48"/>
  <c r="G36" i="48"/>
  <c r="G32" i="48"/>
  <c r="G34" i="48"/>
  <c r="G37" i="48"/>
  <c r="G38" i="48"/>
  <c r="G43" i="48"/>
  <c r="G19" i="48" l="1"/>
  <c r="G20" i="48"/>
  <c r="G21" i="48"/>
  <c r="G22" i="48" l="1"/>
  <c r="G18" i="48"/>
  <c r="G17" i="48"/>
  <c r="G16" i="48"/>
  <c r="G15" i="48"/>
  <c r="G14" i="48"/>
  <c r="G13" i="48"/>
  <c r="G12" i="48"/>
  <c r="G11" i="48" l="1"/>
  <c r="D22" i="52" l="1"/>
  <c r="C22" i="52"/>
  <c r="D21" i="52"/>
  <c r="C21" i="52"/>
  <c r="D20" i="52"/>
  <c r="C20" i="52"/>
  <c r="A22" i="52"/>
  <c r="A21" i="52"/>
  <c r="A20" i="52"/>
  <c r="F16" i="37"/>
  <c r="F17" i="37"/>
  <c r="F19" i="37"/>
  <c r="F20" i="37"/>
  <c r="F21" i="37"/>
  <c r="F22" i="37"/>
  <c r="F23" i="37"/>
  <c r="F24" i="37"/>
  <c r="F26" i="37"/>
  <c r="F27" i="37"/>
  <c r="F28" i="37"/>
  <c r="F29" i="37"/>
  <c r="D16" i="37" l="1"/>
  <c r="D17" i="37"/>
  <c r="D19" i="37"/>
  <c r="D20" i="37"/>
  <c r="D21" i="37"/>
  <c r="D22" i="37"/>
  <c r="D23" i="37"/>
  <c r="D24" i="37"/>
  <c r="D26" i="37"/>
  <c r="D27" i="37"/>
  <c r="D28" i="37"/>
  <c r="D29" i="37"/>
  <c r="B18" i="37"/>
  <c r="B2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15" i="37"/>
  <c r="B15" i="37"/>
  <c r="E27" i="42" l="1"/>
  <c r="F25" i="37" s="1"/>
  <c r="D25" i="37" s="1"/>
  <c r="D27" i="42"/>
  <c r="E20" i="42"/>
  <c r="F18" i="37" s="1"/>
  <c r="D20" i="42"/>
  <c r="E17" i="42"/>
  <c r="D17" i="42"/>
  <c r="E15" i="42" l="1"/>
  <c r="F15" i="37"/>
  <c r="D15" i="37" s="1"/>
  <c r="H30" i="50"/>
  <c r="H48" i="50" s="1"/>
  <c r="H47" i="50" s="1"/>
  <c r="H46" i="50" s="1"/>
  <c r="H45" i="50" s="1"/>
  <c r="H43" i="50" s="1"/>
  <c r="H41" i="50" s="1"/>
  <c r="E13" i="42"/>
  <c r="E11" i="42" s="1"/>
  <c r="D18" i="37"/>
  <c r="D15" i="42"/>
  <c r="D13" i="42" s="1"/>
  <c r="F13" i="37" l="1"/>
  <c r="F11" i="37" s="1"/>
  <c r="D13" i="37"/>
  <c r="H29" i="50"/>
  <c r="H28" i="50" s="1"/>
  <c r="H27" i="50" s="1"/>
  <c r="H26" i="50" s="1"/>
  <c r="H24" i="50" s="1"/>
  <c r="E9" i="42"/>
  <c r="D23" i="51"/>
  <c r="H39" i="50"/>
  <c r="H37" i="50" s="1"/>
  <c r="H35" i="50" s="1"/>
  <c r="H33" i="50" s="1"/>
  <c r="H31" i="50" s="1"/>
  <c r="E34" i="53"/>
  <c r="D11" i="42"/>
  <c r="G30" i="50"/>
  <c r="G48" i="50" s="1"/>
  <c r="E20" i="53" l="1"/>
  <c r="E13" i="53" s="1"/>
  <c r="E11" i="53" s="1"/>
  <c r="E27" i="53"/>
  <c r="E25" i="53" s="1"/>
  <c r="H22" i="50"/>
  <c r="H20" i="50" s="1"/>
  <c r="H18" i="50" s="1"/>
  <c r="H16" i="50" s="1"/>
  <c r="H14" i="50" s="1"/>
  <c r="H12" i="50" s="1"/>
  <c r="H10" i="50" s="1"/>
  <c r="D23" i="52"/>
  <c r="D39" i="51"/>
  <c r="D39" i="52" s="1"/>
  <c r="F9" i="37"/>
  <c r="D9" i="37" s="1"/>
  <c r="D11" i="37"/>
  <c r="D9" i="42"/>
  <c r="C23" i="51"/>
  <c r="G47" i="50"/>
  <c r="G46" i="50" s="1"/>
  <c r="G45" i="50" s="1"/>
  <c r="G43" i="50" s="1"/>
  <c r="G41" i="50" s="1"/>
  <c r="G29" i="50"/>
  <c r="G28" i="50" s="1"/>
  <c r="G27" i="50" s="1"/>
  <c r="G26" i="50" s="1"/>
  <c r="G24" i="50" s="1"/>
  <c r="G30" i="48"/>
  <c r="G31" i="48"/>
  <c r="G25" i="48"/>
  <c r="G26" i="48"/>
  <c r="G27" i="48"/>
  <c r="G28" i="48"/>
  <c r="G29" i="48"/>
  <c r="E9" i="53" l="1"/>
  <c r="G22" i="50"/>
  <c r="G20" i="50" s="1"/>
  <c r="G18" i="50" s="1"/>
  <c r="G16" i="50" s="1"/>
  <c r="G14" i="50" s="1"/>
  <c r="G12" i="50" s="1"/>
  <c r="C23" i="52"/>
  <c r="C39" i="51"/>
  <c r="C39" i="52" s="1"/>
  <c r="G39" i="50"/>
  <c r="G37" i="50" s="1"/>
  <c r="G35" i="50" s="1"/>
  <c r="G33" i="50" s="1"/>
  <c r="G31" i="50" s="1"/>
  <c r="D34" i="53"/>
  <c r="G24" i="48"/>
  <c r="G23" i="48" s="1"/>
  <c r="G10" i="48" s="1"/>
  <c r="G10" i="50" l="1"/>
  <c r="D27" i="53"/>
  <c r="D25" i="53" s="1"/>
  <c r="D20" i="53"/>
  <c r="D13" i="53" s="1"/>
  <c r="D11" i="53" s="1"/>
  <c r="D9" i="53" l="1"/>
  <c r="G9" i="48"/>
  <c r="G8" i="48" s="1"/>
</calcChain>
</file>

<file path=xl/sharedStrings.xml><?xml version="1.0" encoding="utf-8"?>
<sst xmlns="http://schemas.openxmlformats.org/spreadsheetml/2006/main" count="404" uniqueCount="190">
  <si>
    <t>______________ ի    ___Ն որոշման</t>
  </si>
  <si>
    <t xml:space="preserve"> Ծրագրային դասիչը</t>
  </si>
  <si>
    <t xml:space="preserve"> Տարի</t>
  </si>
  <si>
    <t xml:space="preserve"> այդ թվում`</t>
  </si>
  <si>
    <t xml:space="preserve"> ԸՆԴԱՄԵՆԸ ԾԱԽՍԵՐ</t>
  </si>
  <si>
    <t xml:space="preserve"> Գործառական դասիչը</t>
  </si>
  <si>
    <t>այդ թվում՝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</si>
  <si>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</si>
  <si>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</si>
  <si>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</si>
  <si>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</si>
  <si>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</si>
  <si>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</si>
  <si>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</si>
  <si>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</si>
  <si>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</si>
  <si>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</si>
  <si>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01</t>
  </si>
  <si>
    <t>այդ թվում` ըստ կատարողների</t>
  </si>
  <si>
    <t>այդ թվում` բյուջետային ծախսերի տնտեսագիտական դասակարգման հոդվածների</t>
  </si>
  <si>
    <t xml:space="preserve"> Բյուջետային ծախսերի գործառական դասակարգման բաժինների, խմբերի և դասերի, բյուջետային հատկացումների գլխավոր կարգադրիչների, ծրագրերի, միջոցառումների և միջոցառումները կատարող պետական մարմինների անվանումները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</si>
  <si>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</si>
  <si>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</si>
  <si>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</si>
  <si>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</si>
  <si>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</si>
  <si>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</si>
  <si>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</si>
  <si>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</si>
  <si>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</si>
  <si>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</si>
  <si>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</si>
  <si>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</si>
  <si>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>այդ թվում՝ ըստ ուղղությունների</t>
  </si>
  <si>
    <t>ՀՀ ՏԱՐԱԾՔԱՅԻՆ ԿԱՌԱՎԱՐՄԱՆ ԵՎ ԵՆԹԱԿԱՌՈՒՑՎԱԾՔՆԵՐԻ ՆԱԽԱՐԱՐՈՒԹՅՈՒՆ</t>
  </si>
  <si>
    <t>Պետական նշանակության ավտոճանապարհների հիմնանորոգում</t>
  </si>
  <si>
    <t>Ցուցանիշների փոփոխությունը 
(ավելացումները նշված են դրական նշանով, իսկ նվազեցումները` փակագծերում)</t>
  </si>
  <si>
    <t>ՀՀ տարածքային կառավարման և ենթակառուցվածքների նախարարություն</t>
  </si>
  <si>
    <t xml:space="preserve"> 04</t>
  </si>
  <si>
    <t xml:space="preserve"> ՏՆՏԵՍԱԿԱՆ ՀԱՐԱԲԵՐՈՒԹՅՈՒՆՆԵՐ</t>
  </si>
  <si>
    <t xml:space="preserve"> 05</t>
  </si>
  <si>
    <t xml:space="preserve"> Տրանսպորտ</t>
  </si>
  <si>
    <t xml:space="preserve"> Ճանապարհային տրանսպորտ</t>
  </si>
  <si>
    <t xml:space="preserve"> 1049</t>
  </si>
  <si>
    <t xml:space="preserve"> Ճանապարհային ցանցի բարելավում</t>
  </si>
  <si>
    <t xml:space="preserve"> 21001</t>
  </si>
  <si>
    <t xml:space="preserve"> Պետական նշանակության ավտոճանապարհների հիմնանորոգում</t>
  </si>
  <si>
    <t xml:space="preserve"> - Շենքերի և շինությունների կապիտալ վերանորոգում</t>
  </si>
  <si>
    <t>Հավելված N4</t>
  </si>
  <si>
    <t xml:space="preserve"> 1049 </t>
  </si>
  <si>
    <t xml:space="preserve"> Ճանապարհային ցանցի բարելավում </t>
  </si>
  <si>
    <t xml:space="preserve"> 21001 </t>
  </si>
  <si>
    <t xml:space="preserve"> Պետական նշանակության ավտոճանապարհների հիմնանորոգում </t>
  </si>
  <si>
    <t xml:space="preserve"> ՄԱՍ 1. ՊԵՏԱԿԱՆ ՄԱՐՄՆԻ ԳԾՈՎ ԱՐԴՅՈՒՆՔԱՅԻՆ (ԿԱՏԱՐՈՂԱԿԱՆ) ՑՈՒՑԱՆԻՇՆԵՐԸ </t>
  </si>
  <si>
    <t>Միջպետական նշանակության ավտոճանապարհներ, այդ թվում</t>
  </si>
  <si>
    <t>Հավելված N3</t>
  </si>
  <si>
    <t xml:space="preserve"> ՀՀ տարածքային կառավարման և ենթակառուցվածքների նախարարություն</t>
  </si>
  <si>
    <t xml:space="preserve"> Հանրության կողմից անմիջականորեն օգտագործվող ակտիվների հետ կապված միջոցառումներ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</si>
  <si>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</si>
  <si>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</si>
  <si>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</si>
  <si>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</si>
  <si>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</si>
  <si>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</si>
  <si>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Գումարը
(հազար դրամով)</t>
  </si>
  <si>
    <t>Բաժին N 04</t>
  </si>
  <si>
    <t>Խումբ N 05</t>
  </si>
  <si>
    <t>Դաս N 01</t>
  </si>
  <si>
    <t>1049   21001</t>
  </si>
  <si>
    <t xml:space="preserve"> ՄԱՍ III. ԾԱՌԱՅՈՒԹՅՈՒՆՆԵՐ</t>
  </si>
  <si>
    <t>Մարզային նշանակության ավտոճանապարհներ, այդ թվում</t>
  </si>
  <si>
    <t>Հանրապետական նշանակության ավտոճանապարհներ, այդ թվում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</si>
  <si>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</si>
  <si>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</si>
  <si>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</si>
  <si>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 xml:space="preserve"> Միջպետական՝ հանրապետական և մարզային նշանակության ավտոճանապարհների քայքայված ծածկի վերանորոգում՝ մաշված ծածկի փոխարինում_x000D_</t>
  </si>
  <si>
    <t xml:space="preserve"> ՀՀ կառավարություն</t>
  </si>
  <si>
    <t>ՀՀ ԿԱՌԱՎԱՐՈՒԹՅՈՒՆ</t>
  </si>
  <si>
    <t xml:space="preserve"> Ինն ամիս</t>
  </si>
  <si>
    <t>հազ. դրամ</t>
  </si>
  <si>
    <t>դրամ</t>
  </si>
  <si>
    <t xml:space="preserve">ՀՀ կառավարության  2022 թվականի </t>
  </si>
  <si>
    <t>Հավելված N2</t>
  </si>
  <si>
    <t>ՀԱՅԱՍՏԱՆԻ ՀԱՆՐԱՊԵՏՈՒԹՅԱՆ ԿԱՌԱՎԱՐՈՒԹՅԱՆ 2021 ԹՎԱԿԱՆԻ ԴԵԿՏԵՄԲԵՐԻ 23-Ի N 2121-Ն ՈՐՈՇՄԱՆ N 3 ԵՎ N 4 ՀԱՎԵԼՎԱԾՆԵՐՈՒՄ ԿԱՏԱՐՎՈՂ ՓՈՓՈԽՈՒԹՅՈՒՆՆԵՐԸ ԵՎ ԼՐԱՑՈՒՄՆԵՐԸ</t>
  </si>
  <si>
    <t>ՀԱՅԱՍՏԱՆԻ ՀԱՆՐԱՊԵՏՈՒԹՅԱՆ ԿԱՌԱՎԱՐՈՒԹՅԱՆ 2021 ԹՎԱԿԱՆԻ ԴԵԿՏԵՄԲԵՐԻ 23-Ի N 2121-Ն ՈՐՈՇՄԱՆ N 9.1 ՀԱՎԵԼՎԱԾԻ NN 9.1.8 և 9.1.59 ԱՂՅՈՒՍԱԿՆԵՐՈՒՄ ԿԱՏԱՐՎՈՂ ՓՈՓՈԽՈՒԹՅՈՒՆՆԵՐԸ ԵՎ ԼՐԱՑՈՒՄՆԵՐԸ</t>
  </si>
  <si>
    <t>Աղյուսակ 9.1.8</t>
  </si>
  <si>
    <t>Աղյուսակ 9.1.59</t>
  </si>
  <si>
    <t>ՀԱՅԱՍՏԱՆԻ ՀԱՆՐԱՊԵՏՈՒԹՅԱՆ ԿԱՌԱՎԱՐՈՒԹՅԱՆ 2021 ԹՎԱԿԱՆԻ ԴԵԿՏԵՄԲԵՐԻ 23-Ի N 2121-Ն ՈՐՈՇՄԱՆ N 10 ՀԱՎԵԼՎԱԾՈՒՄ ԿԱՏԱՐՎՈՂ ԼՐԱՑՈՒՄՆԵՐԸ</t>
  </si>
  <si>
    <t>Բաժին</t>
  </si>
  <si>
    <t>Խումբ</t>
  </si>
  <si>
    <t>Դաս</t>
  </si>
  <si>
    <t xml:space="preserve"> Միջոցառումն իրականացնողի անվանումը </t>
  </si>
  <si>
    <t xml:space="preserve">  Մասնագիտացված միավոր </t>
  </si>
  <si>
    <t>ՀՀ կառավարության 2022 թվականի</t>
  </si>
  <si>
    <t>Ցուցանիշների փոփոխությունը 
(նվազեցումները նշված են փակագծերում)</t>
  </si>
  <si>
    <t>Ցուցանիշների փոփոխությունը 
(ավելացումները նշված են դրական նշանով)</t>
  </si>
  <si>
    <t>Աղյուսակ 9.7</t>
  </si>
  <si>
    <t>Մ-4, Երևան-Սևան-Իջևան-Ադրբեջանի սահման միջպետական նշանակության ավտոճանապարհի կմ91+176-կմ96+176 հատվածի հիմնանորոգում և ոլորանների պարամետրերի բարելավում</t>
  </si>
  <si>
    <t>Մ-10, Սևան-Մարտունի-Գետափ միջպետական նշանակության ավտոճանապարհի կմ66+000-կմ80+000  հատվածի հիմնանորոգում</t>
  </si>
  <si>
    <t>Հ-12, Մասիսի տրանսպորտային հանգույց - Մասիս - Ռանչպար - Արաքս - Ջրառատ - /Մ-3/ հանրապետական նշանակության ավտոճանապարհի կմ0+000 - կմ9+500 հատվածի հիմնանորոգում</t>
  </si>
  <si>
    <t>Հ-13, /Մ-3/ (Վաղարշապատ) - Մասիս - /Մ-2/ հանրապետական նշանակության ավտոճանապարհի կմ10+300 - կմ15+300 հատվածի հիմնանորոգում</t>
  </si>
  <si>
    <t>Հ-30, Մոտեցում Գոշավանքին հանրապետական նշանակության ավտոճանապարհի կմ0+000-կմ 3+900 հատվածի հիմնանորոգում</t>
  </si>
  <si>
    <t>Հ-39, /Մ-10/ - Գավառ - /Մ-10/ հանրապետական նշանակության ավտոճանապարհի կմ4+300-կմ7+700 հատվածի հիմնանորոգում</t>
  </si>
  <si>
    <t>Հ-75, Մ-9-Իսահակյան-Գյումրի-Մ-7 հանրապետական նշանակության ավտոճանապարհի կմ23+250 - կմ37+500 և կմ45+300 - կմ60+200 հատվածների հիմնանորոգում</t>
  </si>
  <si>
    <t>Հ-93, /Հ-75/ - Երերույքի տաճար հանրապետական նշանակության ավտոճանապարհի կմ 0+000-կմ 2+700 հատվածի հիմնանորոգում</t>
  </si>
  <si>
    <t>Տ-5-24,/Մ-3/ (Ստեփանավան) – Արմանիս – Ուրասար – Կաթնաղբյուր տեղական նշանակության ավտոճանապարհի կմ 6+600-կմ 15+200 հատվածի և Կաթնաղբյուր համայնքի 8-րդ և 9-րդ փողոցների հիմնանորոգում</t>
  </si>
  <si>
    <t>Տ-9-19, /Մ-2/ - Հերհեր -Կարմրաշեն մարզային նշանակության ավտոճանապարհի կմ10+000 - կմ18+700 հատվածի հիմնանորոգում</t>
  </si>
  <si>
    <t>Մ-5, Երևան - Արմավիր - Թուրքիայի սահման միջպետական նշանակության ավտոճանապարհից դեպի «Արմենիա միջազգային օդանավակայաններ» ՓԲ Ընկերության բեռնային համալիր տանող 1.7կմ երկարությամբ ճանապարհի հիմնանորոգում</t>
  </si>
  <si>
    <t>Տ-8-49,/Տ-8-48/-Լծեն ավտոճանապարհի վերակառուցում</t>
  </si>
  <si>
    <t xml:space="preserve"> 11</t>
  </si>
  <si>
    <t xml:space="preserve"> ՀԻՄՆԱԿԱՆ ԲԱԺԻՆՆԵՐԻՆ ՉԴԱՍՎՈՂ ՊԱՀՈՒՍՏԱՅԻՆ ՖՈՆԴԵՐ</t>
  </si>
  <si>
    <t xml:space="preserve"> ՀՀ կառավարության պահուստային ֆոնդ</t>
  </si>
  <si>
    <t xml:space="preserve"> 1139</t>
  </si>
  <si>
    <t xml:space="preserve"> 11001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</si>
  <si>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</si>
  <si>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</si>
  <si>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ԸՆԹԱՑԻԿ ԾԱԽՍԵՐ</t>
  </si>
  <si>
    <t xml:space="preserve"> ԱՅԼ  ԾԱԽՍԵՐ</t>
  </si>
  <si>
    <t xml:space="preserve"> - Պահուստային միջոցներ</t>
  </si>
  <si>
    <t>Միջպետական նշանակության ավտոճանապարհներ</t>
  </si>
  <si>
    <t xml:space="preserve">Հանրապետական նշանակության ավտոճանապարհներ </t>
  </si>
  <si>
    <t xml:space="preserve">Մարզային նշանակության ավտոճանապարհներ </t>
  </si>
  <si>
    <t xml:space="preserve">Միջոցառման վրա կատարվող ծախսը (հազար դրամ) </t>
  </si>
  <si>
    <t xml:space="preserve"> ՄԱՍ 2. ՊԵՏԱԿԱՆ ՄԱՐՄՆԻ ԳԾՈՎ ԱՐԴՅՈՒՆՔԱՅԻՆ (ԿԱՏԱՐՈՂԱԿԱՆ) ՑՈՒՑԱՆԻՇՆԵՐԸ </t>
  </si>
  <si>
    <t>Աղյուսակ 9.47</t>
  </si>
  <si>
    <t xml:space="preserve"> ՀՀ կառավարություն </t>
  </si>
  <si>
    <t>ՀՀ կառավարության պահուստային ֆոնդ</t>
  </si>
  <si>
    <t xml:space="preserve"> Ինն ամիս </t>
  </si>
  <si>
    <t xml:space="preserve"> Տարի </t>
  </si>
  <si>
    <t xml:space="preserve"> Ծառայությունների մատուցում </t>
  </si>
  <si>
    <t xml:space="preserve"> Միջոցառումն իրականացնողի անվանումը</t>
  </si>
  <si>
    <t xml:space="preserve">ՀՀ կառավարություն </t>
  </si>
  <si>
    <t xml:space="preserve"> Միջոցառման վրա կատարված ծախսը (հազար դրամ) </t>
  </si>
  <si>
    <t>ՀԱՅԱՍՏԱՆԻ ՀԱՆՐԱՊԵՏՈՒԹՅԱՆ ԿԱՌԱՎԱՐՈՒԹՅԱՆ 2021 ԹՎԱԿԱՆԻ ԴԵԿՏԵՄԲԵՐԻ 23-Ի N 2121-Ն ՈՐՈՇՄԱՆ N 9 ՀԱՎԵԼՎԱԾԻ N 9.7 ԵՎ 9.47 ԱՂՅՈՒՍԱԿՆԵՐՈՒՄ ԿԱՏԱՐՎՈՂ ՓՈՓՈԽՈՒԹՅՈՒՆՆԵՐԸ ԵՎ ԼՐԱՑՈՒՄՆԵՐԸ</t>
  </si>
  <si>
    <t>Ցուցանիշների փոփոխությունը (նվազեցումները նշված են փակագծերում)</t>
  </si>
  <si>
    <t xml:space="preserve"> ՀՀ կառավարության պահուստային ֆոնդ 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</si>
  <si>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</si>
  <si>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>Հավելված N5</t>
  </si>
  <si>
    <t>Հավելված N 6</t>
  </si>
  <si>
    <t>Հավելված N 7</t>
  </si>
  <si>
    <t xml:space="preserve">Հավելված N1 </t>
  </si>
  <si>
    <t xml:space="preserve"> Բյուջետային հատկացումների գլխավոր կարգադրիչների, ծրագրերի և միջոցառումների անվանումները</t>
  </si>
  <si>
    <t xml:space="preserve"> Միջոցառում</t>
  </si>
  <si>
    <t xml:space="preserve">
1192</t>
  </si>
  <si>
    <t xml:space="preserve"> ԸՆԴԱՄԵՆԸ</t>
  </si>
  <si>
    <t>այդ թվում</t>
  </si>
  <si>
    <t xml:space="preserve">ՀՀ տարածքային կառավարման և ենթակառուցվածքների նախարարություն 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</si>
  <si>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</si>
  <si>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</si>
  <si>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</si>
  <si>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</si>
  <si>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</si>
  <si>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</si>
  <si>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</si>
  <si>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</si>
  <si>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</si>
  <si>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</si>
  <si>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</si>
  <si>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Ճանապարհային ցանցի բարելավում և անվտանգ երթևեկության ապահովում</t>
  </si>
  <si>
    <t xml:space="preserve"> Ճանապարհների ծածկի որակի և փոխադրումների արդյունավետության բարելավում, ճանապարհների վիճակով պայմանավորված պատահարների նվազում</t>
  </si>
  <si>
    <t xml:space="preserve"> Միջպետական, հանրապետական և մարզային նշանակության ավտոճոնապարհների քայքայված ծածկի վերանորոգում, մաշված ծածկի փոխարինում</t>
  </si>
  <si>
    <t>ՀԱՅԱՍՏԱՆԻ ՀԱՆՐԱՊԵՏՈՒԹՅԱՆ ԿԱՌԱՎԱՐՈՒԹՅԱՆ 2021 ԹՎԱԿԱՆԻ ԴԵԿՏԵՄԲԵՐԻ 23-Ի N 2121-Ն ՈՐՈՇՄԱՆ N 5 ՀԱՎԵԼՎԱԾԻ N 2 ԱՂՅՈՒՍԱԿՈՒՄ ԿԱՏԱՐՎՈՂ ԼՐԱՑՈՒՄՆԵՐԸ</t>
  </si>
  <si>
    <t xml:space="preserve"> ՄԱՍ II.  ԱՇԽԱՏԱՆՔՆԵՐ</t>
  </si>
  <si>
    <t>ճանապարհների վերանորոգման աշխատանքներ</t>
  </si>
  <si>
    <t>ՀԲՄ</t>
  </si>
  <si>
    <t>հեղինակային հսկողության ծառայություններ</t>
  </si>
  <si>
    <t>ՄԱ</t>
  </si>
  <si>
    <t>տեխնիկական հսկողության ծառայություններ</t>
  </si>
  <si>
    <t>45231177/558</t>
  </si>
  <si>
    <t>ԳՀ</t>
  </si>
  <si>
    <t>ԲՄ</t>
  </si>
  <si>
    <t>«ՀԱՅԱՍՏԱՆԻ ՀԱՆՐԱՊԵՏՈՒԹՅԱՆ 2022 ԹՎԱԿԱՆԻ ՊԵՏԱԿԱՆ ԲՅՈՒՋԵԻ ՄԱՍԻՆ» ՀԱՅԱՍՏԱՆԻ ՀԱՆՐԱՊԵՏՈՒԹՅԱՆ
ՕՐԵՆՔԻ N 1 ՀԱՎԵԼՎԱԾԻ N 3 ԱՂՅՈՒՍԱԿՈՒՄ ԿԱՏԱՐՎՈՂ ՎԵՐԱՇԽՈՒՄԸ</t>
  </si>
  <si>
    <t>«ՀԱՅԱUՏԱՆԻ ՀԱՆՐԱՊԵՏՈՒԹՅԱՆ 2022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2021 ԹՎԱԿԱՆԻ ԴԵԿՏԵՄԲԵՐԻ 23-Ի N 2121-Ն ՈՐՈՇՄԱՆ N 5 ՀԱՎԵԼՎԱԾԻ N 1 ԱՂՅՈՒՍԱԿՈՒՄ ԿԱՏԱՐՎՈՂ ՓՈՓՈԽՈՒԹՅՈՒՆՆԵՐԸ ԵՎ ԼՐԱՑՈՒՄՆԵՐԸ</t>
  </si>
  <si>
    <t>45231177/512</t>
  </si>
  <si>
    <t>45231177/511</t>
  </si>
  <si>
    <t>45231177/513</t>
  </si>
  <si>
    <t>45231177/506</t>
  </si>
  <si>
    <t>45231177/507</t>
  </si>
  <si>
    <t>45231177/508</t>
  </si>
  <si>
    <t>45231177/510</t>
  </si>
  <si>
    <t>71351540/513</t>
  </si>
  <si>
    <t>71351540/516</t>
  </si>
  <si>
    <t>71351540/514</t>
  </si>
  <si>
    <t>71351540/518</t>
  </si>
  <si>
    <t>71351540/515</t>
  </si>
  <si>
    <t>71351540/504</t>
  </si>
  <si>
    <t>71351540/535</t>
  </si>
  <si>
    <t>71351540/517</t>
  </si>
  <si>
    <t>71351540/536</t>
  </si>
  <si>
    <t>45231177/501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</si>
</sst>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\ _₽_-;\-* #,##0.00\ _₽_-;_-* &quot;-&quot;??\ _₽_-;_-@_-"/>
    <numFmt numFmtId="165" formatCode="_ * #,##0.00_)_€_ ;_ * \(#,##0.00\)_€_ ;_ * &quot;-&quot;??_)_€_ ;_ @_ "/>
    <numFmt numFmtId="166" formatCode="##,##0.0;\(##,##0.0\);\-"/>
    <numFmt numFmtId="167" formatCode="#,##0.0_);\(#,##0.0\)"/>
    <numFmt numFmtId="168" formatCode="_(* #,##0.0_);_(* \(#,##0.0\);_(* &quot;-&quot;??_);_(@_)"/>
    <numFmt numFmtId="169" formatCode="_-* #,##0.00_р_._-;\-* #,##0.00_р_._-;_-* &quot;-&quot;??_р_._-;_-@_-"/>
    <numFmt numFmtId="170" formatCode="_ * #,##0.00_)\ _ _ ;_ * \(#,##0.00\)\ _ _ ;_ * &quot;-&quot;??_)\ _ _ ;_ @_ "/>
    <numFmt numFmtId="171" formatCode="#,##0.0"/>
    <numFmt numFmtId="172" formatCode="_ * #,##0.0_)\ _€_ ;_ * \(#,##0.0\)\ _€_ ;_ * &quot;-&quot;?_)\ _€_ ;_ @_ "/>
    <numFmt numFmtId="173" formatCode="0.0_);\(0.0\)"/>
    <numFmt numFmtId="174" formatCode="_-* #,##0.00\ _֏_-;\-* #,##0.00\ _֏_-;_-* &quot;-&quot;??\ _֏_-;_-@_-"/>
  </numFmts>
  <fonts count="9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sz val="12"/>
      <name val="GHEA Grapalat"/>
      <family val="3"/>
    </font>
    <font>
      <sz val="10"/>
      <name val="Arial Armenian"/>
      <family val="2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10"/>
      <name val="Times Armenian"/>
      <family val="1"/>
    </font>
    <font>
      <sz val="11"/>
      <color indexed="8"/>
      <name val="Calibri"/>
      <family val="2"/>
      <charset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1"/>
      <color theme="1"/>
      <name val="Sylfaen"/>
      <family val="2"/>
    </font>
    <font>
      <sz val="11"/>
      <color indexed="8"/>
      <name val="Calibri"/>
      <family val="2"/>
    </font>
    <font>
      <b/>
      <sz val="11"/>
      <color rgb="FF3F3F3F"/>
      <name val="Times Armenian"/>
      <family val="2"/>
    </font>
    <font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0"/>
      <color rgb="FF000000"/>
      <name val="Times New Roman"/>
      <family val="1"/>
    </font>
    <font>
      <sz val="12"/>
      <color indexed="8"/>
      <name val="Times Armenian"/>
      <family val="2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name val="GHEA Grapalat"/>
      <family val="3"/>
    </font>
    <font>
      <i/>
      <sz val="12"/>
      <name val="GHEA Grapalat"/>
      <family val="3"/>
    </font>
    <font>
      <sz val="12"/>
      <color theme="1"/>
      <name val="GHEA Grapalat"/>
      <family val="3"/>
    </font>
    <font>
      <u/>
      <sz val="11"/>
      <color theme="10"/>
      <name val="Calibri"/>
      <family val="2"/>
      <scheme val="minor"/>
    </font>
    <font>
      <b/>
      <sz val="8"/>
      <name val="GHEA Grapalat"/>
      <family val="2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98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6" fillId="0" borderId="0">
      <alignment horizontal="left" vertical="top" wrapText="1"/>
    </xf>
    <xf numFmtId="0" fontId="7" fillId="0" borderId="0"/>
    <xf numFmtId="166" fontId="8" fillId="0" borderId="0" applyFill="0" applyBorder="0" applyProtection="0">
      <alignment horizontal="right" vertical="top"/>
    </xf>
    <xf numFmtId="43" fontId="7" fillId="0" borderId="0" applyFont="0" applyFill="0" applyBorder="0" applyAlignment="0" applyProtection="0"/>
    <xf numFmtId="0" fontId="8" fillId="0" borderId="0">
      <alignment horizontal="left" vertical="top" wrapText="1"/>
    </xf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12" fillId="0" borderId="0"/>
    <xf numFmtId="165" fontId="1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17" applyNumberFormat="0" applyAlignment="0" applyProtection="0"/>
    <xf numFmtId="0" fontId="19" fillId="7" borderId="20" applyNumberFormat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7" applyNumberFormat="0" applyAlignment="0" applyProtection="0"/>
    <xf numFmtId="0" fontId="26" fillId="0" borderId="19" applyNumberFormat="0" applyFill="0" applyAlignment="0" applyProtection="0"/>
    <xf numFmtId="0" fontId="27" fillId="4" borderId="0" applyNumberFormat="0" applyBorder="0" applyAlignment="0" applyProtection="0"/>
    <xf numFmtId="0" fontId="28" fillId="0" borderId="0"/>
    <xf numFmtId="0" fontId="8" fillId="0" borderId="0">
      <alignment horizontal="left" vertical="top" wrapText="1"/>
    </xf>
    <xf numFmtId="0" fontId="5" fillId="0" borderId="0"/>
    <xf numFmtId="0" fontId="15" fillId="8" borderId="21" applyNumberFormat="0" applyFont="0" applyAlignment="0" applyProtection="0"/>
    <xf numFmtId="0" fontId="11" fillId="8" borderId="21" applyNumberFormat="0" applyFont="0" applyAlignment="0" applyProtection="0"/>
    <xf numFmtId="0" fontId="30" fillId="6" borderId="18" applyNumberFormat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5" fillId="0" borderId="0"/>
    <xf numFmtId="0" fontId="10" fillId="0" borderId="0"/>
    <xf numFmtId="0" fontId="36" fillId="4" borderId="0" applyNumberFormat="0" applyBorder="0" applyAlignment="0" applyProtection="0"/>
    <xf numFmtId="0" fontId="13" fillId="0" borderId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3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46" borderId="0" applyNumberFormat="0" applyBorder="0" applyAlignment="0" applyProtection="0"/>
    <xf numFmtId="0" fontId="37" fillId="39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38" borderId="0" applyNumberFormat="0" applyBorder="0" applyAlignment="0" applyProtection="0"/>
    <xf numFmtId="0" fontId="37" fillId="46" borderId="0" applyNumberFormat="0" applyBorder="0" applyAlignment="0" applyProtection="0"/>
    <xf numFmtId="0" fontId="37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1" borderId="23" applyNumberFormat="0" applyAlignment="0" applyProtection="0"/>
    <xf numFmtId="0" fontId="40" fillId="52" borderId="24" applyNumberFormat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43" fillId="0" borderId="25" applyNumberFormat="0" applyFill="0" applyAlignment="0" applyProtection="0"/>
    <xf numFmtId="0" fontId="44" fillId="0" borderId="26" applyNumberFormat="0" applyFill="0" applyAlignment="0" applyProtection="0"/>
    <xf numFmtId="0" fontId="45" fillId="0" borderId="27" applyNumberFormat="0" applyFill="0" applyAlignment="0" applyProtection="0"/>
    <xf numFmtId="0" fontId="45" fillId="0" borderId="0" applyNumberFormat="0" applyFill="0" applyBorder="0" applyAlignment="0" applyProtection="0"/>
    <xf numFmtId="0" fontId="46" fillId="41" borderId="23" applyNumberFormat="0" applyAlignment="0" applyProtection="0"/>
    <xf numFmtId="0" fontId="47" fillId="0" borderId="28" applyNumberFormat="0" applyFill="0" applyAlignment="0" applyProtection="0"/>
    <xf numFmtId="0" fontId="48" fillId="53" borderId="0" applyNumberFormat="0" applyBorder="0" applyAlignment="0" applyProtection="0"/>
    <xf numFmtId="1" fontId="54" fillId="0" borderId="0"/>
    <xf numFmtId="1" fontId="54" fillId="0" borderId="0"/>
    <xf numFmtId="1" fontId="54" fillId="0" borderId="0"/>
    <xf numFmtId="0" fontId="11" fillId="0" borderId="0"/>
    <xf numFmtId="0" fontId="5" fillId="0" borderId="0"/>
    <xf numFmtId="0" fontId="5" fillId="0" borderId="0"/>
    <xf numFmtId="0" fontId="10" fillId="54" borderId="29" applyNumberFormat="0" applyFont="0" applyAlignment="0" applyProtection="0"/>
    <xf numFmtId="0" fontId="49" fillId="51" borderId="30" applyNumberFormat="0" applyAlignment="0" applyProtection="0"/>
    <xf numFmtId="0" fontId="53" fillId="0" borderId="0"/>
    <xf numFmtId="0" fontId="53" fillId="0" borderId="0"/>
    <xf numFmtId="0" fontId="53" fillId="0" borderId="0"/>
    <xf numFmtId="0" fontId="50" fillId="0" borderId="0" applyNumberFormat="0" applyFill="0" applyBorder="0" applyAlignment="0" applyProtection="0"/>
    <xf numFmtId="0" fontId="51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35" fillId="0" borderId="0"/>
    <xf numFmtId="1" fontId="54" fillId="0" borderId="0"/>
    <xf numFmtId="0" fontId="55" fillId="0" borderId="0"/>
    <xf numFmtId="0" fontId="5" fillId="0" borderId="0"/>
    <xf numFmtId="0" fontId="11" fillId="0" borderId="0"/>
    <xf numFmtId="0" fontId="8" fillId="0" borderId="0">
      <alignment horizontal="left" vertical="top" wrapText="1"/>
    </xf>
    <xf numFmtId="0" fontId="13" fillId="0" borderId="0"/>
    <xf numFmtId="0" fontId="56" fillId="0" borderId="0"/>
    <xf numFmtId="0" fontId="5" fillId="0" borderId="0"/>
    <xf numFmtId="0" fontId="5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>
      <alignment horizontal="left" vertical="top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59" fillId="12" borderId="0" applyNumberFormat="0" applyBorder="0" applyAlignment="0" applyProtection="0"/>
    <xf numFmtId="0" fontId="59" fillId="16" borderId="0" applyNumberFormat="0" applyBorder="0" applyAlignment="0" applyProtection="0"/>
    <xf numFmtId="0" fontId="59" fillId="20" borderId="0" applyNumberFormat="0" applyBorder="0" applyAlignment="0" applyProtection="0"/>
    <xf numFmtId="0" fontId="59" fillId="24" borderId="0" applyNumberFormat="0" applyBorder="0" applyAlignment="0" applyProtection="0"/>
    <xf numFmtId="0" fontId="59" fillId="28" borderId="0" applyNumberFormat="0" applyBorder="0" applyAlignment="0" applyProtection="0"/>
    <xf numFmtId="0" fontId="59" fillId="32" borderId="0" applyNumberFormat="0" applyBorder="0" applyAlignment="0" applyProtection="0"/>
    <xf numFmtId="0" fontId="59" fillId="9" borderId="0" applyNumberFormat="0" applyBorder="0" applyAlignment="0" applyProtection="0"/>
    <xf numFmtId="0" fontId="59" fillId="13" borderId="0" applyNumberFormat="0" applyBorder="0" applyAlignment="0" applyProtection="0"/>
    <xf numFmtId="0" fontId="59" fillId="17" borderId="0" applyNumberFormat="0" applyBorder="0" applyAlignment="0" applyProtection="0"/>
    <xf numFmtId="0" fontId="59" fillId="21" borderId="0" applyNumberFormat="0" applyBorder="0" applyAlignment="0" applyProtection="0"/>
    <xf numFmtId="0" fontId="59" fillId="25" borderId="0" applyNumberFormat="0" applyBorder="0" applyAlignment="0" applyProtection="0"/>
    <xf numFmtId="0" fontId="59" fillId="29" borderId="0" applyNumberFormat="0" applyBorder="0" applyAlignment="0" applyProtection="0"/>
    <xf numFmtId="0" fontId="60" fillId="3" borderId="0" applyNumberFormat="0" applyBorder="0" applyAlignment="0" applyProtection="0"/>
    <xf numFmtId="0" fontId="61" fillId="6" borderId="17" applyNumberFormat="0" applyAlignment="0" applyProtection="0"/>
    <xf numFmtId="0" fontId="62" fillId="7" borderId="20" applyNumberFormat="0" applyAlignment="0" applyProtection="0"/>
    <xf numFmtId="0" fontId="63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68" fillId="5" borderId="17" applyNumberFormat="0" applyAlignment="0" applyProtection="0"/>
    <xf numFmtId="0" fontId="69" fillId="0" borderId="19" applyNumberFormat="0" applyFill="0" applyAlignment="0" applyProtection="0"/>
    <xf numFmtId="0" fontId="36" fillId="4" borderId="0" applyNumberFormat="0" applyBorder="0" applyAlignment="0" applyProtection="0"/>
    <xf numFmtId="0" fontId="70" fillId="6" borderId="18" applyNumberFormat="0" applyAlignment="0" applyProtection="0"/>
    <xf numFmtId="0" fontId="58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8" borderId="21" applyNumberFormat="0" applyFont="0" applyAlignment="0" applyProtection="0"/>
    <xf numFmtId="43" fontId="2" fillId="0" borderId="0" applyFont="0" applyFill="0" applyBorder="0" applyAlignment="0" applyProtection="0"/>
    <xf numFmtId="0" fontId="39" fillId="51" borderId="37" applyNumberFormat="0" applyAlignment="0" applyProtection="0"/>
    <xf numFmtId="43" fontId="2" fillId="0" borderId="0" applyFont="0" applyFill="0" applyBorder="0" applyAlignment="0" applyProtection="0"/>
    <xf numFmtId="0" fontId="46" fillId="41" borderId="37" applyNumberFormat="0" applyAlignment="0" applyProtection="0"/>
    <xf numFmtId="0" fontId="2" fillId="0" borderId="0"/>
    <xf numFmtId="0" fontId="10" fillId="54" borderId="38" applyNumberFormat="0" applyFont="0" applyAlignment="0" applyProtection="0"/>
    <xf numFmtId="0" fontId="49" fillId="51" borderId="39" applyNumberFormat="0" applyAlignment="0" applyProtection="0"/>
    <xf numFmtId="0" fontId="51" fillId="0" borderId="40" applyNumberFormat="0" applyFill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21" applyNumberFormat="0" applyFont="0" applyAlignment="0" applyProtection="0"/>
    <xf numFmtId="43" fontId="1" fillId="0" borderId="0" applyFont="0" applyFill="0" applyBorder="0" applyAlignment="0" applyProtection="0"/>
    <xf numFmtId="0" fontId="46" fillId="41" borderId="41" applyNumberFormat="0" applyAlignment="0" applyProtection="0"/>
    <xf numFmtId="0" fontId="49" fillId="51" borderId="43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51" borderId="4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1" fillId="0" borderId="44" applyNumberFormat="0" applyFill="0" applyAlignment="0" applyProtection="0"/>
    <xf numFmtId="0" fontId="10" fillId="54" borderId="42" applyNumberFormat="0" applyFont="0" applyAlignment="0" applyProtection="0"/>
    <xf numFmtId="166" fontId="77" fillId="0" borderId="0" applyFill="0" applyBorder="0" applyProtection="0">
      <alignment horizontal="right" vertical="top"/>
    </xf>
    <xf numFmtId="0" fontId="8" fillId="0" borderId="0">
      <alignment horizontal="left" vertical="top" wrapText="1"/>
    </xf>
    <xf numFmtId="174" fontId="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4" borderId="0" applyNumberFormat="0" applyBorder="0" applyAlignment="0" applyProtection="0"/>
    <xf numFmtId="0" fontId="7" fillId="14" borderId="0" applyNumberFormat="0" applyBorder="0" applyAlignment="0" applyProtection="0"/>
    <xf numFmtId="0" fontId="1" fillId="18" borderId="0" applyNumberFormat="0" applyBorder="0" applyAlignment="0" applyProtection="0"/>
    <xf numFmtId="0" fontId="7" fillId="18" borderId="0" applyNumberFormat="0" applyBorder="0" applyAlignment="0" applyProtection="0"/>
    <xf numFmtId="0" fontId="1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26" borderId="0" applyNumberFormat="0" applyBorder="0" applyAlignment="0" applyProtection="0"/>
    <xf numFmtId="0" fontId="7" fillId="26" borderId="0" applyNumberFormat="0" applyBorder="0" applyAlignment="0" applyProtection="0"/>
    <xf numFmtId="0" fontId="1" fillId="30" borderId="0" applyNumberFormat="0" applyBorder="0" applyAlignment="0" applyProtection="0"/>
    <xf numFmtId="0" fontId="7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9" borderId="0" applyNumberFormat="0" applyBorder="0" applyAlignment="0" applyProtection="0"/>
    <xf numFmtId="0" fontId="7" fillId="19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1" fillId="31" borderId="0" applyNumberFormat="0" applyBorder="0" applyAlignment="0" applyProtection="0"/>
    <xf numFmtId="0" fontId="7" fillId="31" borderId="0" applyNumberFormat="0" applyBorder="0" applyAlignment="0" applyProtection="0"/>
    <xf numFmtId="0" fontId="59" fillId="12" borderId="0" applyNumberFormat="0" applyBorder="0" applyAlignment="0" applyProtection="0"/>
    <xf numFmtId="0" fontId="78" fillId="12" borderId="0" applyNumberFormat="0" applyBorder="0" applyAlignment="0" applyProtection="0"/>
    <xf numFmtId="0" fontId="59" fillId="16" borderId="0" applyNumberFormat="0" applyBorder="0" applyAlignment="0" applyProtection="0"/>
    <xf numFmtId="0" fontId="78" fillId="16" borderId="0" applyNumberFormat="0" applyBorder="0" applyAlignment="0" applyProtection="0"/>
    <xf numFmtId="0" fontId="59" fillId="20" borderId="0" applyNumberFormat="0" applyBorder="0" applyAlignment="0" applyProtection="0"/>
    <xf numFmtId="0" fontId="78" fillId="20" borderId="0" applyNumberFormat="0" applyBorder="0" applyAlignment="0" applyProtection="0"/>
    <xf numFmtId="0" fontId="59" fillId="24" borderId="0" applyNumberFormat="0" applyBorder="0" applyAlignment="0" applyProtection="0"/>
    <xf numFmtId="0" fontId="78" fillId="24" borderId="0" applyNumberFormat="0" applyBorder="0" applyAlignment="0" applyProtection="0"/>
    <xf numFmtId="0" fontId="59" fillId="28" borderId="0" applyNumberFormat="0" applyBorder="0" applyAlignment="0" applyProtection="0"/>
    <xf numFmtId="0" fontId="78" fillId="28" borderId="0" applyNumberFormat="0" applyBorder="0" applyAlignment="0" applyProtection="0"/>
    <xf numFmtId="0" fontId="59" fillId="32" borderId="0" applyNumberFormat="0" applyBorder="0" applyAlignment="0" applyProtection="0"/>
    <xf numFmtId="0" fontId="7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53" fillId="0" borderId="0"/>
    <xf numFmtId="0" fontId="59" fillId="9" borderId="0" applyNumberFormat="0" applyBorder="0" applyAlignment="0" applyProtection="0"/>
    <xf numFmtId="0" fontId="78" fillId="9" borderId="0" applyNumberFormat="0" applyBorder="0" applyAlignment="0" applyProtection="0"/>
    <xf numFmtId="0" fontId="59" fillId="13" borderId="0" applyNumberFormat="0" applyBorder="0" applyAlignment="0" applyProtection="0"/>
    <xf numFmtId="0" fontId="78" fillId="13" borderId="0" applyNumberFormat="0" applyBorder="0" applyAlignment="0" applyProtection="0"/>
    <xf numFmtId="0" fontId="59" fillId="17" borderId="0" applyNumberFormat="0" applyBorder="0" applyAlignment="0" applyProtection="0"/>
    <xf numFmtId="0" fontId="78" fillId="17" borderId="0" applyNumberFormat="0" applyBorder="0" applyAlignment="0" applyProtection="0"/>
    <xf numFmtId="0" fontId="59" fillId="21" borderId="0" applyNumberFormat="0" applyBorder="0" applyAlignment="0" applyProtection="0"/>
    <xf numFmtId="0" fontId="78" fillId="21" borderId="0" applyNumberFormat="0" applyBorder="0" applyAlignment="0" applyProtection="0"/>
    <xf numFmtId="0" fontId="59" fillId="25" borderId="0" applyNumberFormat="0" applyBorder="0" applyAlignment="0" applyProtection="0"/>
    <xf numFmtId="0" fontId="78" fillId="25" borderId="0" applyNumberFormat="0" applyBorder="0" applyAlignment="0" applyProtection="0"/>
    <xf numFmtId="0" fontId="59" fillId="29" borderId="0" applyNumberFormat="0" applyBorder="0" applyAlignment="0" applyProtection="0"/>
    <xf numFmtId="0" fontId="78" fillId="29" borderId="0" applyNumberFormat="0" applyBorder="0" applyAlignment="0" applyProtection="0"/>
    <xf numFmtId="0" fontId="68" fillId="5" borderId="17" applyNumberFormat="0" applyAlignment="0" applyProtection="0"/>
    <xf numFmtId="0" fontId="79" fillId="5" borderId="17" applyNumberFormat="0" applyAlignment="0" applyProtection="0"/>
    <xf numFmtId="0" fontId="70" fillId="6" borderId="18" applyNumberFormat="0" applyAlignment="0" applyProtection="0"/>
    <xf numFmtId="0" fontId="80" fillId="6" borderId="18" applyNumberFormat="0" applyAlignment="0" applyProtection="0"/>
    <xf numFmtId="0" fontId="61" fillId="6" borderId="17" applyNumberFormat="0" applyAlignment="0" applyProtection="0"/>
    <xf numFmtId="0" fontId="81" fillId="6" borderId="17" applyNumberFormat="0" applyAlignment="0" applyProtection="0"/>
    <xf numFmtId="0" fontId="65" fillId="0" borderId="14" applyNumberFormat="0" applyFill="0" applyAlignment="0" applyProtection="0"/>
    <xf numFmtId="0" fontId="82" fillId="0" borderId="14" applyNumberFormat="0" applyFill="0" applyAlignment="0" applyProtection="0"/>
    <xf numFmtId="0" fontId="66" fillId="0" borderId="15" applyNumberFormat="0" applyFill="0" applyAlignment="0" applyProtection="0"/>
    <xf numFmtId="0" fontId="83" fillId="0" borderId="15" applyNumberFormat="0" applyFill="0" applyAlignment="0" applyProtection="0"/>
    <xf numFmtId="0" fontId="67" fillId="0" borderId="16" applyNumberFormat="0" applyFill="0" applyAlignment="0" applyProtection="0"/>
    <xf numFmtId="0" fontId="84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85" fillId="0" borderId="22" applyNumberFormat="0" applyFill="0" applyAlignment="0" applyProtection="0"/>
    <xf numFmtId="0" fontId="62" fillId="7" borderId="20" applyNumberFormat="0" applyAlignment="0" applyProtection="0"/>
    <xf numFmtId="0" fontId="86" fillId="7" borderId="20" applyNumberFormat="0" applyAlignment="0" applyProtection="0"/>
    <xf numFmtId="0" fontId="87" fillId="4" borderId="0" applyNumberFormat="0" applyBorder="0" applyAlignment="0" applyProtection="0"/>
    <xf numFmtId="0" fontId="88" fillId="4" borderId="0" applyNumberFormat="0" applyBorder="0" applyAlignment="0" applyProtection="0"/>
    <xf numFmtId="0" fontId="10" fillId="0" borderId="0"/>
    <xf numFmtId="0" fontId="60" fillId="3" borderId="0" applyNumberFormat="0" applyBorder="0" applyAlignment="0" applyProtection="0"/>
    <xf numFmtId="0" fontId="89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" fillId="8" borderId="21" applyNumberFormat="0" applyFont="0" applyAlignment="0" applyProtection="0"/>
    <xf numFmtId="0" fontId="69" fillId="0" borderId="19" applyNumberFormat="0" applyFill="0" applyAlignment="0" applyProtection="0"/>
    <xf numFmtId="0" fontId="91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64" fillId="2" borderId="0" applyNumberFormat="0" applyBorder="0" applyAlignment="0" applyProtection="0"/>
    <xf numFmtId="0" fontId="93" fillId="2" borderId="0" applyNumberFormat="0" applyBorder="0" applyAlignment="0" applyProtection="0"/>
  </cellStyleXfs>
  <cellXfs count="218">
    <xf numFmtId="0" fontId="0" fillId="0" borderId="0" xfId="0"/>
    <xf numFmtId="0" fontId="9" fillId="55" borderId="0" xfId="9" applyFont="1" applyFill="1" applyAlignment="1">
      <alignment horizontal="left" vertical="top" wrapText="1"/>
    </xf>
    <xf numFmtId="0" fontId="9" fillId="55" borderId="0" xfId="9" applyFont="1" applyFill="1" applyAlignment="1">
      <alignment horizontal="right" vertical="top" wrapText="1"/>
    </xf>
    <xf numFmtId="0" fontId="9" fillId="55" borderId="0" xfId="9" applyFont="1" applyFill="1" applyAlignment="1">
      <alignment vertical="center" wrapText="1"/>
    </xf>
    <xf numFmtId="0" fontId="9" fillId="55" borderId="0" xfId="9" applyFont="1" applyFill="1" applyAlignment="1">
      <alignment horizontal="center" vertical="top"/>
    </xf>
    <xf numFmtId="0" fontId="9" fillId="55" borderId="0" xfId="9" applyFont="1" applyFill="1" applyBorder="1" applyAlignment="1">
      <alignment vertical="top"/>
    </xf>
    <xf numFmtId="0" fontId="9" fillId="55" borderId="32" xfId="9" applyFont="1" applyFill="1" applyBorder="1" applyAlignment="1">
      <alignment vertical="top" wrapText="1"/>
    </xf>
    <xf numFmtId="0" fontId="9" fillId="55" borderId="0" xfId="9" applyFont="1" applyFill="1" applyBorder="1" applyAlignment="1">
      <alignment vertical="top" wrapText="1"/>
    </xf>
    <xf numFmtId="0" fontId="74" fillId="55" borderId="32" xfId="9" applyFont="1" applyFill="1" applyBorder="1" applyAlignment="1">
      <alignment vertical="top" wrapText="1"/>
    </xf>
    <xf numFmtId="0" fontId="74" fillId="55" borderId="0" xfId="9" applyFont="1" applyFill="1" applyBorder="1" applyAlignment="1">
      <alignment vertical="top" wrapText="1"/>
    </xf>
    <xf numFmtId="0" fontId="74" fillId="55" borderId="0" xfId="9" applyFont="1" applyFill="1" applyBorder="1" applyAlignment="1">
      <alignment horizontal="left" vertical="top" wrapText="1"/>
    </xf>
    <xf numFmtId="168" fontId="75" fillId="55" borderId="32" xfId="12" applyNumberFormat="1" applyFont="1" applyFill="1" applyBorder="1" applyAlignment="1">
      <alignment horizontal="center" vertical="center"/>
    </xf>
    <xf numFmtId="0" fontId="9" fillId="55" borderId="0" xfId="9" applyFont="1" applyFill="1" applyAlignment="1">
      <alignment horizontal="left" vertical="center"/>
    </xf>
    <xf numFmtId="0" fontId="9" fillId="55" borderId="0" xfId="8" applyFont="1" applyFill="1" applyAlignment="1">
      <alignment horizontal="left" vertical="center" wrapText="1"/>
    </xf>
    <xf numFmtId="0" fontId="9" fillId="55" borderId="32" xfId="8" applyFont="1" applyFill="1" applyBorder="1" applyAlignment="1">
      <alignment horizontal="center" vertical="center" wrapText="1"/>
    </xf>
    <xf numFmtId="0" fontId="9" fillId="55" borderId="32" xfId="8" applyFont="1" applyFill="1" applyBorder="1" applyAlignment="1">
      <alignment horizontal="left" vertical="center" wrapText="1"/>
    </xf>
    <xf numFmtId="0" fontId="9" fillId="55" borderId="32" xfId="8" applyFont="1" applyFill="1" applyBorder="1" applyAlignment="1">
      <alignment horizontal="left" vertical="center" wrapText="1" indent="2"/>
    </xf>
    <xf numFmtId="0" fontId="9" fillId="55" borderId="32" xfId="8" quotePrefix="1" applyFont="1" applyFill="1" applyBorder="1" applyAlignment="1">
      <alignment horizontal="center" vertical="center" wrapText="1"/>
    </xf>
    <xf numFmtId="0" fontId="74" fillId="55" borderId="32" xfId="8" applyFont="1" applyFill="1" applyBorder="1" applyAlignment="1">
      <alignment horizontal="center" vertical="center" wrapText="1"/>
    </xf>
    <xf numFmtId="0" fontId="74" fillId="55" borderId="32" xfId="8" applyFont="1" applyFill="1" applyBorder="1" applyAlignment="1">
      <alignment horizontal="left" vertical="center" wrapText="1"/>
    </xf>
    <xf numFmtId="166" fontId="74" fillId="55" borderId="32" xfId="6" applyNumberFormat="1" applyFont="1" applyFill="1" applyBorder="1" applyAlignment="1">
      <alignment horizontal="right" vertical="center"/>
    </xf>
    <xf numFmtId="0" fontId="74" fillId="55" borderId="0" xfId="8" applyFont="1" applyFill="1" applyAlignment="1">
      <alignment horizontal="left" vertical="center" wrapText="1"/>
    </xf>
    <xf numFmtId="0" fontId="9" fillId="55" borderId="32" xfId="0" applyFont="1" applyFill="1" applyBorder="1" applyAlignment="1">
      <alignment horizontal="left" vertical="center" indent="2"/>
    </xf>
    <xf numFmtId="0" fontId="9" fillId="55" borderId="32" xfId="0" applyFont="1" applyFill="1" applyBorder="1" applyAlignment="1">
      <alignment horizontal="left" vertical="center" wrapText="1" indent="2"/>
    </xf>
    <xf numFmtId="49" fontId="9" fillId="55" borderId="32" xfId="0" applyNumberFormat="1" applyFont="1" applyFill="1" applyBorder="1" applyAlignment="1">
      <alignment horizontal="left" vertical="center" wrapText="1" indent="2"/>
    </xf>
    <xf numFmtId="0" fontId="75" fillId="55" borderId="0" xfId="0" applyFont="1" applyFill="1" applyAlignment="1">
      <alignment horizontal="left" vertical="center" indent="2"/>
    </xf>
    <xf numFmtId="0" fontId="75" fillId="55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8" applyFont="1" applyFill="1" applyAlignment="1">
      <alignment horizontal="left" vertical="top" wrapText="1"/>
    </xf>
    <xf numFmtId="168" fontId="9" fillId="0" borderId="0" xfId="7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vertical="center" wrapText="1"/>
    </xf>
    <xf numFmtId="43" fontId="9" fillId="0" borderId="0" xfId="0" applyNumberFormat="1" applyFont="1" applyFill="1" applyAlignment="1">
      <alignment vertical="center" wrapText="1"/>
    </xf>
    <xf numFmtId="168" fontId="9" fillId="0" borderId="32" xfId="7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168" fontId="9" fillId="0" borderId="0" xfId="7" applyNumberFormat="1" applyFont="1" applyFill="1" applyAlignment="1">
      <alignment vertical="center" wrapText="1"/>
    </xf>
    <xf numFmtId="172" fontId="9" fillId="0" borderId="0" xfId="0" applyNumberFormat="1" applyFont="1" applyFill="1" applyAlignment="1">
      <alignment vertical="center" wrapText="1"/>
    </xf>
    <xf numFmtId="168" fontId="9" fillId="0" borderId="32" xfId="7" applyNumberFormat="1" applyFont="1" applyFill="1" applyBorder="1" applyAlignment="1">
      <alignment horizontal="center" vertical="center" wrapText="1"/>
    </xf>
    <xf numFmtId="0" fontId="9" fillId="0" borderId="0" xfId="9" applyFont="1" applyFill="1" applyAlignment="1">
      <alignment vertical="center" wrapText="1"/>
    </xf>
    <xf numFmtId="49" fontId="9" fillId="0" borderId="0" xfId="9" applyNumberFormat="1" applyFont="1" applyFill="1" applyAlignment="1">
      <alignment horizontal="center" vertical="center" wrapText="1"/>
    </xf>
    <xf numFmtId="0" fontId="9" fillId="0" borderId="0" xfId="9" applyFont="1" applyFill="1" applyAlignment="1">
      <alignment horizontal="center" vertical="center" wrapText="1"/>
    </xf>
    <xf numFmtId="49" fontId="9" fillId="0" borderId="32" xfId="9" applyNumberFormat="1" applyFont="1" applyFill="1" applyBorder="1" applyAlignment="1">
      <alignment horizontal="center" vertical="center" textRotation="90" wrapText="1"/>
    </xf>
    <xf numFmtId="39" fontId="9" fillId="0" borderId="32" xfId="9" applyNumberFormat="1" applyFont="1" applyFill="1" applyBorder="1" applyAlignment="1">
      <alignment horizontal="center" vertical="center" wrapText="1"/>
    </xf>
    <xf numFmtId="167" fontId="9" fillId="0" borderId="32" xfId="9" applyNumberFormat="1" applyFont="1" applyFill="1" applyBorder="1" applyAlignment="1">
      <alignment horizontal="center" vertical="center" wrapText="1"/>
    </xf>
    <xf numFmtId="0" fontId="9" fillId="0" borderId="32" xfId="9" applyNumberFormat="1" applyFont="1" applyFill="1" applyBorder="1" applyAlignment="1">
      <alignment horizontal="center" vertical="center" wrapText="1"/>
    </xf>
    <xf numFmtId="171" fontId="9" fillId="0" borderId="12" xfId="9" applyNumberFormat="1" applyFont="1" applyFill="1" applyBorder="1" applyAlignment="1">
      <alignment horizontal="center" vertical="center" wrapText="1"/>
    </xf>
    <xf numFmtId="0" fontId="9" fillId="0" borderId="1" xfId="9" applyFont="1" applyFill="1" applyBorder="1" applyAlignment="1">
      <alignment horizontal="center" vertical="center" wrapText="1"/>
    </xf>
    <xf numFmtId="0" fontId="73" fillId="0" borderId="1" xfId="9" applyFont="1" applyFill="1" applyBorder="1" applyAlignment="1">
      <alignment horizontal="center" vertical="center" wrapText="1"/>
    </xf>
    <xf numFmtId="0" fontId="73" fillId="0" borderId="32" xfId="9" applyFont="1" applyFill="1" applyBorder="1" applyAlignment="1">
      <alignment horizontal="center" vertical="center" wrapText="1"/>
    </xf>
    <xf numFmtId="0" fontId="9" fillId="0" borderId="32" xfId="9" applyFont="1" applyFill="1" applyBorder="1" applyAlignment="1">
      <alignment horizontal="center" vertical="center" wrapText="1"/>
    </xf>
    <xf numFmtId="0" fontId="74" fillId="0" borderId="11" xfId="9" applyFont="1" applyFill="1" applyBorder="1" applyAlignment="1">
      <alignment horizontal="center" vertical="center" wrapText="1"/>
    </xf>
    <xf numFmtId="0" fontId="74" fillId="0" borderId="32" xfId="9" applyFont="1" applyFill="1" applyBorder="1" applyAlignment="1">
      <alignment horizontal="left" vertical="center" wrapText="1"/>
    </xf>
    <xf numFmtId="168" fontId="74" fillId="0" borderId="32" xfId="7" applyNumberFormat="1" applyFont="1" applyFill="1" applyBorder="1" applyAlignment="1">
      <alignment vertical="center" wrapText="1"/>
    </xf>
    <xf numFmtId="0" fontId="74" fillId="0" borderId="0" xfId="9" applyFont="1" applyFill="1" applyAlignment="1">
      <alignment vertical="center" wrapText="1"/>
    </xf>
    <xf numFmtId="0" fontId="74" fillId="0" borderId="11" xfId="9" applyFont="1" applyFill="1" applyBorder="1" applyAlignment="1">
      <alignment vertical="center" wrapText="1"/>
    </xf>
    <xf numFmtId="168" fontId="9" fillId="0" borderId="0" xfId="9" applyNumberFormat="1" applyFont="1" applyFill="1" applyAlignment="1">
      <alignment vertical="center" wrapText="1"/>
    </xf>
    <xf numFmtId="0" fontId="9" fillId="0" borderId="11" xfId="9" applyFont="1" applyFill="1" applyBorder="1" applyAlignment="1">
      <alignment vertical="center" wrapText="1"/>
    </xf>
    <xf numFmtId="0" fontId="9" fillId="0" borderId="32" xfId="117" applyNumberFormat="1" applyFont="1" applyFill="1" applyBorder="1" applyAlignment="1">
      <alignment horizontal="left" vertical="center" wrapText="1"/>
    </xf>
    <xf numFmtId="0" fontId="9" fillId="0" borderId="32" xfId="117" applyNumberFormat="1" applyFont="1" applyFill="1" applyBorder="1" applyAlignment="1">
      <alignment horizontal="center" vertical="center" wrapText="1"/>
    </xf>
    <xf numFmtId="0" fontId="9" fillId="0" borderId="0" xfId="8" applyFont="1" applyFill="1" applyAlignment="1">
      <alignment vertical="center" wrapText="1"/>
    </xf>
    <xf numFmtId="0" fontId="9" fillId="0" borderId="0" xfId="8" applyFont="1" applyFill="1" applyAlignment="1">
      <alignment horizontal="right" vertical="center"/>
    </xf>
    <xf numFmtId="0" fontId="9" fillId="0" borderId="0" xfId="9" applyNumberFormat="1" applyFont="1" applyFill="1" applyAlignment="1">
      <alignment horizontal="center" vertical="center" wrapText="1"/>
    </xf>
    <xf numFmtId="167" fontId="9" fillId="0" borderId="0" xfId="9" applyNumberFormat="1" applyFont="1" applyFill="1" applyAlignment="1">
      <alignment horizontal="center" vertical="center" wrapText="1"/>
    </xf>
    <xf numFmtId="49" fontId="9" fillId="0" borderId="1" xfId="9" applyNumberFormat="1" applyFont="1" applyFill="1" applyBorder="1" applyAlignment="1">
      <alignment horizontal="center" vertical="center" textRotation="90" wrapText="1"/>
    </xf>
    <xf numFmtId="167" fontId="9" fillId="0" borderId="1" xfId="9" applyNumberFormat="1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>
      <alignment horizontal="center" vertical="center" wrapText="1"/>
    </xf>
    <xf numFmtId="168" fontId="9" fillId="0" borderId="11" xfId="7" applyNumberFormat="1" applyFont="1" applyFill="1" applyBorder="1" applyAlignment="1">
      <alignment horizontal="left" vertical="center" wrapText="1"/>
    </xf>
    <xf numFmtId="167" fontId="9" fillId="0" borderId="3" xfId="9" applyNumberFormat="1" applyFont="1" applyFill="1" applyBorder="1" applyAlignment="1">
      <alignment horizontal="center" vertical="center" wrapText="1"/>
    </xf>
    <xf numFmtId="0" fontId="9" fillId="0" borderId="11" xfId="9" applyFont="1" applyFill="1" applyBorder="1" applyAlignment="1">
      <alignment horizontal="center" vertical="center" wrapText="1"/>
    </xf>
    <xf numFmtId="0" fontId="9" fillId="0" borderId="11" xfId="9" applyFont="1" applyFill="1" applyBorder="1" applyAlignment="1">
      <alignment horizontal="left" vertical="center" wrapText="1"/>
    </xf>
    <xf numFmtId="168" fontId="9" fillId="0" borderId="1" xfId="7" applyNumberFormat="1" applyFont="1" applyFill="1" applyBorder="1" applyAlignment="1">
      <alignment horizontal="center" vertical="center" wrapText="1"/>
    </xf>
    <xf numFmtId="168" fontId="9" fillId="0" borderId="11" xfId="7" applyNumberFormat="1" applyFont="1" applyFill="1" applyBorder="1" applyAlignment="1">
      <alignment horizontal="center" vertical="center" wrapText="1"/>
    </xf>
    <xf numFmtId="0" fontId="9" fillId="0" borderId="32" xfId="9" applyFont="1" applyFill="1" applyBorder="1" applyAlignment="1">
      <alignment vertical="center" wrapText="1"/>
    </xf>
    <xf numFmtId="167" fontId="9" fillId="0" borderId="0" xfId="9" applyNumberFormat="1" applyFont="1" applyFill="1" applyAlignment="1">
      <alignment vertical="center" wrapText="1"/>
    </xf>
    <xf numFmtId="166" fontId="75" fillId="55" borderId="0" xfId="0" applyNumberFormat="1" applyFont="1" applyFill="1" applyAlignment="1">
      <alignment horizontal="left" vertical="center" indent="2"/>
    </xf>
    <xf numFmtId="168" fontId="74" fillId="0" borderId="0" xfId="9" applyNumberFormat="1" applyFont="1" applyFill="1" applyAlignment="1">
      <alignment vertical="center" wrapText="1"/>
    </xf>
    <xf numFmtId="0" fontId="9" fillId="0" borderId="32" xfId="421" applyFont="1" applyFill="1" applyBorder="1" applyAlignment="1">
      <alignment horizontal="center" vertical="center"/>
    </xf>
    <xf numFmtId="0" fontId="9" fillId="0" borderId="0" xfId="9" applyNumberFormat="1" applyFont="1" applyFill="1" applyAlignment="1">
      <alignment horizontal="center" vertical="center" wrapText="1"/>
    </xf>
    <xf numFmtId="0" fontId="9" fillId="55" borderId="0" xfId="8" applyFont="1" applyFill="1" applyAlignment="1">
      <alignment horizontal="center" vertical="center" wrapText="1"/>
    </xf>
    <xf numFmtId="168" fontId="9" fillId="0" borderId="32" xfId="7" applyNumberFormat="1" applyFont="1" applyFill="1" applyBorder="1" applyAlignment="1">
      <alignment horizontal="center" vertical="center" wrapText="1"/>
    </xf>
    <xf numFmtId="0" fontId="9" fillId="0" borderId="32" xfId="9" applyFont="1" applyFill="1" applyBorder="1" applyAlignment="1">
      <alignment horizontal="left" vertical="center" wrapText="1"/>
    </xf>
    <xf numFmtId="0" fontId="9" fillId="55" borderId="0" xfId="8" applyFont="1" applyFill="1" applyAlignment="1">
      <alignment vertical="center" wrapText="1"/>
    </xf>
    <xf numFmtId="0" fontId="75" fillId="0" borderId="36" xfId="0" applyFont="1" applyBorder="1" applyAlignment="1">
      <alignment horizontal="left" vertical="top" wrapText="1"/>
    </xf>
    <xf numFmtId="168" fontId="9" fillId="0" borderId="32" xfId="7" applyNumberFormat="1" applyFont="1" applyFill="1" applyBorder="1" applyAlignment="1">
      <alignment horizontal="center" vertical="center" wrapText="1"/>
    </xf>
    <xf numFmtId="0" fontId="9" fillId="0" borderId="11" xfId="117" applyNumberFormat="1" applyFont="1" applyFill="1" applyBorder="1" applyAlignment="1">
      <alignment horizontal="left" vertical="center" wrapText="1"/>
    </xf>
    <xf numFmtId="0" fontId="9" fillId="55" borderId="32" xfId="9" applyFont="1" applyFill="1" applyBorder="1" applyAlignment="1">
      <alignment horizontal="center" vertical="top" wrapText="1"/>
    </xf>
    <xf numFmtId="0" fontId="9" fillId="55" borderId="32" xfId="9" applyFont="1" applyFill="1" applyBorder="1" applyAlignment="1">
      <alignment horizontal="left" vertical="top" wrapText="1"/>
    </xf>
    <xf numFmtId="0" fontId="74" fillId="55" borderId="32" xfId="9" applyFont="1" applyFill="1" applyBorder="1" applyAlignment="1">
      <alignment horizontal="left" vertical="top" wrapText="1"/>
    </xf>
    <xf numFmtId="0" fontId="9" fillId="55" borderId="0" xfId="9" applyFont="1" applyFill="1" applyBorder="1" applyAlignment="1">
      <alignment horizontal="left" vertical="top" wrapText="1"/>
    </xf>
    <xf numFmtId="0" fontId="9" fillId="55" borderId="0" xfId="9" applyFont="1" applyFill="1" applyAlignment="1">
      <alignment horizontal="center" vertical="top" wrapText="1"/>
    </xf>
    <xf numFmtId="0" fontId="74" fillId="55" borderId="32" xfId="9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32" xfId="0" applyFont="1" applyFill="1" applyBorder="1" applyAlignment="1">
      <alignment horizontal="right" vertical="center" wrapText="1"/>
    </xf>
    <xf numFmtId="0" fontId="9" fillId="0" borderId="32" xfId="0" applyFont="1" applyFill="1" applyBorder="1" applyAlignment="1">
      <alignment horizontal="center" vertical="center" wrapText="1"/>
    </xf>
    <xf numFmtId="168" fontId="9" fillId="0" borderId="32" xfId="7" applyNumberFormat="1" applyFont="1" applyFill="1" applyBorder="1" applyAlignment="1">
      <alignment horizontal="center" vertical="center" wrapText="1"/>
    </xf>
    <xf numFmtId="0" fontId="9" fillId="55" borderId="32" xfId="9" applyFont="1" applyFill="1" applyBorder="1" applyAlignment="1">
      <alignment horizontal="center" vertical="top" wrapText="1"/>
    </xf>
    <xf numFmtId="0" fontId="9" fillId="55" borderId="32" xfId="9" applyFont="1" applyFill="1" applyBorder="1" applyAlignment="1">
      <alignment horizontal="left" vertical="top" wrapText="1"/>
    </xf>
    <xf numFmtId="0" fontId="9" fillId="55" borderId="0" xfId="9" applyFont="1" applyFill="1" applyBorder="1" applyAlignment="1">
      <alignment horizontal="left" vertical="top" wrapText="1"/>
    </xf>
    <xf numFmtId="0" fontId="9" fillId="55" borderId="0" xfId="9" applyFont="1" applyFill="1" applyAlignment="1">
      <alignment horizontal="center" vertical="top" wrapText="1"/>
    </xf>
    <xf numFmtId="0" fontId="9" fillId="55" borderId="7" xfId="9" applyFont="1" applyFill="1" applyBorder="1" applyAlignment="1">
      <alignment horizontal="center" vertical="top" wrapText="1"/>
    </xf>
    <xf numFmtId="0" fontId="9" fillId="55" borderId="32" xfId="9" applyFont="1" applyFill="1" applyBorder="1" applyAlignment="1">
      <alignment horizontal="left" vertical="top" wrapText="1"/>
    </xf>
    <xf numFmtId="168" fontId="9" fillId="0" borderId="32" xfId="7" applyNumberFormat="1" applyFont="1" applyFill="1" applyBorder="1" applyAlignment="1">
      <alignment horizontal="center" vertical="center" wrapText="1"/>
    </xf>
    <xf numFmtId="173" fontId="9" fillId="55" borderId="11" xfId="9" applyNumberFormat="1" applyFont="1" applyFill="1" applyBorder="1" applyAlignment="1">
      <alignment horizontal="right" vertical="center" wrapText="1"/>
    </xf>
    <xf numFmtId="0" fontId="9" fillId="0" borderId="32" xfId="117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66" fontId="9" fillId="0" borderId="11" xfId="6" applyNumberFormat="1" applyFont="1" applyBorder="1" applyAlignment="1">
      <alignment horizontal="right" vertical="top"/>
    </xf>
    <xf numFmtId="0" fontId="74" fillId="0" borderId="11" xfId="0" applyFont="1" applyBorder="1" applyAlignment="1">
      <alignment horizontal="left" vertical="top" wrapText="1"/>
    </xf>
    <xf numFmtId="0" fontId="75" fillId="55" borderId="11" xfId="665" applyFont="1" applyFill="1" applyBorder="1" applyAlignment="1">
      <alignment vertical="center" wrapText="1"/>
    </xf>
    <xf numFmtId="168" fontId="9" fillId="0" borderId="11" xfId="300" applyNumberFormat="1" applyFont="1" applyFill="1" applyBorder="1" applyAlignment="1">
      <alignment horizontal="right" vertical="top" wrapText="1"/>
    </xf>
    <xf numFmtId="0" fontId="9" fillId="55" borderId="0" xfId="8" applyFont="1" applyFill="1">
      <alignment horizontal="left" vertical="top" wrapText="1"/>
    </xf>
    <xf numFmtId="0" fontId="9" fillId="55" borderId="11" xfId="0" applyFont="1" applyFill="1" applyBorder="1" applyAlignment="1">
      <alignment horizontal="center" vertical="center" wrapText="1"/>
    </xf>
    <xf numFmtId="49" fontId="9" fillId="55" borderId="11" xfId="0" applyNumberFormat="1" applyFont="1" applyFill="1" applyBorder="1" applyAlignment="1">
      <alignment horizontal="center" vertical="center" wrapText="1"/>
    </xf>
    <xf numFmtId="0" fontId="9" fillId="55" borderId="11" xfId="0" applyFont="1" applyFill="1" applyBorder="1" applyAlignment="1">
      <alignment vertical="center" wrapText="1"/>
    </xf>
    <xf numFmtId="0" fontId="9" fillId="55" borderId="11" xfId="8" applyFont="1" applyFill="1" applyBorder="1" applyAlignment="1">
      <alignment vertical="top" wrapText="1"/>
    </xf>
    <xf numFmtId="0" fontId="9" fillId="55" borderId="11" xfId="8" applyFont="1" applyFill="1" applyBorder="1" applyAlignment="1">
      <alignment horizontal="center" vertical="center" wrapText="1"/>
    </xf>
    <xf numFmtId="0" fontId="74" fillId="55" borderId="11" xfId="8" applyFont="1" applyFill="1" applyBorder="1" applyAlignment="1">
      <alignment horizontal="center" vertical="center" wrapText="1"/>
    </xf>
    <xf numFmtId="0" fontId="9" fillId="55" borderId="11" xfId="0" applyFont="1" applyFill="1" applyBorder="1" applyAlignment="1">
      <alignment horizontal="left" vertical="center" wrapText="1"/>
    </xf>
    <xf numFmtId="49" fontId="9" fillId="55" borderId="11" xfId="0" applyNumberFormat="1" applyFont="1" applyFill="1" applyBorder="1" applyAlignment="1">
      <alignment horizontal="left" vertical="center" wrapText="1"/>
    </xf>
    <xf numFmtId="166" fontId="9" fillId="0" borderId="11" xfId="893" applyNumberFormat="1" applyFont="1" applyBorder="1" applyAlignment="1">
      <alignment horizontal="right" vertical="top"/>
    </xf>
    <xf numFmtId="0" fontId="9" fillId="55" borderId="4" xfId="9" applyFont="1" applyFill="1" applyBorder="1" applyAlignment="1">
      <alignment horizontal="left" vertical="top"/>
    </xf>
    <xf numFmtId="0" fontId="9" fillId="55" borderId="0" xfId="0" applyFont="1" applyFill="1" applyBorder="1" applyAlignment="1">
      <alignment vertical="center" wrapText="1"/>
    </xf>
    <xf numFmtId="0" fontId="9" fillId="0" borderId="0" xfId="352" applyFont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74" fillId="55" borderId="11" xfId="0" applyFont="1" applyFill="1" applyBorder="1" applyAlignment="1">
      <alignment horizontal="left" vertical="top" wrapText="1"/>
    </xf>
    <xf numFmtId="167" fontId="74" fillId="0" borderId="11" xfId="0" applyNumberFormat="1" applyFont="1" applyBorder="1" applyAlignment="1">
      <alignment horizontal="right" vertical="top" wrapText="1"/>
    </xf>
    <xf numFmtId="0" fontId="9" fillId="55" borderId="11" xfId="9" applyFont="1" applyFill="1" applyBorder="1" applyAlignment="1">
      <alignment horizontal="right" vertical="center" wrapText="1"/>
    </xf>
    <xf numFmtId="0" fontId="7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75" fillId="0" borderId="0" xfId="0" applyFont="1" applyFill="1" applyAlignment="1">
      <alignment vertical="center"/>
    </xf>
    <xf numFmtId="0" fontId="75" fillId="0" borderId="0" xfId="0" applyFont="1" applyFill="1" applyAlignment="1">
      <alignment horizontal="left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9" fillId="0" borderId="32" xfId="56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166" fontId="9" fillId="0" borderId="32" xfId="6" applyFont="1" applyFill="1" applyBorder="1" applyAlignment="1">
      <alignment horizontal="center" vertical="top"/>
    </xf>
    <xf numFmtId="0" fontId="75" fillId="0" borderId="32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top" wrapText="1"/>
    </xf>
    <xf numFmtId="0" fontId="75" fillId="0" borderId="32" xfId="0" applyFont="1" applyFill="1" applyBorder="1" applyAlignment="1">
      <alignment vertical="center"/>
    </xf>
    <xf numFmtId="0" fontId="9" fillId="0" borderId="32" xfId="8" applyFont="1" applyFill="1" applyBorder="1" applyAlignment="1">
      <alignment horizontal="left" vertical="center" wrapText="1"/>
    </xf>
    <xf numFmtId="166" fontId="9" fillId="0" borderId="32" xfId="6" applyFont="1" applyFill="1" applyBorder="1" applyAlignment="1">
      <alignment horizontal="center" vertical="center"/>
    </xf>
    <xf numFmtId="0" fontId="75" fillId="0" borderId="32" xfId="0" applyFont="1" applyFill="1" applyBorder="1" applyAlignment="1">
      <alignment vertical="center" wrapText="1"/>
    </xf>
    <xf numFmtId="168" fontId="9" fillId="0" borderId="32" xfId="895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left" vertical="top" wrapText="1"/>
    </xf>
    <xf numFmtId="168" fontId="75" fillId="0" borderId="32" xfId="895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168" fontId="9" fillId="0" borderId="32" xfId="7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center" wrapText="1"/>
    </xf>
    <xf numFmtId="171" fontId="75" fillId="55" borderId="7" xfId="0" applyNumberFormat="1" applyFont="1" applyFill="1" applyBorder="1" applyAlignment="1">
      <alignment horizontal="center" vertical="center"/>
    </xf>
    <xf numFmtId="171" fontId="75" fillId="0" borderId="7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top" wrapText="1"/>
    </xf>
    <xf numFmtId="0" fontId="75" fillId="0" borderId="32" xfId="0" applyFont="1" applyFill="1" applyBorder="1" applyAlignment="1">
      <alignment horizontal="center" vertical="top"/>
    </xf>
    <xf numFmtId="0" fontId="9" fillId="0" borderId="32" xfId="894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 wrapText="1"/>
    </xf>
    <xf numFmtId="0" fontId="75" fillId="0" borderId="32" xfId="0" applyFont="1" applyFill="1" applyBorder="1" applyAlignment="1">
      <alignment horizontal="center" vertical="top" wrapText="1"/>
    </xf>
    <xf numFmtId="0" fontId="75" fillId="0" borderId="3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2" fontId="75" fillId="0" borderId="32" xfId="0" applyNumberFormat="1" applyFont="1" applyFill="1" applyBorder="1" applyAlignment="1">
      <alignment horizontal="center" vertical="center" wrapText="1"/>
    </xf>
    <xf numFmtId="0" fontId="9" fillId="0" borderId="0" xfId="9" applyNumberFormat="1" applyFont="1" applyFill="1" applyAlignment="1">
      <alignment horizontal="center" vertical="center" wrapText="1"/>
    </xf>
    <xf numFmtId="167" fontId="9" fillId="0" borderId="5" xfId="9" applyNumberFormat="1" applyFont="1" applyFill="1" applyBorder="1" applyAlignment="1">
      <alignment horizontal="right" vertical="center" wrapText="1"/>
    </xf>
    <xf numFmtId="0" fontId="9" fillId="0" borderId="8" xfId="9" applyNumberFormat="1" applyFont="1" applyFill="1" applyBorder="1" applyAlignment="1">
      <alignment horizontal="center" vertical="center" wrapText="1"/>
    </xf>
    <xf numFmtId="0" fontId="9" fillId="0" borderId="2" xfId="9" applyNumberFormat="1" applyFont="1" applyFill="1" applyBorder="1" applyAlignment="1">
      <alignment horizontal="center" vertical="center" wrapText="1"/>
    </xf>
    <xf numFmtId="0" fontId="9" fillId="0" borderId="3" xfId="9" applyNumberFormat="1" applyFont="1" applyFill="1" applyBorder="1" applyAlignment="1">
      <alignment horizontal="center" vertical="center" wrapText="1"/>
    </xf>
    <xf numFmtId="167" fontId="9" fillId="0" borderId="8" xfId="9" applyNumberFormat="1" applyFont="1" applyFill="1" applyBorder="1" applyAlignment="1">
      <alignment horizontal="center" vertical="center" wrapText="1"/>
    </xf>
    <xf numFmtId="167" fontId="9" fillId="0" borderId="3" xfId="9" applyNumberFormat="1" applyFont="1" applyFill="1" applyBorder="1" applyAlignment="1">
      <alignment horizontal="center" vertical="center" wrapText="1"/>
    </xf>
    <xf numFmtId="167" fontId="9" fillId="0" borderId="4" xfId="9" applyNumberFormat="1" applyFont="1" applyFill="1" applyBorder="1" applyAlignment="1">
      <alignment horizontal="center" vertical="center" wrapText="1"/>
    </xf>
    <xf numFmtId="167" fontId="9" fillId="0" borderId="6" xfId="9" applyNumberFormat="1" applyFont="1" applyFill="1" applyBorder="1" applyAlignment="1">
      <alignment horizontal="center" vertical="center" wrapText="1"/>
    </xf>
    <xf numFmtId="167" fontId="9" fillId="0" borderId="7" xfId="9" applyNumberFormat="1" applyFont="1" applyFill="1" applyBorder="1" applyAlignment="1">
      <alignment horizontal="center" vertical="center" wrapText="1"/>
    </xf>
    <xf numFmtId="49" fontId="9" fillId="0" borderId="1" xfId="9" applyNumberFormat="1" applyFont="1" applyFill="1" applyBorder="1" applyAlignment="1">
      <alignment horizontal="center" vertical="center" wrapText="1"/>
    </xf>
    <xf numFmtId="0" fontId="9" fillId="55" borderId="4" xfId="8" applyFont="1" applyFill="1" applyBorder="1" applyAlignment="1">
      <alignment horizontal="center" vertical="center" wrapText="1"/>
    </xf>
    <xf numFmtId="0" fontId="9" fillId="55" borderId="7" xfId="8" applyFont="1" applyFill="1" applyBorder="1" applyAlignment="1">
      <alignment horizontal="center" vertical="center" wrapText="1"/>
    </xf>
    <xf numFmtId="0" fontId="9" fillId="55" borderId="13" xfId="8" applyFont="1" applyFill="1" applyBorder="1" applyAlignment="1">
      <alignment horizontal="right" wrapText="1"/>
    </xf>
    <xf numFmtId="0" fontId="9" fillId="55" borderId="0" xfId="8" applyFont="1" applyFill="1" applyAlignment="1">
      <alignment horizontal="right" vertical="center" wrapText="1"/>
    </xf>
    <xf numFmtId="0" fontId="9" fillId="55" borderId="0" xfId="8" applyFont="1" applyFill="1" applyAlignment="1">
      <alignment horizontal="center" vertical="center" wrapText="1"/>
    </xf>
    <xf numFmtId="0" fontId="9" fillId="55" borderId="35" xfId="8" applyFont="1" applyFill="1" applyBorder="1" applyAlignment="1">
      <alignment horizontal="center" vertical="center" wrapText="1"/>
    </xf>
    <xf numFmtId="0" fontId="9" fillId="55" borderId="33" xfId="8" applyFont="1" applyFill="1" applyBorder="1" applyAlignment="1">
      <alignment horizontal="center" vertical="center" wrapText="1"/>
    </xf>
    <xf numFmtId="0" fontId="9" fillId="55" borderId="34" xfId="8" applyFont="1" applyFill="1" applyBorder="1" applyAlignment="1">
      <alignment horizontal="center" vertical="center" wrapText="1"/>
    </xf>
    <xf numFmtId="0" fontId="9" fillId="55" borderId="10" xfId="8" applyFont="1" applyFill="1" applyBorder="1" applyAlignment="1">
      <alignment horizontal="center" vertical="center" wrapText="1"/>
    </xf>
    <xf numFmtId="0" fontId="9" fillId="55" borderId="12" xfId="8" applyFont="1" applyFill="1" applyBorder="1" applyAlignment="1">
      <alignment horizontal="center" vertical="center" wrapText="1"/>
    </xf>
    <xf numFmtId="49" fontId="9" fillId="0" borderId="32" xfId="9" applyNumberFormat="1" applyFont="1" applyFill="1" applyBorder="1" applyAlignment="1">
      <alignment horizontal="center" vertical="center" wrapText="1"/>
    </xf>
    <xf numFmtId="0" fontId="9" fillId="0" borderId="10" xfId="9" applyNumberFormat="1" applyFont="1" applyFill="1" applyBorder="1" applyAlignment="1">
      <alignment horizontal="center" vertical="center" wrapText="1"/>
    </xf>
    <xf numFmtId="0" fontId="9" fillId="0" borderId="12" xfId="9" applyNumberFormat="1" applyFont="1" applyFill="1" applyBorder="1" applyAlignment="1">
      <alignment horizontal="center" vertical="center" wrapText="1"/>
    </xf>
    <xf numFmtId="0" fontId="9" fillId="0" borderId="0" xfId="8" applyFont="1" applyFill="1" applyAlignment="1">
      <alignment horizontal="right" vertical="center" wrapText="1"/>
    </xf>
    <xf numFmtId="0" fontId="9" fillId="0" borderId="0" xfId="8" applyFont="1" applyFill="1" applyAlignment="1">
      <alignment horizontal="center" vertical="center" wrapText="1"/>
    </xf>
    <xf numFmtId="0" fontId="9" fillId="0" borderId="13" xfId="8" applyFont="1" applyFill="1" applyBorder="1" applyAlignment="1">
      <alignment horizontal="right" wrapText="1"/>
    </xf>
    <xf numFmtId="0" fontId="9" fillId="55" borderId="35" xfId="9" applyFont="1" applyFill="1" applyBorder="1" applyAlignment="1">
      <alignment horizontal="left" vertical="top" wrapText="1"/>
    </xf>
    <xf numFmtId="0" fontId="9" fillId="55" borderId="34" xfId="9" applyFont="1" applyFill="1" applyBorder="1" applyAlignment="1">
      <alignment horizontal="left" vertical="top" wrapText="1"/>
    </xf>
    <xf numFmtId="0" fontId="9" fillId="55" borderId="4" xfId="9" applyFont="1" applyFill="1" applyBorder="1" applyAlignment="1">
      <alignment horizontal="left" vertical="top" wrapText="1"/>
    </xf>
    <xf numFmtId="0" fontId="9" fillId="55" borderId="7" xfId="9" applyFont="1" applyFill="1" applyBorder="1" applyAlignment="1">
      <alignment horizontal="left" vertical="top" wrapText="1"/>
    </xf>
    <xf numFmtId="0" fontId="9" fillId="55" borderId="10" xfId="9" applyFont="1" applyFill="1" applyBorder="1" applyAlignment="1">
      <alignment horizontal="center" vertical="top" wrapText="1"/>
    </xf>
    <xf numFmtId="0" fontId="9" fillId="55" borderId="2" xfId="9" applyFont="1" applyFill="1" applyBorder="1" applyAlignment="1">
      <alignment horizontal="center" vertical="top" wrapText="1"/>
    </xf>
    <xf numFmtId="0" fontId="9" fillId="55" borderId="32" xfId="9" applyFont="1" applyFill="1" applyBorder="1" applyAlignment="1">
      <alignment horizontal="center" vertical="top" wrapText="1"/>
    </xf>
    <xf numFmtId="0" fontId="9" fillId="55" borderId="0" xfId="9" applyFont="1" applyFill="1" applyAlignment="1">
      <alignment horizontal="center" vertical="top" wrapText="1"/>
    </xf>
    <xf numFmtId="0" fontId="9" fillId="55" borderId="0" xfId="9" applyFont="1" applyFill="1" applyBorder="1" applyAlignment="1">
      <alignment horizontal="center" vertical="top"/>
    </xf>
    <xf numFmtId="0" fontId="9" fillId="55" borderId="4" xfId="9" applyFont="1" applyFill="1" applyBorder="1" applyAlignment="1">
      <alignment horizontal="center" vertical="top" wrapText="1"/>
    </xf>
    <xf numFmtId="0" fontId="9" fillId="55" borderId="7" xfId="9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352" applyFont="1" applyAlignment="1">
      <alignment horizontal="center" vertical="top"/>
    </xf>
    <xf numFmtId="0" fontId="9" fillId="0" borderId="0" xfId="352" applyFont="1" applyAlignment="1">
      <alignment horizontal="left" vertical="top" wrapText="1"/>
    </xf>
    <xf numFmtId="0" fontId="74" fillId="0" borderId="0" xfId="0" applyFont="1" applyBorder="1" applyAlignment="1">
      <alignment horizontal="right" vertical="top" wrapText="1"/>
    </xf>
    <xf numFmtId="0" fontId="9" fillId="55" borderId="32" xfId="9" applyFont="1" applyFill="1" applyBorder="1" applyAlignment="1">
      <alignment horizontal="left" vertical="top" wrapText="1"/>
    </xf>
    <xf numFmtId="0" fontId="9" fillId="55" borderId="0" xfId="9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9" fillId="0" borderId="0" xfId="8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32" xfId="0" applyFont="1" applyFill="1" applyBorder="1" applyAlignment="1">
      <alignment horizontal="right" vertical="center" wrapText="1"/>
    </xf>
    <xf numFmtId="0" fontId="9" fillId="0" borderId="32" xfId="0" applyFont="1" applyFill="1" applyBorder="1" applyAlignment="1">
      <alignment horizontal="center" vertical="center" wrapText="1"/>
    </xf>
    <xf numFmtId="168" fontId="9" fillId="0" borderId="32" xfId="7" applyNumberFormat="1" applyFont="1" applyFill="1" applyBorder="1" applyAlignment="1">
      <alignment horizontal="center" vertical="center" wrapText="1"/>
    </xf>
  </cellXfs>
  <cellStyles count="998">
    <cellStyle name="_artabyuje" xfId="140" xr:uid="{00000000-0005-0000-0000-000000000000}"/>
    <cellStyle name="_artabyuje_3.Havelvacner_N1_12 23.01.2018" xfId="141" xr:uid="{00000000-0005-0000-0000-000001000000}"/>
    <cellStyle name="20% - Accent1 2" xfId="18" xr:uid="{00000000-0005-0000-0000-000002000000}"/>
    <cellStyle name="20% - Accent1 2 2" xfId="80" xr:uid="{00000000-0005-0000-0000-000003000000}"/>
    <cellStyle name="20% - Accent1 2 2 2" xfId="142" xr:uid="{00000000-0005-0000-0000-000004000000}"/>
    <cellStyle name="20% - Accent1 2 2 2 2" xfId="143" xr:uid="{00000000-0005-0000-0000-000005000000}"/>
    <cellStyle name="20% - Accent1 2 2 2 2 2" xfId="436" xr:uid="{00000000-0005-0000-0000-000006000000}"/>
    <cellStyle name="20% - Accent1 2 2 2 2 3" xfId="668" xr:uid="{00000000-0005-0000-0000-000007000000}"/>
    <cellStyle name="20% - Accent1 2 2 2 3" xfId="144" xr:uid="{00000000-0005-0000-0000-000008000000}"/>
    <cellStyle name="20% - Accent1 2 2 2 3 2" xfId="437" xr:uid="{00000000-0005-0000-0000-000009000000}"/>
    <cellStyle name="20% - Accent1 2 2 2 3 3" xfId="669" xr:uid="{00000000-0005-0000-0000-00000A000000}"/>
    <cellStyle name="20% - Accent1 2 2 2 4" xfId="435" xr:uid="{00000000-0005-0000-0000-00000B000000}"/>
    <cellStyle name="20% - Accent1 2 2 2 5" xfId="667" xr:uid="{00000000-0005-0000-0000-00000C000000}"/>
    <cellStyle name="20% - Accent1 2 2 3" xfId="145" xr:uid="{00000000-0005-0000-0000-00000D000000}"/>
    <cellStyle name="20% - Accent1 2 2 3 2" xfId="438" xr:uid="{00000000-0005-0000-0000-00000E000000}"/>
    <cellStyle name="20% - Accent1 2 2 3 3" xfId="670" xr:uid="{00000000-0005-0000-0000-00000F000000}"/>
    <cellStyle name="20% - Accent1 2 2 4" xfId="146" xr:uid="{00000000-0005-0000-0000-000010000000}"/>
    <cellStyle name="20% - Accent1 2 2 4 2" xfId="439" xr:uid="{00000000-0005-0000-0000-000011000000}"/>
    <cellStyle name="20% - Accent1 2 2 4 3" xfId="671" xr:uid="{00000000-0005-0000-0000-000012000000}"/>
    <cellStyle name="20% - Accent1 2 3" xfId="147" xr:uid="{00000000-0005-0000-0000-000013000000}"/>
    <cellStyle name="20% - Accent1 2 3 2" xfId="148" xr:uid="{00000000-0005-0000-0000-000014000000}"/>
    <cellStyle name="20% - Accent1 2 3 2 2" xfId="441" xr:uid="{00000000-0005-0000-0000-000015000000}"/>
    <cellStyle name="20% - Accent1 2 3 2 3" xfId="673" xr:uid="{00000000-0005-0000-0000-000016000000}"/>
    <cellStyle name="20% - Accent1 2 3 3" xfId="149" xr:uid="{00000000-0005-0000-0000-000017000000}"/>
    <cellStyle name="20% - Accent1 2 3 3 2" xfId="442" xr:uid="{00000000-0005-0000-0000-000018000000}"/>
    <cellStyle name="20% - Accent1 2 3 3 3" xfId="674" xr:uid="{00000000-0005-0000-0000-000019000000}"/>
    <cellStyle name="20% - Accent1 2 3 4" xfId="440" xr:uid="{00000000-0005-0000-0000-00001A000000}"/>
    <cellStyle name="20% - Accent1 2 3 5" xfId="672" xr:uid="{00000000-0005-0000-0000-00001B000000}"/>
    <cellStyle name="20% - Accent1 2 4" xfId="150" xr:uid="{00000000-0005-0000-0000-00001C000000}"/>
    <cellStyle name="20% - Accent1 2 4 2" xfId="151" xr:uid="{00000000-0005-0000-0000-00001D000000}"/>
    <cellStyle name="20% - Accent1 2 4 2 2" xfId="444" xr:uid="{00000000-0005-0000-0000-00001E000000}"/>
    <cellStyle name="20% - Accent1 2 4 2 3" xfId="676" xr:uid="{00000000-0005-0000-0000-00001F000000}"/>
    <cellStyle name="20% - Accent1 2 4 3" xfId="152" xr:uid="{00000000-0005-0000-0000-000020000000}"/>
    <cellStyle name="20% - Accent1 2 4 3 2" xfId="445" xr:uid="{00000000-0005-0000-0000-000021000000}"/>
    <cellStyle name="20% - Accent1 2 4 3 3" xfId="677" xr:uid="{00000000-0005-0000-0000-000022000000}"/>
    <cellStyle name="20% - Accent1 2 4 4" xfId="443" xr:uid="{00000000-0005-0000-0000-000023000000}"/>
    <cellStyle name="20% - Accent1 2 4 5" xfId="675" xr:uid="{00000000-0005-0000-0000-000024000000}"/>
    <cellStyle name="20% - Accent1 2 5" xfId="153" xr:uid="{00000000-0005-0000-0000-000025000000}"/>
    <cellStyle name="20% - Accent1 2 5 2" xfId="446" xr:uid="{00000000-0005-0000-0000-000026000000}"/>
    <cellStyle name="20% - Accent1 2 5 3" xfId="678" xr:uid="{00000000-0005-0000-0000-000027000000}"/>
    <cellStyle name="20% - Accent1 2 6" xfId="154" xr:uid="{00000000-0005-0000-0000-000028000000}"/>
    <cellStyle name="20% - Accent1 2 6 2" xfId="447" xr:uid="{00000000-0005-0000-0000-000029000000}"/>
    <cellStyle name="20% - Accent1 2 6 3" xfId="679" xr:uid="{00000000-0005-0000-0000-00002A000000}"/>
    <cellStyle name="20% - Accent1 3" xfId="381" xr:uid="{00000000-0005-0000-0000-00002B000000}"/>
    <cellStyle name="20% - Accent1 3 2" xfId="646" xr:uid="{00000000-0005-0000-0000-00002C000000}"/>
    <cellStyle name="20% - Accent1 3 3" xfId="879" xr:uid="{00000000-0005-0000-0000-00002D000000}"/>
    <cellStyle name="20% - Accent1 4" xfId="896" xr:uid="{00000000-0005-0000-0000-00002E000000}"/>
    <cellStyle name="20% - Accent2 2" xfId="19" xr:uid="{00000000-0005-0000-0000-00002F000000}"/>
    <cellStyle name="20% - Accent2 2 2" xfId="81" xr:uid="{00000000-0005-0000-0000-000030000000}"/>
    <cellStyle name="20% - Accent2 2 2 2" xfId="155" xr:uid="{00000000-0005-0000-0000-000031000000}"/>
    <cellStyle name="20% - Accent2 2 2 2 2" xfId="156" xr:uid="{00000000-0005-0000-0000-000032000000}"/>
    <cellStyle name="20% - Accent2 2 2 2 2 2" xfId="449" xr:uid="{00000000-0005-0000-0000-000033000000}"/>
    <cellStyle name="20% - Accent2 2 2 2 2 3" xfId="681" xr:uid="{00000000-0005-0000-0000-000034000000}"/>
    <cellStyle name="20% - Accent2 2 2 2 3" xfId="157" xr:uid="{00000000-0005-0000-0000-000035000000}"/>
    <cellStyle name="20% - Accent2 2 2 2 3 2" xfId="450" xr:uid="{00000000-0005-0000-0000-000036000000}"/>
    <cellStyle name="20% - Accent2 2 2 2 3 3" xfId="682" xr:uid="{00000000-0005-0000-0000-000037000000}"/>
    <cellStyle name="20% - Accent2 2 2 2 4" xfId="448" xr:uid="{00000000-0005-0000-0000-000038000000}"/>
    <cellStyle name="20% - Accent2 2 2 2 5" xfId="680" xr:uid="{00000000-0005-0000-0000-000039000000}"/>
    <cellStyle name="20% - Accent2 2 2 3" xfId="158" xr:uid="{00000000-0005-0000-0000-00003A000000}"/>
    <cellStyle name="20% - Accent2 2 2 3 2" xfId="451" xr:uid="{00000000-0005-0000-0000-00003B000000}"/>
    <cellStyle name="20% - Accent2 2 2 3 3" xfId="683" xr:uid="{00000000-0005-0000-0000-00003C000000}"/>
    <cellStyle name="20% - Accent2 2 2 4" xfId="159" xr:uid="{00000000-0005-0000-0000-00003D000000}"/>
    <cellStyle name="20% - Accent2 2 2 4 2" xfId="452" xr:uid="{00000000-0005-0000-0000-00003E000000}"/>
    <cellStyle name="20% - Accent2 2 2 4 3" xfId="684" xr:uid="{00000000-0005-0000-0000-00003F000000}"/>
    <cellStyle name="20% - Accent2 2 3" xfId="160" xr:uid="{00000000-0005-0000-0000-000040000000}"/>
    <cellStyle name="20% - Accent2 2 3 2" xfId="161" xr:uid="{00000000-0005-0000-0000-000041000000}"/>
    <cellStyle name="20% - Accent2 2 3 2 2" xfId="454" xr:uid="{00000000-0005-0000-0000-000042000000}"/>
    <cellStyle name="20% - Accent2 2 3 2 3" xfId="686" xr:uid="{00000000-0005-0000-0000-000043000000}"/>
    <cellStyle name="20% - Accent2 2 3 3" xfId="162" xr:uid="{00000000-0005-0000-0000-000044000000}"/>
    <cellStyle name="20% - Accent2 2 3 3 2" xfId="455" xr:uid="{00000000-0005-0000-0000-000045000000}"/>
    <cellStyle name="20% - Accent2 2 3 3 3" xfId="687" xr:uid="{00000000-0005-0000-0000-000046000000}"/>
    <cellStyle name="20% - Accent2 2 3 4" xfId="453" xr:uid="{00000000-0005-0000-0000-000047000000}"/>
    <cellStyle name="20% - Accent2 2 3 5" xfId="685" xr:uid="{00000000-0005-0000-0000-000048000000}"/>
    <cellStyle name="20% - Accent2 2 4" xfId="163" xr:uid="{00000000-0005-0000-0000-000049000000}"/>
    <cellStyle name="20% - Accent2 2 4 2" xfId="164" xr:uid="{00000000-0005-0000-0000-00004A000000}"/>
    <cellStyle name="20% - Accent2 2 4 2 2" xfId="457" xr:uid="{00000000-0005-0000-0000-00004B000000}"/>
    <cellStyle name="20% - Accent2 2 4 2 3" xfId="689" xr:uid="{00000000-0005-0000-0000-00004C000000}"/>
    <cellStyle name="20% - Accent2 2 4 3" xfId="165" xr:uid="{00000000-0005-0000-0000-00004D000000}"/>
    <cellStyle name="20% - Accent2 2 4 3 2" xfId="458" xr:uid="{00000000-0005-0000-0000-00004E000000}"/>
    <cellStyle name="20% - Accent2 2 4 3 3" xfId="690" xr:uid="{00000000-0005-0000-0000-00004F000000}"/>
    <cellStyle name="20% - Accent2 2 4 4" xfId="456" xr:uid="{00000000-0005-0000-0000-000050000000}"/>
    <cellStyle name="20% - Accent2 2 4 5" xfId="688" xr:uid="{00000000-0005-0000-0000-000051000000}"/>
    <cellStyle name="20% - Accent2 2 5" xfId="166" xr:uid="{00000000-0005-0000-0000-000052000000}"/>
    <cellStyle name="20% - Accent2 2 5 2" xfId="459" xr:uid="{00000000-0005-0000-0000-000053000000}"/>
    <cellStyle name="20% - Accent2 2 5 3" xfId="691" xr:uid="{00000000-0005-0000-0000-000054000000}"/>
    <cellStyle name="20% - Accent2 2 6" xfId="167" xr:uid="{00000000-0005-0000-0000-000055000000}"/>
    <cellStyle name="20% - Accent2 2 6 2" xfId="460" xr:uid="{00000000-0005-0000-0000-000056000000}"/>
    <cellStyle name="20% - Accent2 2 6 3" xfId="692" xr:uid="{00000000-0005-0000-0000-000057000000}"/>
    <cellStyle name="20% - Accent2 3" xfId="382" xr:uid="{00000000-0005-0000-0000-000058000000}"/>
    <cellStyle name="20% - Accent2 3 2" xfId="647" xr:uid="{00000000-0005-0000-0000-000059000000}"/>
    <cellStyle name="20% - Accent2 3 3" xfId="880" xr:uid="{00000000-0005-0000-0000-00005A000000}"/>
    <cellStyle name="20% - Accent2 4" xfId="897" xr:uid="{00000000-0005-0000-0000-00005B000000}"/>
    <cellStyle name="20% - Accent3 2" xfId="20" xr:uid="{00000000-0005-0000-0000-00005C000000}"/>
    <cellStyle name="20% - Accent3 2 2" xfId="82" xr:uid="{00000000-0005-0000-0000-00005D000000}"/>
    <cellStyle name="20% - Accent3 2 2 2" xfId="168" xr:uid="{00000000-0005-0000-0000-00005E000000}"/>
    <cellStyle name="20% - Accent3 2 2 2 2" xfId="169" xr:uid="{00000000-0005-0000-0000-00005F000000}"/>
    <cellStyle name="20% - Accent3 2 2 2 2 2" xfId="462" xr:uid="{00000000-0005-0000-0000-000060000000}"/>
    <cellStyle name="20% - Accent3 2 2 2 2 3" xfId="694" xr:uid="{00000000-0005-0000-0000-000061000000}"/>
    <cellStyle name="20% - Accent3 2 2 2 3" xfId="170" xr:uid="{00000000-0005-0000-0000-000062000000}"/>
    <cellStyle name="20% - Accent3 2 2 2 3 2" xfId="463" xr:uid="{00000000-0005-0000-0000-000063000000}"/>
    <cellStyle name="20% - Accent3 2 2 2 3 3" xfId="695" xr:uid="{00000000-0005-0000-0000-000064000000}"/>
    <cellStyle name="20% - Accent3 2 2 2 4" xfId="461" xr:uid="{00000000-0005-0000-0000-000065000000}"/>
    <cellStyle name="20% - Accent3 2 2 2 5" xfId="693" xr:uid="{00000000-0005-0000-0000-000066000000}"/>
    <cellStyle name="20% - Accent3 2 2 3" xfId="171" xr:uid="{00000000-0005-0000-0000-000067000000}"/>
    <cellStyle name="20% - Accent3 2 2 3 2" xfId="464" xr:uid="{00000000-0005-0000-0000-000068000000}"/>
    <cellStyle name="20% - Accent3 2 2 3 3" xfId="696" xr:uid="{00000000-0005-0000-0000-000069000000}"/>
    <cellStyle name="20% - Accent3 2 2 4" xfId="172" xr:uid="{00000000-0005-0000-0000-00006A000000}"/>
    <cellStyle name="20% - Accent3 2 2 4 2" xfId="465" xr:uid="{00000000-0005-0000-0000-00006B000000}"/>
    <cellStyle name="20% - Accent3 2 2 4 3" xfId="697" xr:uid="{00000000-0005-0000-0000-00006C000000}"/>
    <cellStyle name="20% - Accent3 2 3" xfId="173" xr:uid="{00000000-0005-0000-0000-00006D000000}"/>
    <cellStyle name="20% - Accent3 2 3 2" xfId="174" xr:uid="{00000000-0005-0000-0000-00006E000000}"/>
    <cellStyle name="20% - Accent3 2 3 2 2" xfId="467" xr:uid="{00000000-0005-0000-0000-00006F000000}"/>
    <cellStyle name="20% - Accent3 2 3 2 3" xfId="699" xr:uid="{00000000-0005-0000-0000-000070000000}"/>
    <cellStyle name="20% - Accent3 2 3 3" xfId="175" xr:uid="{00000000-0005-0000-0000-000071000000}"/>
    <cellStyle name="20% - Accent3 2 3 3 2" xfId="468" xr:uid="{00000000-0005-0000-0000-000072000000}"/>
    <cellStyle name="20% - Accent3 2 3 3 3" xfId="700" xr:uid="{00000000-0005-0000-0000-000073000000}"/>
    <cellStyle name="20% - Accent3 2 3 4" xfId="466" xr:uid="{00000000-0005-0000-0000-000074000000}"/>
    <cellStyle name="20% - Accent3 2 3 5" xfId="698" xr:uid="{00000000-0005-0000-0000-000075000000}"/>
    <cellStyle name="20% - Accent3 2 4" xfId="176" xr:uid="{00000000-0005-0000-0000-000076000000}"/>
    <cellStyle name="20% - Accent3 2 4 2" xfId="177" xr:uid="{00000000-0005-0000-0000-000077000000}"/>
    <cellStyle name="20% - Accent3 2 4 2 2" xfId="470" xr:uid="{00000000-0005-0000-0000-000078000000}"/>
    <cellStyle name="20% - Accent3 2 4 2 3" xfId="702" xr:uid="{00000000-0005-0000-0000-000079000000}"/>
    <cellStyle name="20% - Accent3 2 4 3" xfId="178" xr:uid="{00000000-0005-0000-0000-00007A000000}"/>
    <cellStyle name="20% - Accent3 2 4 3 2" xfId="471" xr:uid="{00000000-0005-0000-0000-00007B000000}"/>
    <cellStyle name="20% - Accent3 2 4 3 3" xfId="703" xr:uid="{00000000-0005-0000-0000-00007C000000}"/>
    <cellStyle name="20% - Accent3 2 4 4" xfId="469" xr:uid="{00000000-0005-0000-0000-00007D000000}"/>
    <cellStyle name="20% - Accent3 2 4 5" xfId="701" xr:uid="{00000000-0005-0000-0000-00007E000000}"/>
    <cellStyle name="20% - Accent3 2 5" xfId="179" xr:uid="{00000000-0005-0000-0000-00007F000000}"/>
    <cellStyle name="20% - Accent3 2 5 2" xfId="472" xr:uid="{00000000-0005-0000-0000-000080000000}"/>
    <cellStyle name="20% - Accent3 2 5 3" xfId="704" xr:uid="{00000000-0005-0000-0000-000081000000}"/>
    <cellStyle name="20% - Accent3 2 6" xfId="180" xr:uid="{00000000-0005-0000-0000-000082000000}"/>
    <cellStyle name="20% - Accent3 2 6 2" xfId="473" xr:uid="{00000000-0005-0000-0000-000083000000}"/>
    <cellStyle name="20% - Accent3 2 6 3" xfId="705" xr:uid="{00000000-0005-0000-0000-000084000000}"/>
    <cellStyle name="20% - Accent3 3" xfId="383" xr:uid="{00000000-0005-0000-0000-000085000000}"/>
    <cellStyle name="20% - Accent3 3 2" xfId="648" xr:uid="{00000000-0005-0000-0000-000086000000}"/>
    <cellStyle name="20% - Accent3 3 3" xfId="881" xr:uid="{00000000-0005-0000-0000-000087000000}"/>
    <cellStyle name="20% - Accent3 4" xfId="898" xr:uid="{00000000-0005-0000-0000-000088000000}"/>
    <cellStyle name="20% - Accent4 2" xfId="21" xr:uid="{00000000-0005-0000-0000-000089000000}"/>
    <cellStyle name="20% - Accent4 2 2" xfId="83" xr:uid="{00000000-0005-0000-0000-00008A000000}"/>
    <cellStyle name="20% - Accent4 2 2 2" xfId="181" xr:uid="{00000000-0005-0000-0000-00008B000000}"/>
    <cellStyle name="20% - Accent4 2 2 2 2" xfId="182" xr:uid="{00000000-0005-0000-0000-00008C000000}"/>
    <cellStyle name="20% - Accent4 2 2 2 2 2" xfId="475" xr:uid="{00000000-0005-0000-0000-00008D000000}"/>
    <cellStyle name="20% - Accent4 2 2 2 2 3" xfId="707" xr:uid="{00000000-0005-0000-0000-00008E000000}"/>
    <cellStyle name="20% - Accent4 2 2 2 3" xfId="183" xr:uid="{00000000-0005-0000-0000-00008F000000}"/>
    <cellStyle name="20% - Accent4 2 2 2 3 2" xfId="476" xr:uid="{00000000-0005-0000-0000-000090000000}"/>
    <cellStyle name="20% - Accent4 2 2 2 3 3" xfId="708" xr:uid="{00000000-0005-0000-0000-000091000000}"/>
    <cellStyle name="20% - Accent4 2 2 2 4" xfId="474" xr:uid="{00000000-0005-0000-0000-000092000000}"/>
    <cellStyle name="20% - Accent4 2 2 2 5" xfId="706" xr:uid="{00000000-0005-0000-0000-000093000000}"/>
    <cellStyle name="20% - Accent4 2 2 3" xfId="184" xr:uid="{00000000-0005-0000-0000-000094000000}"/>
    <cellStyle name="20% - Accent4 2 2 3 2" xfId="477" xr:uid="{00000000-0005-0000-0000-000095000000}"/>
    <cellStyle name="20% - Accent4 2 2 3 3" xfId="709" xr:uid="{00000000-0005-0000-0000-000096000000}"/>
    <cellStyle name="20% - Accent4 2 2 4" xfId="185" xr:uid="{00000000-0005-0000-0000-000097000000}"/>
    <cellStyle name="20% - Accent4 2 2 4 2" xfId="478" xr:uid="{00000000-0005-0000-0000-000098000000}"/>
    <cellStyle name="20% - Accent4 2 2 4 3" xfId="710" xr:uid="{00000000-0005-0000-0000-000099000000}"/>
    <cellStyle name="20% - Accent4 2 3" xfId="186" xr:uid="{00000000-0005-0000-0000-00009A000000}"/>
    <cellStyle name="20% - Accent4 2 3 2" xfId="187" xr:uid="{00000000-0005-0000-0000-00009B000000}"/>
    <cellStyle name="20% - Accent4 2 3 2 2" xfId="480" xr:uid="{00000000-0005-0000-0000-00009C000000}"/>
    <cellStyle name="20% - Accent4 2 3 2 3" xfId="712" xr:uid="{00000000-0005-0000-0000-00009D000000}"/>
    <cellStyle name="20% - Accent4 2 3 3" xfId="188" xr:uid="{00000000-0005-0000-0000-00009E000000}"/>
    <cellStyle name="20% - Accent4 2 3 3 2" xfId="481" xr:uid="{00000000-0005-0000-0000-00009F000000}"/>
    <cellStyle name="20% - Accent4 2 3 3 3" xfId="713" xr:uid="{00000000-0005-0000-0000-0000A0000000}"/>
    <cellStyle name="20% - Accent4 2 3 4" xfId="479" xr:uid="{00000000-0005-0000-0000-0000A1000000}"/>
    <cellStyle name="20% - Accent4 2 3 5" xfId="711" xr:uid="{00000000-0005-0000-0000-0000A2000000}"/>
    <cellStyle name="20% - Accent4 2 4" xfId="189" xr:uid="{00000000-0005-0000-0000-0000A3000000}"/>
    <cellStyle name="20% - Accent4 2 4 2" xfId="190" xr:uid="{00000000-0005-0000-0000-0000A4000000}"/>
    <cellStyle name="20% - Accent4 2 4 2 2" xfId="483" xr:uid="{00000000-0005-0000-0000-0000A5000000}"/>
    <cellStyle name="20% - Accent4 2 4 2 3" xfId="715" xr:uid="{00000000-0005-0000-0000-0000A6000000}"/>
    <cellStyle name="20% - Accent4 2 4 3" xfId="191" xr:uid="{00000000-0005-0000-0000-0000A7000000}"/>
    <cellStyle name="20% - Accent4 2 4 3 2" xfId="484" xr:uid="{00000000-0005-0000-0000-0000A8000000}"/>
    <cellStyle name="20% - Accent4 2 4 3 3" xfId="716" xr:uid="{00000000-0005-0000-0000-0000A9000000}"/>
    <cellStyle name="20% - Accent4 2 4 4" xfId="482" xr:uid="{00000000-0005-0000-0000-0000AA000000}"/>
    <cellStyle name="20% - Accent4 2 4 5" xfId="714" xr:uid="{00000000-0005-0000-0000-0000AB000000}"/>
    <cellStyle name="20% - Accent4 2 5" xfId="192" xr:uid="{00000000-0005-0000-0000-0000AC000000}"/>
    <cellStyle name="20% - Accent4 2 5 2" xfId="485" xr:uid="{00000000-0005-0000-0000-0000AD000000}"/>
    <cellStyle name="20% - Accent4 2 5 3" xfId="717" xr:uid="{00000000-0005-0000-0000-0000AE000000}"/>
    <cellStyle name="20% - Accent4 2 6" xfId="193" xr:uid="{00000000-0005-0000-0000-0000AF000000}"/>
    <cellStyle name="20% - Accent4 2 6 2" xfId="486" xr:uid="{00000000-0005-0000-0000-0000B0000000}"/>
    <cellStyle name="20% - Accent4 2 6 3" xfId="718" xr:uid="{00000000-0005-0000-0000-0000B1000000}"/>
    <cellStyle name="20% - Accent4 3" xfId="384" xr:uid="{00000000-0005-0000-0000-0000B2000000}"/>
    <cellStyle name="20% - Accent4 3 2" xfId="649" xr:uid="{00000000-0005-0000-0000-0000B3000000}"/>
    <cellStyle name="20% - Accent4 3 3" xfId="882" xr:uid="{00000000-0005-0000-0000-0000B4000000}"/>
    <cellStyle name="20% - Accent4 4" xfId="899" xr:uid="{00000000-0005-0000-0000-0000B5000000}"/>
    <cellStyle name="20% - Accent5 2" xfId="22" xr:uid="{00000000-0005-0000-0000-0000B6000000}"/>
    <cellStyle name="20% - Accent5 2 2" xfId="84" xr:uid="{00000000-0005-0000-0000-0000B7000000}"/>
    <cellStyle name="20% - Accent5 2 2 2" xfId="194" xr:uid="{00000000-0005-0000-0000-0000B8000000}"/>
    <cellStyle name="20% - Accent5 2 2 2 2" xfId="195" xr:uid="{00000000-0005-0000-0000-0000B9000000}"/>
    <cellStyle name="20% - Accent5 2 2 2 2 2" xfId="488" xr:uid="{00000000-0005-0000-0000-0000BA000000}"/>
    <cellStyle name="20% - Accent5 2 2 2 2 3" xfId="720" xr:uid="{00000000-0005-0000-0000-0000BB000000}"/>
    <cellStyle name="20% - Accent5 2 2 2 3" xfId="196" xr:uid="{00000000-0005-0000-0000-0000BC000000}"/>
    <cellStyle name="20% - Accent5 2 2 2 3 2" xfId="489" xr:uid="{00000000-0005-0000-0000-0000BD000000}"/>
    <cellStyle name="20% - Accent5 2 2 2 3 3" xfId="721" xr:uid="{00000000-0005-0000-0000-0000BE000000}"/>
    <cellStyle name="20% - Accent5 2 2 2 4" xfId="487" xr:uid="{00000000-0005-0000-0000-0000BF000000}"/>
    <cellStyle name="20% - Accent5 2 2 2 5" xfId="719" xr:uid="{00000000-0005-0000-0000-0000C0000000}"/>
    <cellStyle name="20% - Accent5 2 2 3" xfId="197" xr:uid="{00000000-0005-0000-0000-0000C1000000}"/>
    <cellStyle name="20% - Accent5 2 2 3 2" xfId="490" xr:uid="{00000000-0005-0000-0000-0000C2000000}"/>
    <cellStyle name="20% - Accent5 2 2 3 3" xfId="722" xr:uid="{00000000-0005-0000-0000-0000C3000000}"/>
    <cellStyle name="20% - Accent5 2 2 4" xfId="198" xr:uid="{00000000-0005-0000-0000-0000C4000000}"/>
    <cellStyle name="20% - Accent5 2 2 4 2" xfId="491" xr:uid="{00000000-0005-0000-0000-0000C5000000}"/>
    <cellStyle name="20% - Accent5 2 2 4 3" xfId="723" xr:uid="{00000000-0005-0000-0000-0000C6000000}"/>
    <cellStyle name="20% - Accent5 2 3" xfId="199" xr:uid="{00000000-0005-0000-0000-0000C7000000}"/>
    <cellStyle name="20% - Accent5 2 3 2" xfId="200" xr:uid="{00000000-0005-0000-0000-0000C8000000}"/>
    <cellStyle name="20% - Accent5 2 3 2 2" xfId="493" xr:uid="{00000000-0005-0000-0000-0000C9000000}"/>
    <cellStyle name="20% - Accent5 2 3 2 3" xfId="725" xr:uid="{00000000-0005-0000-0000-0000CA000000}"/>
    <cellStyle name="20% - Accent5 2 3 3" xfId="201" xr:uid="{00000000-0005-0000-0000-0000CB000000}"/>
    <cellStyle name="20% - Accent5 2 3 3 2" xfId="494" xr:uid="{00000000-0005-0000-0000-0000CC000000}"/>
    <cellStyle name="20% - Accent5 2 3 3 3" xfId="726" xr:uid="{00000000-0005-0000-0000-0000CD000000}"/>
    <cellStyle name="20% - Accent5 2 3 4" xfId="492" xr:uid="{00000000-0005-0000-0000-0000CE000000}"/>
    <cellStyle name="20% - Accent5 2 3 5" xfId="724" xr:uid="{00000000-0005-0000-0000-0000CF000000}"/>
    <cellStyle name="20% - Accent5 2 4" xfId="202" xr:uid="{00000000-0005-0000-0000-0000D0000000}"/>
    <cellStyle name="20% - Accent5 2 4 2" xfId="203" xr:uid="{00000000-0005-0000-0000-0000D1000000}"/>
    <cellStyle name="20% - Accent5 2 4 2 2" xfId="496" xr:uid="{00000000-0005-0000-0000-0000D2000000}"/>
    <cellStyle name="20% - Accent5 2 4 2 3" xfId="728" xr:uid="{00000000-0005-0000-0000-0000D3000000}"/>
    <cellStyle name="20% - Accent5 2 4 3" xfId="204" xr:uid="{00000000-0005-0000-0000-0000D4000000}"/>
    <cellStyle name="20% - Accent5 2 4 3 2" xfId="497" xr:uid="{00000000-0005-0000-0000-0000D5000000}"/>
    <cellStyle name="20% - Accent5 2 4 3 3" xfId="729" xr:uid="{00000000-0005-0000-0000-0000D6000000}"/>
    <cellStyle name="20% - Accent5 2 4 4" xfId="495" xr:uid="{00000000-0005-0000-0000-0000D7000000}"/>
    <cellStyle name="20% - Accent5 2 4 5" xfId="727" xr:uid="{00000000-0005-0000-0000-0000D8000000}"/>
    <cellStyle name="20% - Accent5 2 5" xfId="205" xr:uid="{00000000-0005-0000-0000-0000D9000000}"/>
    <cellStyle name="20% - Accent5 2 5 2" xfId="498" xr:uid="{00000000-0005-0000-0000-0000DA000000}"/>
    <cellStyle name="20% - Accent5 2 5 3" xfId="730" xr:uid="{00000000-0005-0000-0000-0000DB000000}"/>
    <cellStyle name="20% - Accent5 2 6" xfId="206" xr:uid="{00000000-0005-0000-0000-0000DC000000}"/>
    <cellStyle name="20% - Accent5 2 6 2" xfId="499" xr:uid="{00000000-0005-0000-0000-0000DD000000}"/>
    <cellStyle name="20% - Accent5 2 6 3" xfId="731" xr:uid="{00000000-0005-0000-0000-0000DE000000}"/>
    <cellStyle name="20% - Accent5 3" xfId="385" xr:uid="{00000000-0005-0000-0000-0000DF000000}"/>
    <cellStyle name="20% - Accent5 3 2" xfId="650" xr:uid="{00000000-0005-0000-0000-0000E0000000}"/>
    <cellStyle name="20% - Accent5 3 3" xfId="883" xr:uid="{00000000-0005-0000-0000-0000E1000000}"/>
    <cellStyle name="20% - Accent5 4" xfId="900" xr:uid="{00000000-0005-0000-0000-0000E2000000}"/>
    <cellStyle name="20% - Accent6 2" xfId="23" xr:uid="{00000000-0005-0000-0000-0000E3000000}"/>
    <cellStyle name="20% - Accent6 2 2" xfId="85" xr:uid="{00000000-0005-0000-0000-0000E4000000}"/>
    <cellStyle name="20% - Accent6 2 2 2" xfId="207" xr:uid="{00000000-0005-0000-0000-0000E5000000}"/>
    <cellStyle name="20% - Accent6 2 2 2 2" xfId="208" xr:uid="{00000000-0005-0000-0000-0000E6000000}"/>
    <cellStyle name="20% - Accent6 2 2 2 2 2" xfId="501" xr:uid="{00000000-0005-0000-0000-0000E7000000}"/>
    <cellStyle name="20% - Accent6 2 2 2 2 3" xfId="733" xr:uid="{00000000-0005-0000-0000-0000E8000000}"/>
    <cellStyle name="20% - Accent6 2 2 2 3" xfId="209" xr:uid="{00000000-0005-0000-0000-0000E9000000}"/>
    <cellStyle name="20% - Accent6 2 2 2 3 2" xfId="502" xr:uid="{00000000-0005-0000-0000-0000EA000000}"/>
    <cellStyle name="20% - Accent6 2 2 2 3 3" xfId="734" xr:uid="{00000000-0005-0000-0000-0000EB000000}"/>
    <cellStyle name="20% - Accent6 2 2 2 4" xfId="500" xr:uid="{00000000-0005-0000-0000-0000EC000000}"/>
    <cellStyle name="20% - Accent6 2 2 2 5" xfId="732" xr:uid="{00000000-0005-0000-0000-0000ED000000}"/>
    <cellStyle name="20% - Accent6 2 2 3" xfId="210" xr:uid="{00000000-0005-0000-0000-0000EE000000}"/>
    <cellStyle name="20% - Accent6 2 2 3 2" xfId="503" xr:uid="{00000000-0005-0000-0000-0000EF000000}"/>
    <cellStyle name="20% - Accent6 2 2 3 3" xfId="735" xr:uid="{00000000-0005-0000-0000-0000F0000000}"/>
    <cellStyle name="20% - Accent6 2 2 4" xfId="211" xr:uid="{00000000-0005-0000-0000-0000F1000000}"/>
    <cellStyle name="20% - Accent6 2 2 4 2" xfId="504" xr:uid="{00000000-0005-0000-0000-0000F2000000}"/>
    <cellStyle name="20% - Accent6 2 2 4 3" xfId="736" xr:uid="{00000000-0005-0000-0000-0000F3000000}"/>
    <cellStyle name="20% - Accent6 2 3" xfId="212" xr:uid="{00000000-0005-0000-0000-0000F4000000}"/>
    <cellStyle name="20% - Accent6 2 3 2" xfId="213" xr:uid="{00000000-0005-0000-0000-0000F5000000}"/>
    <cellStyle name="20% - Accent6 2 3 2 2" xfId="506" xr:uid="{00000000-0005-0000-0000-0000F6000000}"/>
    <cellStyle name="20% - Accent6 2 3 2 3" xfId="738" xr:uid="{00000000-0005-0000-0000-0000F7000000}"/>
    <cellStyle name="20% - Accent6 2 3 3" xfId="214" xr:uid="{00000000-0005-0000-0000-0000F8000000}"/>
    <cellStyle name="20% - Accent6 2 3 3 2" xfId="507" xr:uid="{00000000-0005-0000-0000-0000F9000000}"/>
    <cellStyle name="20% - Accent6 2 3 3 3" xfId="739" xr:uid="{00000000-0005-0000-0000-0000FA000000}"/>
    <cellStyle name="20% - Accent6 2 3 4" xfId="505" xr:uid="{00000000-0005-0000-0000-0000FB000000}"/>
    <cellStyle name="20% - Accent6 2 3 5" xfId="737" xr:uid="{00000000-0005-0000-0000-0000FC000000}"/>
    <cellStyle name="20% - Accent6 2 4" xfId="215" xr:uid="{00000000-0005-0000-0000-0000FD000000}"/>
    <cellStyle name="20% - Accent6 2 4 2" xfId="216" xr:uid="{00000000-0005-0000-0000-0000FE000000}"/>
    <cellStyle name="20% - Accent6 2 4 2 2" xfId="509" xr:uid="{00000000-0005-0000-0000-0000FF000000}"/>
    <cellStyle name="20% - Accent6 2 4 2 3" xfId="741" xr:uid="{00000000-0005-0000-0000-000000010000}"/>
    <cellStyle name="20% - Accent6 2 4 3" xfId="217" xr:uid="{00000000-0005-0000-0000-000001010000}"/>
    <cellStyle name="20% - Accent6 2 4 3 2" xfId="510" xr:uid="{00000000-0005-0000-0000-000002010000}"/>
    <cellStyle name="20% - Accent6 2 4 3 3" xfId="742" xr:uid="{00000000-0005-0000-0000-000003010000}"/>
    <cellStyle name="20% - Accent6 2 4 4" xfId="508" xr:uid="{00000000-0005-0000-0000-000004010000}"/>
    <cellStyle name="20% - Accent6 2 4 5" xfId="740" xr:uid="{00000000-0005-0000-0000-000005010000}"/>
    <cellStyle name="20% - Accent6 2 5" xfId="218" xr:uid="{00000000-0005-0000-0000-000006010000}"/>
    <cellStyle name="20% - Accent6 2 5 2" xfId="511" xr:uid="{00000000-0005-0000-0000-000007010000}"/>
    <cellStyle name="20% - Accent6 2 5 3" xfId="743" xr:uid="{00000000-0005-0000-0000-000008010000}"/>
    <cellStyle name="20% - Accent6 2 6" xfId="219" xr:uid="{00000000-0005-0000-0000-000009010000}"/>
    <cellStyle name="20% - Accent6 2 6 2" xfId="512" xr:uid="{00000000-0005-0000-0000-00000A010000}"/>
    <cellStyle name="20% - Accent6 2 6 3" xfId="744" xr:uid="{00000000-0005-0000-0000-00000B010000}"/>
    <cellStyle name="20% - Accent6 3" xfId="386" xr:uid="{00000000-0005-0000-0000-00000C010000}"/>
    <cellStyle name="20% - Accent6 3 2" xfId="651" xr:uid="{00000000-0005-0000-0000-00000D010000}"/>
    <cellStyle name="20% - Accent6 3 3" xfId="884" xr:uid="{00000000-0005-0000-0000-00000E010000}"/>
    <cellStyle name="20% - Accent6 4" xfId="901" xr:uid="{00000000-0005-0000-0000-00000F010000}"/>
    <cellStyle name="20% - Акцент1 2" xfId="902" xr:uid="{00000000-0005-0000-0000-000010010000}"/>
    <cellStyle name="20% — акцент1 2" xfId="903" xr:uid="{00000000-0005-0000-0000-000011010000}"/>
    <cellStyle name="20% - Акцент2 2" xfId="904" xr:uid="{00000000-0005-0000-0000-000012010000}"/>
    <cellStyle name="20% — акцент2 2" xfId="905" xr:uid="{00000000-0005-0000-0000-000013010000}"/>
    <cellStyle name="20% - Акцент3 2" xfId="906" xr:uid="{00000000-0005-0000-0000-000014010000}"/>
    <cellStyle name="20% — акцент3 2" xfId="907" xr:uid="{00000000-0005-0000-0000-000015010000}"/>
    <cellStyle name="20% - Акцент4 2" xfId="908" xr:uid="{00000000-0005-0000-0000-000016010000}"/>
    <cellStyle name="20% — акцент4 2" xfId="909" xr:uid="{00000000-0005-0000-0000-000017010000}"/>
    <cellStyle name="20% - Акцент5 2" xfId="910" xr:uid="{00000000-0005-0000-0000-000018010000}"/>
    <cellStyle name="20% — акцент5 2" xfId="911" xr:uid="{00000000-0005-0000-0000-000019010000}"/>
    <cellStyle name="20% - Акцент6 2" xfId="912" xr:uid="{00000000-0005-0000-0000-00001A010000}"/>
    <cellStyle name="20% — акцент6 2" xfId="913" xr:uid="{00000000-0005-0000-0000-00001B010000}"/>
    <cellStyle name="40% - Accent1 2" xfId="24" xr:uid="{00000000-0005-0000-0000-00001C010000}"/>
    <cellStyle name="40% - Accent1 2 2" xfId="86" xr:uid="{00000000-0005-0000-0000-00001D010000}"/>
    <cellStyle name="40% - Accent1 2 2 2" xfId="220" xr:uid="{00000000-0005-0000-0000-00001E010000}"/>
    <cellStyle name="40% - Accent1 2 2 2 2" xfId="221" xr:uid="{00000000-0005-0000-0000-00001F010000}"/>
    <cellStyle name="40% - Accent1 2 2 2 2 2" xfId="514" xr:uid="{00000000-0005-0000-0000-000020010000}"/>
    <cellStyle name="40% - Accent1 2 2 2 2 3" xfId="746" xr:uid="{00000000-0005-0000-0000-000021010000}"/>
    <cellStyle name="40% - Accent1 2 2 2 3" xfId="222" xr:uid="{00000000-0005-0000-0000-000022010000}"/>
    <cellStyle name="40% - Accent1 2 2 2 3 2" xfId="515" xr:uid="{00000000-0005-0000-0000-000023010000}"/>
    <cellStyle name="40% - Accent1 2 2 2 3 3" xfId="747" xr:uid="{00000000-0005-0000-0000-000024010000}"/>
    <cellStyle name="40% - Accent1 2 2 2 4" xfId="513" xr:uid="{00000000-0005-0000-0000-000025010000}"/>
    <cellStyle name="40% - Accent1 2 2 2 5" xfId="745" xr:uid="{00000000-0005-0000-0000-000026010000}"/>
    <cellStyle name="40% - Accent1 2 2 3" xfId="223" xr:uid="{00000000-0005-0000-0000-000027010000}"/>
    <cellStyle name="40% - Accent1 2 2 3 2" xfId="516" xr:uid="{00000000-0005-0000-0000-000028010000}"/>
    <cellStyle name="40% - Accent1 2 2 3 3" xfId="748" xr:uid="{00000000-0005-0000-0000-000029010000}"/>
    <cellStyle name="40% - Accent1 2 2 4" xfId="224" xr:uid="{00000000-0005-0000-0000-00002A010000}"/>
    <cellStyle name="40% - Accent1 2 2 4 2" xfId="517" xr:uid="{00000000-0005-0000-0000-00002B010000}"/>
    <cellStyle name="40% - Accent1 2 2 4 3" xfId="749" xr:uid="{00000000-0005-0000-0000-00002C010000}"/>
    <cellStyle name="40% - Accent1 2 3" xfId="225" xr:uid="{00000000-0005-0000-0000-00002D010000}"/>
    <cellStyle name="40% - Accent1 2 3 2" xfId="226" xr:uid="{00000000-0005-0000-0000-00002E010000}"/>
    <cellStyle name="40% - Accent1 2 3 2 2" xfId="519" xr:uid="{00000000-0005-0000-0000-00002F010000}"/>
    <cellStyle name="40% - Accent1 2 3 2 3" xfId="751" xr:uid="{00000000-0005-0000-0000-000030010000}"/>
    <cellStyle name="40% - Accent1 2 3 3" xfId="227" xr:uid="{00000000-0005-0000-0000-000031010000}"/>
    <cellStyle name="40% - Accent1 2 3 3 2" xfId="520" xr:uid="{00000000-0005-0000-0000-000032010000}"/>
    <cellStyle name="40% - Accent1 2 3 3 3" xfId="752" xr:uid="{00000000-0005-0000-0000-000033010000}"/>
    <cellStyle name="40% - Accent1 2 3 4" xfId="518" xr:uid="{00000000-0005-0000-0000-000034010000}"/>
    <cellStyle name="40% - Accent1 2 3 5" xfId="750" xr:uid="{00000000-0005-0000-0000-000035010000}"/>
    <cellStyle name="40% - Accent1 2 4" xfId="228" xr:uid="{00000000-0005-0000-0000-000036010000}"/>
    <cellStyle name="40% - Accent1 2 4 2" xfId="229" xr:uid="{00000000-0005-0000-0000-000037010000}"/>
    <cellStyle name="40% - Accent1 2 4 2 2" xfId="522" xr:uid="{00000000-0005-0000-0000-000038010000}"/>
    <cellStyle name="40% - Accent1 2 4 2 3" xfId="754" xr:uid="{00000000-0005-0000-0000-000039010000}"/>
    <cellStyle name="40% - Accent1 2 4 3" xfId="230" xr:uid="{00000000-0005-0000-0000-00003A010000}"/>
    <cellStyle name="40% - Accent1 2 4 3 2" xfId="523" xr:uid="{00000000-0005-0000-0000-00003B010000}"/>
    <cellStyle name="40% - Accent1 2 4 3 3" xfId="755" xr:uid="{00000000-0005-0000-0000-00003C010000}"/>
    <cellStyle name="40% - Accent1 2 4 4" xfId="521" xr:uid="{00000000-0005-0000-0000-00003D010000}"/>
    <cellStyle name="40% - Accent1 2 4 5" xfId="753" xr:uid="{00000000-0005-0000-0000-00003E010000}"/>
    <cellStyle name="40% - Accent1 2 5" xfId="231" xr:uid="{00000000-0005-0000-0000-00003F010000}"/>
    <cellStyle name="40% - Accent1 2 5 2" xfId="524" xr:uid="{00000000-0005-0000-0000-000040010000}"/>
    <cellStyle name="40% - Accent1 2 5 3" xfId="756" xr:uid="{00000000-0005-0000-0000-000041010000}"/>
    <cellStyle name="40% - Accent1 2 6" xfId="232" xr:uid="{00000000-0005-0000-0000-000042010000}"/>
    <cellStyle name="40% - Accent1 2 6 2" xfId="525" xr:uid="{00000000-0005-0000-0000-000043010000}"/>
    <cellStyle name="40% - Accent1 2 6 3" xfId="757" xr:uid="{00000000-0005-0000-0000-000044010000}"/>
    <cellStyle name="40% - Accent1 3" xfId="387" xr:uid="{00000000-0005-0000-0000-000045010000}"/>
    <cellStyle name="40% - Accent1 3 2" xfId="652" xr:uid="{00000000-0005-0000-0000-000046010000}"/>
    <cellStyle name="40% - Accent1 3 3" xfId="885" xr:uid="{00000000-0005-0000-0000-000047010000}"/>
    <cellStyle name="40% - Accent1 4" xfId="914" xr:uid="{00000000-0005-0000-0000-000048010000}"/>
    <cellStyle name="40% - Accent2 2" xfId="25" xr:uid="{00000000-0005-0000-0000-000049010000}"/>
    <cellStyle name="40% - Accent2 2 2" xfId="87" xr:uid="{00000000-0005-0000-0000-00004A010000}"/>
    <cellStyle name="40% - Accent2 2 2 2" xfId="233" xr:uid="{00000000-0005-0000-0000-00004B010000}"/>
    <cellStyle name="40% - Accent2 2 2 2 2" xfId="234" xr:uid="{00000000-0005-0000-0000-00004C010000}"/>
    <cellStyle name="40% - Accent2 2 2 2 2 2" xfId="527" xr:uid="{00000000-0005-0000-0000-00004D010000}"/>
    <cellStyle name="40% - Accent2 2 2 2 2 3" xfId="759" xr:uid="{00000000-0005-0000-0000-00004E010000}"/>
    <cellStyle name="40% - Accent2 2 2 2 3" xfId="235" xr:uid="{00000000-0005-0000-0000-00004F010000}"/>
    <cellStyle name="40% - Accent2 2 2 2 3 2" xfId="528" xr:uid="{00000000-0005-0000-0000-000050010000}"/>
    <cellStyle name="40% - Accent2 2 2 2 3 3" xfId="760" xr:uid="{00000000-0005-0000-0000-000051010000}"/>
    <cellStyle name="40% - Accent2 2 2 2 4" xfId="526" xr:uid="{00000000-0005-0000-0000-000052010000}"/>
    <cellStyle name="40% - Accent2 2 2 2 5" xfId="758" xr:uid="{00000000-0005-0000-0000-000053010000}"/>
    <cellStyle name="40% - Accent2 2 2 3" xfId="236" xr:uid="{00000000-0005-0000-0000-000054010000}"/>
    <cellStyle name="40% - Accent2 2 2 3 2" xfId="529" xr:uid="{00000000-0005-0000-0000-000055010000}"/>
    <cellStyle name="40% - Accent2 2 2 3 3" xfId="761" xr:uid="{00000000-0005-0000-0000-000056010000}"/>
    <cellStyle name="40% - Accent2 2 2 4" xfId="237" xr:uid="{00000000-0005-0000-0000-000057010000}"/>
    <cellStyle name="40% - Accent2 2 2 4 2" xfId="530" xr:uid="{00000000-0005-0000-0000-000058010000}"/>
    <cellStyle name="40% - Accent2 2 2 4 3" xfId="762" xr:uid="{00000000-0005-0000-0000-000059010000}"/>
    <cellStyle name="40% - Accent2 2 3" xfId="238" xr:uid="{00000000-0005-0000-0000-00005A010000}"/>
    <cellStyle name="40% - Accent2 2 3 2" xfId="239" xr:uid="{00000000-0005-0000-0000-00005B010000}"/>
    <cellStyle name="40% - Accent2 2 3 2 2" xfId="532" xr:uid="{00000000-0005-0000-0000-00005C010000}"/>
    <cellStyle name="40% - Accent2 2 3 2 3" xfId="764" xr:uid="{00000000-0005-0000-0000-00005D010000}"/>
    <cellStyle name="40% - Accent2 2 3 3" xfId="240" xr:uid="{00000000-0005-0000-0000-00005E010000}"/>
    <cellStyle name="40% - Accent2 2 3 3 2" xfId="533" xr:uid="{00000000-0005-0000-0000-00005F010000}"/>
    <cellStyle name="40% - Accent2 2 3 3 3" xfId="765" xr:uid="{00000000-0005-0000-0000-000060010000}"/>
    <cellStyle name="40% - Accent2 2 3 4" xfId="531" xr:uid="{00000000-0005-0000-0000-000061010000}"/>
    <cellStyle name="40% - Accent2 2 3 5" xfId="763" xr:uid="{00000000-0005-0000-0000-000062010000}"/>
    <cellStyle name="40% - Accent2 2 4" xfId="241" xr:uid="{00000000-0005-0000-0000-000063010000}"/>
    <cellStyle name="40% - Accent2 2 4 2" xfId="242" xr:uid="{00000000-0005-0000-0000-000064010000}"/>
    <cellStyle name="40% - Accent2 2 4 2 2" xfId="535" xr:uid="{00000000-0005-0000-0000-000065010000}"/>
    <cellStyle name="40% - Accent2 2 4 2 3" xfId="767" xr:uid="{00000000-0005-0000-0000-000066010000}"/>
    <cellStyle name="40% - Accent2 2 4 3" xfId="243" xr:uid="{00000000-0005-0000-0000-000067010000}"/>
    <cellStyle name="40% - Accent2 2 4 3 2" xfId="536" xr:uid="{00000000-0005-0000-0000-000068010000}"/>
    <cellStyle name="40% - Accent2 2 4 3 3" xfId="768" xr:uid="{00000000-0005-0000-0000-000069010000}"/>
    <cellStyle name="40% - Accent2 2 4 4" xfId="534" xr:uid="{00000000-0005-0000-0000-00006A010000}"/>
    <cellStyle name="40% - Accent2 2 4 5" xfId="766" xr:uid="{00000000-0005-0000-0000-00006B010000}"/>
    <cellStyle name="40% - Accent2 2 5" xfId="244" xr:uid="{00000000-0005-0000-0000-00006C010000}"/>
    <cellStyle name="40% - Accent2 2 5 2" xfId="537" xr:uid="{00000000-0005-0000-0000-00006D010000}"/>
    <cellStyle name="40% - Accent2 2 5 3" xfId="769" xr:uid="{00000000-0005-0000-0000-00006E010000}"/>
    <cellStyle name="40% - Accent2 2 6" xfId="245" xr:uid="{00000000-0005-0000-0000-00006F010000}"/>
    <cellStyle name="40% - Accent2 2 6 2" xfId="538" xr:uid="{00000000-0005-0000-0000-000070010000}"/>
    <cellStyle name="40% - Accent2 2 6 3" xfId="770" xr:uid="{00000000-0005-0000-0000-000071010000}"/>
    <cellStyle name="40% - Accent2 3" xfId="388" xr:uid="{00000000-0005-0000-0000-000072010000}"/>
    <cellStyle name="40% - Accent2 3 2" xfId="653" xr:uid="{00000000-0005-0000-0000-000073010000}"/>
    <cellStyle name="40% - Accent2 3 3" xfId="886" xr:uid="{00000000-0005-0000-0000-000074010000}"/>
    <cellStyle name="40% - Accent2 4" xfId="915" xr:uid="{00000000-0005-0000-0000-000075010000}"/>
    <cellStyle name="40% - Accent3 2" xfId="26" xr:uid="{00000000-0005-0000-0000-000076010000}"/>
    <cellStyle name="40% - Accent3 2 2" xfId="88" xr:uid="{00000000-0005-0000-0000-000077010000}"/>
    <cellStyle name="40% - Accent3 2 2 2" xfId="246" xr:uid="{00000000-0005-0000-0000-000078010000}"/>
    <cellStyle name="40% - Accent3 2 2 2 2" xfId="247" xr:uid="{00000000-0005-0000-0000-000079010000}"/>
    <cellStyle name="40% - Accent3 2 2 2 2 2" xfId="540" xr:uid="{00000000-0005-0000-0000-00007A010000}"/>
    <cellStyle name="40% - Accent3 2 2 2 2 3" xfId="772" xr:uid="{00000000-0005-0000-0000-00007B010000}"/>
    <cellStyle name="40% - Accent3 2 2 2 3" xfId="248" xr:uid="{00000000-0005-0000-0000-00007C010000}"/>
    <cellStyle name="40% - Accent3 2 2 2 3 2" xfId="541" xr:uid="{00000000-0005-0000-0000-00007D010000}"/>
    <cellStyle name="40% - Accent3 2 2 2 3 3" xfId="773" xr:uid="{00000000-0005-0000-0000-00007E010000}"/>
    <cellStyle name="40% - Accent3 2 2 2 4" xfId="539" xr:uid="{00000000-0005-0000-0000-00007F010000}"/>
    <cellStyle name="40% - Accent3 2 2 2 5" xfId="771" xr:uid="{00000000-0005-0000-0000-000080010000}"/>
    <cellStyle name="40% - Accent3 2 2 3" xfId="249" xr:uid="{00000000-0005-0000-0000-000081010000}"/>
    <cellStyle name="40% - Accent3 2 2 3 2" xfId="542" xr:uid="{00000000-0005-0000-0000-000082010000}"/>
    <cellStyle name="40% - Accent3 2 2 3 3" xfId="774" xr:uid="{00000000-0005-0000-0000-000083010000}"/>
    <cellStyle name="40% - Accent3 2 2 4" xfId="250" xr:uid="{00000000-0005-0000-0000-000084010000}"/>
    <cellStyle name="40% - Accent3 2 2 4 2" xfId="543" xr:uid="{00000000-0005-0000-0000-000085010000}"/>
    <cellStyle name="40% - Accent3 2 2 4 3" xfId="775" xr:uid="{00000000-0005-0000-0000-000086010000}"/>
    <cellStyle name="40% - Accent3 2 3" xfId="251" xr:uid="{00000000-0005-0000-0000-000087010000}"/>
    <cellStyle name="40% - Accent3 2 3 2" xfId="252" xr:uid="{00000000-0005-0000-0000-000088010000}"/>
    <cellStyle name="40% - Accent3 2 3 2 2" xfId="545" xr:uid="{00000000-0005-0000-0000-000089010000}"/>
    <cellStyle name="40% - Accent3 2 3 2 3" xfId="777" xr:uid="{00000000-0005-0000-0000-00008A010000}"/>
    <cellStyle name="40% - Accent3 2 3 3" xfId="253" xr:uid="{00000000-0005-0000-0000-00008B010000}"/>
    <cellStyle name="40% - Accent3 2 3 3 2" xfId="546" xr:uid="{00000000-0005-0000-0000-00008C010000}"/>
    <cellStyle name="40% - Accent3 2 3 3 3" xfId="778" xr:uid="{00000000-0005-0000-0000-00008D010000}"/>
    <cellStyle name="40% - Accent3 2 3 4" xfId="544" xr:uid="{00000000-0005-0000-0000-00008E010000}"/>
    <cellStyle name="40% - Accent3 2 3 5" xfId="776" xr:uid="{00000000-0005-0000-0000-00008F010000}"/>
    <cellStyle name="40% - Accent3 2 4" xfId="254" xr:uid="{00000000-0005-0000-0000-000090010000}"/>
    <cellStyle name="40% - Accent3 2 4 2" xfId="255" xr:uid="{00000000-0005-0000-0000-000091010000}"/>
    <cellStyle name="40% - Accent3 2 4 2 2" xfId="548" xr:uid="{00000000-0005-0000-0000-000092010000}"/>
    <cellStyle name="40% - Accent3 2 4 2 3" xfId="780" xr:uid="{00000000-0005-0000-0000-000093010000}"/>
    <cellStyle name="40% - Accent3 2 4 3" xfId="256" xr:uid="{00000000-0005-0000-0000-000094010000}"/>
    <cellStyle name="40% - Accent3 2 4 3 2" xfId="549" xr:uid="{00000000-0005-0000-0000-000095010000}"/>
    <cellStyle name="40% - Accent3 2 4 3 3" xfId="781" xr:uid="{00000000-0005-0000-0000-000096010000}"/>
    <cellStyle name="40% - Accent3 2 4 4" xfId="547" xr:uid="{00000000-0005-0000-0000-000097010000}"/>
    <cellStyle name="40% - Accent3 2 4 5" xfId="779" xr:uid="{00000000-0005-0000-0000-000098010000}"/>
    <cellStyle name="40% - Accent3 2 5" xfId="257" xr:uid="{00000000-0005-0000-0000-000099010000}"/>
    <cellStyle name="40% - Accent3 2 5 2" xfId="550" xr:uid="{00000000-0005-0000-0000-00009A010000}"/>
    <cellStyle name="40% - Accent3 2 5 3" xfId="782" xr:uid="{00000000-0005-0000-0000-00009B010000}"/>
    <cellStyle name="40% - Accent3 2 6" xfId="258" xr:uid="{00000000-0005-0000-0000-00009C010000}"/>
    <cellStyle name="40% - Accent3 2 6 2" xfId="551" xr:uid="{00000000-0005-0000-0000-00009D010000}"/>
    <cellStyle name="40% - Accent3 2 6 3" xfId="783" xr:uid="{00000000-0005-0000-0000-00009E010000}"/>
    <cellStyle name="40% - Accent3 3" xfId="389" xr:uid="{00000000-0005-0000-0000-00009F010000}"/>
    <cellStyle name="40% - Accent3 3 2" xfId="654" xr:uid="{00000000-0005-0000-0000-0000A0010000}"/>
    <cellStyle name="40% - Accent3 3 3" xfId="887" xr:uid="{00000000-0005-0000-0000-0000A1010000}"/>
    <cellStyle name="40% - Accent3 4" xfId="916" xr:uid="{00000000-0005-0000-0000-0000A2010000}"/>
    <cellStyle name="40% - Accent4 2" xfId="27" xr:uid="{00000000-0005-0000-0000-0000A3010000}"/>
    <cellStyle name="40% - Accent4 2 2" xfId="89" xr:uid="{00000000-0005-0000-0000-0000A4010000}"/>
    <cellStyle name="40% - Accent4 2 2 2" xfId="259" xr:uid="{00000000-0005-0000-0000-0000A5010000}"/>
    <cellStyle name="40% - Accent4 2 2 2 2" xfId="260" xr:uid="{00000000-0005-0000-0000-0000A6010000}"/>
    <cellStyle name="40% - Accent4 2 2 2 2 2" xfId="553" xr:uid="{00000000-0005-0000-0000-0000A7010000}"/>
    <cellStyle name="40% - Accent4 2 2 2 2 3" xfId="785" xr:uid="{00000000-0005-0000-0000-0000A8010000}"/>
    <cellStyle name="40% - Accent4 2 2 2 3" xfId="261" xr:uid="{00000000-0005-0000-0000-0000A9010000}"/>
    <cellStyle name="40% - Accent4 2 2 2 3 2" xfId="554" xr:uid="{00000000-0005-0000-0000-0000AA010000}"/>
    <cellStyle name="40% - Accent4 2 2 2 3 3" xfId="786" xr:uid="{00000000-0005-0000-0000-0000AB010000}"/>
    <cellStyle name="40% - Accent4 2 2 2 4" xfId="552" xr:uid="{00000000-0005-0000-0000-0000AC010000}"/>
    <cellStyle name="40% - Accent4 2 2 2 5" xfId="784" xr:uid="{00000000-0005-0000-0000-0000AD010000}"/>
    <cellStyle name="40% - Accent4 2 2 3" xfId="262" xr:uid="{00000000-0005-0000-0000-0000AE010000}"/>
    <cellStyle name="40% - Accent4 2 2 3 2" xfId="555" xr:uid="{00000000-0005-0000-0000-0000AF010000}"/>
    <cellStyle name="40% - Accent4 2 2 3 3" xfId="787" xr:uid="{00000000-0005-0000-0000-0000B0010000}"/>
    <cellStyle name="40% - Accent4 2 2 4" xfId="263" xr:uid="{00000000-0005-0000-0000-0000B1010000}"/>
    <cellStyle name="40% - Accent4 2 2 4 2" xfId="556" xr:uid="{00000000-0005-0000-0000-0000B2010000}"/>
    <cellStyle name="40% - Accent4 2 2 4 3" xfId="788" xr:uid="{00000000-0005-0000-0000-0000B3010000}"/>
    <cellStyle name="40% - Accent4 2 3" xfId="264" xr:uid="{00000000-0005-0000-0000-0000B4010000}"/>
    <cellStyle name="40% - Accent4 2 3 2" xfId="265" xr:uid="{00000000-0005-0000-0000-0000B5010000}"/>
    <cellStyle name="40% - Accent4 2 3 2 2" xfId="558" xr:uid="{00000000-0005-0000-0000-0000B6010000}"/>
    <cellStyle name="40% - Accent4 2 3 2 3" xfId="790" xr:uid="{00000000-0005-0000-0000-0000B7010000}"/>
    <cellStyle name="40% - Accent4 2 3 3" xfId="266" xr:uid="{00000000-0005-0000-0000-0000B8010000}"/>
    <cellStyle name="40% - Accent4 2 3 3 2" xfId="559" xr:uid="{00000000-0005-0000-0000-0000B9010000}"/>
    <cellStyle name="40% - Accent4 2 3 3 3" xfId="791" xr:uid="{00000000-0005-0000-0000-0000BA010000}"/>
    <cellStyle name="40% - Accent4 2 3 4" xfId="557" xr:uid="{00000000-0005-0000-0000-0000BB010000}"/>
    <cellStyle name="40% - Accent4 2 3 5" xfId="789" xr:uid="{00000000-0005-0000-0000-0000BC010000}"/>
    <cellStyle name="40% - Accent4 2 4" xfId="267" xr:uid="{00000000-0005-0000-0000-0000BD010000}"/>
    <cellStyle name="40% - Accent4 2 4 2" xfId="268" xr:uid="{00000000-0005-0000-0000-0000BE010000}"/>
    <cellStyle name="40% - Accent4 2 4 2 2" xfId="561" xr:uid="{00000000-0005-0000-0000-0000BF010000}"/>
    <cellStyle name="40% - Accent4 2 4 2 3" xfId="793" xr:uid="{00000000-0005-0000-0000-0000C0010000}"/>
    <cellStyle name="40% - Accent4 2 4 3" xfId="269" xr:uid="{00000000-0005-0000-0000-0000C1010000}"/>
    <cellStyle name="40% - Accent4 2 4 3 2" xfId="562" xr:uid="{00000000-0005-0000-0000-0000C2010000}"/>
    <cellStyle name="40% - Accent4 2 4 3 3" xfId="794" xr:uid="{00000000-0005-0000-0000-0000C3010000}"/>
    <cellStyle name="40% - Accent4 2 4 4" xfId="560" xr:uid="{00000000-0005-0000-0000-0000C4010000}"/>
    <cellStyle name="40% - Accent4 2 4 5" xfId="792" xr:uid="{00000000-0005-0000-0000-0000C5010000}"/>
    <cellStyle name="40% - Accent4 2 5" xfId="270" xr:uid="{00000000-0005-0000-0000-0000C6010000}"/>
    <cellStyle name="40% - Accent4 2 5 2" xfId="563" xr:uid="{00000000-0005-0000-0000-0000C7010000}"/>
    <cellStyle name="40% - Accent4 2 5 3" xfId="795" xr:uid="{00000000-0005-0000-0000-0000C8010000}"/>
    <cellStyle name="40% - Accent4 2 6" xfId="271" xr:uid="{00000000-0005-0000-0000-0000C9010000}"/>
    <cellStyle name="40% - Accent4 2 6 2" xfId="564" xr:uid="{00000000-0005-0000-0000-0000CA010000}"/>
    <cellStyle name="40% - Accent4 2 6 3" xfId="796" xr:uid="{00000000-0005-0000-0000-0000CB010000}"/>
    <cellStyle name="40% - Accent4 3" xfId="390" xr:uid="{00000000-0005-0000-0000-0000CC010000}"/>
    <cellStyle name="40% - Accent4 3 2" xfId="655" xr:uid="{00000000-0005-0000-0000-0000CD010000}"/>
    <cellStyle name="40% - Accent4 3 3" xfId="888" xr:uid="{00000000-0005-0000-0000-0000CE010000}"/>
    <cellStyle name="40% - Accent4 4" xfId="917" xr:uid="{00000000-0005-0000-0000-0000CF010000}"/>
    <cellStyle name="40% - Accent5 2" xfId="28" xr:uid="{00000000-0005-0000-0000-0000D0010000}"/>
    <cellStyle name="40% - Accent5 2 2" xfId="90" xr:uid="{00000000-0005-0000-0000-0000D1010000}"/>
    <cellStyle name="40% - Accent5 2 2 2" xfId="272" xr:uid="{00000000-0005-0000-0000-0000D2010000}"/>
    <cellStyle name="40% - Accent5 2 2 2 2" xfId="273" xr:uid="{00000000-0005-0000-0000-0000D3010000}"/>
    <cellStyle name="40% - Accent5 2 2 2 2 2" xfId="566" xr:uid="{00000000-0005-0000-0000-0000D4010000}"/>
    <cellStyle name="40% - Accent5 2 2 2 2 3" xfId="798" xr:uid="{00000000-0005-0000-0000-0000D5010000}"/>
    <cellStyle name="40% - Accent5 2 2 2 3" xfId="274" xr:uid="{00000000-0005-0000-0000-0000D6010000}"/>
    <cellStyle name="40% - Accent5 2 2 2 3 2" xfId="567" xr:uid="{00000000-0005-0000-0000-0000D7010000}"/>
    <cellStyle name="40% - Accent5 2 2 2 3 3" xfId="799" xr:uid="{00000000-0005-0000-0000-0000D8010000}"/>
    <cellStyle name="40% - Accent5 2 2 2 4" xfId="565" xr:uid="{00000000-0005-0000-0000-0000D9010000}"/>
    <cellStyle name="40% - Accent5 2 2 2 5" xfId="797" xr:uid="{00000000-0005-0000-0000-0000DA010000}"/>
    <cellStyle name="40% - Accent5 2 2 3" xfId="275" xr:uid="{00000000-0005-0000-0000-0000DB010000}"/>
    <cellStyle name="40% - Accent5 2 2 3 2" xfId="568" xr:uid="{00000000-0005-0000-0000-0000DC010000}"/>
    <cellStyle name="40% - Accent5 2 2 3 3" xfId="800" xr:uid="{00000000-0005-0000-0000-0000DD010000}"/>
    <cellStyle name="40% - Accent5 2 2 4" xfId="276" xr:uid="{00000000-0005-0000-0000-0000DE010000}"/>
    <cellStyle name="40% - Accent5 2 2 4 2" xfId="569" xr:uid="{00000000-0005-0000-0000-0000DF010000}"/>
    <cellStyle name="40% - Accent5 2 2 4 3" xfId="801" xr:uid="{00000000-0005-0000-0000-0000E0010000}"/>
    <cellStyle name="40% - Accent5 2 3" xfId="277" xr:uid="{00000000-0005-0000-0000-0000E1010000}"/>
    <cellStyle name="40% - Accent5 2 3 2" xfId="278" xr:uid="{00000000-0005-0000-0000-0000E2010000}"/>
    <cellStyle name="40% - Accent5 2 3 2 2" xfId="571" xr:uid="{00000000-0005-0000-0000-0000E3010000}"/>
    <cellStyle name="40% - Accent5 2 3 2 3" xfId="803" xr:uid="{00000000-0005-0000-0000-0000E4010000}"/>
    <cellStyle name="40% - Accent5 2 3 3" xfId="279" xr:uid="{00000000-0005-0000-0000-0000E5010000}"/>
    <cellStyle name="40% - Accent5 2 3 3 2" xfId="572" xr:uid="{00000000-0005-0000-0000-0000E6010000}"/>
    <cellStyle name="40% - Accent5 2 3 3 3" xfId="804" xr:uid="{00000000-0005-0000-0000-0000E7010000}"/>
    <cellStyle name="40% - Accent5 2 3 4" xfId="570" xr:uid="{00000000-0005-0000-0000-0000E8010000}"/>
    <cellStyle name="40% - Accent5 2 3 5" xfId="802" xr:uid="{00000000-0005-0000-0000-0000E9010000}"/>
    <cellStyle name="40% - Accent5 2 4" xfId="280" xr:uid="{00000000-0005-0000-0000-0000EA010000}"/>
    <cellStyle name="40% - Accent5 2 4 2" xfId="281" xr:uid="{00000000-0005-0000-0000-0000EB010000}"/>
    <cellStyle name="40% - Accent5 2 4 2 2" xfId="574" xr:uid="{00000000-0005-0000-0000-0000EC010000}"/>
    <cellStyle name="40% - Accent5 2 4 2 3" xfId="806" xr:uid="{00000000-0005-0000-0000-0000ED010000}"/>
    <cellStyle name="40% - Accent5 2 4 3" xfId="282" xr:uid="{00000000-0005-0000-0000-0000EE010000}"/>
    <cellStyle name="40% - Accent5 2 4 3 2" xfId="575" xr:uid="{00000000-0005-0000-0000-0000EF010000}"/>
    <cellStyle name="40% - Accent5 2 4 3 3" xfId="807" xr:uid="{00000000-0005-0000-0000-0000F0010000}"/>
    <cellStyle name="40% - Accent5 2 4 4" xfId="573" xr:uid="{00000000-0005-0000-0000-0000F1010000}"/>
    <cellStyle name="40% - Accent5 2 4 5" xfId="805" xr:uid="{00000000-0005-0000-0000-0000F2010000}"/>
    <cellStyle name="40% - Accent5 2 5" xfId="283" xr:uid="{00000000-0005-0000-0000-0000F3010000}"/>
    <cellStyle name="40% - Accent5 2 5 2" xfId="576" xr:uid="{00000000-0005-0000-0000-0000F4010000}"/>
    <cellStyle name="40% - Accent5 2 5 3" xfId="808" xr:uid="{00000000-0005-0000-0000-0000F5010000}"/>
    <cellStyle name="40% - Accent5 2 6" xfId="284" xr:uid="{00000000-0005-0000-0000-0000F6010000}"/>
    <cellStyle name="40% - Accent5 2 6 2" xfId="577" xr:uid="{00000000-0005-0000-0000-0000F7010000}"/>
    <cellStyle name="40% - Accent5 2 6 3" xfId="809" xr:uid="{00000000-0005-0000-0000-0000F8010000}"/>
    <cellStyle name="40% - Accent5 3" xfId="391" xr:uid="{00000000-0005-0000-0000-0000F9010000}"/>
    <cellStyle name="40% - Accent5 3 2" xfId="656" xr:uid="{00000000-0005-0000-0000-0000FA010000}"/>
    <cellStyle name="40% - Accent5 3 3" xfId="889" xr:uid="{00000000-0005-0000-0000-0000FB010000}"/>
    <cellStyle name="40% - Accent5 4" xfId="918" xr:uid="{00000000-0005-0000-0000-0000FC010000}"/>
    <cellStyle name="40% - Accent6 2" xfId="29" xr:uid="{00000000-0005-0000-0000-0000FD010000}"/>
    <cellStyle name="40% - Accent6 2 2" xfId="91" xr:uid="{00000000-0005-0000-0000-0000FE010000}"/>
    <cellStyle name="40% - Accent6 2 2 2" xfId="285" xr:uid="{00000000-0005-0000-0000-0000FF010000}"/>
    <cellStyle name="40% - Accent6 2 2 2 2" xfId="286" xr:uid="{00000000-0005-0000-0000-000000020000}"/>
    <cellStyle name="40% - Accent6 2 2 2 2 2" xfId="579" xr:uid="{00000000-0005-0000-0000-000001020000}"/>
    <cellStyle name="40% - Accent6 2 2 2 2 3" xfId="811" xr:uid="{00000000-0005-0000-0000-000002020000}"/>
    <cellStyle name="40% - Accent6 2 2 2 3" xfId="287" xr:uid="{00000000-0005-0000-0000-000003020000}"/>
    <cellStyle name="40% - Accent6 2 2 2 3 2" xfId="580" xr:uid="{00000000-0005-0000-0000-000004020000}"/>
    <cellStyle name="40% - Accent6 2 2 2 3 3" xfId="812" xr:uid="{00000000-0005-0000-0000-000005020000}"/>
    <cellStyle name="40% - Accent6 2 2 2 4" xfId="578" xr:uid="{00000000-0005-0000-0000-000006020000}"/>
    <cellStyle name="40% - Accent6 2 2 2 5" xfId="810" xr:uid="{00000000-0005-0000-0000-000007020000}"/>
    <cellStyle name="40% - Accent6 2 2 3" xfId="288" xr:uid="{00000000-0005-0000-0000-000008020000}"/>
    <cellStyle name="40% - Accent6 2 2 3 2" xfId="581" xr:uid="{00000000-0005-0000-0000-000009020000}"/>
    <cellStyle name="40% - Accent6 2 2 3 3" xfId="813" xr:uid="{00000000-0005-0000-0000-00000A020000}"/>
    <cellStyle name="40% - Accent6 2 2 4" xfId="289" xr:uid="{00000000-0005-0000-0000-00000B020000}"/>
    <cellStyle name="40% - Accent6 2 2 4 2" xfId="582" xr:uid="{00000000-0005-0000-0000-00000C020000}"/>
    <cellStyle name="40% - Accent6 2 2 4 3" xfId="814" xr:uid="{00000000-0005-0000-0000-00000D020000}"/>
    <cellStyle name="40% - Accent6 2 3" xfId="290" xr:uid="{00000000-0005-0000-0000-00000E020000}"/>
    <cellStyle name="40% - Accent6 2 3 2" xfId="291" xr:uid="{00000000-0005-0000-0000-00000F020000}"/>
    <cellStyle name="40% - Accent6 2 3 2 2" xfId="584" xr:uid="{00000000-0005-0000-0000-000010020000}"/>
    <cellStyle name="40% - Accent6 2 3 2 3" xfId="816" xr:uid="{00000000-0005-0000-0000-000011020000}"/>
    <cellStyle name="40% - Accent6 2 3 3" xfId="292" xr:uid="{00000000-0005-0000-0000-000012020000}"/>
    <cellStyle name="40% - Accent6 2 3 3 2" xfId="585" xr:uid="{00000000-0005-0000-0000-000013020000}"/>
    <cellStyle name="40% - Accent6 2 3 3 3" xfId="817" xr:uid="{00000000-0005-0000-0000-000014020000}"/>
    <cellStyle name="40% - Accent6 2 3 4" xfId="583" xr:uid="{00000000-0005-0000-0000-000015020000}"/>
    <cellStyle name="40% - Accent6 2 3 5" xfId="815" xr:uid="{00000000-0005-0000-0000-000016020000}"/>
    <cellStyle name="40% - Accent6 2 4" xfId="293" xr:uid="{00000000-0005-0000-0000-000017020000}"/>
    <cellStyle name="40% - Accent6 2 4 2" xfId="294" xr:uid="{00000000-0005-0000-0000-000018020000}"/>
    <cellStyle name="40% - Accent6 2 4 2 2" xfId="587" xr:uid="{00000000-0005-0000-0000-000019020000}"/>
    <cellStyle name="40% - Accent6 2 4 2 3" xfId="819" xr:uid="{00000000-0005-0000-0000-00001A020000}"/>
    <cellStyle name="40% - Accent6 2 4 3" xfId="295" xr:uid="{00000000-0005-0000-0000-00001B020000}"/>
    <cellStyle name="40% - Accent6 2 4 3 2" xfId="588" xr:uid="{00000000-0005-0000-0000-00001C020000}"/>
    <cellStyle name="40% - Accent6 2 4 3 3" xfId="820" xr:uid="{00000000-0005-0000-0000-00001D020000}"/>
    <cellStyle name="40% - Accent6 2 4 4" xfId="586" xr:uid="{00000000-0005-0000-0000-00001E020000}"/>
    <cellStyle name="40% - Accent6 2 4 5" xfId="818" xr:uid="{00000000-0005-0000-0000-00001F020000}"/>
    <cellStyle name="40% - Accent6 2 5" xfId="296" xr:uid="{00000000-0005-0000-0000-000020020000}"/>
    <cellStyle name="40% - Accent6 2 5 2" xfId="589" xr:uid="{00000000-0005-0000-0000-000021020000}"/>
    <cellStyle name="40% - Accent6 2 5 3" xfId="821" xr:uid="{00000000-0005-0000-0000-000022020000}"/>
    <cellStyle name="40% - Accent6 2 6" xfId="297" xr:uid="{00000000-0005-0000-0000-000023020000}"/>
    <cellStyle name="40% - Accent6 2 6 2" xfId="590" xr:uid="{00000000-0005-0000-0000-000024020000}"/>
    <cellStyle name="40% - Accent6 2 6 3" xfId="822" xr:uid="{00000000-0005-0000-0000-000025020000}"/>
    <cellStyle name="40% - Accent6 3" xfId="392" xr:uid="{00000000-0005-0000-0000-000026020000}"/>
    <cellStyle name="40% - Accent6 3 2" xfId="657" xr:uid="{00000000-0005-0000-0000-000027020000}"/>
    <cellStyle name="40% - Accent6 3 3" xfId="890" xr:uid="{00000000-0005-0000-0000-000028020000}"/>
    <cellStyle name="40% - Accent6 4" xfId="919" xr:uid="{00000000-0005-0000-0000-000029020000}"/>
    <cellStyle name="40% - Акцент1 2" xfId="920" xr:uid="{00000000-0005-0000-0000-00002A020000}"/>
    <cellStyle name="40% — акцент1 2" xfId="921" xr:uid="{00000000-0005-0000-0000-00002B020000}"/>
    <cellStyle name="40% - Акцент2 2" xfId="922" xr:uid="{00000000-0005-0000-0000-00002C020000}"/>
    <cellStyle name="40% — акцент2 2" xfId="923" xr:uid="{00000000-0005-0000-0000-00002D020000}"/>
    <cellStyle name="40% - Акцент3 2" xfId="924" xr:uid="{00000000-0005-0000-0000-00002E020000}"/>
    <cellStyle name="40% — акцент3 2" xfId="925" xr:uid="{00000000-0005-0000-0000-00002F020000}"/>
    <cellStyle name="40% - Акцент4 2" xfId="926" xr:uid="{00000000-0005-0000-0000-000030020000}"/>
    <cellStyle name="40% — акцент4 2" xfId="927" xr:uid="{00000000-0005-0000-0000-000031020000}"/>
    <cellStyle name="40% - Акцент5 2" xfId="928" xr:uid="{00000000-0005-0000-0000-000032020000}"/>
    <cellStyle name="40% — акцент5 2" xfId="929" xr:uid="{00000000-0005-0000-0000-000033020000}"/>
    <cellStyle name="40% - Акцент6 2" xfId="930" xr:uid="{00000000-0005-0000-0000-000034020000}"/>
    <cellStyle name="40% — акцент6 2" xfId="931" xr:uid="{00000000-0005-0000-0000-000035020000}"/>
    <cellStyle name="60% - Accent1 2" xfId="30" xr:uid="{00000000-0005-0000-0000-000036020000}"/>
    <cellStyle name="60% - Accent1 2 2" xfId="92" xr:uid="{00000000-0005-0000-0000-000037020000}"/>
    <cellStyle name="60% - Accent1 3" xfId="393" xr:uid="{00000000-0005-0000-0000-000038020000}"/>
    <cellStyle name="60% - Accent2 2" xfId="31" xr:uid="{00000000-0005-0000-0000-000039020000}"/>
    <cellStyle name="60% - Accent2 2 2" xfId="93" xr:uid="{00000000-0005-0000-0000-00003A020000}"/>
    <cellStyle name="60% - Accent2 3" xfId="394" xr:uid="{00000000-0005-0000-0000-00003B020000}"/>
    <cellStyle name="60% - Accent3 2" xfId="32" xr:uid="{00000000-0005-0000-0000-00003C020000}"/>
    <cellStyle name="60% - Accent3 2 2" xfId="94" xr:uid="{00000000-0005-0000-0000-00003D020000}"/>
    <cellStyle name="60% - Accent3 3" xfId="395" xr:uid="{00000000-0005-0000-0000-00003E020000}"/>
    <cellStyle name="60% - Accent4 2" xfId="33" xr:uid="{00000000-0005-0000-0000-00003F020000}"/>
    <cellStyle name="60% - Accent4 2 2" xfId="95" xr:uid="{00000000-0005-0000-0000-000040020000}"/>
    <cellStyle name="60% - Accent4 3" xfId="396" xr:uid="{00000000-0005-0000-0000-000041020000}"/>
    <cellStyle name="60% - Accent5 2" xfId="34" xr:uid="{00000000-0005-0000-0000-000042020000}"/>
    <cellStyle name="60% - Accent5 2 2" xfId="96" xr:uid="{00000000-0005-0000-0000-000043020000}"/>
    <cellStyle name="60% - Accent5 3" xfId="397" xr:uid="{00000000-0005-0000-0000-000044020000}"/>
    <cellStyle name="60% - Accent6 2" xfId="35" xr:uid="{00000000-0005-0000-0000-000045020000}"/>
    <cellStyle name="60% - Accent6 2 2" xfId="97" xr:uid="{00000000-0005-0000-0000-000046020000}"/>
    <cellStyle name="60% - Accent6 3" xfId="398" xr:uid="{00000000-0005-0000-0000-000047020000}"/>
    <cellStyle name="60% - Акцент1 2" xfId="932" xr:uid="{00000000-0005-0000-0000-000048020000}"/>
    <cellStyle name="60% — акцент1 2" xfId="933" xr:uid="{00000000-0005-0000-0000-000049020000}"/>
    <cellStyle name="60% - Акцент2 2" xfId="934" xr:uid="{00000000-0005-0000-0000-00004A020000}"/>
    <cellStyle name="60% — акцент2 2" xfId="935" xr:uid="{00000000-0005-0000-0000-00004B020000}"/>
    <cellStyle name="60% - Акцент3 2" xfId="936" xr:uid="{00000000-0005-0000-0000-00004C020000}"/>
    <cellStyle name="60% — акцент3 2" xfId="937" xr:uid="{00000000-0005-0000-0000-00004D020000}"/>
    <cellStyle name="60% - Акцент4 2" xfId="938" xr:uid="{00000000-0005-0000-0000-00004E020000}"/>
    <cellStyle name="60% — акцент4 2" xfId="939" xr:uid="{00000000-0005-0000-0000-00004F020000}"/>
    <cellStyle name="60% - Акцент5 2" xfId="940" xr:uid="{00000000-0005-0000-0000-000050020000}"/>
    <cellStyle name="60% — акцент5 2" xfId="941" xr:uid="{00000000-0005-0000-0000-000051020000}"/>
    <cellStyle name="60% - Акцент6 2" xfId="942" xr:uid="{00000000-0005-0000-0000-000052020000}"/>
    <cellStyle name="60% — акцент6 2" xfId="943" xr:uid="{00000000-0005-0000-0000-000053020000}"/>
    <cellStyle name="Accent1 2" xfId="36" xr:uid="{00000000-0005-0000-0000-000054020000}"/>
    <cellStyle name="Accent1 2 2" xfId="98" xr:uid="{00000000-0005-0000-0000-000055020000}"/>
    <cellStyle name="Accent1 3" xfId="399" xr:uid="{00000000-0005-0000-0000-000056020000}"/>
    <cellStyle name="Accent2 2" xfId="37" xr:uid="{00000000-0005-0000-0000-000057020000}"/>
    <cellStyle name="Accent2 2 2" xfId="99" xr:uid="{00000000-0005-0000-0000-000058020000}"/>
    <cellStyle name="Accent2 3" xfId="400" xr:uid="{00000000-0005-0000-0000-000059020000}"/>
    <cellStyle name="Accent3 2" xfId="38" xr:uid="{00000000-0005-0000-0000-00005A020000}"/>
    <cellStyle name="Accent3 2 2" xfId="100" xr:uid="{00000000-0005-0000-0000-00005B020000}"/>
    <cellStyle name="Accent3 3" xfId="401" xr:uid="{00000000-0005-0000-0000-00005C020000}"/>
    <cellStyle name="Accent4 2" xfId="39" xr:uid="{00000000-0005-0000-0000-00005D020000}"/>
    <cellStyle name="Accent4 2 2" xfId="101" xr:uid="{00000000-0005-0000-0000-00005E020000}"/>
    <cellStyle name="Accent4 3" xfId="402" xr:uid="{00000000-0005-0000-0000-00005F020000}"/>
    <cellStyle name="Accent5 2" xfId="40" xr:uid="{00000000-0005-0000-0000-000060020000}"/>
    <cellStyle name="Accent5 2 2" xfId="102" xr:uid="{00000000-0005-0000-0000-000061020000}"/>
    <cellStyle name="Accent5 3" xfId="403" xr:uid="{00000000-0005-0000-0000-000062020000}"/>
    <cellStyle name="Accent6 2" xfId="41" xr:uid="{00000000-0005-0000-0000-000063020000}"/>
    <cellStyle name="Accent6 2 2" xfId="103" xr:uid="{00000000-0005-0000-0000-000064020000}"/>
    <cellStyle name="Accent6 3" xfId="404" xr:uid="{00000000-0005-0000-0000-000065020000}"/>
    <cellStyle name="Bad 2" xfId="42" xr:uid="{00000000-0005-0000-0000-000066020000}"/>
    <cellStyle name="Bad 2 2" xfId="104" xr:uid="{00000000-0005-0000-0000-000067020000}"/>
    <cellStyle name="Bad 3" xfId="405" xr:uid="{00000000-0005-0000-0000-000068020000}"/>
    <cellStyle name="Calculation 2" xfId="43" xr:uid="{00000000-0005-0000-0000-000069020000}"/>
    <cellStyle name="Calculation 2 2" xfId="105" xr:uid="{00000000-0005-0000-0000-00006A020000}"/>
    <cellStyle name="Calculation 2 2 2" xfId="427" xr:uid="{00000000-0005-0000-0000-00006B020000}"/>
    <cellStyle name="Calculation 2 2 3" xfId="823" xr:uid="{00000000-0005-0000-0000-00006C020000}"/>
    <cellStyle name="Calculation 3" xfId="406" xr:uid="{00000000-0005-0000-0000-00006D020000}"/>
    <cellStyle name="Check Cell 2" xfId="44" xr:uid="{00000000-0005-0000-0000-00006E020000}"/>
    <cellStyle name="Check Cell 2 2" xfId="106" xr:uid="{00000000-0005-0000-0000-00006F020000}"/>
    <cellStyle name="Check Cell 3" xfId="407" xr:uid="{00000000-0005-0000-0000-000070020000}"/>
    <cellStyle name="Comma" xfId="7" builtinId="3"/>
    <cellStyle name="Comma 10" xfId="422" xr:uid="{00000000-0005-0000-0000-000071020000}"/>
    <cellStyle name="Comma 2" xfId="10" xr:uid="{00000000-0005-0000-0000-000072020000}"/>
    <cellStyle name="Comma 2 2" xfId="72" xr:uid="{00000000-0005-0000-0000-000073020000}"/>
    <cellStyle name="Comma 2 2 2" xfId="107" xr:uid="{00000000-0005-0000-0000-000074020000}"/>
    <cellStyle name="Comma 2 2 2 2" xfId="298" xr:uid="{00000000-0005-0000-0000-000075020000}"/>
    <cellStyle name="Comma 2 3" xfId="75" xr:uid="{00000000-0005-0000-0000-000076020000}"/>
    <cellStyle name="Comma 2 3 2" xfId="299" xr:uid="{00000000-0005-0000-0000-000077020000}"/>
    <cellStyle name="Comma 2 4" xfId="68" xr:uid="{00000000-0005-0000-0000-000078020000}"/>
    <cellStyle name="Comma 2 5" xfId="17" xr:uid="{00000000-0005-0000-0000-000079020000}"/>
    <cellStyle name="Comma 3" xfId="12" xr:uid="{00000000-0005-0000-0000-00007A020000}"/>
    <cellStyle name="Comma 3 2" xfId="108" xr:uid="{00000000-0005-0000-0000-00007B020000}"/>
    <cellStyle name="Comma 3 2 2" xfId="300" xr:uid="{00000000-0005-0000-0000-00007C020000}"/>
    <cellStyle name="Comma 3 2 2 2" xfId="301" xr:uid="{00000000-0005-0000-0000-00007D020000}"/>
    <cellStyle name="Comma 3 2 3" xfId="428" xr:uid="{00000000-0005-0000-0000-00007E020000}"/>
    <cellStyle name="Comma 3 2 4" xfId="664" xr:uid="{00000000-0005-0000-0000-00007F020000}"/>
    <cellStyle name="Comma 3 3" xfId="71" xr:uid="{00000000-0005-0000-0000-000080020000}"/>
    <cellStyle name="Comma 4" xfId="74" xr:uid="{00000000-0005-0000-0000-000081020000}"/>
    <cellStyle name="Comma 4 2" xfId="302" xr:uid="{00000000-0005-0000-0000-000082020000}"/>
    <cellStyle name="Comma 4 2 2" xfId="303" xr:uid="{00000000-0005-0000-0000-000083020000}"/>
    <cellStyle name="Comma 4 3" xfId="304" xr:uid="{00000000-0005-0000-0000-000084020000}"/>
    <cellStyle name="Comma 4 3 2" xfId="305" xr:uid="{00000000-0005-0000-0000-000085020000}"/>
    <cellStyle name="Comma 5" xfId="66" xr:uid="{00000000-0005-0000-0000-000086020000}"/>
    <cellStyle name="Comma 5 2" xfId="306" xr:uid="{00000000-0005-0000-0000-000087020000}"/>
    <cellStyle name="Comma 5 2 2" xfId="307" xr:uid="{00000000-0005-0000-0000-000088020000}"/>
    <cellStyle name="Comma 5 3" xfId="426" xr:uid="{00000000-0005-0000-0000-000089020000}"/>
    <cellStyle name="Comma 5 4" xfId="661" xr:uid="{00000000-0005-0000-0000-00008A020000}"/>
    <cellStyle name="Comma 6" xfId="15" xr:uid="{00000000-0005-0000-0000-00008B020000}"/>
    <cellStyle name="Comma 6 10" xfId="659" xr:uid="{00000000-0005-0000-0000-00008C020000}"/>
    <cellStyle name="Comma 6 2" xfId="308" xr:uid="{00000000-0005-0000-0000-00008D020000}"/>
    <cellStyle name="Comma 6 3" xfId="309" xr:uid="{00000000-0005-0000-0000-00008E020000}"/>
    <cellStyle name="Comma 6 3 2" xfId="310" xr:uid="{00000000-0005-0000-0000-00008F020000}"/>
    <cellStyle name="Comma 6 3 2 2" xfId="311" xr:uid="{00000000-0005-0000-0000-000090020000}"/>
    <cellStyle name="Comma 6 3 2 2 2" xfId="593" xr:uid="{00000000-0005-0000-0000-000091020000}"/>
    <cellStyle name="Comma 6 3 2 2 3" xfId="826" xr:uid="{00000000-0005-0000-0000-000092020000}"/>
    <cellStyle name="Comma 6 3 2 3" xfId="312" xr:uid="{00000000-0005-0000-0000-000093020000}"/>
    <cellStyle name="Comma 6 3 2 3 2" xfId="594" xr:uid="{00000000-0005-0000-0000-000094020000}"/>
    <cellStyle name="Comma 6 3 2 3 3" xfId="827" xr:uid="{00000000-0005-0000-0000-000095020000}"/>
    <cellStyle name="Comma 6 3 2 4" xfId="592" xr:uid="{00000000-0005-0000-0000-000096020000}"/>
    <cellStyle name="Comma 6 3 2 5" xfId="825" xr:uid="{00000000-0005-0000-0000-000097020000}"/>
    <cellStyle name="Comma 6 3 3" xfId="313" xr:uid="{00000000-0005-0000-0000-000098020000}"/>
    <cellStyle name="Comma 6 3 3 2" xfId="595" xr:uid="{00000000-0005-0000-0000-000099020000}"/>
    <cellStyle name="Comma 6 3 3 3" xfId="828" xr:uid="{00000000-0005-0000-0000-00009A020000}"/>
    <cellStyle name="Comma 6 3 4" xfId="314" xr:uid="{00000000-0005-0000-0000-00009B020000}"/>
    <cellStyle name="Comma 6 3 4 2" xfId="596" xr:uid="{00000000-0005-0000-0000-00009C020000}"/>
    <cellStyle name="Comma 6 3 4 3" xfId="829" xr:uid="{00000000-0005-0000-0000-00009D020000}"/>
    <cellStyle name="Comma 6 3 5" xfId="591" xr:uid="{00000000-0005-0000-0000-00009E020000}"/>
    <cellStyle name="Comma 6 3 6" xfId="824" xr:uid="{00000000-0005-0000-0000-00009F020000}"/>
    <cellStyle name="Comma 6 4" xfId="315" xr:uid="{00000000-0005-0000-0000-0000A0020000}"/>
    <cellStyle name="Comma 6 4 2" xfId="316" xr:uid="{00000000-0005-0000-0000-0000A1020000}"/>
    <cellStyle name="Comma 6 4 2 2" xfId="317" xr:uid="{00000000-0005-0000-0000-0000A2020000}"/>
    <cellStyle name="Comma 6 4 2 2 2" xfId="599" xr:uid="{00000000-0005-0000-0000-0000A3020000}"/>
    <cellStyle name="Comma 6 4 2 2 3" xfId="832" xr:uid="{00000000-0005-0000-0000-0000A4020000}"/>
    <cellStyle name="Comma 6 4 2 3" xfId="318" xr:uid="{00000000-0005-0000-0000-0000A5020000}"/>
    <cellStyle name="Comma 6 4 2 3 2" xfId="600" xr:uid="{00000000-0005-0000-0000-0000A6020000}"/>
    <cellStyle name="Comma 6 4 2 3 3" xfId="833" xr:uid="{00000000-0005-0000-0000-0000A7020000}"/>
    <cellStyle name="Comma 6 4 2 4" xfId="598" xr:uid="{00000000-0005-0000-0000-0000A8020000}"/>
    <cellStyle name="Comma 6 4 2 5" xfId="831" xr:uid="{00000000-0005-0000-0000-0000A9020000}"/>
    <cellStyle name="Comma 6 4 3" xfId="319" xr:uid="{00000000-0005-0000-0000-0000AA020000}"/>
    <cellStyle name="Comma 6 4 3 2" xfId="601" xr:uid="{00000000-0005-0000-0000-0000AB020000}"/>
    <cellStyle name="Comma 6 4 3 3" xfId="834" xr:uid="{00000000-0005-0000-0000-0000AC020000}"/>
    <cellStyle name="Comma 6 4 4" xfId="320" xr:uid="{00000000-0005-0000-0000-0000AD020000}"/>
    <cellStyle name="Comma 6 4 4 2" xfId="602" xr:uid="{00000000-0005-0000-0000-0000AE020000}"/>
    <cellStyle name="Comma 6 4 4 3" xfId="835" xr:uid="{00000000-0005-0000-0000-0000AF020000}"/>
    <cellStyle name="Comma 6 4 5" xfId="597" xr:uid="{00000000-0005-0000-0000-0000B0020000}"/>
    <cellStyle name="Comma 6 4 6" xfId="830" xr:uid="{00000000-0005-0000-0000-0000B1020000}"/>
    <cellStyle name="Comma 6 5" xfId="321" xr:uid="{00000000-0005-0000-0000-0000B2020000}"/>
    <cellStyle name="Comma 6 5 2" xfId="322" xr:uid="{00000000-0005-0000-0000-0000B3020000}"/>
    <cellStyle name="Comma 6 5 2 2" xfId="604" xr:uid="{00000000-0005-0000-0000-0000B4020000}"/>
    <cellStyle name="Comma 6 5 2 3" xfId="837" xr:uid="{00000000-0005-0000-0000-0000B5020000}"/>
    <cellStyle name="Comma 6 5 3" xfId="323" xr:uid="{00000000-0005-0000-0000-0000B6020000}"/>
    <cellStyle name="Comma 6 5 3 2" xfId="605" xr:uid="{00000000-0005-0000-0000-0000B7020000}"/>
    <cellStyle name="Comma 6 5 3 3" xfId="838" xr:uid="{00000000-0005-0000-0000-0000B8020000}"/>
    <cellStyle name="Comma 6 5 4" xfId="603" xr:uid="{00000000-0005-0000-0000-0000B9020000}"/>
    <cellStyle name="Comma 6 5 5" xfId="836" xr:uid="{00000000-0005-0000-0000-0000BA020000}"/>
    <cellStyle name="Comma 6 6" xfId="324" xr:uid="{00000000-0005-0000-0000-0000BB020000}"/>
    <cellStyle name="Comma 6 6 2" xfId="325" xr:uid="{00000000-0005-0000-0000-0000BC020000}"/>
    <cellStyle name="Comma 6 6 2 2" xfId="607" xr:uid="{00000000-0005-0000-0000-0000BD020000}"/>
    <cellStyle name="Comma 6 6 2 3" xfId="840" xr:uid="{00000000-0005-0000-0000-0000BE020000}"/>
    <cellStyle name="Comma 6 6 3" xfId="326" xr:uid="{00000000-0005-0000-0000-0000BF020000}"/>
    <cellStyle name="Comma 6 6 3 2" xfId="608" xr:uid="{00000000-0005-0000-0000-0000C0020000}"/>
    <cellStyle name="Comma 6 6 3 3" xfId="841" xr:uid="{00000000-0005-0000-0000-0000C1020000}"/>
    <cellStyle name="Comma 6 6 4" xfId="606" xr:uid="{00000000-0005-0000-0000-0000C2020000}"/>
    <cellStyle name="Comma 6 6 5" xfId="839" xr:uid="{00000000-0005-0000-0000-0000C3020000}"/>
    <cellStyle name="Comma 6 7" xfId="327" xr:uid="{00000000-0005-0000-0000-0000C4020000}"/>
    <cellStyle name="Comma 6 7 2" xfId="609" xr:uid="{00000000-0005-0000-0000-0000C5020000}"/>
    <cellStyle name="Comma 6 7 3" xfId="842" xr:uid="{00000000-0005-0000-0000-0000C6020000}"/>
    <cellStyle name="Comma 6 8" xfId="328" xr:uid="{00000000-0005-0000-0000-0000C7020000}"/>
    <cellStyle name="Comma 6 8 2" xfId="610" xr:uid="{00000000-0005-0000-0000-0000C8020000}"/>
    <cellStyle name="Comma 6 8 3" xfId="843" xr:uid="{00000000-0005-0000-0000-0000C9020000}"/>
    <cellStyle name="Comma 6 9" xfId="424" xr:uid="{00000000-0005-0000-0000-0000CA020000}"/>
    <cellStyle name="Comma 7" xfId="329" xr:uid="{00000000-0005-0000-0000-0000CB020000}"/>
    <cellStyle name="Comma 8" xfId="330" xr:uid="{00000000-0005-0000-0000-0000CC020000}"/>
    <cellStyle name="Comma 8 2" xfId="331" xr:uid="{00000000-0005-0000-0000-0000CD020000}"/>
    <cellStyle name="Comma 9" xfId="332" xr:uid="{00000000-0005-0000-0000-0000CE020000}"/>
    <cellStyle name="Comma 9 2" xfId="333" xr:uid="{00000000-0005-0000-0000-0000CF020000}"/>
    <cellStyle name="Explanatory Text 2" xfId="45" xr:uid="{00000000-0005-0000-0000-0000D0020000}"/>
    <cellStyle name="Explanatory Text 2 2" xfId="109" xr:uid="{00000000-0005-0000-0000-0000D1020000}"/>
    <cellStyle name="Explanatory Text 3" xfId="408" xr:uid="{00000000-0005-0000-0000-0000D2020000}"/>
    <cellStyle name="Good 2" xfId="46" xr:uid="{00000000-0005-0000-0000-0000D3020000}"/>
    <cellStyle name="Good 2 2" xfId="110" xr:uid="{00000000-0005-0000-0000-0000D4020000}"/>
    <cellStyle name="Good 3" xfId="409" xr:uid="{00000000-0005-0000-0000-0000D5020000}"/>
    <cellStyle name="Heading 1 2" xfId="47" xr:uid="{00000000-0005-0000-0000-0000D6020000}"/>
    <cellStyle name="Heading 1 2 2" xfId="111" xr:uid="{00000000-0005-0000-0000-0000D7020000}"/>
    <cellStyle name="Heading 1 3" xfId="410" xr:uid="{00000000-0005-0000-0000-0000D8020000}"/>
    <cellStyle name="Heading 2 2" xfId="48" xr:uid="{00000000-0005-0000-0000-0000D9020000}"/>
    <cellStyle name="Heading 2 2 2" xfId="112" xr:uid="{00000000-0005-0000-0000-0000DA020000}"/>
    <cellStyle name="Heading 2 3" xfId="411" xr:uid="{00000000-0005-0000-0000-0000DB020000}"/>
    <cellStyle name="Heading 3 2" xfId="49" xr:uid="{00000000-0005-0000-0000-0000DC020000}"/>
    <cellStyle name="Heading 3 2 2" xfId="113" xr:uid="{00000000-0005-0000-0000-0000DD020000}"/>
    <cellStyle name="Heading 3 3" xfId="412" xr:uid="{00000000-0005-0000-0000-0000DE020000}"/>
    <cellStyle name="Heading 4 2" xfId="50" xr:uid="{00000000-0005-0000-0000-0000DF020000}"/>
    <cellStyle name="Heading 4 2 2" xfId="114" xr:uid="{00000000-0005-0000-0000-0000E0020000}"/>
    <cellStyle name="Heading 4 3" xfId="413" xr:uid="{00000000-0005-0000-0000-0000E1020000}"/>
    <cellStyle name="Hyperlink" xfId="421" builtinId="8"/>
    <cellStyle name="Input 2" xfId="51" xr:uid="{00000000-0005-0000-0000-0000E2020000}"/>
    <cellStyle name="Input 2 2" xfId="115" xr:uid="{00000000-0005-0000-0000-0000E3020000}"/>
    <cellStyle name="Input 2 2 2" xfId="429" xr:uid="{00000000-0005-0000-0000-0000E4020000}"/>
    <cellStyle name="Input 2 2 3" xfId="662" xr:uid="{00000000-0005-0000-0000-0000E5020000}"/>
    <cellStyle name="Input 3" xfId="414" xr:uid="{00000000-0005-0000-0000-0000E6020000}"/>
    <cellStyle name="Linked Cell 2" xfId="52" xr:uid="{00000000-0005-0000-0000-0000E7020000}"/>
    <cellStyle name="Linked Cell 2 2" xfId="116" xr:uid="{00000000-0005-0000-0000-0000E8020000}"/>
    <cellStyle name="Linked Cell 3" xfId="415" xr:uid="{00000000-0005-0000-0000-0000E9020000}"/>
    <cellStyle name="Neutral 2" xfId="53" xr:uid="{00000000-0005-0000-0000-0000EA020000}"/>
    <cellStyle name="Neutral 2 2" xfId="78" xr:uid="{00000000-0005-0000-0000-0000EB020000}"/>
    <cellStyle name="Neutral 2 3" xfId="334" xr:uid="{00000000-0005-0000-0000-0000EC020000}"/>
    <cellStyle name="Neutral 3" xfId="117" xr:uid="{00000000-0005-0000-0000-0000ED020000}"/>
    <cellStyle name="Neutral 4" xfId="335" xr:uid="{00000000-0005-0000-0000-0000EE020000}"/>
    <cellStyle name="Neutral 4 2" xfId="416" xr:uid="{00000000-0005-0000-0000-0000EF020000}"/>
    <cellStyle name="Normal" xfId="0" builtinId="0"/>
    <cellStyle name="Normal 10" xfId="4" xr:uid="{00000000-0005-0000-0000-0000F0020000}"/>
    <cellStyle name="Normal 10 2" xfId="336" xr:uid="{00000000-0005-0000-0000-0000F1020000}"/>
    <cellStyle name="Normal 10 2 2" xfId="337" xr:uid="{00000000-0005-0000-0000-0000F2020000}"/>
    <cellStyle name="Normal 10 2 2 2" xfId="338" xr:uid="{00000000-0005-0000-0000-0000F3020000}"/>
    <cellStyle name="Normal 10 2 2 2 2" xfId="613" xr:uid="{00000000-0005-0000-0000-0000F4020000}"/>
    <cellStyle name="Normal 10 2 2 2 3" xfId="846" xr:uid="{00000000-0005-0000-0000-0000F5020000}"/>
    <cellStyle name="Normal 10 2 2 3" xfId="339" xr:uid="{00000000-0005-0000-0000-0000F6020000}"/>
    <cellStyle name="Normal 10 2 2 3 2" xfId="614" xr:uid="{00000000-0005-0000-0000-0000F7020000}"/>
    <cellStyle name="Normal 10 2 2 3 3" xfId="847" xr:uid="{00000000-0005-0000-0000-0000F8020000}"/>
    <cellStyle name="Normal 10 2 2 4" xfId="612" xr:uid="{00000000-0005-0000-0000-0000F9020000}"/>
    <cellStyle name="Normal 10 2 2 5" xfId="845" xr:uid="{00000000-0005-0000-0000-0000FA020000}"/>
    <cellStyle name="Normal 10 2 3" xfId="340" xr:uid="{00000000-0005-0000-0000-0000FB020000}"/>
    <cellStyle name="Normal 10 2 3 2" xfId="615" xr:uid="{00000000-0005-0000-0000-0000FC020000}"/>
    <cellStyle name="Normal 10 2 3 3" xfId="848" xr:uid="{00000000-0005-0000-0000-0000FD020000}"/>
    <cellStyle name="Normal 10 2 4" xfId="341" xr:uid="{00000000-0005-0000-0000-0000FE020000}"/>
    <cellStyle name="Normal 10 2 4 2" xfId="616" xr:uid="{00000000-0005-0000-0000-0000FF020000}"/>
    <cellStyle name="Normal 10 2 4 3" xfId="849" xr:uid="{00000000-0005-0000-0000-000000030000}"/>
    <cellStyle name="Normal 10 2 5" xfId="611" xr:uid="{00000000-0005-0000-0000-000001030000}"/>
    <cellStyle name="Normal 10 2 6" xfId="844" xr:uid="{00000000-0005-0000-0000-000002030000}"/>
    <cellStyle name="Normal 10 3" xfId="342" xr:uid="{00000000-0005-0000-0000-000003030000}"/>
    <cellStyle name="Normal 10 3 2" xfId="343" xr:uid="{00000000-0005-0000-0000-000004030000}"/>
    <cellStyle name="Normal 10 3 2 2" xfId="618" xr:uid="{00000000-0005-0000-0000-000005030000}"/>
    <cellStyle name="Normal 10 3 2 3" xfId="851" xr:uid="{00000000-0005-0000-0000-000006030000}"/>
    <cellStyle name="Normal 10 3 3" xfId="344" xr:uid="{00000000-0005-0000-0000-000007030000}"/>
    <cellStyle name="Normal 10 3 3 2" xfId="619" xr:uid="{00000000-0005-0000-0000-000008030000}"/>
    <cellStyle name="Normal 10 3 3 3" xfId="852" xr:uid="{00000000-0005-0000-0000-000009030000}"/>
    <cellStyle name="Normal 10 3 4" xfId="617" xr:uid="{00000000-0005-0000-0000-00000A030000}"/>
    <cellStyle name="Normal 10 3 5" xfId="850" xr:uid="{00000000-0005-0000-0000-00000B030000}"/>
    <cellStyle name="Normal 10 4" xfId="345" xr:uid="{00000000-0005-0000-0000-00000C030000}"/>
    <cellStyle name="Normal 10 4 2" xfId="346" xr:uid="{00000000-0005-0000-0000-00000D030000}"/>
    <cellStyle name="Normal 10 4 2 2" xfId="621" xr:uid="{00000000-0005-0000-0000-00000E030000}"/>
    <cellStyle name="Normal 10 4 2 3" xfId="854" xr:uid="{00000000-0005-0000-0000-00000F030000}"/>
    <cellStyle name="Normal 10 4 3" xfId="347" xr:uid="{00000000-0005-0000-0000-000010030000}"/>
    <cellStyle name="Normal 10 4 3 2" xfId="622" xr:uid="{00000000-0005-0000-0000-000011030000}"/>
    <cellStyle name="Normal 10 4 3 3" xfId="855" xr:uid="{00000000-0005-0000-0000-000012030000}"/>
    <cellStyle name="Normal 10 4 4" xfId="620" xr:uid="{00000000-0005-0000-0000-000013030000}"/>
    <cellStyle name="Normal 10 4 5" xfId="853" xr:uid="{00000000-0005-0000-0000-000014030000}"/>
    <cellStyle name="Normal 10 5" xfId="348" xr:uid="{00000000-0005-0000-0000-000015030000}"/>
    <cellStyle name="Normal 10 5 2" xfId="623" xr:uid="{00000000-0005-0000-0000-000016030000}"/>
    <cellStyle name="Normal 10 5 3" xfId="856" xr:uid="{00000000-0005-0000-0000-000017030000}"/>
    <cellStyle name="Normal 10 6" xfId="349" xr:uid="{00000000-0005-0000-0000-000018030000}"/>
    <cellStyle name="Normal 10 6 2" xfId="624" xr:uid="{00000000-0005-0000-0000-000019030000}"/>
    <cellStyle name="Normal 10 6 3" xfId="857" xr:uid="{00000000-0005-0000-0000-00001A030000}"/>
    <cellStyle name="Normal 11" xfId="350" xr:uid="{00000000-0005-0000-0000-00001B030000}"/>
    <cellStyle name="Normal 11 2" xfId="351" xr:uid="{00000000-0005-0000-0000-00001C030000}"/>
    <cellStyle name="Normal 11 3" xfId="944" xr:uid="{00000000-0005-0000-0000-00001D030000}"/>
    <cellStyle name="Normal 12" xfId="352" xr:uid="{00000000-0005-0000-0000-00001E030000}"/>
    <cellStyle name="Normal 12 2" xfId="353" xr:uid="{00000000-0005-0000-0000-00001F030000}"/>
    <cellStyle name="Normal 12 3" xfId="894" xr:uid="{00000000-0005-0000-0000-000020030000}"/>
    <cellStyle name="Normal 2" xfId="1" xr:uid="{00000000-0005-0000-0000-000021030000}"/>
    <cellStyle name="Normal 2 2" xfId="54" xr:uid="{00000000-0005-0000-0000-000022030000}"/>
    <cellStyle name="Normal 2 2 2" xfId="135" xr:uid="{00000000-0005-0000-0000-000023030000}"/>
    <cellStyle name="Normal 2 2 3" xfId="118" xr:uid="{00000000-0005-0000-0000-000024030000}"/>
    <cellStyle name="Normal 2 3" xfId="119" xr:uid="{00000000-0005-0000-0000-000025030000}"/>
    <cellStyle name="Normal 2 4" xfId="67" xr:uid="{00000000-0005-0000-0000-000026030000}"/>
    <cellStyle name="Normal 2 5" xfId="16" xr:uid="{00000000-0005-0000-0000-000027030000}"/>
    <cellStyle name="Normal 2_3.Havelvacner_N1_12 23.01.2018" xfId="354" xr:uid="{00000000-0005-0000-0000-000028030000}"/>
    <cellStyle name="Normal 3" xfId="3" xr:uid="{00000000-0005-0000-0000-000029030000}"/>
    <cellStyle name="Normal 3 2" xfId="55" xr:uid="{00000000-0005-0000-0000-00002A030000}"/>
    <cellStyle name="Normal 3 2 2" xfId="120" xr:uid="{00000000-0005-0000-0000-00002B030000}"/>
    <cellStyle name="Normal 3 2 3" xfId="76" xr:uid="{00000000-0005-0000-0000-00002C030000}"/>
    <cellStyle name="Normal 3 3" xfId="70" xr:uid="{00000000-0005-0000-0000-00002D030000}"/>
    <cellStyle name="Normal 3_HavelvacN2axjusakN3" xfId="79" xr:uid="{00000000-0005-0000-0000-00002E030000}"/>
    <cellStyle name="Normal 4" xfId="5" xr:uid="{00000000-0005-0000-0000-00002F030000}"/>
    <cellStyle name="Normal 4 2" xfId="77" xr:uid="{00000000-0005-0000-0000-000030030000}"/>
    <cellStyle name="Normal 4 2 2" xfId="355" xr:uid="{00000000-0005-0000-0000-000031030000}"/>
    <cellStyle name="Normal 4 3" xfId="73" xr:uid="{00000000-0005-0000-0000-000032030000}"/>
    <cellStyle name="Normal 5" xfId="9" xr:uid="{00000000-0005-0000-0000-000033030000}"/>
    <cellStyle name="Normal 5 2" xfId="56" xr:uid="{00000000-0005-0000-0000-000034030000}"/>
    <cellStyle name="Normal 5 2 2" xfId="121" xr:uid="{00000000-0005-0000-0000-000035030000}"/>
    <cellStyle name="Normal 5 2 2 2" xfId="430" xr:uid="{00000000-0005-0000-0000-000036030000}"/>
    <cellStyle name="Normal 5 2 2 3" xfId="665" xr:uid="{00000000-0005-0000-0000-000037030000}"/>
    <cellStyle name="Normal 5 2 3" xfId="945" xr:uid="{00000000-0005-0000-0000-000038030000}"/>
    <cellStyle name="Normal 5 2 4" xfId="946" xr:uid="{00000000-0005-0000-0000-000039030000}"/>
    <cellStyle name="Normal 5 3" xfId="356" xr:uid="{00000000-0005-0000-0000-00003A030000}"/>
    <cellStyle name="Normal 5 3 2" xfId="357" xr:uid="{00000000-0005-0000-0000-00003B030000}"/>
    <cellStyle name="Normal 5 3 2 2" xfId="358" xr:uid="{00000000-0005-0000-0000-00003C030000}"/>
    <cellStyle name="Normal 5 3 2 2 2" xfId="627" xr:uid="{00000000-0005-0000-0000-00003D030000}"/>
    <cellStyle name="Normal 5 3 2 2 3" xfId="860" xr:uid="{00000000-0005-0000-0000-00003E030000}"/>
    <cellStyle name="Normal 5 3 2 3" xfId="359" xr:uid="{00000000-0005-0000-0000-00003F030000}"/>
    <cellStyle name="Normal 5 3 2 3 2" xfId="628" xr:uid="{00000000-0005-0000-0000-000040030000}"/>
    <cellStyle name="Normal 5 3 2 3 3" xfId="861" xr:uid="{00000000-0005-0000-0000-000041030000}"/>
    <cellStyle name="Normal 5 3 2 4" xfId="626" xr:uid="{00000000-0005-0000-0000-000042030000}"/>
    <cellStyle name="Normal 5 3 2 5" xfId="859" xr:uid="{00000000-0005-0000-0000-000043030000}"/>
    <cellStyle name="Normal 5 3 3" xfId="360" xr:uid="{00000000-0005-0000-0000-000044030000}"/>
    <cellStyle name="Normal 5 3 3 2" xfId="629" xr:uid="{00000000-0005-0000-0000-000045030000}"/>
    <cellStyle name="Normal 5 3 3 3" xfId="862" xr:uid="{00000000-0005-0000-0000-000046030000}"/>
    <cellStyle name="Normal 5 3 4" xfId="361" xr:uid="{00000000-0005-0000-0000-000047030000}"/>
    <cellStyle name="Normal 5 3 4 2" xfId="630" xr:uid="{00000000-0005-0000-0000-000048030000}"/>
    <cellStyle name="Normal 5 3 4 3" xfId="863" xr:uid="{00000000-0005-0000-0000-000049030000}"/>
    <cellStyle name="Normal 5 3 5" xfId="625" xr:uid="{00000000-0005-0000-0000-00004A030000}"/>
    <cellStyle name="Normal 5 3 6" xfId="858" xr:uid="{00000000-0005-0000-0000-00004B030000}"/>
    <cellStyle name="Normal 5 4" xfId="362" xr:uid="{00000000-0005-0000-0000-00004C030000}"/>
    <cellStyle name="Normal 5 4 2" xfId="363" xr:uid="{00000000-0005-0000-0000-00004D030000}"/>
    <cellStyle name="Normal 5 4 2 2" xfId="364" xr:uid="{00000000-0005-0000-0000-00004E030000}"/>
    <cellStyle name="Normal 5 4 2 2 2" xfId="633" xr:uid="{00000000-0005-0000-0000-00004F030000}"/>
    <cellStyle name="Normal 5 4 2 2 3" xfId="866" xr:uid="{00000000-0005-0000-0000-000050030000}"/>
    <cellStyle name="Normal 5 4 2 3" xfId="365" xr:uid="{00000000-0005-0000-0000-000051030000}"/>
    <cellStyle name="Normal 5 4 2 3 2" xfId="634" xr:uid="{00000000-0005-0000-0000-000052030000}"/>
    <cellStyle name="Normal 5 4 2 3 3" xfId="867" xr:uid="{00000000-0005-0000-0000-000053030000}"/>
    <cellStyle name="Normal 5 4 2 4" xfId="632" xr:uid="{00000000-0005-0000-0000-000054030000}"/>
    <cellStyle name="Normal 5 4 2 5" xfId="865" xr:uid="{00000000-0005-0000-0000-000055030000}"/>
    <cellStyle name="Normal 5 4 3" xfId="366" xr:uid="{00000000-0005-0000-0000-000056030000}"/>
    <cellStyle name="Normal 5 4 3 2" xfId="635" xr:uid="{00000000-0005-0000-0000-000057030000}"/>
    <cellStyle name="Normal 5 4 3 3" xfId="868" xr:uid="{00000000-0005-0000-0000-000058030000}"/>
    <cellStyle name="Normal 5 4 4" xfId="367" xr:uid="{00000000-0005-0000-0000-000059030000}"/>
    <cellStyle name="Normal 5 4 4 2" xfId="636" xr:uid="{00000000-0005-0000-0000-00005A030000}"/>
    <cellStyle name="Normal 5 4 4 3" xfId="869" xr:uid="{00000000-0005-0000-0000-00005B030000}"/>
    <cellStyle name="Normal 5 4 5" xfId="631" xr:uid="{00000000-0005-0000-0000-00005C030000}"/>
    <cellStyle name="Normal 5 4 6" xfId="864" xr:uid="{00000000-0005-0000-0000-00005D030000}"/>
    <cellStyle name="Normal 5 5" xfId="368" xr:uid="{00000000-0005-0000-0000-00005E030000}"/>
    <cellStyle name="Normal 5 5 2" xfId="369" xr:uid="{00000000-0005-0000-0000-00005F030000}"/>
    <cellStyle name="Normal 5 5 2 2" xfId="638" xr:uid="{00000000-0005-0000-0000-000060030000}"/>
    <cellStyle name="Normal 5 5 2 3" xfId="871" xr:uid="{00000000-0005-0000-0000-000061030000}"/>
    <cellStyle name="Normal 5 5 3" xfId="370" xr:uid="{00000000-0005-0000-0000-000062030000}"/>
    <cellStyle name="Normal 5 5 3 2" xfId="639" xr:uid="{00000000-0005-0000-0000-000063030000}"/>
    <cellStyle name="Normal 5 5 3 3" xfId="872" xr:uid="{00000000-0005-0000-0000-000064030000}"/>
    <cellStyle name="Normal 5 5 4" xfId="637" xr:uid="{00000000-0005-0000-0000-000065030000}"/>
    <cellStyle name="Normal 5 5 5" xfId="870" xr:uid="{00000000-0005-0000-0000-000066030000}"/>
    <cellStyle name="Normal 5 6" xfId="371" xr:uid="{00000000-0005-0000-0000-000067030000}"/>
    <cellStyle name="Normal 5 6 2" xfId="372" xr:uid="{00000000-0005-0000-0000-000068030000}"/>
    <cellStyle name="Normal 5 6 2 2" xfId="641" xr:uid="{00000000-0005-0000-0000-000069030000}"/>
    <cellStyle name="Normal 5 6 2 3" xfId="874" xr:uid="{00000000-0005-0000-0000-00006A030000}"/>
    <cellStyle name="Normal 5 6 3" xfId="373" xr:uid="{00000000-0005-0000-0000-00006B030000}"/>
    <cellStyle name="Normal 5 6 3 2" xfId="642" xr:uid="{00000000-0005-0000-0000-00006C030000}"/>
    <cellStyle name="Normal 5 6 3 3" xfId="875" xr:uid="{00000000-0005-0000-0000-00006D030000}"/>
    <cellStyle name="Normal 5 6 4" xfId="640" xr:uid="{00000000-0005-0000-0000-00006E030000}"/>
    <cellStyle name="Normal 5 6 5" xfId="873" xr:uid="{00000000-0005-0000-0000-00006F030000}"/>
    <cellStyle name="Normal 5 7" xfId="374" xr:uid="{00000000-0005-0000-0000-000070030000}"/>
    <cellStyle name="Normal 5 7 2" xfId="643" xr:uid="{00000000-0005-0000-0000-000071030000}"/>
    <cellStyle name="Normal 5 7 3" xfId="876" xr:uid="{00000000-0005-0000-0000-000072030000}"/>
    <cellStyle name="Normal 5 8" xfId="375" xr:uid="{00000000-0005-0000-0000-000073030000}"/>
    <cellStyle name="Normal 5 8 2" xfId="644" xr:uid="{00000000-0005-0000-0000-000074030000}"/>
    <cellStyle name="Normal 5 8 3" xfId="877" xr:uid="{00000000-0005-0000-0000-000075030000}"/>
    <cellStyle name="Normal 5 9" xfId="376" xr:uid="{00000000-0005-0000-0000-000076030000}"/>
    <cellStyle name="Normal 5 9 2" xfId="645" xr:uid="{00000000-0005-0000-0000-000077030000}"/>
    <cellStyle name="Normal 5 9 3" xfId="878" xr:uid="{00000000-0005-0000-0000-000078030000}"/>
    <cellStyle name="Normal 6" xfId="122" xr:uid="{00000000-0005-0000-0000-000079030000}"/>
    <cellStyle name="Normal 6 2" xfId="947" xr:uid="{00000000-0005-0000-0000-00007A030000}"/>
    <cellStyle name="Normal 7" xfId="123" xr:uid="{00000000-0005-0000-0000-00007B030000}"/>
    <cellStyle name="Normal 8" xfId="8" xr:uid="{00000000-0005-0000-0000-00007C030000}"/>
    <cellStyle name="Normal 8 2" xfId="134" xr:uid="{00000000-0005-0000-0000-00007D030000}"/>
    <cellStyle name="Normal 8 3" xfId="948" xr:uid="{00000000-0005-0000-0000-00007E030000}"/>
    <cellStyle name="Normal 8 4" xfId="949" xr:uid="{00000000-0005-0000-0000-00007F030000}"/>
    <cellStyle name="Normal 9" xfId="13" xr:uid="{00000000-0005-0000-0000-000080030000}"/>
    <cellStyle name="Normal 9 2" xfId="423" xr:uid="{00000000-0005-0000-0000-000081030000}"/>
    <cellStyle name="Normal 9 3" xfId="658" xr:uid="{00000000-0005-0000-0000-000082030000}"/>
    <cellStyle name="Note 2" xfId="57" xr:uid="{00000000-0005-0000-0000-000083030000}"/>
    <cellStyle name="Note 2 2" xfId="124" xr:uid="{00000000-0005-0000-0000-000084030000}"/>
    <cellStyle name="Note 2 2 2" xfId="431" xr:uid="{00000000-0005-0000-0000-000085030000}"/>
    <cellStyle name="Note 2 2 3" xfId="892" xr:uid="{00000000-0005-0000-0000-000086030000}"/>
    <cellStyle name="Note 3" xfId="58" xr:uid="{00000000-0005-0000-0000-000087030000}"/>
    <cellStyle name="Note 3 2" xfId="425" xr:uid="{00000000-0005-0000-0000-000088030000}"/>
    <cellStyle name="Note 3 3" xfId="660" xr:uid="{00000000-0005-0000-0000-000089030000}"/>
    <cellStyle name="Note 4" xfId="950" xr:uid="{00000000-0005-0000-0000-00008A030000}"/>
    <cellStyle name="Output 2" xfId="59" xr:uid="{00000000-0005-0000-0000-00008B030000}"/>
    <cellStyle name="Output 2 2" xfId="125" xr:uid="{00000000-0005-0000-0000-00008C030000}"/>
    <cellStyle name="Output 2 2 2" xfId="432" xr:uid="{00000000-0005-0000-0000-00008D030000}"/>
    <cellStyle name="Output 2 2 3" xfId="663" xr:uid="{00000000-0005-0000-0000-00008E030000}"/>
    <cellStyle name="Output 3" xfId="417" xr:uid="{00000000-0005-0000-0000-00008F030000}"/>
    <cellStyle name="Percent 2" xfId="2" xr:uid="{00000000-0005-0000-0000-000090030000}"/>
    <cellStyle name="Percent 2 2" xfId="69" xr:uid="{00000000-0005-0000-0000-000091030000}"/>
    <cellStyle name="Percent 2 2 2" xfId="377" xr:uid="{00000000-0005-0000-0000-000092030000}"/>
    <cellStyle name="Percent 2 3" xfId="60" xr:uid="{00000000-0005-0000-0000-000093030000}"/>
    <cellStyle name="Percent 3" xfId="11" xr:uid="{00000000-0005-0000-0000-000094030000}"/>
    <cellStyle name="Percent 3 2" xfId="378" xr:uid="{00000000-0005-0000-0000-000095030000}"/>
    <cellStyle name="RowLevel_1_N6+artabyuje" xfId="379" xr:uid="{00000000-0005-0000-0000-000096030000}"/>
    <cellStyle name="SN_241" xfId="6" xr:uid="{00000000-0005-0000-0000-000097030000}"/>
    <cellStyle name="SN_b" xfId="893" xr:uid="{00000000-0005-0000-0000-000098030000}"/>
    <cellStyle name="Style 1" xfId="126" xr:uid="{00000000-0005-0000-0000-000099030000}"/>
    <cellStyle name="Style 1 2" xfId="127" xr:uid="{00000000-0005-0000-0000-00009A030000}"/>
    <cellStyle name="Style 1 2 2" xfId="951" xr:uid="{00000000-0005-0000-0000-00009B030000}"/>
    <cellStyle name="Style 1_verchnakan_ax21-25_2018" xfId="128" xr:uid="{00000000-0005-0000-0000-00009C030000}"/>
    <cellStyle name="Title 2" xfId="61" xr:uid="{00000000-0005-0000-0000-00009D030000}"/>
    <cellStyle name="Title 2 2" xfId="129" xr:uid="{00000000-0005-0000-0000-00009E030000}"/>
    <cellStyle name="Title 3" xfId="418" xr:uid="{00000000-0005-0000-0000-00009F030000}"/>
    <cellStyle name="Total 2" xfId="62" xr:uid="{00000000-0005-0000-0000-0000A0030000}"/>
    <cellStyle name="Total 2 2" xfId="130" xr:uid="{00000000-0005-0000-0000-0000A1030000}"/>
    <cellStyle name="Total 2 2 2" xfId="433" xr:uid="{00000000-0005-0000-0000-0000A2030000}"/>
    <cellStyle name="Total 2 2 3" xfId="891" xr:uid="{00000000-0005-0000-0000-0000A3030000}"/>
    <cellStyle name="Total 3" xfId="419" xr:uid="{00000000-0005-0000-0000-0000A4030000}"/>
    <cellStyle name="Warning Text 2" xfId="63" xr:uid="{00000000-0005-0000-0000-0000A5030000}"/>
    <cellStyle name="Warning Text 2 2" xfId="131" xr:uid="{00000000-0005-0000-0000-0000A6030000}"/>
    <cellStyle name="Warning Text 3" xfId="420" xr:uid="{00000000-0005-0000-0000-0000A7030000}"/>
    <cellStyle name="Акцент1 2" xfId="952" xr:uid="{00000000-0005-0000-0000-0000A8030000}"/>
    <cellStyle name="Акцент1 3" xfId="953" xr:uid="{00000000-0005-0000-0000-0000A9030000}"/>
    <cellStyle name="Акцент2 2" xfId="954" xr:uid="{00000000-0005-0000-0000-0000AA030000}"/>
    <cellStyle name="Акцент2 3" xfId="955" xr:uid="{00000000-0005-0000-0000-0000AB030000}"/>
    <cellStyle name="Акцент3 2" xfId="956" xr:uid="{00000000-0005-0000-0000-0000AC030000}"/>
    <cellStyle name="Акцент3 3" xfId="957" xr:uid="{00000000-0005-0000-0000-0000AD030000}"/>
    <cellStyle name="Акцент4 2" xfId="958" xr:uid="{00000000-0005-0000-0000-0000AE030000}"/>
    <cellStyle name="Акцент4 3" xfId="959" xr:uid="{00000000-0005-0000-0000-0000AF030000}"/>
    <cellStyle name="Акцент5 2" xfId="960" xr:uid="{00000000-0005-0000-0000-0000B0030000}"/>
    <cellStyle name="Акцент5 3" xfId="961" xr:uid="{00000000-0005-0000-0000-0000B1030000}"/>
    <cellStyle name="Акцент6 2" xfId="962" xr:uid="{00000000-0005-0000-0000-0000B2030000}"/>
    <cellStyle name="Акцент6 3" xfId="963" xr:uid="{00000000-0005-0000-0000-0000B3030000}"/>
    <cellStyle name="Ввод  2" xfId="964" xr:uid="{00000000-0005-0000-0000-0000B4030000}"/>
    <cellStyle name="Ввод  3" xfId="965" xr:uid="{00000000-0005-0000-0000-0000B5030000}"/>
    <cellStyle name="Вывод 2" xfId="966" xr:uid="{00000000-0005-0000-0000-0000B6030000}"/>
    <cellStyle name="Вывод 3" xfId="967" xr:uid="{00000000-0005-0000-0000-0000B7030000}"/>
    <cellStyle name="Вычисление 2" xfId="968" xr:uid="{00000000-0005-0000-0000-0000B8030000}"/>
    <cellStyle name="Вычисление 3" xfId="969" xr:uid="{00000000-0005-0000-0000-0000B9030000}"/>
    <cellStyle name="Заголовок 1 2" xfId="970" xr:uid="{00000000-0005-0000-0000-0000BB030000}"/>
    <cellStyle name="Заголовок 1 3" xfId="971" xr:uid="{00000000-0005-0000-0000-0000BC030000}"/>
    <cellStyle name="Заголовок 2 2" xfId="972" xr:uid="{00000000-0005-0000-0000-0000BD030000}"/>
    <cellStyle name="Заголовок 2 3" xfId="973" xr:uid="{00000000-0005-0000-0000-0000BE030000}"/>
    <cellStyle name="Заголовок 3 2" xfId="974" xr:uid="{00000000-0005-0000-0000-0000BF030000}"/>
    <cellStyle name="Заголовок 3 3" xfId="975" xr:uid="{00000000-0005-0000-0000-0000C0030000}"/>
    <cellStyle name="Заголовок 4 2" xfId="976" xr:uid="{00000000-0005-0000-0000-0000C1030000}"/>
    <cellStyle name="Заголовок 4 3" xfId="977" xr:uid="{00000000-0005-0000-0000-0000C2030000}"/>
    <cellStyle name="Итог 2" xfId="978" xr:uid="{00000000-0005-0000-0000-0000C3030000}"/>
    <cellStyle name="Итог 3" xfId="979" xr:uid="{00000000-0005-0000-0000-0000C4030000}"/>
    <cellStyle name="Контрольная ячейка 2" xfId="980" xr:uid="{00000000-0005-0000-0000-0000C5030000}"/>
    <cellStyle name="Контрольная ячейка 3" xfId="981" xr:uid="{00000000-0005-0000-0000-0000C6030000}"/>
    <cellStyle name="Название 2" xfId="380" xr:uid="{00000000-0005-0000-0000-0000C7030000}"/>
    <cellStyle name="Нейтральный 2" xfId="982" xr:uid="{00000000-0005-0000-0000-0000C8030000}"/>
    <cellStyle name="Нейтральный 3" xfId="983" xr:uid="{00000000-0005-0000-0000-0000C9030000}"/>
    <cellStyle name="Обычный 2" xfId="14" xr:uid="{00000000-0005-0000-0000-0000CB030000}"/>
    <cellStyle name="Обычный 2 2" xfId="133" xr:uid="{00000000-0005-0000-0000-0000CC030000}"/>
    <cellStyle name="Обычный 2 3" xfId="132" xr:uid="{00000000-0005-0000-0000-0000CD030000}"/>
    <cellStyle name="Обычный 3" xfId="136" xr:uid="{00000000-0005-0000-0000-0000CE030000}"/>
    <cellStyle name="Обычный 3 2" xfId="434" xr:uid="{00000000-0005-0000-0000-0000CF030000}"/>
    <cellStyle name="Обычный 3 3" xfId="666" xr:uid="{00000000-0005-0000-0000-0000D0030000}"/>
    <cellStyle name="Обычный 4" xfId="137" xr:uid="{00000000-0005-0000-0000-0000D1030000}"/>
    <cellStyle name="Обычный 5" xfId="138" xr:uid="{00000000-0005-0000-0000-0000D2030000}"/>
    <cellStyle name="Обычный 6" xfId="139" xr:uid="{00000000-0005-0000-0000-0000D3030000}"/>
    <cellStyle name="Обычный 7" xfId="984" xr:uid="{00000000-0005-0000-0000-0000D4030000}"/>
    <cellStyle name="Плохой 2" xfId="985" xr:uid="{00000000-0005-0000-0000-0000D5030000}"/>
    <cellStyle name="Плохой 3" xfId="986" xr:uid="{00000000-0005-0000-0000-0000D6030000}"/>
    <cellStyle name="Пояснение 2" xfId="987" xr:uid="{00000000-0005-0000-0000-0000D7030000}"/>
    <cellStyle name="Пояснение 3" xfId="988" xr:uid="{00000000-0005-0000-0000-0000D8030000}"/>
    <cellStyle name="Примечание 2" xfId="989" xr:uid="{00000000-0005-0000-0000-0000D9030000}"/>
    <cellStyle name="Связанная ячейка 2" xfId="990" xr:uid="{00000000-0005-0000-0000-0000DA030000}"/>
    <cellStyle name="Связанная ячейка 3" xfId="991" xr:uid="{00000000-0005-0000-0000-0000DB030000}"/>
    <cellStyle name="Стиль 1" xfId="64" xr:uid="{00000000-0005-0000-0000-0000DC030000}"/>
    <cellStyle name="Текст предупреждения 2" xfId="992" xr:uid="{00000000-0005-0000-0000-0000DD030000}"/>
    <cellStyle name="Текст предупреждения 3" xfId="993" xr:uid="{00000000-0005-0000-0000-0000DE030000}"/>
    <cellStyle name="Финансовый 2" xfId="65" xr:uid="{00000000-0005-0000-0000-0000E0030000}"/>
    <cellStyle name="Финансовый 2 2" xfId="994" xr:uid="{00000000-0005-0000-0000-0000E1030000}"/>
    <cellStyle name="Финансовый 3" xfId="895" xr:uid="{00000000-0005-0000-0000-0000E2030000}"/>
    <cellStyle name="Финансовый 4" xfId="995" xr:uid="{00000000-0005-0000-0000-0000E3030000}"/>
    <cellStyle name="Хороший 2" xfId="996" xr:uid="{00000000-0005-0000-0000-0000E4030000}"/>
    <cellStyle name="Хороший 3" xfId="997" xr:uid="{00000000-0005-0000-0000-0000E5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opLeftCell="A16" zoomScaleNormal="100" workbookViewId="0">
      <selection activeCell="C7" sqref="C7:C8"/>
    </sheetView>
  </sheetViews>
  <sheetFormatPr defaultColWidth="9.140625" defaultRowHeight="17.25" x14ac:dyDescent="0.25"/>
  <cols>
    <col min="1" max="1" width="14.28515625" style="128" customWidth="1"/>
    <col min="2" max="2" width="24.5703125" style="128" customWidth="1"/>
    <col min="3" max="3" width="80" style="128" customWidth="1"/>
    <col min="4" max="5" width="18.85546875" style="128" customWidth="1"/>
    <col min="6" max="6" width="12.42578125" style="128" customWidth="1"/>
    <col min="7" max="10" width="9.140625" style="128"/>
    <col min="11" max="11" width="17.85546875" style="128" customWidth="1"/>
    <col min="12" max="12" width="10.28515625" style="128" bestFit="1" customWidth="1"/>
    <col min="13" max="16384" width="9.140625" style="128"/>
  </cols>
  <sheetData>
    <row r="1" spans="1:5" x14ac:dyDescent="0.25">
      <c r="A1" s="126"/>
      <c r="B1" s="126"/>
      <c r="C1" s="126"/>
      <c r="D1" s="126"/>
      <c r="E1" s="127" t="s">
        <v>140</v>
      </c>
    </row>
    <row r="2" spans="1:5" x14ac:dyDescent="0.25">
      <c r="A2" s="126"/>
      <c r="B2" s="126"/>
      <c r="C2" s="126"/>
      <c r="D2" s="126"/>
      <c r="E2" s="127" t="s">
        <v>81</v>
      </c>
    </row>
    <row r="3" spans="1:5" x14ac:dyDescent="0.25">
      <c r="A3" s="126"/>
      <c r="B3" s="126"/>
      <c r="C3" s="126"/>
      <c r="D3" s="126"/>
      <c r="E3" s="127" t="s">
        <v>0</v>
      </c>
    </row>
    <row r="4" spans="1:5" x14ac:dyDescent="0.25">
      <c r="A4" s="126"/>
      <c r="B4" s="126"/>
      <c r="C4" s="126"/>
      <c r="D4" s="126"/>
      <c r="E4" s="126"/>
    </row>
    <row r="5" spans="1:5" ht="78.75" customHeight="1" x14ac:dyDescent="0.25">
      <c r="A5" s="159" t="s">
        <v>172</v>
      </c>
      <c r="B5" s="159"/>
      <c r="C5" s="159"/>
      <c r="D5" s="159"/>
      <c r="E5" s="159"/>
    </row>
    <row r="6" spans="1:5" x14ac:dyDescent="0.25">
      <c r="A6" s="126"/>
      <c r="B6" s="126"/>
      <c r="C6" s="126"/>
      <c r="D6" s="126"/>
      <c r="E6" s="126" t="s">
        <v>79</v>
      </c>
    </row>
    <row r="7" spans="1:5" s="129" customFormat="1" ht="69" customHeight="1" x14ac:dyDescent="0.25">
      <c r="A7" s="160" t="s">
        <v>1</v>
      </c>
      <c r="B7" s="160"/>
      <c r="C7" s="160" t="s">
        <v>141</v>
      </c>
      <c r="D7" s="161" t="s">
        <v>36</v>
      </c>
      <c r="E7" s="161"/>
    </row>
    <row r="8" spans="1:5" s="129" customFormat="1" ht="45" customHeight="1" x14ac:dyDescent="0.25">
      <c r="A8" s="130" t="s">
        <v>24</v>
      </c>
      <c r="B8" s="130" t="s">
        <v>142</v>
      </c>
      <c r="C8" s="160"/>
      <c r="D8" s="131" t="s">
        <v>78</v>
      </c>
      <c r="E8" s="131" t="s">
        <v>2</v>
      </c>
    </row>
    <row r="9" spans="1:5" s="129" customFormat="1" ht="17.25" customHeight="1" x14ac:dyDescent="0.25">
      <c r="A9" s="139" t="s">
        <v>143</v>
      </c>
      <c r="B9" s="130"/>
      <c r="C9" s="132" t="s">
        <v>144</v>
      </c>
      <c r="D9" s="133">
        <f>+D11+D25</f>
        <v>0</v>
      </c>
      <c r="E9" s="133">
        <f>+E11+E25</f>
        <v>0</v>
      </c>
    </row>
    <row r="10" spans="1:5" s="129" customFormat="1" x14ac:dyDescent="0.25">
      <c r="A10" s="139"/>
      <c r="B10" s="130"/>
      <c r="C10" s="132" t="s">
        <v>145</v>
      </c>
      <c r="D10" s="134"/>
      <c r="E10" s="134"/>
    </row>
    <row r="11" spans="1:5" s="129" customFormat="1" ht="23.25" customHeight="1" x14ac:dyDescent="0.25">
      <c r="A11" s="139"/>
      <c r="B11" s="156" t="s">
        <v>146</v>
      </c>
      <c r="C11" s="156"/>
      <c r="D11" s="133">
        <f>+D13</f>
        <v>6415151.2000000002</v>
      </c>
      <c r="E11" s="133">
        <f>+E13</f>
        <v>11809188.899999999</v>
      </c>
    </row>
    <row r="12" spans="1:5" s="129" customFormat="1" ht="20.25" customHeight="1" x14ac:dyDescent="0.25">
      <c r="A12" s="157">
        <v>1049</v>
      </c>
      <c r="B12" s="156"/>
      <c r="C12" s="135" t="s">
        <v>147</v>
      </c>
      <c r="D12" s="134"/>
      <c r="E12" s="136"/>
    </row>
    <row r="13" spans="1:5" s="129" customFormat="1" ht="20.25" customHeight="1" x14ac:dyDescent="0.25">
      <c r="A13" s="157"/>
      <c r="B13" s="158"/>
      <c r="C13" s="135" t="s">
        <v>44</v>
      </c>
      <c r="D13" s="133">
        <f>+D20</f>
        <v>6415151.2000000002</v>
      </c>
      <c r="E13" s="133">
        <f>+E20</f>
        <v>11809188.899999999</v>
      </c>
    </row>
    <row r="14" spans="1:5" s="129" customFormat="1" ht="20.25" customHeight="1" x14ac:dyDescent="0.25">
      <c r="A14" s="157"/>
      <c r="B14" s="158"/>
      <c r="C14" s="135" t="s">
        <v>148</v>
      </c>
      <c r="D14" s="136"/>
      <c r="E14" s="136"/>
    </row>
    <row r="15" spans="1:5" s="129" customFormat="1" ht="20.25" customHeight="1" x14ac:dyDescent="0.25">
      <c r="A15" s="157"/>
      <c r="B15" s="158"/>
      <c r="C15" s="135" t="s">
        <v>158</v>
      </c>
      <c r="D15" s="134"/>
      <c r="E15" s="136"/>
    </row>
    <row r="16" spans="1:5" s="129" customFormat="1" ht="20.25" customHeight="1" x14ac:dyDescent="0.25">
      <c r="A16" s="157"/>
      <c r="B16" s="158"/>
      <c r="C16" s="135" t="s">
        <v>149</v>
      </c>
      <c r="D16" s="134"/>
      <c r="E16" s="136"/>
    </row>
    <row r="17" spans="1:5" s="129" customFormat="1" ht="51.75" customHeight="1" x14ac:dyDescent="0.25">
      <c r="A17" s="157"/>
      <c r="B17" s="158"/>
      <c r="C17" s="135" t="s">
        <v>159</v>
      </c>
      <c r="D17" s="134"/>
      <c r="E17" s="136"/>
    </row>
    <row r="18" spans="1:5" s="129" customFormat="1" ht="19.5" customHeight="1" x14ac:dyDescent="0.25">
      <c r="A18" s="157"/>
      <c r="B18" s="155" t="s">
        <v>150</v>
      </c>
      <c r="C18" s="155"/>
      <c r="D18" s="155"/>
      <c r="E18" s="155"/>
    </row>
    <row r="19" spans="1:5" s="129" customFormat="1" x14ac:dyDescent="0.25">
      <c r="A19" s="157"/>
      <c r="B19" s="153">
        <v>21001</v>
      </c>
      <c r="C19" s="137" t="s">
        <v>151</v>
      </c>
      <c r="D19" s="134"/>
      <c r="E19" s="134"/>
    </row>
    <row r="20" spans="1:5" s="129" customFormat="1" x14ac:dyDescent="0.25">
      <c r="A20" s="157"/>
      <c r="B20" s="153"/>
      <c r="C20" s="137" t="s">
        <v>46</v>
      </c>
      <c r="D20" s="138">
        <f>-D34</f>
        <v>6415151.2000000002</v>
      </c>
      <c r="E20" s="138">
        <f>-E34</f>
        <v>11809188.899999999</v>
      </c>
    </row>
    <row r="21" spans="1:5" s="129" customFormat="1" x14ac:dyDescent="0.25">
      <c r="A21" s="157"/>
      <c r="B21" s="153"/>
      <c r="C21" s="137" t="s">
        <v>152</v>
      </c>
      <c r="D21" s="134"/>
      <c r="E21" s="134"/>
    </row>
    <row r="22" spans="1:5" s="129" customFormat="1" ht="51.75" x14ac:dyDescent="0.25">
      <c r="A22" s="157"/>
      <c r="B22" s="153"/>
      <c r="C22" s="137" t="s">
        <v>160</v>
      </c>
      <c r="D22" s="134"/>
      <c r="E22" s="134"/>
    </row>
    <row r="23" spans="1:5" s="129" customFormat="1" x14ac:dyDescent="0.25">
      <c r="A23" s="157"/>
      <c r="B23" s="153"/>
      <c r="C23" s="137" t="s">
        <v>153</v>
      </c>
      <c r="D23" s="134"/>
      <c r="E23" s="134"/>
    </row>
    <row r="24" spans="1:5" s="129" customFormat="1" ht="34.5" x14ac:dyDescent="0.25">
      <c r="A24" s="157"/>
      <c r="B24" s="153"/>
      <c r="C24" s="137" t="s">
        <v>57</v>
      </c>
      <c r="D24" s="134"/>
      <c r="E24" s="134"/>
    </row>
    <row r="25" spans="1:5" s="129" customFormat="1" ht="23.25" customHeight="1" x14ac:dyDescent="0.25">
      <c r="A25" s="139"/>
      <c r="B25" s="156" t="s">
        <v>131</v>
      </c>
      <c r="C25" s="156"/>
      <c r="D25" s="133">
        <f>+D27</f>
        <v>-6415151.2000000002</v>
      </c>
      <c r="E25" s="133">
        <f>+E27</f>
        <v>-11809188.899999999</v>
      </c>
    </row>
    <row r="26" spans="1:5" s="141" customFormat="1" ht="20.25" customHeight="1" x14ac:dyDescent="0.25">
      <c r="A26" s="154" t="s">
        <v>112</v>
      </c>
      <c r="B26" s="153"/>
      <c r="C26" s="137" t="s">
        <v>147</v>
      </c>
      <c r="D26" s="140"/>
      <c r="E26" s="140"/>
    </row>
    <row r="27" spans="1:5" s="141" customFormat="1" ht="20.25" customHeight="1" x14ac:dyDescent="0.25">
      <c r="A27" s="154"/>
      <c r="B27" s="153"/>
      <c r="C27" s="137" t="s">
        <v>111</v>
      </c>
      <c r="D27" s="140">
        <f>+D34</f>
        <v>-6415151.2000000002</v>
      </c>
      <c r="E27" s="140">
        <f>+E34</f>
        <v>-11809188.899999999</v>
      </c>
    </row>
    <row r="28" spans="1:5" s="141" customFormat="1" ht="20.25" customHeight="1" x14ac:dyDescent="0.25">
      <c r="A28" s="154"/>
      <c r="B28" s="153"/>
      <c r="C28" s="137" t="s">
        <v>148</v>
      </c>
      <c r="D28" s="142"/>
      <c r="E28" s="142"/>
    </row>
    <row r="29" spans="1:5" s="141" customFormat="1" ht="34.5" x14ac:dyDescent="0.25">
      <c r="A29" s="154"/>
      <c r="B29" s="153"/>
      <c r="C29" s="137" t="s">
        <v>155</v>
      </c>
      <c r="D29" s="142"/>
      <c r="E29" s="142"/>
    </row>
    <row r="30" spans="1:5" s="141" customFormat="1" ht="16.5" customHeight="1" x14ac:dyDescent="0.25">
      <c r="A30" s="154"/>
      <c r="B30" s="153"/>
      <c r="C30" s="137" t="s">
        <v>149</v>
      </c>
      <c r="D30" s="142"/>
      <c r="E30" s="142"/>
    </row>
    <row r="31" spans="1:5" s="141" customFormat="1" ht="33.75" customHeight="1" x14ac:dyDescent="0.25">
      <c r="A31" s="154"/>
      <c r="B31" s="153"/>
      <c r="C31" s="137" t="s">
        <v>156</v>
      </c>
      <c r="D31" s="142"/>
      <c r="E31" s="142"/>
    </row>
    <row r="32" spans="1:5" s="141" customFormat="1" ht="18.75" customHeight="1" x14ac:dyDescent="0.25">
      <c r="A32" s="154"/>
      <c r="B32" s="155" t="s">
        <v>150</v>
      </c>
      <c r="C32" s="155"/>
      <c r="D32" s="155"/>
      <c r="E32" s="155"/>
    </row>
    <row r="33" spans="1:5" s="141" customFormat="1" ht="24" customHeight="1" x14ac:dyDescent="0.25">
      <c r="A33" s="154"/>
      <c r="B33" s="154" t="s">
        <v>113</v>
      </c>
      <c r="C33" s="137" t="s">
        <v>151</v>
      </c>
      <c r="D33" s="142"/>
      <c r="E33" s="142"/>
    </row>
    <row r="34" spans="1:5" s="141" customFormat="1" ht="23.25" customHeight="1" x14ac:dyDescent="0.25">
      <c r="A34" s="154"/>
      <c r="B34" s="154"/>
      <c r="C34" s="137" t="s">
        <v>111</v>
      </c>
      <c r="D34" s="142">
        <f>+'3'!G41</f>
        <v>-6415151.2000000002</v>
      </c>
      <c r="E34" s="142">
        <f>+'3'!H41</f>
        <v>-11809188.899999999</v>
      </c>
    </row>
    <row r="35" spans="1:5" s="141" customFormat="1" ht="23.25" customHeight="1" x14ac:dyDescent="0.25">
      <c r="A35" s="154"/>
      <c r="B35" s="154"/>
      <c r="C35" s="137" t="s">
        <v>152</v>
      </c>
      <c r="D35" s="142"/>
      <c r="E35" s="142"/>
    </row>
    <row r="36" spans="1:5" s="141" customFormat="1" ht="69" x14ac:dyDescent="0.25">
      <c r="A36" s="154"/>
      <c r="B36" s="154"/>
      <c r="C36" s="137" t="s">
        <v>157</v>
      </c>
      <c r="D36" s="142"/>
      <c r="E36" s="142"/>
    </row>
    <row r="37" spans="1:5" s="141" customFormat="1" ht="17.25" customHeight="1" x14ac:dyDescent="0.25">
      <c r="A37" s="154"/>
      <c r="B37" s="154"/>
      <c r="C37" s="137" t="s">
        <v>153</v>
      </c>
      <c r="D37" s="142"/>
      <c r="E37" s="142"/>
    </row>
    <row r="38" spans="1:5" s="141" customFormat="1" ht="23.25" customHeight="1" x14ac:dyDescent="0.25">
      <c r="A38" s="154"/>
      <c r="B38" s="154"/>
      <c r="C38" s="137" t="s">
        <v>154</v>
      </c>
      <c r="D38" s="142"/>
      <c r="E38" s="142"/>
    </row>
  </sheetData>
  <mergeCells count="14">
    <mergeCell ref="A5:E5"/>
    <mergeCell ref="A7:B7"/>
    <mergeCell ref="C7:C8"/>
    <mergeCell ref="D7:E7"/>
    <mergeCell ref="B11:C11"/>
    <mergeCell ref="B19:B24"/>
    <mergeCell ref="A26:A38"/>
    <mergeCell ref="B26:B31"/>
    <mergeCell ref="B32:E32"/>
    <mergeCell ref="B33:B38"/>
    <mergeCell ref="B25:C25"/>
    <mergeCell ref="A12:A24"/>
    <mergeCell ref="B12:B17"/>
    <mergeCell ref="B18:E18"/>
  </mergeCells>
  <pageMargins left="0" right="0" top="0.19685039370078741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topLeftCell="A22" zoomScaleNormal="100" workbookViewId="0">
      <selection activeCell="A4" sqref="A4:H4"/>
    </sheetView>
  </sheetViews>
  <sheetFormatPr defaultRowHeight="17.25" x14ac:dyDescent="0.25"/>
  <cols>
    <col min="1" max="1" width="7.42578125" style="39" customWidth="1"/>
    <col min="2" max="2" width="8.7109375" style="39" customWidth="1"/>
    <col min="3" max="3" width="56.5703125" style="37" customWidth="1"/>
    <col min="4" max="4" width="16.7109375" style="72" bestFit="1" customWidth="1"/>
    <col min="5" max="5" width="18.140625" style="72" customWidth="1"/>
    <col min="6" max="6" width="21.140625" style="72" customWidth="1"/>
    <col min="7" max="7" width="18.140625" style="72" customWidth="1"/>
    <col min="8" max="8" width="16.85546875" style="72" customWidth="1"/>
    <col min="9" max="9" width="15.28515625" style="37" bestFit="1" customWidth="1"/>
    <col min="10" max="16384" width="9.140625" style="37"/>
  </cols>
  <sheetData>
    <row r="1" spans="1:9" ht="16.5" customHeight="1" x14ac:dyDescent="0.25">
      <c r="B1" s="58"/>
      <c r="C1" s="58"/>
      <c r="D1" s="58"/>
      <c r="E1" s="58"/>
      <c r="F1" s="58"/>
      <c r="G1" s="58"/>
      <c r="H1" s="59" t="s">
        <v>82</v>
      </c>
    </row>
    <row r="2" spans="1:9" ht="16.5" customHeight="1" x14ac:dyDescent="0.25">
      <c r="B2" s="58"/>
      <c r="C2" s="58"/>
      <c r="D2" s="58"/>
      <c r="E2" s="58"/>
      <c r="F2" s="58"/>
      <c r="G2" s="58"/>
      <c r="H2" s="59" t="s">
        <v>81</v>
      </c>
    </row>
    <row r="3" spans="1:9" ht="16.5" customHeight="1" x14ac:dyDescent="0.25">
      <c r="B3" s="58"/>
      <c r="C3" s="58"/>
      <c r="D3" s="58"/>
      <c r="E3" s="58"/>
      <c r="F3" s="58"/>
      <c r="G3" s="58"/>
      <c r="H3" s="59" t="s">
        <v>0</v>
      </c>
    </row>
    <row r="4" spans="1:9" ht="52.5" customHeight="1" x14ac:dyDescent="0.25">
      <c r="A4" s="162" t="s">
        <v>171</v>
      </c>
      <c r="B4" s="162"/>
      <c r="C4" s="162"/>
      <c r="D4" s="162"/>
      <c r="E4" s="162"/>
      <c r="F4" s="162"/>
      <c r="G4" s="162"/>
      <c r="H4" s="162"/>
    </row>
    <row r="5" spans="1:9" x14ac:dyDescent="0.25">
      <c r="A5" s="38"/>
      <c r="B5" s="38"/>
      <c r="C5" s="60"/>
      <c r="D5" s="61"/>
      <c r="E5" s="61"/>
      <c r="F5" s="61"/>
      <c r="G5" s="163" t="s">
        <v>79</v>
      </c>
      <c r="H5" s="163"/>
    </row>
    <row r="6" spans="1:9" s="39" customFormat="1" ht="39" customHeight="1" x14ac:dyDescent="0.25">
      <c r="A6" s="172" t="s">
        <v>21</v>
      </c>
      <c r="B6" s="172"/>
      <c r="C6" s="164" t="s">
        <v>22</v>
      </c>
      <c r="D6" s="169" t="s">
        <v>95</v>
      </c>
      <c r="E6" s="170"/>
      <c r="F6" s="170"/>
      <c r="G6" s="170"/>
      <c r="H6" s="171"/>
    </row>
    <row r="7" spans="1:9" s="39" customFormat="1" ht="19.5" customHeight="1" x14ac:dyDescent="0.25">
      <c r="A7" s="172"/>
      <c r="B7" s="172"/>
      <c r="C7" s="165"/>
      <c r="D7" s="167" t="s">
        <v>23</v>
      </c>
      <c r="E7" s="169" t="s">
        <v>6</v>
      </c>
      <c r="F7" s="170"/>
      <c r="G7" s="170"/>
      <c r="H7" s="171"/>
    </row>
    <row r="8" spans="1:9" s="39" customFormat="1" ht="110.25" customHeight="1" x14ac:dyDescent="0.25">
      <c r="A8" s="62" t="s">
        <v>24</v>
      </c>
      <c r="B8" s="62" t="s">
        <v>25</v>
      </c>
      <c r="C8" s="166"/>
      <c r="D8" s="168"/>
      <c r="E8" s="63" t="s">
        <v>26</v>
      </c>
      <c r="F8" s="63" t="s">
        <v>27</v>
      </c>
      <c r="G8" s="63" t="s">
        <v>28</v>
      </c>
      <c r="H8" s="63" t="s">
        <v>29</v>
      </c>
    </row>
    <row r="9" spans="1:9" s="39" customFormat="1" ht="30.75" customHeight="1" x14ac:dyDescent="0.25">
      <c r="A9" s="62"/>
      <c r="B9" s="62"/>
      <c r="C9" s="64" t="s">
        <v>30</v>
      </c>
      <c r="D9" s="36">
        <f t="shared" ref="D9" si="0">+E9+F9+G9+H9</f>
        <v>11809188.9</v>
      </c>
      <c r="E9" s="65">
        <v>0</v>
      </c>
      <c r="F9" s="65">
        <f>+F11</f>
        <v>11809188.9</v>
      </c>
      <c r="G9" s="65">
        <v>0</v>
      </c>
      <c r="H9" s="65">
        <v>0</v>
      </c>
    </row>
    <row r="10" spans="1:9" x14ac:dyDescent="0.25">
      <c r="A10" s="62"/>
      <c r="B10" s="62"/>
      <c r="C10" s="64" t="s">
        <v>31</v>
      </c>
      <c r="D10" s="66"/>
      <c r="E10" s="66"/>
      <c r="F10" s="66"/>
      <c r="G10" s="66"/>
      <c r="H10" s="66"/>
    </row>
    <row r="11" spans="1:9" s="39" customFormat="1" ht="51.75" x14ac:dyDescent="0.25">
      <c r="A11" s="45"/>
      <c r="B11" s="46"/>
      <c r="C11" s="46" t="s">
        <v>34</v>
      </c>
      <c r="D11" s="65">
        <f t="shared" ref="D11:D28" si="1">+E11+F11+G11+H11</f>
        <v>11809188.9</v>
      </c>
      <c r="E11" s="65">
        <v>0</v>
      </c>
      <c r="F11" s="65">
        <f>+F13</f>
        <v>11809188.9</v>
      </c>
      <c r="G11" s="65">
        <v>0</v>
      </c>
      <c r="H11" s="65">
        <v>0</v>
      </c>
    </row>
    <row r="12" spans="1:9" s="39" customFormat="1" x14ac:dyDescent="0.25">
      <c r="A12" s="45"/>
      <c r="B12" s="45"/>
      <c r="C12" s="45" t="s">
        <v>32</v>
      </c>
      <c r="D12" s="63"/>
      <c r="E12" s="63"/>
      <c r="F12" s="63"/>
      <c r="G12" s="63"/>
      <c r="H12" s="63"/>
    </row>
    <row r="13" spans="1:9" ht="34.5" x14ac:dyDescent="0.25">
      <c r="A13" s="67">
        <v>1049</v>
      </c>
      <c r="B13" s="67">
        <v>21001</v>
      </c>
      <c r="C13" s="68" t="s">
        <v>35</v>
      </c>
      <c r="D13" s="65">
        <f t="shared" si="1"/>
        <v>11809188.9</v>
      </c>
      <c r="E13" s="65">
        <v>0</v>
      </c>
      <c r="F13" s="65">
        <f>SUM(F15:F29)-F25-F18-F15</f>
        <v>11809188.9</v>
      </c>
      <c r="G13" s="65">
        <v>0</v>
      </c>
      <c r="H13" s="65">
        <v>0</v>
      </c>
      <c r="I13" s="54"/>
    </row>
    <row r="14" spans="1:9" x14ac:dyDescent="0.25">
      <c r="A14" s="67"/>
      <c r="B14" s="67"/>
      <c r="C14" s="45" t="s">
        <v>32</v>
      </c>
      <c r="D14" s="69"/>
      <c r="E14" s="69"/>
      <c r="F14" s="69"/>
      <c r="G14" s="69"/>
      <c r="H14" s="69"/>
    </row>
    <row r="15" spans="1:9" ht="34.5" x14ac:dyDescent="0.25">
      <c r="A15" s="48"/>
      <c r="B15" s="48">
        <f>+'4'!B17</f>
        <v>1</v>
      </c>
      <c r="C15" s="48" t="str">
        <f>+'4'!C17</f>
        <v>Միջպետական նշանակության ավտոճանապարհներ, այդ թվում</v>
      </c>
      <c r="D15" s="70">
        <f t="shared" si="1"/>
        <v>2634967</v>
      </c>
      <c r="E15" s="70">
        <v>0</v>
      </c>
      <c r="F15" s="100">
        <f>+'4'!E17</f>
        <v>2634967</v>
      </c>
      <c r="G15" s="70">
        <v>0</v>
      </c>
      <c r="H15" s="70">
        <v>0</v>
      </c>
    </row>
    <row r="16" spans="1:9" ht="69" x14ac:dyDescent="0.25">
      <c r="A16" s="48"/>
      <c r="B16" s="48"/>
      <c r="C16" s="48" t="str">
        <f>+'4'!C18</f>
        <v>Մ-4, Երևան-Սևան-Իջևան-Ադրբեջանի սահման միջպետական նշանակության ավտոճանապարհի կմ91+176-կմ96+176 հատվածի հիմնանորոգում և ոլորանների պարամետրերի բարելավում</v>
      </c>
      <c r="D16" s="70">
        <f t="shared" si="1"/>
        <v>1011942</v>
      </c>
      <c r="E16" s="36">
        <v>0</v>
      </c>
      <c r="F16" s="100">
        <f>+'4'!E18</f>
        <v>1011942</v>
      </c>
      <c r="G16" s="100">
        <v>0</v>
      </c>
      <c r="H16" s="36">
        <v>0</v>
      </c>
    </row>
    <row r="17" spans="1:8" ht="51.75" x14ac:dyDescent="0.25">
      <c r="A17" s="67"/>
      <c r="B17" s="67"/>
      <c r="C17" s="48" t="str">
        <f>+'4'!C19</f>
        <v>Մ-10, Սևան-Մարտունի-Գետափ միջպետական նշանակության ավտոճանապարհի կմ66+000-կմ80+000  հատվածի հիմնանորոգում</v>
      </c>
      <c r="D17" s="70">
        <f t="shared" si="1"/>
        <v>1623025</v>
      </c>
      <c r="E17" s="93">
        <v>0</v>
      </c>
      <c r="F17" s="100">
        <f>+'4'!E19</f>
        <v>1623025</v>
      </c>
      <c r="G17" s="100">
        <v>0</v>
      </c>
      <c r="H17" s="93">
        <v>0</v>
      </c>
    </row>
    <row r="18" spans="1:8" ht="34.5" x14ac:dyDescent="0.25">
      <c r="A18" s="48"/>
      <c r="B18" s="48">
        <f>+'4'!B20</f>
        <v>2</v>
      </c>
      <c r="C18" s="48" t="str">
        <f>+'4'!C20</f>
        <v>Հանրապետական նշանակության ավտոճանապարհներ, այդ թվում</v>
      </c>
      <c r="D18" s="70">
        <f t="shared" si="1"/>
        <v>5481479.0999999996</v>
      </c>
      <c r="E18" s="93">
        <v>0</v>
      </c>
      <c r="F18" s="100">
        <f>+'4'!E20</f>
        <v>5481479.0999999996</v>
      </c>
      <c r="G18" s="100">
        <v>0</v>
      </c>
      <c r="H18" s="93">
        <v>0</v>
      </c>
    </row>
    <row r="19" spans="1:8" ht="86.25" x14ac:dyDescent="0.25">
      <c r="A19" s="48"/>
      <c r="B19" s="71"/>
      <c r="C19" s="48" t="str">
        <f>+'4'!C21</f>
        <v>Հ-12, Մասիսի տրանսպորտային հանգույց - Մասիս - Ռանչպար - Արաքս - Ջրառատ - /Մ-3/ հանրապետական նշանակության ավտոճանապարհի կմ0+000 - կմ9+500 հատվածի հիմնանորոգում</v>
      </c>
      <c r="D19" s="70">
        <f t="shared" si="1"/>
        <v>749936.2</v>
      </c>
      <c r="E19" s="93">
        <v>0</v>
      </c>
      <c r="F19" s="100">
        <f>+'4'!E21</f>
        <v>749936.2</v>
      </c>
      <c r="G19" s="100">
        <v>0</v>
      </c>
      <c r="H19" s="93">
        <v>0</v>
      </c>
    </row>
    <row r="20" spans="1:8" ht="69" x14ac:dyDescent="0.25">
      <c r="A20" s="48"/>
      <c r="B20" s="71"/>
      <c r="C20" s="48" t="str">
        <f>+'4'!C22</f>
        <v>Հ-13, /Մ-3/ (Վաղարշապատ) - Մասիս - /Մ-2/ հանրապետական նշանակության ավտոճանապարհի կմ10+300 - կմ15+300 հատվածի հիմնանորոգում</v>
      </c>
      <c r="D20" s="70">
        <f t="shared" si="1"/>
        <v>884299.6</v>
      </c>
      <c r="E20" s="93">
        <v>0</v>
      </c>
      <c r="F20" s="100">
        <f>+'4'!E22</f>
        <v>884299.6</v>
      </c>
      <c r="G20" s="100">
        <v>0</v>
      </c>
      <c r="H20" s="93">
        <v>0</v>
      </c>
    </row>
    <row r="21" spans="1:8" ht="51.75" x14ac:dyDescent="0.25">
      <c r="A21" s="48"/>
      <c r="B21" s="71"/>
      <c r="C21" s="48" t="str">
        <f>+'4'!C23</f>
        <v>Հ-30, Մոտեցում Գոշավանքին հանրապետական նշանակության ավտոճանապարհի կմ0+000-կմ 3+900 հատվածի հիմնանորոգում</v>
      </c>
      <c r="D21" s="70">
        <f t="shared" si="1"/>
        <v>13037.5</v>
      </c>
      <c r="E21" s="36">
        <v>0</v>
      </c>
      <c r="F21" s="100">
        <f>+'4'!E23</f>
        <v>13037.5</v>
      </c>
      <c r="G21" s="100">
        <v>0</v>
      </c>
      <c r="H21" s="36">
        <v>0</v>
      </c>
    </row>
    <row r="22" spans="1:8" ht="51.75" x14ac:dyDescent="0.25">
      <c r="A22" s="48"/>
      <c r="B22" s="71"/>
      <c r="C22" s="48" t="str">
        <f>+'4'!C24</f>
        <v>Հ-39, /Մ-10/ - Գավառ - /Մ-10/ հանրապետական նշանակության ավտոճանապարհի կմ4+300-կմ7+700 հատվածի հիմնանորոգում</v>
      </c>
      <c r="D22" s="70">
        <f t="shared" si="1"/>
        <v>1536606.6</v>
      </c>
      <c r="E22" s="93">
        <v>0</v>
      </c>
      <c r="F22" s="100">
        <f>+'4'!E24</f>
        <v>1536606.6</v>
      </c>
      <c r="G22" s="100">
        <v>0</v>
      </c>
      <c r="H22" s="93">
        <v>0</v>
      </c>
    </row>
    <row r="23" spans="1:8" ht="86.25" x14ac:dyDescent="0.25">
      <c r="A23" s="48"/>
      <c r="B23" s="71"/>
      <c r="C23" s="48" t="str">
        <f>+'4'!C25</f>
        <v>Հ-75, Մ-9-Իսահակյան-Գյումրի-Մ-7 հանրապետական նշանակության ավտոճանապարհի կմ23+250 - կմ37+500 և կմ45+300 - կմ60+200 հատվածների հիմնանորոգում</v>
      </c>
      <c r="D23" s="70">
        <f t="shared" si="1"/>
        <v>1997334.9</v>
      </c>
      <c r="E23" s="93">
        <v>0</v>
      </c>
      <c r="F23" s="100">
        <f>+'4'!E25</f>
        <v>1997334.9</v>
      </c>
      <c r="G23" s="100">
        <v>0</v>
      </c>
      <c r="H23" s="93">
        <v>0</v>
      </c>
    </row>
    <row r="24" spans="1:8" ht="51.75" x14ac:dyDescent="0.25">
      <c r="A24" s="67"/>
      <c r="B24" s="55"/>
      <c r="C24" s="48" t="str">
        <f>+'4'!C26</f>
        <v>Հ-93, /Հ-75/ - Երերույքի տաճար հանրապետական նշանակության ավտոճանապարհի կմ 0+000-կմ 2+700 հատվածի հիմնանորոգում</v>
      </c>
      <c r="D24" s="70">
        <f t="shared" si="1"/>
        <v>300264.3</v>
      </c>
      <c r="E24" s="93">
        <v>0</v>
      </c>
      <c r="F24" s="100">
        <f>+'4'!E26</f>
        <v>300264.3</v>
      </c>
      <c r="G24" s="100">
        <v>0</v>
      </c>
      <c r="H24" s="93">
        <v>0</v>
      </c>
    </row>
    <row r="25" spans="1:8" ht="34.5" x14ac:dyDescent="0.25">
      <c r="A25" s="67"/>
      <c r="B25" s="48">
        <f>+'4'!B27</f>
        <v>3</v>
      </c>
      <c r="C25" s="48" t="str">
        <f>+'4'!C27</f>
        <v>Մարզային նշանակության ավտոճանապարհներ, այդ թվում</v>
      </c>
      <c r="D25" s="70">
        <f t="shared" si="1"/>
        <v>3692742.8</v>
      </c>
      <c r="E25" s="93">
        <v>0</v>
      </c>
      <c r="F25" s="100">
        <f>+'4'!E27</f>
        <v>3692742.8</v>
      </c>
      <c r="G25" s="100">
        <v>0</v>
      </c>
      <c r="H25" s="93">
        <v>0</v>
      </c>
    </row>
    <row r="26" spans="1:8" ht="86.25" x14ac:dyDescent="0.25">
      <c r="A26" s="67"/>
      <c r="B26" s="55"/>
      <c r="C26" s="48" t="str">
        <f>+'4'!C28</f>
        <v>Տ-5-24,/Մ-3/ (Ստեփանավան) – Արմանիս – Ուրասար – Կաթնաղբյուր տեղական նշանակության ավտոճանապարհի կմ 6+600-կմ 15+200 հատվածի և Կաթնաղբյուր համայնքի 8-րդ և 9-րդ փողոցների հիմնանորոգում</v>
      </c>
      <c r="D26" s="70">
        <f t="shared" si="1"/>
        <v>1201240.3999999999</v>
      </c>
      <c r="E26" s="36">
        <v>0</v>
      </c>
      <c r="F26" s="100">
        <f>+'4'!E28</f>
        <v>1201240.3999999999</v>
      </c>
      <c r="G26" s="100">
        <v>0</v>
      </c>
      <c r="H26" s="36">
        <v>0</v>
      </c>
    </row>
    <row r="27" spans="1:8" ht="72.75" customHeight="1" x14ac:dyDescent="0.25">
      <c r="A27" s="67"/>
      <c r="B27" s="55"/>
      <c r="C27" s="48" t="str">
        <f>+'4'!C29</f>
        <v>Տ-9-19, /Մ-2/ - Հերհեր -Կարմրաշեն մարզային նշանակության ավտոճանապարհի կմ10+000 - կմ18+700 հատվածի հիմնանորոգում</v>
      </c>
      <c r="D27" s="70">
        <f t="shared" si="1"/>
        <v>830265.7</v>
      </c>
      <c r="E27" s="70">
        <v>0</v>
      </c>
      <c r="F27" s="100">
        <f>+'4'!E29</f>
        <v>830265.7</v>
      </c>
      <c r="G27" s="70">
        <v>0</v>
      </c>
      <c r="H27" s="70">
        <v>0</v>
      </c>
    </row>
    <row r="28" spans="1:8" ht="103.5" x14ac:dyDescent="0.25">
      <c r="A28" s="67"/>
      <c r="B28" s="55"/>
      <c r="C28" s="48" t="str">
        <f>+'4'!C30</f>
        <v>Մ-5, Երևան - Արմավիր - Թուրքիայի սահման միջպետական նշանակության ավտոճանապարհից դեպի «Արմենիա միջազգային օդանավակայաններ» ՓԲ Ընկերության բեռնային համալիր տանող 1.7կմ երկարությամբ ճանապարհի հիմնանորոգում</v>
      </c>
      <c r="D28" s="70">
        <f t="shared" si="1"/>
        <v>162632.6</v>
      </c>
      <c r="E28" s="36">
        <v>0</v>
      </c>
      <c r="F28" s="100">
        <f>+'4'!E30</f>
        <v>162632.6</v>
      </c>
      <c r="G28" s="100">
        <v>0</v>
      </c>
      <c r="H28" s="36">
        <v>0</v>
      </c>
    </row>
    <row r="29" spans="1:8" ht="34.5" x14ac:dyDescent="0.25">
      <c r="A29" s="67"/>
      <c r="B29" s="55"/>
      <c r="C29" s="48" t="str">
        <f>+'4'!C31</f>
        <v>Տ-8-49,/Տ-8-48/-Լծեն ավտոճանապարհի վերակառուցում</v>
      </c>
      <c r="D29" s="70">
        <f>+E29+F29+G29+H29</f>
        <v>1498604.1</v>
      </c>
      <c r="E29" s="93">
        <v>0</v>
      </c>
      <c r="F29" s="100">
        <f>+'4'!E31</f>
        <v>1498604.1</v>
      </c>
      <c r="G29" s="100">
        <v>0</v>
      </c>
      <c r="H29" s="93">
        <v>0</v>
      </c>
    </row>
  </sheetData>
  <mergeCells count="7">
    <mergeCell ref="A4:H4"/>
    <mergeCell ref="G5:H5"/>
    <mergeCell ref="C6:C8"/>
    <mergeCell ref="D7:D8"/>
    <mergeCell ref="E7:H7"/>
    <mergeCell ref="D6:H6"/>
    <mergeCell ref="A6:B7"/>
  </mergeCells>
  <printOptions horizontalCentered="1"/>
  <pageMargins left="0.17" right="0.17" top="0.44" bottom="0.49" header="0.2" footer="0.18"/>
  <pageSetup paperSize="9" scale="93" firstPageNumber="23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topLeftCell="A13" zoomScaleNormal="100" workbookViewId="0">
      <selection sqref="A1:H1"/>
    </sheetView>
  </sheetViews>
  <sheetFormatPr defaultRowHeight="17.25" x14ac:dyDescent="0.25"/>
  <cols>
    <col min="1" max="1" width="10.7109375" style="77" customWidth="1"/>
    <col min="2" max="2" width="9.85546875" style="77" customWidth="1"/>
    <col min="3" max="3" width="7" style="77" customWidth="1"/>
    <col min="4" max="4" width="10.7109375" style="77" customWidth="1"/>
    <col min="5" max="5" width="15.28515625" style="77" customWidth="1"/>
    <col min="6" max="6" width="76.140625" style="13" customWidth="1"/>
    <col min="7" max="7" width="21.7109375" style="13" customWidth="1"/>
    <col min="8" max="8" width="20.85546875" style="13" customWidth="1"/>
    <col min="9" max="9" width="18.140625" style="13" bestFit="1" customWidth="1"/>
    <col min="10" max="11" width="16.42578125" style="13" bestFit="1" customWidth="1"/>
    <col min="12" max="254" width="9.140625" style="13"/>
    <col min="255" max="255" width="7.5703125" style="13" bestFit="1" customWidth="1"/>
    <col min="256" max="256" width="7" style="13" bestFit="1" customWidth="1"/>
    <col min="257" max="257" width="5.5703125" style="13" bestFit="1" customWidth="1"/>
    <col min="258" max="258" width="8.7109375" style="13" bestFit="1" customWidth="1"/>
    <col min="259" max="259" width="8.42578125" style="13" bestFit="1" customWidth="1"/>
    <col min="260" max="260" width="76.140625" style="13" customWidth="1"/>
    <col min="261" max="262" width="16.5703125" style="13" customWidth="1"/>
    <col min="263" max="263" width="16.7109375" style="13" customWidth="1"/>
    <col min="264" max="264" width="18.5703125" style="13" customWidth="1"/>
    <col min="265" max="510" width="9.140625" style="13"/>
    <col min="511" max="511" width="7.5703125" style="13" bestFit="1" customWidth="1"/>
    <col min="512" max="512" width="7" style="13" bestFit="1" customWidth="1"/>
    <col min="513" max="513" width="5.5703125" style="13" bestFit="1" customWidth="1"/>
    <col min="514" max="514" width="8.7109375" style="13" bestFit="1" customWidth="1"/>
    <col min="515" max="515" width="8.42578125" style="13" bestFit="1" customWidth="1"/>
    <col min="516" max="516" width="76.140625" style="13" customWidth="1"/>
    <col min="517" max="518" width="16.5703125" style="13" customWidth="1"/>
    <col min="519" max="519" width="16.7109375" style="13" customWidth="1"/>
    <col min="520" max="520" width="18.5703125" style="13" customWidth="1"/>
    <col min="521" max="766" width="9.140625" style="13"/>
    <col min="767" max="767" width="7.5703125" style="13" bestFit="1" customWidth="1"/>
    <col min="768" max="768" width="7" style="13" bestFit="1" customWidth="1"/>
    <col min="769" max="769" width="5.5703125" style="13" bestFit="1" customWidth="1"/>
    <col min="770" max="770" width="8.7109375" style="13" bestFit="1" customWidth="1"/>
    <col min="771" max="771" width="8.42578125" style="13" bestFit="1" customWidth="1"/>
    <col min="772" max="772" width="76.140625" style="13" customWidth="1"/>
    <col min="773" max="774" width="16.5703125" style="13" customWidth="1"/>
    <col min="775" max="775" width="16.7109375" style="13" customWidth="1"/>
    <col min="776" max="776" width="18.5703125" style="13" customWidth="1"/>
    <col min="777" max="1022" width="9.140625" style="13"/>
    <col min="1023" max="1023" width="7.5703125" style="13" bestFit="1" customWidth="1"/>
    <col min="1024" max="1024" width="7" style="13" bestFit="1" customWidth="1"/>
    <col min="1025" max="1025" width="5.5703125" style="13" bestFit="1" customWidth="1"/>
    <col min="1026" max="1026" width="8.7109375" style="13" bestFit="1" customWidth="1"/>
    <col min="1027" max="1027" width="8.42578125" style="13" bestFit="1" customWidth="1"/>
    <col min="1028" max="1028" width="76.140625" style="13" customWidth="1"/>
    <col min="1029" max="1030" width="16.5703125" style="13" customWidth="1"/>
    <col min="1031" max="1031" width="16.7109375" style="13" customWidth="1"/>
    <col min="1032" max="1032" width="18.5703125" style="13" customWidth="1"/>
    <col min="1033" max="1278" width="9.140625" style="13"/>
    <col min="1279" max="1279" width="7.5703125" style="13" bestFit="1" customWidth="1"/>
    <col min="1280" max="1280" width="7" style="13" bestFit="1" customWidth="1"/>
    <col min="1281" max="1281" width="5.5703125" style="13" bestFit="1" customWidth="1"/>
    <col min="1282" max="1282" width="8.7109375" style="13" bestFit="1" customWidth="1"/>
    <col min="1283" max="1283" width="8.42578125" style="13" bestFit="1" customWidth="1"/>
    <col min="1284" max="1284" width="76.140625" style="13" customWidth="1"/>
    <col min="1285" max="1286" width="16.5703125" style="13" customWidth="1"/>
    <col min="1287" max="1287" width="16.7109375" style="13" customWidth="1"/>
    <col min="1288" max="1288" width="18.5703125" style="13" customWidth="1"/>
    <col min="1289" max="1534" width="9.140625" style="13"/>
    <col min="1535" max="1535" width="7.5703125" style="13" bestFit="1" customWidth="1"/>
    <col min="1536" max="1536" width="7" style="13" bestFit="1" customWidth="1"/>
    <col min="1537" max="1537" width="5.5703125" style="13" bestFit="1" customWidth="1"/>
    <col min="1538" max="1538" width="8.7109375" style="13" bestFit="1" customWidth="1"/>
    <col min="1539" max="1539" width="8.42578125" style="13" bestFit="1" customWidth="1"/>
    <col min="1540" max="1540" width="76.140625" style="13" customWidth="1"/>
    <col min="1541" max="1542" width="16.5703125" style="13" customWidth="1"/>
    <col min="1543" max="1543" width="16.7109375" style="13" customWidth="1"/>
    <col min="1544" max="1544" width="18.5703125" style="13" customWidth="1"/>
    <col min="1545" max="1790" width="9.140625" style="13"/>
    <col min="1791" max="1791" width="7.5703125" style="13" bestFit="1" customWidth="1"/>
    <col min="1792" max="1792" width="7" style="13" bestFit="1" customWidth="1"/>
    <col min="1793" max="1793" width="5.5703125" style="13" bestFit="1" customWidth="1"/>
    <col min="1794" max="1794" width="8.7109375" style="13" bestFit="1" customWidth="1"/>
    <col min="1795" max="1795" width="8.42578125" style="13" bestFit="1" customWidth="1"/>
    <col min="1796" max="1796" width="76.140625" style="13" customWidth="1"/>
    <col min="1797" max="1798" width="16.5703125" style="13" customWidth="1"/>
    <col min="1799" max="1799" width="16.7109375" style="13" customWidth="1"/>
    <col min="1800" max="1800" width="18.5703125" style="13" customWidth="1"/>
    <col min="1801" max="2046" width="9.140625" style="13"/>
    <col min="2047" max="2047" width="7.5703125" style="13" bestFit="1" customWidth="1"/>
    <col min="2048" max="2048" width="7" style="13" bestFit="1" customWidth="1"/>
    <col min="2049" max="2049" width="5.5703125" style="13" bestFit="1" customWidth="1"/>
    <col min="2050" max="2050" width="8.7109375" style="13" bestFit="1" customWidth="1"/>
    <col min="2051" max="2051" width="8.42578125" style="13" bestFit="1" customWidth="1"/>
    <col min="2052" max="2052" width="76.140625" style="13" customWidth="1"/>
    <col min="2053" max="2054" width="16.5703125" style="13" customWidth="1"/>
    <col min="2055" max="2055" width="16.7109375" style="13" customWidth="1"/>
    <col min="2056" max="2056" width="18.5703125" style="13" customWidth="1"/>
    <col min="2057" max="2302" width="9.140625" style="13"/>
    <col min="2303" max="2303" width="7.5703125" style="13" bestFit="1" customWidth="1"/>
    <col min="2304" max="2304" width="7" style="13" bestFit="1" customWidth="1"/>
    <col min="2305" max="2305" width="5.5703125" style="13" bestFit="1" customWidth="1"/>
    <col min="2306" max="2306" width="8.7109375" style="13" bestFit="1" customWidth="1"/>
    <col min="2307" max="2307" width="8.42578125" style="13" bestFit="1" customWidth="1"/>
    <col min="2308" max="2308" width="76.140625" style="13" customWidth="1"/>
    <col min="2309" max="2310" width="16.5703125" style="13" customWidth="1"/>
    <col min="2311" max="2311" width="16.7109375" style="13" customWidth="1"/>
    <col min="2312" max="2312" width="18.5703125" style="13" customWidth="1"/>
    <col min="2313" max="2558" width="9.140625" style="13"/>
    <col min="2559" max="2559" width="7.5703125" style="13" bestFit="1" customWidth="1"/>
    <col min="2560" max="2560" width="7" style="13" bestFit="1" customWidth="1"/>
    <col min="2561" max="2561" width="5.5703125" style="13" bestFit="1" customWidth="1"/>
    <col min="2562" max="2562" width="8.7109375" style="13" bestFit="1" customWidth="1"/>
    <col min="2563" max="2563" width="8.42578125" style="13" bestFit="1" customWidth="1"/>
    <col min="2564" max="2564" width="76.140625" style="13" customWidth="1"/>
    <col min="2565" max="2566" width="16.5703125" style="13" customWidth="1"/>
    <col min="2567" max="2567" width="16.7109375" style="13" customWidth="1"/>
    <col min="2568" max="2568" width="18.5703125" style="13" customWidth="1"/>
    <col min="2569" max="2814" width="9.140625" style="13"/>
    <col min="2815" max="2815" width="7.5703125" style="13" bestFit="1" customWidth="1"/>
    <col min="2816" max="2816" width="7" style="13" bestFit="1" customWidth="1"/>
    <col min="2817" max="2817" width="5.5703125" style="13" bestFit="1" customWidth="1"/>
    <col min="2818" max="2818" width="8.7109375" style="13" bestFit="1" customWidth="1"/>
    <col min="2819" max="2819" width="8.42578125" style="13" bestFit="1" customWidth="1"/>
    <col min="2820" max="2820" width="76.140625" style="13" customWidth="1"/>
    <col min="2821" max="2822" width="16.5703125" style="13" customWidth="1"/>
    <col min="2823" max="2823" width="16.7109375" style="13" customWidth="1"/>
    <col min="2824" max="2824" width="18.5703125" style="13" customWidth="1"/>
    <col min="2825" max="3070" width="9.140625" style="13"/>
    <col min="3071" max="3071" width="7.5703125" style="13" bestFit="1" customWidth="1"/>
    <col min="3072" max="3072" width="7" style="13" bestFit="1" customWidth="1"/>
    <col min="3073" max="3073" width="5.5703125" style="13" bestFit="1" customWidth="1"/>
    <col min="3074" max="3074" width="8.7109375" style="13" bestFit="1" customWidth="1"/>
    <col min="3075" max="3075" width="8.42578125" style="13" bestFit="1" customWidth="1"/>
    <col min="3076" max="3076" width="76.140625" style="13" customWidth="1"/>
    <col min="3077" max="3078" width="16.5703125" style="13" customWidth="1"/>
    <col min="3079" max="3079" width="16.7109375" style="13" customWidth="1"/>
    <col min="3080" max="3080" width="18.5703125" style="13" customWidth="1"/>
    <col min="3081" max="3326" width="9.140625" style="13"/>
    <col min="3327" max="3327" width="7.5703125" style="13" bestFit="1" customWidth="1"/>
    <col min="3328" max="3328" width="7" style="13" bestFit="1" customWidth="1"/>
    <col min="3329" max="3329" width="5.5703125" style="13" bestFit="1" customWidth="1"/>
    <col min="3330" max="3330" width="8.7109375" style="13" bestFit="1" customWidth="1"/>
    <col min="3331" max="3331" width="8.42578125" style="13" bestFit="1" customWidth="1"/>
    <col min="3332" max="3332" width="76.140625" style="13" customWidth="1"/>
    <col min="3333" max="3334" width="16.5703125" style="13" customWidth="1"/>
    <col min="3335" max="3335" width="16.7109375" style="13" customWidth="1"/>
    <col min="3336" max="3336" width="18.5703125" style="13" customWidth="1"/>
    <col min="3337" max="3582" width="9.140625" style="13"/>
    <col min="3583" max="3583" width="7.5703125" style="13" bestFit="1" customWidth="1"/>
    <col min="3584" max="3584" width="7" style="13" bestFit="1" customWidth="1"/>
    <col min="3585" max="3585" width="5.5703125" style="13" bestFit="1" customWidth="1"/>
    <col min="3586" max="3586" width="8.7109375" style="13" bestFit="1" customWidth="1"/>
    <col min="3587" max="3587" width="8.42578125" style="13" bestFit="1" customWidth="1"/>
    <col min="3588" max="3588" width="76.140625" style="13" customWidth="1"/>
    <col min="3589" max="3590" width="16.5703125" style="13" customWidth="1"/>
    <col min="3591" max="3591" width="16.7109375" style="13" customWidth="1"/>
    <col min="3592" max="3592" width="18.5703125" style="13" customWidth="1"/>
    <col min="3593" max="3838" width="9.140625" style="13"/>
    <col min="3839" max="3839" width="7.5703125" style="13" bestFit="1" customWidth="1"/>
    <col min="3840" max="3840" width="7" style="13" bestFit="1" customWidth="1"/>
    <col min="3841" max="3841" width="5.5703125" style="13" bestFit="1" customWidth="1"/>
    <col min="3842" max="3842" width="8.7109375" style="13" bestFit="1" customWidth="1"/>
    <col min="3843" max="3843" width="8.42578125" style="13" bestFit="1" customWidth="1"/>
    <col min="3844" max="3844" width="76.140625" style="13" customWidth="1"/>
    <col min="3845" max="3846" width="16.5703125" style="13" customWidth="1"/>
    <col min="3847" max="3847" width="16.7109375" style="13" customWidth="1"/>
    <col min="3848" max="3848" width="18.5703125" style="13" customWidth="1"/>
    <col min="3849" max="4094" width="9.140625" style="13"/>
    <col min="4095" max="4095" width="7.5703125" style="13" bestFit="1" customWidth="1"/>
    <col min="4096" max="4096" width="7" style="13" bestFit="1" customWidth="1"/>
    <col min="4097" max="4097" width="5.5703125" style="13" bestFit="1" customWidth="1"/>
    <col min="4098" max="4098" width="8.7109375" style="13" bestFit="1" customWidth="1"/>
    <col min="4099" max="4099" width="8.42578125" style="13" bestFit="1" customWidth="1"/>
    <col min="4100" max="4100" width="76.140625" style="13" customWidth="1"/>
    <col min="4101" max="4102" width="16.5703125" style="13" customWidth="1"/>
    <col min="4103" max="4103" width="16.7109375" style="13" customWidth="1"/>
    <col min="4104" max="4104" width="18.5703125" style="13" customWidth="1"/>
    <col min="4105" max="4350" width="9.140625" style="13"/>
    <col min="4351" max="4351" width="7.5703125" style="13" bestFit="1" customWidth="1"/>
    <col min="4352" max="4352" width="7" style="13" bestFit="1" customWidth="1"/>
    <col min="4353" max="4353" width="5.5703125" style="13" bestFit="1" customWidth="1"/>
    <col min="4354" max="4354" width="8.7109375" style="13" bestFit="1" customWidth="1"/>
    <col min="4355" max="4355" width="8.42578125" style="13" bestFit="1" customWidth="1"/>
    <col min="4356" max="4356" width="76.140625" style="13" customWidth="1"/>
    <col min="4357" max="4358" width="16.5703125" style="13" customWidth="1"/>
    <col min="4359" max="4359" width="16.7109375" style="13" customWidth="1"/>
    <col min="4360" max="4360" width="18.5703125" style="13" customWidth="1"/>
    <col min="4361" max="4606" width="9.140625" style="13"/>
    <col min="4607" max="4607" width="7.5703125" style="13" bestFit="1" customWidth="1"/>
    <col min="4608" max="4608" width="7" style="13" bestFit="1" customWidth="1"/>
    <col min="4609" max="4609" width="5.5703125" style="13" bestFit="1" customWidth="1"/>
    <col min="4610" max="4610" width="8.7109375" style="13" bestFit="1" customWidth="1"/>
    <col min="4611" max="4611" width="8.42578125" style="13" bestFit="1" customWidth="1"/>
    <col min="4612" max="4612" width="76.140625" style="13" customWidth="1"/>
    <col min="4613" max="4614" width="16.5703125" style="13" customWidth="1"/>
    <col min="4615" max="4615" width="16.7109375" style="13" customWidth="1"/>
    <col min="4616" max="4616" width="18.5703125" style="13" customWidth="1"/>
    <col min="4617" max="4862" width="9.140625" style="13"/>
    <col min="4863" max="4863" width="7.5703125" style="13" bestFit="1" customWidth="1"/>
    <col min="4864" max="4864" width="7" style="13" bestFit="1" customWidth="1"/>
    <col min="4865" max="4865" width="5.5703125" style="13" bestFit="1" customWidth="1"/>
    <col min="4866" max="4866" width="8.7109375" style="13" bestFit="1" customWidth="1"/>
    <col min="4867" max="4867" width="8.42578125" style="13" bestFit="1" customWidth="1"/>
    <col min="4868" max="4868" width="76.140625" style="13" customWidth="1"/>
    <col min="4869" max="4870" width="16.5703125" style="13" customWidth="1"/>
    <col min="4871" max="4871" width="16.7109375" style="13" customWidth="1"/>
    <col min="4872" max="4872" width="18.5703125" style="13" customWidth="1"/>
    <col min="4873" max="5118" width="9.140625" style="13"/>
    <col min="5119" max="5119" width="7.5703125" style="13" bestFit="1" customWidth="1"/>
    <col min="5120" max="5120" width="7" style="13" bestFit="1" customWidth="1"/>
    <col min="5121" max="5121" width="5.5703125" style="13" bestFit="1" customWidth="1"/>
    <col min="5122" max="5122" width="8.7109375" style="13" bestFit="1" customWidth="1"/>
    <col min="5123" max="5123" width="8.42578125" style="13" bestFit="1" customWidth="1"/>
    <col min="5124" max="5124" width="76.140625" style="13" customWidth="1"/>
    <col min="5125" max="5126" width="16.5703125" style="13" customWidth="1"/>
    <col min="5127" max="5127" width="16.7109375" style="13" customWidth="1"/>
    <col min="5128" max="5128" width="18.5703125" style="13" customWidth="1"/>
    <col min="5129" max="5374" width="9.140625" style="13"/>
    <col min="5375" max="5375" width="7.5703125" style="13" bestFit="1" customWidth="1"/>
    <col min="5376" max="5376" width="7" style="13" bestFit="1" customWidth="1"/>
    <col min="5377" max="5377" width="5.5703125" style="13" bestFit="1" customWidth="1"/>
    <col min="5378" max="5378" width="8.7109375" style="13" bestFit="1" customWidth="1"/>
    <col min="5379" max="5379" width="8.42578125" style="13" bestFit="1" customWidth="1"/>
    <col min="5380" max="5380" width="76.140625" style="13" customWidth="1"/>
    <col min="5381" max="5382" width="16.5703125" style="13" customWidth="1"/>
    <col min="5383" max="5383" width="16.7109375" style="13" customWidth="1"/>
    <col min="5384" max="5384" width="18.5703125" style="13" customWidth="1"/>
    <col min="5385" max="5630" width="9.140625" style="13"/>
    <col min="5631" max="5631" width="7.5703125" style="13" bestFit="1" customWidth="1"/>
    <col min="5632" max="5632" width="7" style="13" bestFit="1" customWidth="1"/>
    <col min="5633" max="5633" width="5.5703125" style="13" bestFit="1" customWidth="1"/>
    <col min="5634" max="5634" width="8.7109375" style="13" bestFit="1" customWidth="1"/>
    <col min="5635" max="5635" width="8.42578125" style="13" bestFit="1" customWidth="1"/>
    <col min="5636" max="5636" width="76.140625" style="13" customWidth="1"/>
    <col min="5637" max="5638" width="16.5703125" style="13" customWidth="1"/>
    <col min="5639" max="5639" width="16.7109375" style="13" customWidth="1"/>
    <col min="5640" max="5640" width="18.5703125" style="13" customWidth="1"/>
    <col min="5641" max="5886" width="9.140625" style="13"/>
    <col min="5887" max="5887" width="7.5703125" style="13" bestFit="1" customWidth="1"/>
    <col min="5888" max="5888" width="7" style="13" bestFit="1" customWidth="1"/>
    <col min="5889" max="5889" width="5.5703125" style="13" bestFit="1" customWidth="1"/>
    <col min="5890" max="5890" width="8.7109375" style="13" bestFit="1" customWidth="1"/>
    <col min="5891" max="5891" width="8.42578125" style="13" bestFit="1" customWidth="1"/>
    <col min="5892" max="5892" width="76.140625" style="13" customWidth="1"/>
    <col min="5893" max="5894" width="16.5703125" style="13" customWidth="1"/>
    <col min="5895" max="5895" width="16.7109375" style="13" customWidth="1"/>
    <col min="5896" max="5896" width="18.5703125" style="13" customWidth="1"/>
    <col min="5897" max="6142" width="9.140625" style="13"/>
    <col min="6143" max="6143" width="7.5703125" style="13" bestFit="1" customWidth="1"/>
    <col min="6144" max="6144" width="7" style="13" bestFit="1" customWidth="1"/>
    <col min="6145" max="6145" width="5.5703125" style="13" bestFit="1" customWidth="1"/>
    <col min="6146" max="6146" width="8.7109375" style="13" bestFit="1" customWidth="1"/>
    <col min="6147" max="6147" width="8.42578125" style="13" bestFit="1" customWidth="1"/>
    <col min="6148" max="6148" width="76.140625" style="13" customWidth="1"/>
    <col min="6149" max="6150" width="16.5703125" style="13" customWidth="1"/>
    <col min="6151" max="6151" width="16.7109375" style="13" customWidth="1"/>
    <col min="6152" max="6152" width="18.5703125" style="13" customWidth="1"/>
    <col min="6153" max="6398" width="9.140625" style="13"/>
    <col min="6399" max="6399" width="7.5703125" style="13" bestFit="1" customWidth="1"/>
    <col min="6400" max="6400" width="7" style="13" bestFit="1" customWidth="1"/>
    <col min="6401" max="6401" width="5.5703125" style="13" bestFit="1" customWidth="1"/>
    <col min="6402" max="6402" width="8.7109375" style="13" bestFit="1" customWidth="1"/>
    <col min="6403" max="6403" width="8.42578125" style="13" bestFit="1" customWidth="1"/>
    <col min="6404" max="6404" width="76.140625" style="13" customWidth="1"/>
    <col min="6405" max="6406" width="16.5703125" style="13" customWidth="1"/>
    <col min="6407" max="6407" width="16.7109375" style="13" customWidth="1"/>
    <col min="6408" max="6408" width="18.5703125" style="13" customWidth="1"/>
    <col min="6409" max="6654" width="9.140625" style="13"/>
    <col min="6655" max="6655" width="7.5703125" style="13" bestFit="1" customWidth="1"/>
    <col min="6656" max="6656" width="7" style="13" bestFit="1" customWidth="1"/>
    <col min="6657" max="6657" width="5.5703125" style="13" bestFit="1" customWidth="1"/>
    <col min="6658" max="6658" width="8.7109375" style="13" bestFit="1" customWidth="1"/>
    <col min="6659" max="6659" width="8.42578125" style="13" bestFit="1" customWidth="1"/>
    <col min="6660" max="6660" width="76.140625" style="13" customWidth="1"/>
    <col min="6661" max="6662" width="16.5703125" style="13" customWidth="1"/>
    <col min="6663" max="6663" width="16.7109375" style="13" customWidth="1"/>
    <col min="6664" max="6664" width="18.5703125" style="13" customWidth="1"/>
    <col min="6665" max="6910" width="9.140625" style="13"/>
    <col min="6911" max="6911" width="7.5703125" style="13" bestFit="1" customWidth="1"/>
    <col min="6912" max="6912" width="7" style="13" bestFit="1" customWidth="1"/>
    <col min="6913" max="6913" width="5.5703125" style="13" bestFit="1" customWidth="1"/>
    <col min="6914" max="6914" width="8.7109375" style="13" bestFit="1" customWidth="1"/>
    <col min="6915" max="6915" width="8.42578125" style="13" bestFit="1" customWidth="1"/>
    <col min="6916" max="6916" width="76.140625" style="13" customWidth="1"/>
    <col min="6917" max="6918" width="16.5703125" style="13" customWidth="1"/>
    <col min="6919" max="6919" width="16.7109375" style="13" customWidth="1"/>
    <col min="6920" max="6920" width="18.5703125" style="13" customWidth="1"/>
    <col min="6921" max="7166" width="9.140625" style="13"/>
    <col min="7167" max="7167" width="7.5703125" style="13" bestFit="1" customWidth="1"/>
    <col min="7168" max="7168" width="7" style="13" bestFit="1" customWidth="1"/>
    <col min="7169" max="7169" width="5.5703125" style="13" bestFit="1" customWidth="1"/>
    <col min="7170" max="7170" width="8.7109375" style="13" bestFit="1" customWidth="1"/>
    <col min="7171" max="7171" width="8.42578125" style="13" bestFit="1" customWidth="1"/>
    <col min="7172" max="7172" width="76.140625" style="13" customWidth="1"/>
    <col min="7173" max="7174" width="16.5703125" style="13" customWidth="1"/>
    <col min="7175" max="7175" width="16.7109375" style="13" customWidth="1"/>
    <col min="7176" max="7176" width="18.5703125" style="13" customWidth="1"/>
    <col min="7177" max="7422" width="9.140625" style="13"/>
    <col min="7423" max="7423" width="7.5703125" style="13" bestFit="1" customWidth="1"/>
    <col min="7424" max="7424" width="7" style="13" bestFit="1" customWidth="1"/>
    <col min="7425" max="7425" width="5.5703125" style="13" bestFit="1" customWidth="1"/>
    <col min="7426" max="7426" width="8.7109375" style="13" bestFit="1" customWidth="1"/>
    <col min="7427" max="7427" width="8.42578125" style="13" bestFit="1" customWidth="1"/>
    <col min="7428" max="7428" width="76.140625" style="13" customWidth="1"/>
    <col min="7429" max="7430" width="16.5703125" style="13" customWidth="1"/>
    <col min="7431" max="7431" width="16.7109375" style="13" customWidth="1"/>
    <col min="7432" max="7432" width="18.5703125" style="13" customWidth="1"/>
    <col min="7433" max="7678" width="9.140625" style="13"/>
    <col min="7679" max="7679" width="7.5703125" style="13" bestFit="1" customWidth="1"/>
    <col min="7680" max="7680" width="7" style="13" bestFit="1" customWidth="1"/>
    <col min="7681" max="7681" width="5.5703125" style="13" bestFit="1" customWidth="1"/>
    <col min="7682" max="7682" width="8.7109375" style="13" bestFit="1" customWidth="1"/>
    <col min="7683" max="7683" width="8.42578125" style="13" bestFit="1" customWidth="1"/>
    <col min="7684" max="7684" width="76.140625" style="13" customWidth="1"/>
    <col min="7685" max="7686" width="16.5703125" style="13" customWidth="1"/>
    <col min="7687" max="7687" width="16.7109375" style="13" customWidth="1"/>
    <col min="7688" max="7688" width="18.5703125" style="13" customWidth="1"/>
    <col min="7689" max="7934" width="9.140625" style="13"/>
    <col min="7935" max="7935" width="7.5703125" style="13" bestFit="1" customWidth="1"/>
    <col min="7936" max="7936" width="7" style="13" bestFit="1" customWidth="1"/>
    <col min="7937" max="7937" width="5.5703125" style="13" bestFit="1" customWidth="1"/>
    <col min="7938" max="7938" width="8.7109375" style="13" bestFit="1" customWidth="1"/>
    <col min="7939" max="7939" width="8.42578125" style="13" bestFit="1" customWidth="1"/>
    <col min="7940" max="7940" width="76.140625" style="13" customWidth="1"/>
    <col min="7941" max="7942" width="16.5703125" style="13" customWidth="1"/>
    <col min="7943" max="7943" width="16.7109375" style="13" customWidth="1"/>
    <col min="7944" max="7944" width="18.5703125" style="13" customWidth="1"/>
    <col min="7945" max="8190" width="9.140625" style="13"/>
    <col min="8191" max="8191" width="7.5703125" style="13" bestFit="1" customWidth="1"/>
    <col min="8192" max="8192" width="7" style="13" bestFit="1" customWidth="1"/>
    <col min="8193" max="8193" width="5.5703125" style="13" bestFit="1" customWidth="1"/>
    <col min="8194" max="8194" width="8.7109375" style="13" bestFit="1" customWidth="1"/>
    <col min="8195" max="8195" width="8.42578125" style="13" bestFit="1" customWidth="1"/>
    <col min="8196" max="8196" width="76.140625" style="13" customWidth="1"/>
    <col min="8197" max="8198" width="16.5703125" style="13" customWidth="1"/>
    <col min="8199" max="8199" width="16.7109375" style="13" customWidth="1"/>
    <col min="8200" max="8200" width="18.5703125" style="13" customWidth="1"/>
    <col min="8201" max="8446" width="9.140625" style="13"/>
    <col min="8447" max="8447" width="7.5703125" style="13" bestFit="1" customWidth="1"/>
    <col min="8448" max="8448" width="7" style="13" bestFit="1" customWidth="1"/>
    <col min="8449" max="8449" width="5.5703125" style="13" bestFit="1" customWidth="1"/>
    <col min="8450" max="8450" width="8.7109375" style="13" bestFit="1" customWidth="1"/>
    <col min="8451" max="8451" width="8.42578125" style="13" bestFit="1" customWidth="1"/>
    <col min="8452" max="8452" width="76.140625" style="13" customWidth="1"/>
    <col min="8453" max="8454" width="16.5703125" style="13" customWidth="1"/>
    <col min="8455" max="8455" width="16.7109375" style="13" customWidth="1"/>
    <col min="8456" max="8456" width="18.5703125" style="13" customWidth="1"/>
    <col min="8457" max="8702" width="9.140625" style="13"/>
    <col min="8703" max="8703" width="7.5703125" style="13" bestFit="1" customWidth="1"/>
    <col min="8704" max="8704" width="7" style="13" bestFit="1" customWidth="1"/>
    <col min="8705" max="8705" width="5.5703125" style="13" bestFit="1" customWidth="1"/>
    <col min="8706" max="8706" width="8.7109375" style="13" bestFit="1" customWidth="1"/>
    <col min="8707" max="8707" width="8.42578125" style="13" bestFit="1" customWidth="1"/>
    <col min="8708" max="8708" width="76.140625" style="13" customWidth="1"/>
    <col min="8709" max="8710" width="16.5703125" style="13" customWidth="1"/>
    <col min="8711" max="8711" width="16.7109375" style="13" customWidth="1"/>
    <col min="8712" max="8712" width="18.5703125" style="13" customWidth="1"/>
    <col min="8713" max="8958" width="9.140625" style="13"/>
    <col min="8959" max="8959" width="7.5703125" style="13" bestFit="1" customWidth="1"/>
    <col min="8960" max="8960" width="7" style="13" bestFit="1" customWidth="1"/>
    <col min="8961" max="8961" width="5.5703125" style="13" bestFit="1" customWidth="1"/>
    <col min="8962" max="8962" width="8.7109375" style="13" bestFit="1" customWidth="1"/>
    <col min="8963" max="8963" width="8.42578125" style="13" bestFit="1" customWidth="1"/>
    <col min="8964" max="8964" width="76.140625" style="13" customWidth="1"/>
    <col min="8965" max="8966" width="16.5703125" style="13" customWidth="1"/>
    <col min="8967" max="8967" width="16.7109375" style="13" customWidth="1"/>
    <col min="8968" max="8968" width="18.5703125" style="13" customWidth="1"/>
    <col min="8969" max="9214" width="9.140625" style="13"/>
    <col min="9215" max="9215" width="7.5703125" style="13" bestFit="1" customWidth="1"/>
    <col min="9216" max="9216" width="7" style="13" bestFit="1" customWidth="1"/>
    <col min="9217" max="9217" width="5.5703125" style="13" bestFit="1" customWidth="1"/>
    <col min="9218" max="9218" width="8.7109375" style="13" bestFit="1" customWidth="1"/>
    <col min="9219" max="9219" width="8.42578125" style="13" bestFit="1" customWidth="1"/>
    <col min="9220" max="9220" width="76.140625" style="13" customWidth="1"/>
    <col min="9221" max="9222" width="16.5703125" style="13" customWidth="1"/>
    <col min="9223" max="9223" width="16.7109375" style="13" customWidth="1"/>
    <col min="9224" max="9224" width="18.5703125" style="13" customWidth="1"/>
    <col min="9225" max="9470" width="9.140625" style="13"/>
    <col min="9471" max="9471" width="7.5703125" style="13" bestFit="1" customWidth="1"/>
    <col min="9472" max="9472" width="7" style="13" bestFit="1" customWidth="1"/>
    <col min="9473" max="9473" width="5.5703125" style="13" bestFit="1" customWidth="1"/>
    <col min="9474" max="9474" width="8.7109375" style="13" bestFit="1" customWidth="1"/>
    <col min="9475" max="9475" width="8.42578125" style="13" bestFit="1" customWidth="1"/>
    <col min="9476" max="9476" width="76.140625" style="13" customWidth="1"/>
    <col min="9477" max="9478" width="16.5703125" style="13" customWidth="1"/>
    <col min="9479" max="9479" width="16.7109375" style="13" customWidth="1"/>
    <col min="9480" max="9480" width="18.5703125" style="13" customWidth="1"/>
    <col min="9481" max="9726" width="9.140625" style="13"/>
    <col min="9727" max="9727" width="7.5703125" style="13" bestFit="1" customWidth="1"/>
    <col min="9728" max="9728" width="7" style="13" bestFit="1" customWidth="1"/>
    <col min="9729" max="9729" width="5.5703125" style="13" bestFit="1" customWidth="1"/>
    <col min="9730" max="9730" width="8.7109375" style="13" bestFit="1" customWidth="1"/>
    <col min="9731" max="9731" width="8.42578125" style="13" bestFit="1" customWidth="1"/>
    <col min="9732" max="9732" width="76.140625" style="13" customWidth="1"/>
    <col min="9733" max="9734" width="16.5703125" style="13" customWidth="1"/>
    <col min="9735" max="9735" width="16.7109375" style="13" customWidth="1"/>
    <col min="9736" max="9736" width="18.5703125" style="13" customWidth="1"/>
    <col min="9737" max="9982" width="9.140625" style="13"/>
    <col min="9983" max="9983" width="7.5703125" style="13" bestFit="1" customWidth="1"/>
    <col min="9984" max="9984" width="7" style="13" bestFit="1" customWidth="1"/>
    <col min="9985" max="9985" width="5.5703125" style="13" bestFit="1" customWidth="1"/>
    <col min="9986" max="9986" width="8.7109375" style="13" bestFit="1" customWidth="1"/>
    <col min="9987" max="9987" width="8.42578125" style="13" bestFit="1" customWidth="1"/>
    <col min="9988" max="9988" width="76.140625" style="13" customWidth="1"/>
    <col min="9989" max="9990" width="16.5703125" style="13" customWidth="1"/>
    <col min="9991" max="9991" width="16.7109375" style="13" customWidth="1"/>
    <col min="9992" max="9992" width="18.5703125" style="13" customWidth="1"/>
    <col min="9993" max="10238" width="9.140625" style="13"/>
    <col min="10239" max="10239" width="7.5703125" style="13" bestFit="1" customWidth="1"/>
    <col min="10240" max="10240" width="7" style="13" bestFit="1" customWidth="1"/>
    <col min="10241" max="10241" width="5.5703125" style="13" bestFit="1" customWidth="1"/>
    <col min="10242" max="10242" width="8.7109375" style="13" bestFit="1" customWidth="1"/>
    <col min="10243" max="10243" width="8.42578125" style="13" bestFit="1" customWidth="1"/>
    <col min="10244" max="10244" width="76.140625" style="13" customWidth="1"/>
    <col min="10245" max="10246" width="16.5703125" style="13" customWidth="1"/>
    <col min="10247" max="10247" width="16.7109375" style="13" customWidth="1"/>
    <col min="10248" max="10248" width="18.5703125" style="13" customWidth="1"/>
    <col min="10249" max="10494" width="9.140625" style="13"/>
    <col min="10495" max="10495" width="7.5703125" style="13" bestFit="1" customWidth="1"/>
    <col min="10496" max="10496" width="7" style="13" bestFit="1" customWidth="1"/>
    <col min="10497" max="10497" width="5.5703125" style="13" bestFit="1" customWidth="1"/>
    <col min="10498" max="10498" width="8.7109375" style="13" bestFit="1" customWidth="1"/>
    <col min="10499" max="10499" width="8.42578125" style="13" bestFit="1" customWidth="1"/>
    <col min="10500" max="10500" width="76.140625" style="13" customWidth="1"/>
    <col min="10501" max="10502" width="16.5703125" style="13" customWidth="1"/>
    <col min="10503" max="10503" width="16.7109375" style="13" customWidth="1"/>
    <col min="10504" max="10504" width="18.5703125" style="13" customWidth="1"/>
    <col min="10505" max="10750" width="9.140625" style="13"/>
    <col min="10751" max="10751" width="7.5703125" style="13" bestFit="1" customWidth="1"/>
    <col min="10752" max="10752" width="7" style="13" bestFit="1" customWidth="1"/>
    <col min="10753" max="10753" width="5.5703125" style="13" bestFit="1" customWidth="1"/>
    <col min="10754" max="10754" width="8.7109375" style="13" bestFit="1" customWidth="1"/>
    <col min="10755" max="10755" width="8.42578125" style="13" bestFit="1" customWidth="1"/>
    <col min="10756" max="10756" width="76.140625" style="13" customWidth="1"/>
    <col min="10757" max="10758" width="16.5703125" style="13" customWidth="1"/>
    <col min="10759" max="10759" width="16.7109375" style="13" customWidth="1"/>
    <col min="10760" max="10760" width="18.5703125" style="13" customWidth="1"/>
    <col min="10761" max="11006" width="9.140625" style="13"/>
    <col min="11007" max="11007" width="7.5703125" style="13" bestFit="1" customWidth="1"/>
    <col min="11008" max="11008" width="7" style="13" bestFit="1" customWidth="1"/>
    <col min="11009" max="11009" width="5.5703125" style="13" bestFit="1" customWidth="1"/>
    <col min="11010" max="11010" width="8.7109375" style="13" bestFit="1" customWidth="1"/>
    <col min="11011" max="11011" width="8.42578125" style="13" bestFit="1" customWidth="1"/>
    <col min="11012" max="11012" width="76.140625" style="13" customWidth="1"/>
    <col min="11013" max="11014" width="16.5703125" style="13" customWidth="1"/>
    <col min="11015" max="11015" width="16.7109375" style="13" customWidth="1"/>
    <col min="11016" max="11016" width="18.5703125" style="13" customWidth="1"/>
    <col min="11017" max="11262" width="9.140625" style="13"/>
    <col min="11263" max="11263" width="7.5703125" style="13" bestFit="1" customWidth="1"/>
    <col min="11264" max="11264" width="7" style="13" bestFit="1" customWidth="1"/>
    <col min="11265" max="11265" width="5.5703125" style="13" bestFit="1" customWidth="1"/>
    <col min="11266" max="11266" width="8.7109375" style="13" bestFit="1" customWidth="1"/>
    <col min="11267" max="11267" width="8.42578125" style="13" bestFit="1" customWidth="1"/>
    <col min="11268" max="11268" width="76.140625" style="13" customWidth="1"/>
    <col min="11269" max="11270" width="16.5703125" style="13" customWidth="1"/>
    <col min="11271" max="11271" width="16.7109375" style="13" customWidth="1"/>
    <col min="11272" max="11272" width="18.5703125" style="13" customWidth="1"/>
    <col min="11273" max="11518" width="9.140625" style="13"/>
    <col min="11519" max="11519" width="7.5703125" style="13" bestFit="1" customWidth="1"/>
    <col min="11520" max="11520" width="7" style="13" bestFit="1" customWidth="1"/>
    <col min="11521" max="11521" width="5.5703125" style="13" bestFit="1" customWidth="1"/>
    <col min="11522" max="11522" width="8.7109375" style="13" bestFit="1" customWidth="1"/>
    <col min="11523" max="11523" width="8.42578125" style="13" bestFit="1" customWidth="1"/>
    <col min="11524" max="11524" width="76.140625" style="13" customWidth="1"/>
    <col min="11525" max="11526" width="16.5703125" style="13" customWidth="1"/>
    <col min="11527" max="11527" width="16.7109375" style="13" customWidth="1"/>
    <col min="11528" max="11528" width="18.5703125" style="13" customWidth="1"/>
    <col min="11529" max="11774" width="9.140625" style="13"/>
    <col min="11775" max="11775" width="7.5703125" style="13" bestFit="1" customWidth="1"/>
    <col min="11776" max="11776" width="7" style="13" bestFit="1" customWidth="1"/>
    <col min="11777" max="11777" width="5.5703125" style="13" bestFit="1" customWidth="1"/>
    <col min="11778" max="11778" width="8.7109375" style="13" bestFit="1" customWidth="1"/>
    <col min="11779" max="11779" width="8.42578125" style="13" bestFit="1" customWidth="1"/>
    <col min="11780" max="11780" width="76.140625" style="13" customWidth="1"/>
    <col min="11781" max="11782" width="16.5703125" style="13" customWidth="1"/>
    <col min="11783" max="11783" width="16.7109375" style="13" customWidth="1"/>
    <col min="11784" max="11784" width="18.5703125" style="13" customWidth="1"/>
    <col min="11785" max="12030" width="9.140625" style="13"/>
    <col min="12031" max="12031" width="7.5703125" style="13" bestFit="1" customWidth="1"/>
    <col min="12032" max="12032" width="7" style="13" bestFit="1" customWidth="1"/>
    <col min="12033" max="12033" width="5.5703125" style="13" bestFit="1" customWidth="1"/>
    <col min="12034" max="12034" width="8.7109375" style="13" bestFit="1" customWidth="1"/>
    <col min="12035" max="12035" width="8.42578125" style="13" bestFit="1" customWidth="1"/>
    <col min="12036" max="12036" width="76.140625" style="13" customWidth="1"/>
    <col min="12037" max="12038" width="16.5703125" style="13" customWidth="1"/>
    <col min="12039" max="12039" width="16.7109375" style="13" customWidth="1"/>
    <col min="12040" max="12040" width="18.5703125" style="13" customWidth="1"/>
    <col min="12041" max="12286" width="9.140625" style="13"/>
    <col min="12287" max="12287" width="7.5703125" style="13" bestFit="1" customWidth="1"/>
    <col min="12288" max="12288" width="7" style="13" bestFit="1" customWidth="1"/>
    <col min="12289" max="12289" width="5.5703125" style="13" bestFit="1" customWidth="1"/>
    <col min="12290" max="12290" width="8.7109375" style="13" bestFit="1" customWidth="1"/>
    <col min="12291" max="12291" width="8.42578125" style="13" bestFit="1" customWidth="1"/>
    <col min="12292" max="12292" width="76.140625" style="13" customWidth="1"/>
    <col min="12293" max="12294" width="16.5703125" style="13" customWidth="1"/>
    <col min="12295" max="12295" width="16.7109375" style="13" customWidth="1"/>
    <col min="12296" max="12296" width="18.5703125" style="13" customWidth="1"/>
    <col min="12297" max="12542" width="9.140625" style="13"/>
    <col min="12543" max="12543" width="7.5703125" style="13" bestFit="1" customWidth="1"/>
    <col min="12544" max="12544" width="7" style="13" bestFit="1" customWidth="1"/>
    <col min="12545" max="12545" width="5.5703125" style="13" bestFit="1" customWidth="1"/>
    <col min="12546" max="12546" width="8.7109375" style="13" bestFit="1" customWidth="1"/>
    <col min="12547" max="12547" width="8.42578125" style="13" bestFit="1" customWidth="1"/>
    <col min="12548" max="12548" width="76.140625" style="13" customWidth="1"/>
    <col min="12549" max="12550" width="16.5703125" style="13" customWidth="1"/>
    <col min="12551" max="12551" width="16.7109375" style="13" customWidth="1"/>
    <col min="12552" max="12552" width="18.5703125" style="13" customWidth="1"/>
    <col min="12553" max="12798" width="9.140625" style="13"/>
    <col min="12799" max="12799" width="7.5703125" style="13" bestFit="1" customWidth="1"/>
    <col min="12800" max="12800" width="7" style="13" bestFit="1" customWidth="1"/>
    <col min="12801" max="12801" width="5.5703125" style="13" bestFit="1" customWidth="1"/>
    <col min="12802" max="12802" width="8.7109375" style="13" bestFit="1" customWidth="1"/>
    <col min="12803" max="12803" width="8.42578125" style="13" bestFit="1" customWidth="1"/>
    <col min="12804" max="12804" width="76.140625" style="13" customWidth="1"/>
    <col min="12805" max="12806" width="16.5703125" style="13" customWidth="1"/>
    <col min="12807" max="12807" width="16.7109375" style="13" customWidth="1"/>
    <col min="12808" max="12808" width="18.5703125" style="13" customWidth="1"/>
    <col min="12809" max="13054" width="9.140625" style="13"/>
    <col min="13055" max="13055" width="7.5703125" style="13" bestFit="1" customWidth="1"/>
    <col min="13056" max="13056" width="7" style="13" bestFit="1" customWidth="1"/>
    <col min="13057" max="13057" width="5.5703125" style="13" bestFit="1" customWidth="1"/>
    <col min="13058" max="13058" width="8.7109375" style="13" bestFit="1" customWidth="1"/>
    <col min="13059" max="13059" width="8.42578125" style="13" bestFit="1" customWidth="1"/>
    <col min="13060" max="13060" width="76.140625" style="13" customWidth="1"/>
    <col min="13061" max="13062" width="16.5703125" style="13" customWidth="1"/>
    <col min="13063" max="13063" width="16.7109375" style="13" customWidth="1"/>
    <col min="13064" max="13064" width="18.5703125" style="13" customWidth="1"/>
    <col min="13065" max="13310" width="9.140625" style="13"/>
    <col min="13311" max="13311" width="7.5703125" style="13" bestFit="1" customWidth="1"/>
    <col min="13312" max="13312" width="7" style="13" bestFit="1" customWidth="1"/>
    <col min="13313" max="13313" width="5.5703125" style="13" bestFit="1" customWidth="1"/>
    <col min="13314" max="13314" width="8.7109375" style="13" bestFit="1" customWidth="1"/>
    <col min="13315" max="13315" width="8.42578125" style="13" bestFit="1" customWidth="1"/>
    <col min="13316" max="13316" width="76.140625" style="13" customWidth="1"/>
    <col min="13317" max="13318" width="16.5703125" style="13" customWidth="1"/>
    <col min="13319" max="13319" width="16.7109375" style="13" customWidth="1"/>
    <col min="13320" max="13320" width="18.5703125" style="13" customWidth="1"/>
    <col min="13321" max="13566" width="9.140625" style="13"/>
    <col min="13567" max="13567" width="7.5703125" style="13" bestFit="1" customWidth="1"/>
    <col min="13568" max="13568" width="7" style="13" bestFit="1" customWidth="1"/>
    <col min="13569" max="13569" width="5.5703125" style="13" bestFit="1" customWidth="1"/>
    <col min="13570" max="13570" width="8.7109375" style="13" bestFit="1" customWidth="1"/>
    <col min="13571" max="13571" width="8.42578125" style="13" bestFit="1" customWidth="1"/>
    <col min="13572" max="13572" width="76.140625" style="13" customWidth="1"/>
    <col min="13573" max="13574" width="16.5703125" style="13" customWidth="1"/>
    <col min="13575" max="13575" width="16.7109375" style="13" customWidth="1"/>
    <col min="13576" max="13576" width="18.5703125" style="13" customWidth="1"/>
    <col min="13577" max="13822" width="9.140625" style="13"/>
    <col min="13823" max="13823" width="7.5703125" style="13" bestFit="1" customWidth="1"/>
    <col min="13824" max="13824" width="7" style="13" bestFit="1" customWidth="1"/>
    <col min="13825" max="13825" width="5.5703125" style="13" bestFit="1" customWidth="1"/>
    <col min="13826" max="13826" width="8.7109375" style="13" bestFit="1" customWidth="1"/>
    <col min="13827" max="13827" width="8.42578125" style="13" bestFit="1" customWidth="1"/>
    <col min="13828" max="13828" width="76.140625" style="13" customWidth="1"/>
    <col min="13829" max="13830" width="16.5703125" style="13" customWidth="1"/>
    <col min="13831" max="13831" width="16.7109375" style="13" customWidth="1"/>
    <col min="13832" max="13832" width="18.5703125" style="13" customWidth="1"/>
    <col min="13833" max="14078" width="9.140625" style="13"/>
    <col min="14079" max="14079" width="7.5703125" style="13" bestFit="1" customWidth="1"/>
    <col min="14080" max="14080" width="7" style="13" bestFit="1" customWidth="1"/>
    <col min="14081" max="14081" width="5.5703125" style="13" bestFit="1" customWidth="1"/>
    <col min="14082" max="14082" width="8.7109375" style="13" bestFit="1" customWidth="1"/>
    <col min="14083" max="14083" width="8.42578125" style="13" bestFit="1" customWidth="1"/>
    <col min="14084" max="14084" width="76.140625" style="13" customWidth="1"/>
    <col min="14085" max="14086" width="16.5703125" style="13" customWidth="1"/>
    <col min="14087" max="14087" width="16.7109375" style="13" customWidth="1"/>
    <col min="14088" max="14088" width="18.5703125" style="13" customWidth="1"/>
    <col min="14089" max="14334" width="9.140625" style="13"/>
    <col min="14335" max="14335" width="7.5703125" style="13" bestFit="1" customWidth="1"/>
    <col min="14336" max="14336" width="7" style="13" bestFit="1" customWidth="1"/>
    <col min="14337" max="14337" width="5.5703125" style="13" bestFit="1" customWidth="1"/>
    <col min="14338" max="14338" width="8.7109375" style="13" bestFit="1" customWidth="1"/>
    <col min="14339" max="14339" width="8.42578125" style="13" bestFit="1" customWidth="1"/>
    <col min="14340" max="14340" width="76.140625" style="13" customWidth="1"/>
    <col min="14341" max="14342" width="16.5703125" style="13" customWidth="1"/>
    <col min="14343" max="14343" width="16.7109375" style="13" customWidth="1"/>
    <col min="14344" max="14344" width="18.5703125" style="13" customWidth="1"/>
    <col min="14345" max="14590" width="9.140625" style="13"/>
    <col min="14591" max="14591" width="7.5703125" style="13" bestFit="1" customWidth="1"/>
    <col min="14592" max="14592" width="7" style="13" bestFit="1" customWidth="1"/>
    <col min="14593" max="14593" width="5.5703125" style="13" bestFit="1" customWidth="1"/>
    <col min="14594" max="14594" width="8.7109375" style="13" bestFit="1" customWidth="1"/>
    <col min="14595" max="14595" width="8.42578125" style="13" bestFit="1" customWidth="1"/>
    <col min="14596" max="14596" width="76.140625" style="13" customWidth="1"/>
    <col min="14597" max="14598" width="16.5703125" style="13" customWidth="1"/>
    <col min="14599" max="14599" width="16.7109375" style="13" customWidth="1"/>
    <col min="14600" max="14600" width="18.5703125" style="13" customWidth="1"/>
    <col min="14601" max="14846" width="9.140625" style="13"/>
    <col min="14847" max="14847" width="7.5703125" style="13" bestFit="1" customWidth="1"/>
    <col min="14848" max="14848" width="7" style="13" bestFit="1" customWidth="1"/>
    <col min="14849" max="14849" width="5.5703125" style="13" bestFit="1" customWidth="1"/>
    <col min="14850" max="14850" width="8.7109375" style="13" bestFit="1" customWidth="1"/>
    <col min="14851" max="14851" width="8.42578125" style="13" bestFit="1" customWidth="1"/>
    <col min="14852" max="14852" width="76.140625" style="13" customWidth="1"/>
    <col min="14853" max="14854" width="16.5703125" style="13" customWidth="1"/>
    <col min="14855" max="14855" width="16.7109375" style="13" customWidth="1"/>
    <col min="14856" max="14856" width="18.5703125" style="13" customWidth="1"/>
    <col min="14857" max="15102" width="9.140625" style="13"/>
    <col min="15103" max="15103" width="7.5703125" style="13" bestFit="1" customWidth="1"/>
    <col min="15104" max="15104" width="7" style="13" bestFit="1" customWidth="1"/>
    <col min="15105" max="15105" width="5.5703125" style="13" bestFit="1" customWidth="1"/>
    <col min="15106" max="15106" width="8.7109375" style="13" bestFit="1" customWidth="1"/>
    <col min="15107" max="15107" width="8.42578125" style="13" bestFit="1" customWidth="1"/>
    <col min="15108" max="15108" width="76.140625" style="13" customWidth="1"/>
    <col min="15109" max="15110" width="16.5703125" style="13" customWidth="1"/>
    <col min="15111" max="15111" width="16.7109375" style="13" customWidth="1"/>
    <col min="15112" max="15112" width="18.5703125" style="13" customWidth="1"/>
    <col min="15113" max="15358" width="9.140625" style="13"/>
    <col min="15359" max="15359" width="7.5703125" style="13" bestFit="1" customWidth="1"/>
    <col min="15360" max="15360" width="7" style="13" bestFit="1" customWidth="1"/>
    <col min="15361" max="15361" width="5.5703125" style="13" bestFit="1" customWidth="1"/>
    <col min="15362" max="15362" width="8.7109375" style="13" bestFit="1" customWidth="1"/>
    <col min="15363" max="15363" width="8.42578125" style="13" bestFit="1" customWidth="1"/>
    <col min="15364" max="15364" width="76.140625" style="13" customWidth="1"/>
    <col min="15365" max="15366" width="16.5703125" style="13" customWidth="1"/>
    <col min="15367" max="15367" width="16.7109375" style="13" customWidth="1"/>
    <col min="15368" max="15368" width="18.5703125" style="13" customWidth="1"/>
    <col min="15369" max="15614" width="9.140625" style="13"/>
    <col min="15615" max="15615" width="7.5703125" style="13" bestFit="1" customWidth="1"/>
    <col min="15616" max="15616" width="7" style="13" bestFit="1" customWidth="1"/>
    <col min="15617" max="15617" width="5.5703125" style="13" bestFit="1" customWidth="1"/>
    <col min="15618" max="15618" width="8.7109375" style="13" bestFit="1" customWidth="1"/>
    <col min="15619" max="15619" width="8.42578125" style="13" bestFit="1" customWidth="1"/>
    <col min="15620" max="15620" width="76.140625" style="13" customWidth="1"/>
    <col min="15621" max="15622" width="16.5703125" style="13" customWidth="1"/>
    <col min="15623" max="15623" width="16.7109375" style="13" customWidth="1"/>
    <col min="15624" max="15624" width="18.5703125" style="13" customWidth="1"/>
    <col min="15625" max="15870" width="9.140625" style="13"/>
    <col min="15871" max="15871" width="7.5703125" style="13" bestFit="1" customWidth="1"/>
    <col min="15872" max="15872" width="7" style="13" bestFit="1" customWidth="1"/>
    <col min="15873" max="15873" width="5.5703125" style="13" bestFit="1" customWidth="1"/>
    <col min="15874" max="15874" width="8.7109375" style="13" bestFit="1" customWidth="1"/>
    <col min="15875" max="15875" width="8.42578125" style="13" bestFit="1" customWidth="1"/>
    <col min="15876" max="15876" width="76.140625" style="13" customWidth="1"/>
    <col min="15877" max="15878" width="16.5703125" style="13" customWidth="1"/>
    <col min="15879" max="15879" width="16.7109375" style="13" customWidth="1"/>
    <col min="15880" max="15880" width="18.5703125" style="13" customWidth="1"/>
    <col min="15881" max="16126" width="9.140625" style="13"/>
    <col min="16127" max="16127" width="7.5703125" style="13" bestFit="1" customWidth="1"/>
    <col min="16128" max="16128" width="7" style="13" bestFit="1" customWidth="1"/>
    <col min="16129" max="16129" width="5.5703125" style="13" bestFit="1" customWidth="1"/>
    <col min="16130" max="16130" width="8.7109375" style="13" bestFit="1" customWidth="1"/>
    <col min="16131" max="16131" width="8.42578125" style="13" bestFit="1" customWidth="1"/>
    <col min="16132" max="16132" width="76.140625" style="13" customWidth="1"/>
    <col min="16133" max="16134" width="16.5703125" style="13" customWidth="1"/>
    <col min="16135" max="16135" width="16.7109375" style="13" customWidth="1"/>
    <col min="16136" max="16136" width="18.5703125" style="13" customWidth="1"/>
    <col min="16137" max="16384" width="9.140625" style="13"/>
  </cols>
  <sheetData>
    <row r="1" spans="1:8" ht="14.25" customHeight="1" x14ac:dyDescent="0.25">
      <c r="A1" s="176" t="s">
        <v>55</v>
      </c>
      <c r="B1" s="176"/>
      <c r="C1" s="176"/>
      <c r="D1" s="176"/>
      <c r="E1" s="176"/>
      <c r="F1" s="176"/>
      <c r="G1" s="176"/>
      <c r="H1" s="176"/>
    </row>
    <row r="2" spans="1:8" ht="15" customHeight="1" x14ac:dyDescent="0.25">
      <c r="A2" s="176" t="s">
        <v>81</v>
      </c>
      <c r="B2" s="176"/>
      <c r="C2" s="176"/>
      <c r="D2" s="176"/>
      <c r="E2" s="176"/>
      <c r="F2" s="176"/>
      <c r="G2" s="176"/>
      <c r="H2" s="176"/>
    </row>
    <row r="3" spans="1:8" x14ac:dyDescent="0.25">
      <c r="A3" s="176" t="s">
        <v>0</v>
      </c>
      <c r="B3" s="176"/>
      <c r="C3" s="176"/>
      <c r="D3" s="176"/>
      <c r="E3" s="176"/>
      <c r="F3" s="176"/>
      <c r="G3" s="176"/>
      <c r="H3" s="176"/>
    </row>
    <row r="4" spans="1:8" x14ac:dyDescent="0.25">
      <c r="A4" s="176"/>
      <c r="B4" s="176"/>
      <c r="C4" s="176"/>
      <c r="D4" s="176"/>
      <c r="E4" s="176"/>
      <c r="F4" s="176"/>
      <c r="G4" s="176"/>
      <c r="H4" s="176"/>
    </row>
    <row r="5" spans="1:8" ht="46.5" customHeight="1" x14ac:dyDescent="0.25">
      <c r="A5" s="177" t="s">
        <v>83</v>
      </c>
      <c r="B5" s="177"/>
      <c r="C5" s="177"/>
      <c r="D5" s="177"/>
      <c r="E5" s="177"/>
      <c r="F5" s="177"/>
      <c r="G5" s="177"/>
      <c r="H5" s="177"/>
    </row>
    <row r="6" spans="1:8" x14ac:dyDescent="0.25">
      <c r="F6" s="77"/>
      <c r="G6" s="77"/>
      <c r="H6" s="77"/>
    </row>
    <row r="7" spans="1:8" x14ac:dyDescent="0.3">
      <c r="G7" s="175" t="s">
        <v>79</v>
      </c>
      <c r="H7" s="175"/>
    </row>
    <row r="8" spans="1:8" ht="68.25" customHeight="1" x14ac:dyDescent="0.25">
      <c r="A8" s="178" t="s">
        <v>5</v>
      </c>
      <c r="B8" s="179"/>
      <c r="C8" s="180"/>
      <c r="D8" s="178" t="s">
        <v>1</v>
      </c>
      <c r="E8" s="180"/>
      <c r="F8" s="181" t="s">
        <v>20</v>
      </c>
      <c r="G8" s="173" t="s">
        <v>36</v>
      </c>
      <c r="H8" s="174"/>
    </row>
    <row r="9" spans="1:8" x14ac:dyDescent="0.25">
      <c r="A9" s="14" t="s">
        <v>88</v>
      </c>
      <c r="B9" s="14" t="s">
        <v>89</v>
      </c>
      <c r="C9" s="14" t="s">
        <v>90</v>
      </c>
      <c r="D9" s="14" t="s">
        <v>24</v>
      </c>
      <c r="E9" s="14" t="s">
        <v>25</v>
      </c>
      <c r="F9" s="182"/>
      <c r="G9" s="14" t="s">
        <v>78</v>
      </c>
      <c r="H9" s="14" t="s">
        <v>2</v>
      </c>
    </row>
    <row r="10" spans="1:8" x14ac:dyDescent="0.25">
      <c r="A10" s="14"/>
      <c r="B10" s="14"/>
      <c r="C10" s="14"/>
      <c r="D10" s="14"/>
      <c r="E10" s="14"/>
      <c r="F10" s="15" t="s">
        <v>4</v>
      </c>
      <c r="G10" s="20">
        <f>+G12+G31</f>
        <v>0</v>
      </c>
      <c r="H10" s="20">
        <f>+H12+H31</f>
        <v>0</v>
      </c>
    </row>
    <row r="11" spans="1:8" ht="18" customHeight="1" x14ac:dyDescent="0.25">
      <c r="A11" s="14"/>
      <c r="B11" s="14"/>
      <c r="C11" s="14"/>
      <c r="D11" s="14"/>
      <c r="E11" s="14"/>
      <c r="F11" s="16" t="s">
        <v>3</v>
      </c>
      <c r="G11" s="20"/>
      <c r="H11" s="20"/>
    </row>
    <row r="12" spans="1:8" x14ac:dyDescent="0.25">
      <c r="A12" s="17" t="s">
        <v>38</v>
      </c>
      <c r="B12" s="14"/>
      <c r="C12" s="14"/>
      <c r="D12" s="14"/>
      <c r="E12" s="14"/>
      <c r="F12" s="15" t="s">
        <v>39</v>
      </c>
      <c r="G12" s="20">
        <f>+G14</f>
        <v>6415151.2000000002</v>
      </c>
      <c r="H12" s="20">
        <f>+H14</f>
        <v>11809188.899999999</v>
      </c>
    </row>
    <row r="13" spans="1:8" x14ac:dyDescent="0.25">
      <c r="A13" s="14"/>
      <c r="B13" s="14"/>
      <c r="C13" s="14"/>
      <c r="D13" s="14"/>
      <c r="E13" s="14"/>
      <c r="F13" s="16" t="s">
        <v>3</v>
      </c>
      <c r="G13" s="20"/>
      <c r="H13" s="20"/>
    </row>
    <row r="14" spans="1:8" x14ac:dyDescent="0.25">
      <c r="A14" s="14"/>
      <c r="B14" s="14" t="s">
        <v>40</v>
      </c>
      <c r="C14" s="14"/>
      <c r="D14" s="14"/>
      <c r="E14" s="14"/>
      <c r="F14" s="15" t="s">
        <v>41</v>
      </c>
      <c r="G14" s="20">
        <f>+G16</f>
        <v>6415151.2000000002</v>
      </c>
      <c r="H14" s="20">
        <f>+H16</f>
        <v>11809188.899999999</v>
      </c>
    </row>
    <row r="15" spans="1:8" x14ac:dyDescent="0.25">
      <c r="A15" s="14"/>
      <c r="B15" s="14"/>
      <c r="C15" s="14"/>
      <c r="D15" s="14"/>
      <c r="E15" s="14"/>
      <c r="F15" s="16" t="s">
        <v>3</v>
      </c>
      <c r="G15" s="20"/>
      <c r="H15" s="20"/>
    </row>
    <row r="16" spans="1:8" x14ac:dyDescent="0.25">
      <c r="A16" s="14"/>
      <c r="B16" s="14"/>
      <c r="C16" s="17" t="s">
        <v>17</v>
      </c>
      <c r="D16" s="14"/>
      <c r="E16" s="14"/>
      <c r="F16" s="15" t="s">
        <v>42</v>
      </c>
      <c r="G16" s="20">
        <f>+G18</f>
        <v>6415151.2000000002</v>
      </c>
      <c r="H16" s="20">
        <f>+H18</f>
        <v>11809188.899999999</v>
      </c>
    </row>
    <row r="17" spans="1:9" x14ac:dyDescent="0.25">
      <c r="A17" s="14"/>
      <c r="B17" s="14"/>
      <c r="C17" s="14"/>
      <c r="D17" s="14"/>
      <c r="E17" s="14"/>
      <c r="F17" s="16" t="s">
        <v>3</v>
      </c>
      <c r="G17" s="20"/>
      <c r="H17" s="20"/>
    </row>
    <row r="18" spans="1:9" ht="42.75" customHeight="1" x14ac:dyDescent="0.25">
      <c r="A18" s="178"/>
      <c r="B18" s="179"/>
      <c r="C18" s="179"/>
      <c r="D18" s="179"/>
      <c r="E18" s="180"/>
      <c r="F18" s="15" t="s">
        <v>34</v>
      </c>
      <c r="G18" s="20">
        <f>+G20</f>
        <v>6415151.2000000002</v>
      </c>
      <c r="H18" s="20">
        <f>+H20</f>
        <v>11809188.899999999</v>
      </c>
    </row>
    <row r="19" spans="1:9" x14ac:dyDescent="0.25">
      <c r="A19" s="14"/>
      <c r="B19" s="14"/>
      <c r="C19" s="14"/>
      <c r="D19" s="14"/>
      <c r="E19" s="14"/>
      <c r="F19" s="16" t="s">
        <v>3</v>
      </c>
      <c r="G19" s="20"/>
      <c r="H19" s="20"/>
    </row>
    <row r="20" spans="1:9" x14ac:dyDescent="0.25">
      <c r="A20" s="14"/>
      <c r="B20" s="14"/>
      <c r="C20" s="14"/>
      <c r="D20" s="14" t="s">
        <v>43</v>
      </c>
      <c r="E20" s="14"/>
      <c r="F20" s="15" t="s">
        <v>44</v>
      </c>
      <c r="G20" s="20">
        <f>+G22</f>
        <v>6415151.2000000002</v>
      </c>
      <c r="H20" s="20">
        <f>+H22</f>
        <v>11809188.899999999</v>
      </c>
    </row>
    <row r="21" spans="1:9" x14ac:dyDescent="0.25">
      <c r="A21" s="14"/>
      <c r="B21" s="14"/>
      <c r="C21" s="14"/>
      <c r="D21" s="14"/>
      <c r="E21" s="14"/>
      <c r="F21" s="16" t="s">
        <v>3</v>
      </c>
      <c r="G21" s="20"/>
      <c r="H21" s="20"/>
    </row>
    <row r="22" spans="1:9" ht="26.25" customHeight="1" x14ac:dyDescent="0.25">
      <c r="A22" s="14"/>
      <c r="B22" s="14"/>
      <c r="C22" s="14"/>
      <c r="D22" s="14"/>
      <c r="E22" s="14" t="s">
        <v>45</v>
      </c>
      <c r="F22" s="15" t="s">
        <v>46</v>
      </c>
      <c r="G22" s="20">
        <f>+G24</f>
        <v>6415151.2000000002</v>
      </c>
      <c r="H22" s="20">
        <f>+H24</f>
        <v>11809188.899999999</v>
      </c>
    </row>
    <row r="23" spans="1:9" x14ac:dyDescent="0.25">
      <c r="A23" s="14"/>
      <c r="B23" s="14"/>
      <c r="C23" s="14"/>
      <c r="D23" s="14"/>
      <c r="E23" s="14"/>
      <c r="F23" s="16" t="s">
        <v>18</v>
      </c>
      <c r="G23" s="20"/>
      <c r="H23" s="20"/>
    </row>
    <row r="24" spans="1:9" s="21" customFormat="1" ht="34.5" x14ac:dyDescent="0.25">
      <c r="A24" s="18"/>
      <c r="B24" s="18"/>
      <c r="C24" s="18"/>
      <c r="D24" s="18"/>
      <c r="E24" s="18"/>
      <c r="F24" s="19" t="s">
        <v>56</v>
      </c>
      <c r="G24" s="20">
        <f>+G26</f>
        <v>6415151.2000000002</v>
      </c>
      <c r="H24" s="20">
        <f>+H26</f>
        <v>11809188.899999999</v>
      </c>
    </row>
    <row r="25" spans="1:9" s="25" customFormat="1" ht="16.5" customHeight="1" x14ac:dyDescent="0.25">
      <c r="A25" s="22"/>
      <c r="B25" s="23"/>
      <c r="C25" s="24"/>
      <c r="D25" s="24"/>
      <c r="E25" s="24"/>
      <c r="F25" s="16" t="s">
        <v>19</v>
      </c>
      <c r="G25" s="20"/>
      <c r="H25" s="20"/>
    </row>
    <row r="26" spans="1:9" s="25" customFormat="1" ht="15.75" customHeight="1" x14ac:dyDescent="0.25">
      <c r="A26" s="22"/>
      <c r="B26" s="23"/>
      <c r="C26" s="24"/>
      <c r="D26" s="24"/>
      <c r="E26" s="24"/>
      <c r="F26" s="16" t="s">
        <v>4</v>
      </c>
      <c r="G26" s="20">
        <f t="shared" ref="G26:G28" si="0">+G27</f>
        <v>6415151.2000000002</v>
      </c>
      <c r="H26" s="20">
        <f t="shared" ref="H26:H28" si="1">+H27</f>
        <v>11809188.899999999</v>
      </c>
    </row>
    <row r="27" spans="1:9" s="25" customFormat="1" ht="15.75" customHeight="1" x14ac:dyDescent="0.25">
      <c r="A27" s="22"/>
      <c r="B27" s="23"/>
      <c r="C27" s="24"/>
      <c r="D27" s="24"/>
      <c r="E27" s="24"/>
      <c r="F27" s="16" t="s">
        <v>72</v>
      </c>
      <c r="G27" s="20">
        <f t="shared" si="0"/>
        <v>6415151.2000000002</v>
      </c>
      <c r="H27" s="20">
        <f t="shared" si="1"/>
        <v>11809188.899999999</v>
      </c>
    </row>
    <row r="28" spans="1:9" s="25" customFormat="1" ht="15.75" customHeight="1" x14ac:dyDescent="0.25">
      <c r="A28" s="22"/>
      <c r="B28" s="23"/>
      <c r="C28" s="24"/>
      <c r="D28" s="24"/>
      <c r="E28" s="24"/>
      <c r="F28" s="16" t="s">
        <v>73</v>
      </c>
      <c r="G28" s="20">
        <f t="shared" si="0"/>
        <v>6415151.2000000002</v>
      </c>
      <c r="H28" s="20">
        <f t="shared" si="1"/>
        <v>11809188.899999999</v>
      </c>
      <c r="I28" s="73"/>
    </row>
    <row r="29" spans="1:9" s="25" customFormat="1" ht="15.75" customHeight="1" x14ac:dyDescent="0.25">
      <c r="A29" s="22"/>
      <c r="B29" s="23"/>
      <c r="C29" s="24"/>
      <c r="D29" s="24"/>
      <c r="E29" s="24"/>
      <c r="F29" s="16" t="s">
        <v>74</v>
      </c>
      <c r="G29" s="20">
        <f>+G30</f>
        <v>6415151.2000000002</v>
      </c>
      <c r="H29" s="20">
        <f>+H30</f>
        <v>11809188.899999999</v>
      </c>
    </row>
    <row r="30" spans="1:9" s="26" customFormat="1" x14ac:dyDescent="0.25">
      <c r="A30" s="110"/>
      <c r="B30" s="110"/>
      <c r="C30" s="111"/>
      <c r="D30" s="110"/>
      <c r="E30" s="112"/>
      <c r="F30" s="16" t="s">
        <v>47</v>
      </c>
      <c r="G30" s="20">
        <f>+'4'!D15</f>
        <v>6415151.2000000002</v>
      </c>
      <c r="H30" s="20">
        <f>+'4'!E15</f>
        <v>11809188.899999999</v>
      </c>
    </row>
    <row r="31" spans="1:9" s="103" customFormat="1" ht="18" customHeight="1" x14ac:dyDescent="0.25">
      <c r="A31" s="113" t="s">
        <v>109</v>
      </c>
      <c r="B31" s="104"/>
      <c r="C31" s="113"/>
      <c r="D31" s="104"/>
      <c r="E31" s="113"/>
      <c r="F31" s="104" t="s">
        <v>110</v>
      </c>
      <c r="G31" s="118">
        <f>+G33</f>
        <v>-6415151.2000000002</v>
      </c>
      <c r="H31" s="118">
        <f t="shared" ref="H31" si="2">+H33</f>
        <v>-11809188.899999999</v>
      </c>
      <c r="I31" s="26"/>
    </row>
    <row r="32" spans="1:9" s="103" customFormat="1" ht="18" customHeight="1" x14ac:dyDescent="0.25">
      <c r="A32" s="114"/>
      <c r="B32" s="113"/>
      <c r="C32" s="113"/>
      <c r="D32" s="113"/>
      <c r="E32" s="113"/>
      <c r="F32" s="104" t="s">
        <v>3</v>
      </c>
      <c r="G32" s="105"/>
      <c r="H32" s="105"/>
      <c r="I32" s="26"/>
    </row>
    <row r="33" spans="1:9" s="103" customFormat="1" ht="18" customHeight="1" x14ac:dyDescent="0.25">
      <c r="A33" s="115"/>
      <c r="B33" s="113" t="s">
        <v>17</v>
      </c>
      <c r="C33" s="113"/>
      <c r="D33" s="113"/>
      <c r="E33" s="113"/>
      <c r="F33" s="104" t="s">
        <v>111</v>
      </c>
      <c r="G33" s="105">
        <f>+G35</f>
        <v>-6415151.2000000002</v>
      </c>
      <c r="H33" s="105">
        <f>+H35</f>
        <v>-11809188.899999999</v>
      </c>
      <c r="I33" s="26"/>
    </row>
    <row r="34" spans="1:9" s="103" customFormat="1" ht="18" customHeight="1" x14ac:dyDescent="0.25">
      <c r="A34" s="116"/>
      <c r="B34" s="113"/>
      <c r="C34" s="113"/>
      <c r="D34" s="113"/>
      <c r="E34" s="113"/>
      <c r="F34" s="104" t="s">
        <v>3</v>
      </c>
      <c r="G34" s="105"/>
      <c r="H34" s="105"/>
      <c r="I34" s="26"/>
    </row>
    <row r="35" spans="1:9" s="103" customFormat="1" ht="18" customHeight="1" x14ac:dyDescent="0.25">
      <c r="A35" s="116"/>
      <c r="B35" s="113"/>
      <c r="C35" s="117" t="s">
        <v>17</v>
      </c>
      <c r="D35" s="113"/>
      <c r="E35" s="113"/>
      <c r="F35" s="104" t="s">
        <v>111</v>
      </c>
      <c r="G35" s="105">
        <f>+G37</f>
        <v>-6415151.2000000002</v>
      </c>
      <c r="H35" s="105">
        <f>+H37</f>
        <v>-11809188.899999999</v>
      </c>
      <c r="I35" s="26"/>
    </row>
    <row r="36" spans="1:9" s="103" customFormat="1" ht="18" customHeight="1" x14ac:dyDescent="0.25">
      <c r="A36" s="116"/>
      <c r="B36" s="113"/>
      <c r="C36" s="117"/>
      <c r="D36" s="113"/>
      <c r="E36" s="113"/>
      <c r="F36" s="104" t="s">
        <v>3</v>
      </c>
      <c r="G36" s="105"/>
      <c r="H36" s="105"/>
      <c r="I36" s="26"/>
    </row>
    <row r="37" spans="1:9" s="103" customFormat="1" ht="18" customHeight="1" x14ac:dyDescent="0.25">
      <c r="A37" s="178"/>
      <c r="B37" s="179"/>
      <c r="C37" s="179"/>
      <c r="D37" s="179"/>
      <c r="E37" s="180"/>
      <c r="F37" s="104" t="s">
        <v>76</v>
      </c>
      <c r="G37" s="118">
        <f>+G39</f>
        <v>-6415151.2000000002</v>
      </c>
      <c r="H37" s="118">
        <f>+H39</f>
        <v>-11809188.899999999</v>
      </c>
      <c r="I37" s="26"/>
    </row>
    <row r="38" spans="1:9" s="103" customFormat="1" ht="18" customHeight="1" x14ac:dyDescent="0.25">
      <c r="A38" s="116"/>
      <c r="B38" s="113"/>
      <c r="C38" s="117"/>
      <c r="D38" s="113"/>
      <c r="E38" s="113"/>
      <c r="F38" s="104" t="s">
        <v>3</v>
      </c>
      <c r="G38" s="104"/>
      <c r="H38" s="104"/>
      <c r="I38" s="26"/>
    </row>
    <row r="39" spans="1:9" s="103" customFormat="1" ht="18" customHeight="1" x14ac:dyDescent="0.25">
      <c r="A39" s="110"/>
      <c r="B39" s="113"/>
      <c r="C39" s="111"/>
      <c r="D39" s="113" t="s">
        <v>112</v>
      </c>
      <c r="E39" s="113"/>
      <c r="F39" s="104" t="s">
        <v>111</v>
      </c>
      <c r="G39" s="105">
        <f>+G41+G49</f>
        <v>-6415151.2000000002</v>
      </c>
      <c r="H39" s="105">
        <f t="shared" ref="H39" si="3">+H41+H49</f>
        <v>-11809188.899999999</v>
      </c>
      <c r="I39" s="26"/>
    </row>
    <row r="40" spans="1:9" s="103" customFormat="1" ht="18" customHeight="1" x14ac:dyDescent="0.25">
      <c r="A40" s="115"/>
      <c r="B40" s="113"/>
      <c r="C40" s="115"/>
      <c r="D40" s="113"/>
      <c r="E40" s="113"/>
      <c r="F40" s="104" t="s">
        <v>3</v>
      </c>
      <c r="G40" s="104"/>
      <c r="H40" s="104"/>
      <c r="I40" s="26"/>
    </row>
    <row r="41" spans="1:9" s="103" customFormat="1" ht="18" customHeight="1" x14ac:dyDescent="0.25">
      <c r="A41" s="116"/>
      <c r="B41" s="113"/>
      <c r="C41" s="117"/>
      <c r="D41" s="113"/>
      <c r="E41" s="107" t="s">
        <v>113</v>
      </c>
      <c r="F41" s="104" t="s">
        <v>111</v>
      </c>
      <c r="G41" s="105">
        <f>+G43</f>
        <v>-6415151.2000000002</v>
      </c>
      <c r="H41" s="105">
        <f>+H43</f>
        <v>-11809188.899999999</v>
      </c>
      <c r="I41" s="26"/>
    </row>
    <row r="42" spans="1:9" s="103" customFormat="1" ht="18" customHeight="1" x14ac:dyDescent="0.25">
      <c r="A42" s="116"/>
      <c r="B42" s="113"/>
      <c r="C42" s="117"/>
      <c r="D42" s="113"/>
      <c r="E42" s="107"/>
      <c r="F42" s="104" t="s">
        <v>114</v>
      </c>
      <c r="G42" s="104"/>
      <c r="H42" s="104"/>
      <c r="I42" s="26"/>
    </row>
    <row r="43" spans="1:9" s="103" customFormat="1" ht="18" customHeight="1" x14ac:dyDescent="0.25">
      <c r="A43" s="116"/>
      <c r="B43" s="113"/>
      <c r="C43" s="117"/>
      <c r="D43" s="113"/>
      <c r="E43" s="107"/>
      <c r="F43" s="106" t="s">
        <v>76</v>
      </c>
      <c r="G43" s="105">
        <f>+G45</f>
        <v>-6415151.2000000002</v>
      </c>
      <c r="H43" s="105">
        <f>+H45</f>
        <v>-11809188.899999999</v>
      </c>
      <c r="I43" s="26"/>
    </row>
    <row r="44" spans="1:9" s="103" customFormat="1" ht="18" customHeight="1" x14ac:dyDescent="0.25">
      <c r="A44" s="116"/>
      <c r="B44" s="113"/>
      <c r="C44" s="117"/>
      <c r="D44" s="113"/>
      <c r="E44" s="107"/>
      <c r="F44" s="104" t="s">
        <v>115</v>
      </c>
      <c r="G44" s="105"/>
      <c r="H44" s="105"/>
      <c r="I44" s="26"/>
    </row>
    <row r="45" spans="1:9" s="103" customFormat="1" ht="18" customHeight="1" x14ac:dyDescent="0.25">
      <c r="A45" s="116"/>
      <c r="B45" s="113"/>
      <c r="C45" s="117"/>
      <c r="D45" s="113"/>
      <c r="E45" s="107"/>
      <c r="F45" s="104" t="s">
        <v>4</v>
      </c>
      <c r="G45" s="105">
        <f t="shared" ref="G45:H46" si="4">+G46</f>
        <v>-6415151.2000000002</v>
      </c>
      <c r="H45" s="105">
        <f t="shared" si="4"/>
        <v>-11809188.899999999</v>
      </c>
      <c r="I45" s="26"/>
    </row>
    <row r="46" spans="1:9" s="103" customFormat="1" ht="18" customHeight="1" x14ac:dyDescent="0.25">
      <c r="A46" s="110"/>
      <c r="B46" s="113"/>
      <c r="C46" s="111"/>
      <c r="D46" s="113"/>
      <c r="E46" s="107"/>
      <c r="F46" s="104" t="s">
        <v>116</v>
      </c>
      <c r="G46" s="105">
        <f t="shared" si="4"/>
        <v>-6415151.2000000002</v>
      </c>
      <c r="H46" s="105">
        <f t="shared" si="4"/>
        <v>-11809188.899999999</v>
      </c>
      <c r="I46" s="26"/>
    </row>
    <row r="47" spans="1:9" s="103" customFormat="1" ht="18" customHeight="1" x14ac:dyDescent="0.25">
      <c r="A47" s="114"/>
      <c r="B47" s="113"/>
      <c r="C47" s="114"/>
      <c r="D47" s="113"/>
      <c r="E47" s="107"/>
      <c r="F47" s="104" t="s">
        <v>117</v>
      </c>
      <c r="G47" s="105">
        <f>+G48</f>
        <v>-6415151.2000000002</v>
      </c>
      <c r="H47" s="105">
        <f>+H48</f>
        <v>-11809188.899999999</v>
      </c>
      <c r="I47" s="26"/>
    </row>
    <row r="48" spans="1:9" s="109" customFormat="1" ht="18" customHeight="1" x14ac:dyDescent="0.25">
      <c r="A48" s="114"/>
      <c r="B48" s="113"/>
      <c r="C48" s="114"/>
      <c r="D48" s="113"/>
      <c r="E48" s="107"/>
      <c r="F48" s="107" t="s">
        <v>118</v>
      </c>
      <c r="G48" s="108">
        <f>-G30</f>
        <v>-6415151.2000000002</v>
      </c>
      <c r="H48" s="108">
        <f>-H30</f>
        <v>-11809188.899999999</v>
      </c>
      <c r="I48" s="26"/>
    </row>
  </sheetData>
  <mergeCells count="12">
    <mergeCell ref="A37:E37"/>
    <mergeCell ref="A8:C8"/>
    <mergeCell ref="D8:E8"/>
    <mergeCell ref="F8:F9"/>
    <mergeCell ref="A18:E18"/>
    <mergeCell ref="G8:H8"/>
    <mergeCell ref="G7:H7"/>
    <mergeCell ref="A1:H1"/>
    <mergeCell ref="A2:H2"/>
    <mergeCell ref="A3:H3"/>
    <mergeCell ref="A4:H4"/>
    <mergeCell ref="A5:H5"/>
  </mergeCells>
  <pageMargins left="0.19685039370078741" right="0.19685039370078741" top="0.15748031496062992" bottom="0.15748031496062992" header="0.15748031496062992" footer="0.15748031496062992"/>
  <pageSetup paperSize="9" scale="75" orientation="landscape" r:id="rId1"/>
  <ignoredErrors>
    <ignoredError sqref="A6:F6 F7 F9 F8 G6:H6 G7:H7 G9:H9" formula="1"/>
    <ignoredError sqref="A7:E8 A9:D9" numberStoredAsText="1" formula="1"/>
    <ignoredError sqref="A12:E17 D20:E22 A31:D34 A36:D36 A35:B35 D35 A37:C3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topLeftCell="A22" zoomScaleNormal="100" workbookViewId="0">
      <selection activeCell="D10" sqref="D10"/>
    </sheetView>
  </sheetViews>
  <sheetFormatPr defaultRowHeight="17.25" x14ac:dyDescent="0.25"/>
  <cols>
    <col min="1" max="1" width="10.140625" style="39" customWidth="1"/>
    <col min="2" max="2" width="10.5703125" style="39" customWidth="1"/>
    <col min="3" max="3" width="65.140625" style="37" customWidth="1"/>
    <col min="4" max="5" width="20.28515625" style="37" customWidth="1"/>
    <col min="6" max="16384" width="9.140625" style="37"/>
  </cols>
  <sheetData>
    <row r="1" spans="1:8" ht="17.25" customHeight="1" x14ac:dyDescent="0.25">
      <c r="A1" s="186" t="s">
        <v>48</v>
      </c>
      <c r="B1" s="186"/>
      <c r="C1" s="186"/>
      <c r="D1" s="186"/>
      <c r="E1" s="186"/>
    </row>
    <row r="2" spans="1:8" ht="17.25" customHeight="1" x14ac:dyDescent="0.25">
      <c r="A2" s="186" t="s">
        <v>81</v>
      </c>
      <c r="B2" s="186"/>
      <c r="C2" s="186"/>
      <c r="D2" s="186"/>
      <c r="E2" s="186"/>
    </row>
    <row r="3" spans="1:8" ht="17.25" customHeight="1" x14ac:dyDescent="0.25">
      <c r="A3" s="186" t="s">
        <v>0</v>
      </c>
      <c r="B3" s="186"/>
      <c r="C3" s="186"/>
      <c r="D3" s="186"/>
      <c r="E3" s="186"/>
    </row>
    <row r="4" spans="1:8" x14ac:dyDescent="0.25">
      <c r="A4" s="186"/>
      <c r="B4" s="186"/>
      <c r="C4" s="186"/>
      <c r="D4" s="186"/>
      <c r="E4" s="186"/>
    </row>
    <row r="5" spans="1:8" ht="48" customHeight="1" x14ac:dyDescent="0.25">
      <c r="A5" s="187" t="s">
        <v>161</v>
      </c>
      <c r="B5" s="187"/>
      <c r="C5" s="187"/>
      <c r="D5" s="187"/>
      <c r="E5" s="187"/>
    </row>
    <row r="6" spans="1:8" ht="17.25" customHeight="1" x14ac:dyDescent="0.3">
      <c r="A6" s="38"/>
      <c r="B6" s="38"/>
      <c r="C6" s="76"/>
      <c r="D6" s="188" t="s">
        <v>79</v>
      </c>
      <c r="E6" s="188"/>
    </row>
    <row r="7" spans="1:8" s="39" customFormat="1" ht="69.75" customHeight="1" x14ac:dyDescent="0.25">
      <c r="A7" s="183" t="s">
        <v>21</v>
      </c>
      <c r="B7" s="183"/>
      <c r="C7" s="184" t="s">
        <v>22</v>
      </c>
      <c r="D7" s="169" t="s">
        <v>95</v>
      </c>
      <c r="E7" s="171"/>
    </row>
    <row r="8" spans="1:8" s="39" customFormat="1" ht="56.25" customHeight="1" x14ac:dyDescent="0.25">
      <c r="A8" s="40" t="s">
        <v>24</v>
      </c>
      <c r="B8" s="40" t="s">
        <v>25</v>
      </c>
      <c r="C8" s="185"/>
      <c r="D8" s="41" t="s">
        <v>78</v>
      </c>
      <c r="E8" s="42" t="s">
        <v>2</v>
      </c>
    </row>
    <row r="9" spans="1:8" s="39" customFormat="1" x14ac:dyDescent="0.25">
      <c r="A9" s="40"/>
      <c r="B9" s="40"/>
      <c r="C9" s="43" t="s">
        <v>30</v>
      </c>
      <c r="D9" s="78">
        <f>+D11</f>
        <v>6415151.2000000002</v>
      </c>
      <c r="E9" s="100">
        <f>+E11</f>
        <v>11809188.899999999</v>
      </c>
    </row>
    <row r="10" spans="1:8" x14ac:dyDescent="0.25">
      <c r="A10" s="40"/>
      <c r="B10" s="40"/>
      <c r="C10" s="43" t="s">
        <v>31</v>
      </c>
      <c r="D10" s="44"/>
      <c r="E10" s="44"/>
    </row>
    <row r="11" spans="1:8" s="39" customFormat="1" ht="34.5" x14ac:dyDescent="0.25">
      <c r="A11" s="45"/>
      <c r="B11" s="46"/>
      <c r="C11" s="47" t="s">
        <v>34</v>
      </c>
      <c r="D11" s="78">
        <f>+D13</f>
        <v>6415151.2000000002</v>
      </c>
      <c r="E11" s="100">
        <f>+E13</f>
        <v>11809188.899999999</v>
      </c>
    </row>
    <row r="12" spans="1:8" s="39" customFormat="1" x14ac:dyDescent="0.25">
      <c r="A12" s="45"/>
      <c r="B12" s="45"/>
      <c r="C12" s="48" t="s">
        <v>32</v>
      </c>
      <c r="D12" s="42"/>
      <c r="E12" s="42"/>
    </row>
    <row r="13" spans="1:8" ht="34.5" x14ac:dyDescent="0.25">
      <c r="A13" s="67">
        <v>1049</v>
      </c>
      <c r="B13" s="67">
        <v>21001</v>
      </c>
      <c r="C13" s="79" t="s">
        <v>35</v>
      </c>
      <c r="D13" s="78">
        <f>+D15</f>
        <v>6415151.2000000002</v>
      </c>
      <c r="E13" s="100">
        <f t="shared" ref="E13" si="0">+E15</f>
        <v>11809188.899999999</v>
      </c>
      <c r="F13" s="39"/>
    </row>
    <row r="14" spans="1:8" s="52" customFormat="1" x14ac:dyDescent="0.25">
      <c r="A14" s="49"/>
      <c r="B14" s="49"/>
      <c r="C14" s="50" t="s">
        <v>18</v>
      </c>
      <c r="D14" s="51"/>
      <c r="E14" s="51"/>
      <c r="F14" s="39"/>
    </row>
    <row r="15" spans="1:8" s="52" customFormat="1" ht="39" customHeight="1" x14ac:dyDescent="0.25">
      <c r="A15" s="53"/>
      <c r="B15" s="53"/>
      <c r="C15" s="48" t="s">
        <v>37</v>
      </c>
      <c r="D15" s="51">
        <f>+D17+D20+D27</f>
        <v>6415151.2000000002</v>
      </c>
      <c r="E15" s="51">
        <f>+E17+E20+E27</f>
        <v>11809188.899999999</v>
      </c>
      <c r="F15" s="74"/>
      <c r="G15" s="74"/>
      <c r="H15" s="74"/>
    </row>
    <row r="16" spans="1:8" x14ac:dyDescent="0.25">
      <c r="A16" s="55"/>
      <c r="B16" s="55"/>
      <c r="C16" s="50" t="s">
        <v>33</v>
      </c>
      <c r="D16" s="32"/>
      <c r="E16" s="32"/>
    </row>
    <row r="17" spans="1:5" ht="34.5" x14ac:dyDescent="0.25">
      <c r="A17" s="48"/>
      <c r="B17" s="48">
        <v>1</v>
      </c>
      <c r="C17" s="48" t="s">
        <v>54</v>
      </c>
      <c r="D17" s="78">
        <f>+D18+D19</f>
        <v>1317483.5</v>
      </c>
      <c r="E17" s="100">
        <f>+E18+E19</f>
        <v>2634967</v>
      </c>
    </row>
    <row r="18" spans="1:5" ht="69" x14ac:dyDescent="0.25">
      <c r="A18" s="67"/>
      <c r="B18" s="67"/>
      <c r="C18" s="56" t="s">
        <v>97</v>
      </c>
      <c r="D18" s="82">
        <v>505971</v>
      </c>
      <c r="E18" s="82">
        <v>1011942</v>
      </c>
    </row>
    <row r="19" spans="1:5" ht="51.75" x14ac:dyDescent="0.25">
      <c r="A19" s="48"/>
      <c r="B19" s="48"/>
      <c r="C19" s="56" t="s">
        <v>98</v>
      </c>
      <c r="D19" s="78">
        <v>811512.5</v>
      </c>
      <c r="E19" s="78">
        <v>1623025</v>
      </c>
    </row>
    <row r="20" spans="1:5" ht="34.5" x14ac:dyDescent="0.25">
      <c r="A20" s="48"/>
      <c r="B20" s="48">
        <v>2</v>
      </c>
      <c r="C20" s="57" t="s">
        <v>71</v>
      </c>
      <c r="D20" s="78">
        <f>SUM(D21:D26)</f>
        <v>3052646</v>
      </c>
      <c r="E20" s="100">
        <f>SUM(E21:E26)</f>
        <v>5481479.0999999996</v>
      </c>
    </row>
    <row r="21" spans="1:5" ht="69" x14ac:dyDescent="0.25">
      <c r="A21" s="48"/>
      <c r="B21" s="48"/>
      <c r="C21" s="56" t="s">
        <v>99</v>
      </c>
      <c r="D21" s="78">
        <v>449961.7</v>
      </c>
      <c r="E21" s="93">
        <v>749936.2</v>
      </c>
    </row>
    <row r="22" spans="1:5" ht="51.75" x14ac:dyDescent="0.25">
      <c r="A22" s="48"/>
      <c r="B22" s="48"/>
      <c r="C22" s="56" t="s">
        <v>100</v>
      </c>
      <c r="D22" s="78">
        <v>619009.69999999995</v>
      </c>
      <c r="E22" s="93">
        <v>884299.6</v>
      </c>
    </row>
    <row r="23" spans="1:5" ht="51.75" x14ac:dyDescent="0.25">
      <c r="A23" s="48"/>
      <c r="B23" s="48"/>
      <c r="C23" s="56" t="s">
        <v>101</v>
      </c>
      <c r="D23" s="78">
        <v>6518.8</v>
      </c>
      <c r="E23" s="93">
        <v>13037.5</v>
      </c>
    </row>
    <row r="24" spans="1:5" ht="51.75" x14ac:dyDescent="0.25">
      <c r="A24" s="48"/>
      <c r="B24" s="48"/>
      <c r="C24" s="56" t="s">
        <v>102</v>
      </c>
      <c r="D24" s="78">
        <v>768303.3</v>
      </c>
      <c r="E24" s="93">
        <v>1536606.6</v>
      </c>
    </row>
    <row r="25" spans="1:5" ht="51.75" x14ac:dyDescent="0.25">
      <c r="A25" s="67"/>
      <c r="B25" s="67"/>
      <c r="C25" s="83" t="s">
        <v>103</v>
      </c>
      <c r="D25" s="145">
        <v>998667.5</v>
      </c>
      <c r="E25" s="70">
        <v>1997334.9</v>
      </c>
    </row>
    <row r="26" spans="1:5" ht="51.75" x14ac:dyDescent="0.25">
      <c r="A26" s="48"/>
      <c r="B26" s="48"/>
      <c r="C26" s="56" t="s">
        <v>104</v>
      </c>
      <c r="D26" s="78">
        <v>210185</v>
      </c>
      <c r="E26" s="93">
        <v>300264.3</v>
      </c>
    </row>
    <row r="27" spans="1:5" ht="34.5" x14ac:dyDescent="0.25">
      <c r="A27" s="48"/>
      <c r="B27" s="48">
        <v>3</v>
      </c>
      <c r="C27" s="56" t="s">
        <v>70</v>
      </c>
      <c r="D27" s="78">
        <f>SUM(D28:D31)</f>
        <v>2045021.7</v>
      </c>
      <c r="E27" s="100">
        <f>SUM(E28:E31)</f>
        <v>3692742.8</v>
      </c>
    </row>
    <row r="28" spans="1:5" ht="86.25" x14ac:dyDescent="0.25">
      <c r="A28" s="48"/>
      <c r="B28" s="48"/>
      <c r="C28" s="102" t="s">
        <v>105</v>
      </c>
      <c r="D28" s="78">
        <v>600620.19999999995</v>
      </c>
      <c r="E28" s="78">
        <v>1201240.3999999999</v>
      </c>
    </row>
    <row r="29" spans="1:5" ht="51.75" x14ac:dyDescent="0.25">
      <c r="A29" s="48"/>
      <c r="B29" s="48"/>
      <c r="C29" s="102" t="s">
        <v>106</v>
      </c>
      <c r="D29" s="93">
        <v>415132.9</v>
      </c>
      <c r="E29" s="93">
        <v>830265.7</v>
      </c>
    </row>
    <row r="30" spans="1:5" ht="86.25" x14ac:dyDescent="0.25">
      <c r="A30" s="48"/>
      <c r="B30" s="48"/>
      <c r="C30" s="102" t="s">
        <v>107</v>
      </c>
      <c r="D30" s="93">
        <v>130106.1</v>
      </c>
      <c r="E30" s="93">
        <v>162632.6</v>
      </c>
    </row>
    <row r="31" spans="1:5" x14ac:dyDescent="0.25">
      <c r="A31" s="48"/>
      <c r="B31" s="48"/>
      <c r="C31" s="102" t="s">
        <v>108</v>
      </c>
      <c r="D31" s="93">
        <v>899162.5</v>
      </c>
      <c r="E31" s="93">
        <v>1498604.1</v>
      </c>
    </row>
  </sheetData>
  <mergeCells count="9">
    <mergeCell ref="A7:B7"/>
    <mergeCell ref="C7:C8"/>
    <mergeCell ref="A1:E1"/>
    <mergeCell ref="A2:E2"/>
    <mergeCell ref="A3:E3"/>
    <mergeCell ref="A4:E4"/>
    <mergeCell ref="A5:E5"/>
    <mergeCell ref="D6:E6"/>
    <mergeCell ref="D7:E7"/>
  </mergeCells>
  <printOptions horizontalCentered="1"/>
  <pageMargins left="0.23622047244094491" right="0.15748031496062992" top="0.19685039370078741" bottom="0.27559055118110237" header="0.15748031496062992" footer="0.19685039370078741"/>
  <pageSetup paperSize="9" scale="65" firstPageNumber="23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9"/>
  <sheetViews>
    <sheetView topLeftCell="A22" zoomScaleNormal="100" zoomScaleSheetLayoutView="85" workbookViewId="0"/>
  </sheetViews>
  <sheetFormatPr defaultColWidth="8.28515625" defaultRowHeight="17.25" x14ac:dyDescent="0.25"/>
  <cols>
    <col min="1" max="1" width="28.5703125" style="1" customWidth="1"/>
    <col min="2" max="2" width="57.5703125" style="1" customWidth="1"/>
    <col min="3" max="4" width="21.5703125" style="1" customWidth="1"/>
    <col min="5" max="254" width="8.28515625" style="1"/>
    <col min="255" max="255" width="28.5703125" style="1" customWidth="1"/>
    <col min="256" max="256" width="47.7109375" style="1" customWidth="1"/>
    <col min="257" max="259" width="13.85546875" style="1" customWidth="1"/>
    <col min="260" max="260" width="15.42578125" style="1" customWidth="1"/>
    <col min="261" max="510" width="8.28515625" style="1"/>
    <col min="511" max="511" width="28.5703125" style="1" customWidth="1"/>
    <col min="512" max="512" width="47.7109375" style="1" customWidth="1"/>
    <col min="513" max="515" width="13.85546875" style="1" customWidth="1"/>
    <col min="516" max="516" width="15.42578125" style="1" customWidth="1"/>
    <col min="517" max="766" width="8.28515625" style="1"/>
    <col min="767" max="767" width="28.5703125" style="1" customWidth="1"/>
    <col min="768" max="768" width="47.7109375" style="1" customWidth="1"/>
    <col min="769" max="771" width="13.85546875" style="1" customWidth="1"/>
    <col min="772" max="772" width="15.42578125" style="1" customWidth="1"/>
    <col min="773" max="1022" width="8.28515625" style="1"/>
    <col min="1023" max="1023" width="28.5703125" style="1" customWidth="1"/>
    <col min="1024" max="1024" width="47.7109375" style="1" customWidth="1"/>
    <col min="1025" max="1027" width="13.85546875" style="1" customWidth="1"/>
    <col min="1028" max="1028" width="15.42578125" style="1" customWidth="1"/>
    <col min="1029" max="1278" width="8.28515625" style="1"/>
    <col min="1279" max="1279" width="28.5703125" style="1" customWidth="1"/>
    <col min="1280" max="1280" width="47.7109375" style="1" customWidth="1"/>
    <col min="1281" max="1283" width="13.85546875" style="1" customWidth="1"/>
    <col min="1284" max="1284" width="15.42578125" style="1" customWidth="1"/>
    <col min="1285" max="1534" width="8.28515625" style="1"/>
    <col min="1535" max="1535" width="28.5703125" style="1" customWidth="1"/>
    <col min="1536" max="1536" width="47.7109375" style="1" customWidth="1"/>
    <col min="1537" max="1539" width="13.85546875" style="1" customWidth="1"/>
    <col min="1540" max="1540" width="15.42578125" style="1" customWidth="1"/>
    <col min="1541" max="1790" width="8.28515625" style="1"/>
    <col min="1791" max="1791" width="28.5703125" style="1" customWidth="1"/>
    <col min="1792" max="1792" width="47.7109375" style="1" customWidth="1"/>
    <col min="1793" max="1795" width="13.85546875" style="1" customWidth="1"/>
    <col min="1796" max="1796" width="15.42578125" style="1" customWidth="1"/>
    <col min="1797" max="2046" width="8.28515625" style="1"/>
    <col min="2047" max="2047" width="28.5703125" style="1" customWidth="1"/>
    <col min="2048" max="2048" width="47.7109375" style="1" customWidth="1"/>
    <col min="2049" max="2051" width="13.85546875" style="1" customWidth="1"/>
    <col min="2052" max="2052" width="15.42578125" style="1" customWidth="1"/>
    <col min="2053" max="2302" width="8.28515625" style="1"/>
    <col min="2303" max="2303" width="28.5703125" style="1" customWidth="1"/>
    <col min="2304" max="2304" width="47.7109375" style="1" customWidth="1"/>
    <col min="2305" max="2307" width="13.85546875" style="1" customWidth="1"/>
    <col min="2308" max="2308" width="15.42578125" style="1" customWidth="1"/>
    <col min="2309" max="2558" width="8.28515625" style="1"/>
    <col min="2559" max="2559" width="28.5703125" style="1" customWidth="1"/>
    <col min="2560" max="2560" width="47.7109375" style="1" customWidth="1"/>
    <col min="2561" max="2563" width="13.85546875" style="1" customWidth="1"/>
    <col min="2564" max="2564" width="15.42578125" style="1" customWidth="1"/>
    <col min="2565" max="2814" width="8.28515625" style="1"/>
    <col min="2815" max="2815" width="28.5703125" style="1" customWidth="1"/>
    <col min="2816" max="2816" width="47.7109375" style="1" customWidth="1"/>
    <col min="2817" max="2819" width="13.85546875" style="1" customWidth="1"/>
    <col min="2820" max="2820" width="15.42578125" style="1" customWidth="1"/>
    <col min="2821" max="3070" width="8.28515625" style="1"/>
    <col min="3071" max="3071" width="28.5703125" style="1" customWidth="1"/>
    <col min="3072" max="3072" width="47.7109375" style="1" customWidth="1"/>
    <col min="3073" max="3075" width="13.85546875" style="1" customWidth="1"/>
    <col min="3076" max="3076" width="15.42578125" style="1" customWidth="1"/>
    <col min="3077" max="3326" width="8.28515625" style="1"/>
    <col min="3327" max="3327" width="28.5703125" style="1" customWidth="1"/>
    <col min="3328" max="3328" width="47.7109375" style="1" customWidth="1"/>
    <col min="3329" max="3331" width="13.85546875" style="1" customWidth="1"/>
    <col min="3332" max="3332" width="15.42578125" style="1" customWidth="1"/>
    <col min="3333" max="3582" width="8.28515625" style="1"/>
    <col min="3583" max="3583" width="28.5703125" style="1" customWidth="1"/>
    <col min="3584" max="3584" width="47.7109375" style="1" customWidth="1"/>
    <col min="3585" max="3587" width="13.85546875" style="1" customWidth="1"/>
    <col min="3588" max="3588" width="15.42578125" style="1" customWidth="1"/>
    <col min="3589" max="3838" width="8.28515625" style="1"/>
    <col min="3839" max="3839" width="28.5703125" style="1" customWidth="1"/>
    <col min="3840" max="3840" width="47.7109375" style="1" customWidth="1"/>
    <col min="3841" max="3843" width="13.85546875" style="1" customWidth="1"/>
    <col min="3844" max="3844" width="15.42578125" style="1" customWidth="1"/>
    <col min="3845" max="4094" width="8.28515625" style="1"/>
    <col min="4095" max="4095" width="28.5703125" style="1" customWidth="1"/>
    <col min="4096" max="4096" width="47.7109375" style="1" customWidth="1"/>
    <col min="4097" max="4099" width="13.85546875" style="1" customWidth="1"/>
    <col min="4100" max="4100" width="15.42578125" style="1" customWidth="1"/>
    <col min="4101" max="4350" width="8.28515625" style="1"/>
    <col min="4351" max="4351" width="28.5703125" style="1" customWidth="1"/>
    <col min="4352" max="4352" width="47.7109375" style="1" customWidth="1"/>
    <col min="4353" max="4355" width="13.85546875" style="1" customWidth="1"/>
    <col min="4356" max="4356" width="15.42578125" style="1" customWidth="1"/>
    <col min="4357" max="4606" width="8.28515625" style="1"/>
    <col min="4607" max="4607" width="28.5703125" style="1" customWidth="1"/>
    <col min="4608" max="4608" width="47.7109375" style="1" customWidth="1"/>
    <col min="4609" max="4611" width="13.85546875" style="1" customWidth="1"/>
    <col min="4612" max="4612" width="15.42578125" style="1" customWidth="1"/>
    <col min="4613" max="4862" width="8.28515625" style="1"/>
    <col min="4863" max="4863" width="28.5703125" style="1" customWidth="1"/>
    <col min="4864" max="4864" width="47.7109375" style="1" customWidth="1"/>
    <col min="4865" max="4867" width="13.85546875" style="1" customWidth="1"/>
    <col min="4868" max="4868" width="15.42578125" style="1" customWidth="1"/>
    <col min="4869" max="5118" width="8.28515625" style="1"/>
    <col min="5119" max="5119" width="28.5703125" style="1" customWidth="1"/>
    <col min="5120" max="5120" width="47.7109375" style="1" customWidth="1"/>
    <col min="5121" max="5123" width="13.85546875" style="1" customWidth="1"/>
    <col min="5124" max="5124" width="15.42578125" style="1" customWidth="1"/>
    <col min="5125" max="5374" width="8.28515625" style="1"/>
    <col min="5375" max="5375" width="28.5703125" style="1" customWidth="1"/>
    <col min="5376" max="5376" width="47.7109375" style="1" customWidth="1"/>
    <col min="5377" max="5379" width="13.85546875" style="1" customWidth="1"/>
    <col min="5380" max="5380" width="15.42578125" style="1" customWidth="1"/>
    <col min="5381" max="5630" width="8.28515625" style="1"/>
    <col min="5631" max="5631" width="28.5703125" style="1" customWidth="1"/>
    <col min="5632" max="5632" width="47.7109375" style="1" customWidth="1"/>
    <col min="5633" max="5635" width="13.85546875" style="1" customWidth="1"/>
    <col min="5636" max="5636" width="15.42578125" style="1" customWidth="1"/>
    <col min="5637" max="5886" width="8.28515625" style="1"/>
    <col min="5887" max="5887" width="28.5703125" style="1" customWidth="1"/>
    <col min="5888" max="5888" width="47.7109375" style="1" customWidth="1"/>
    <col min="5889" max="5891" width="13.85546875" style="1" customWidth="1"/>
    <col min="5892" max="5892" width="15.42578125" style="1" customWidth="1"/>
    <col min="5893" max="6142" width="8.28515625" style="1"/>
    <col min="6143" max="6143" width="28.5703125" style="1" customWidth="1"/>
    <col min="6144" max="6144" width="47.7109375" style="1" customWidth="1"/>
    <col min="6145" max="6147" width="13.85546875" style="1" customWidth="1"/>
    <col min="6148" max="6148" width="15.42578125" style="1" customWidth="1"/>
    <col min="6149" max="6398" width="8.28515625" style="1"/>
    <col min="6399" max="6399" width="28.5703125" style="1" customWidth="1"/>
    <col min="6400" max="6400" width="47.7109375" style="1" customWidth="1"/>
    <col min="6401" max="6403" width="13.85546875" style="1" customWidth="1"/>
    <col min="6404" max="6404" width="15.42578125" style="1" customWidth="1"/>
    <col min="6405" max="6654" width="8.28515625" style="1"/>
    <col min="6655" max="6655" width="28.5703125" style="1" customWidth="1"/>
    <col min="6656" max="6656" width="47.7109375" style="1" customWidth="1"/>
    <col min="6657" max="6659" width="13.85546875" style="1" customWidth="1"/>
    <col min="6660" max="6660" width="15.42578125" style="1" customWidth="1"/>
    <col min="6661" max="6910" width="8.28515625" style="1"/>
    <col min="6911" max="6911" width="28.5703125" style="1" customWidth="1"/>
    <col min="6912" max="6912" width="47.7109375" style="1" customWidth="1"/>
    <col min="6913" max="6915" width="13.85546875" style="1" customWidth="1"/>
    <col min="6916" max="6916" width="15.42578125" style="1" customWidth="1"/>
    <col min="6917" max="7166" width="8.28515625" style="1"/>
    <col min="7167" max="7167" width="28.5703125" style="1" customWidth="1"/>
    <col min="7168" max="7168" width="47.7109375" style="1" customWidth="1"/>
    <col min="7169" max="7171" width="13.85546875" style="1" customWidth="1"/>
    <col min="7172" max="7172" width="15.42578125" style="1" customWidth="1"/>
    <col min="7173" max="7422" width="8.28515625" style="1"/>
    <col min="7423" max="7423" width="28.5703125" style="1" customWidth="1"/>
    <col min="7424" max="7424" width="47.7109375" style="1" customWidth="1"/>
    <col min="7425" max="7427" width="13.85546875" style="1" customWidth="1"/>
    <col min="7428" max="7428" width="15.42578125" style="1" customWidth="1"/>
    <col min="7429" max="7678" width="8.28515625" style="1"/>
    <col min="7679" max="7679" width="28.5703125" style="1" customWidth="1"/>
    <col min="7680" max="7680" width="47.7109375" style="1" customWidth="1"/>
    <col min="7681" max="7683" width="13.85546875" style="1" customWidth="1"/>
    <col min="7684" max="7684" width="15.42578125" style="1" customWidth="1"/>
    <col min="7685" max="7934" width="8.28515625" style="1"/>
    <col min="7935" max="7935" width="28.5703125" style="1" customWidth="1"/>
    <col min="7936" max="7936" width="47.7109375" style="1" customWidth="1"/>
    <col min="7937" max="7939" width="13.85546875" style="1" customWidth="1"/>
    <col min="7940" max="7940" width="15.42578125" style="1" customWidth="1"/>
    <col min="7941" max="8190" width="8.28515625" style="1"/>
    <col min="8191" max="8191" width="28.5703125" style="1" customWidth="1"/>
    <col min="8192" max="8192" width="47.7109375" style="1" customWidth="1"/>
    <col min="8193" max="8195" width="13.85546875" style="1" customWidth="1"/>
    <col min="8196" max="8196" width="15.42578125" style="1" customWidth="1"/>
    <col min="8197" max="8446" width="8.28515625" style="1"/>
    <col min="8447" max="8447" width="28.5703125" style="1" customWidth="1"/>
    <col min="8448" max="8448" width="47.7109375" style="1" customWidth="1"/>
    <col min="8449" max="8451" width="13.85546875" style="1" customWidth="1"/>
    <col min="8452" max="8452" width="15.42578125" style="1" customWidth="1"/>
    <col min="8453" max="8702" width="8.28515625" style="1"/>
    <col min="8703" max="8703" width="28.5703125" style="1" customWidth="1"/>
    <col min="8704" max="8704" width="47.7109375" style="1" customWidth="1"/>
    <col min="8705" max="8707" width="13.85546875" style="1" customWidth="1"/>
    <col min="8708" max="8708" width="15.42578125" style="1" customWidth="1"/>
    <col min="8709" max="8958" width="8.28515625" style="1"/>
    <col min="8959" max="8959" width="28.5703125" style="1" customWidth="1"/>
    <col min="8960" max="8960" width="47.7109375" style="1" customWidth="1"/>
    <col min="8961" max="8963" width="13.85546875" style="1" customWidth="1"/>
    <col min="8964" max="8964" width="15.42578125" style="1" customWidth="1"/>
    <col min="8965" max="9214" width="8.28515625" style="1"/>
    <col min="9215" max="9215" width="28.5703125" style="1" customWidth="1"/>
    <col min="9216" max="9216" width="47.7109375" style="1" customWidth="1"/>
    <col min="9217" max="9219" width="13.85546875" style="1" customWidth="1"/>
    <col min="9220" max="9220" width="15.42578125" style="1" customWidth="1"/>
    <col min="9221" max="9470" width="8.28515625" style="1"/>
    <col min="9471" max="9471" width="28.5703125" style="1" customWidth="1"/>
    <col min="9472" max="9472" width="47.7109375" style="1" customWidth="1"/>
    <col min="9473" max="9475" width="13.85546875" style="1" customWidth="1"/>
    <col min="9476" max="9476" width="15.42578125" style="1" customWidth="1"/>
    <col min="9477" max="9726" width="8.28515625" style="1"/>
    <col min="9727" max="9727" width="28.5703125" style="1" customWidth="1"/>
    <col min="9728" max="9728" width="47.7109375" style="1" customWidth="1"/>
    <col min="9729" max="9731" width="13.85546875" style="1" customWidth="1"/>
    <col min="9732" max="9732" width="15.42578125" style="1" customWidth="1"/>
    <col min="9733" max="9982" width="8.28515625" style="1"/>
    <col min="9983" max="9983" width="28.5703125" style="1" customWidth="1"/>
    <col min="9984" max="9984" width="47.7109375" style="1" customWidth="1"/>
    <col min="9985" max="9987" width="13.85546875" style="1" customWidth="1"/>
    <col min="9988" max="9988" width="15.42578125" style="1" customWidth="1"/>
    <col min="9989" max="10238" width="8.28515625" style="1"/>
    <col min="10239" max="10239" width="28.5703125" style="1" customWidth="1"/>
    <col min="10240" max="10240" width="47.7109375" style="1" customWidth="1"/>
    <col min="10241" max="10243" width="13.85546875" style="1" customWidth="1"/>
    <col min="10244" max="10244" width="15.42578125" style="1" customWidth="1"/>
    <col min="10245" max="10494" width="8.28515625" style="1"/>
    <col min="10495" max="10495" width="28.5703125" style="1" customWidth="1"/>
    <col min="10496" max="10496" width="47.7109375" style="1" customWidth="1"/>
    <col min="10497" max="10499" width="13.85546875" style="1" customWidth="1"/>
    <col min="10500" max="10500" width="15.42578125" style="1" customWidth="1"/>
    <col min="10501" max="10750" width="8.28515625" style="1"/>
    <col min="10751" max="10751" width="28.5703125" style="1" customWidth="1"/>
    <col min="10752" max="10752" width="47.7109375" style="1" customWidth="1"/>
    <col min="10753" max="10755" width="13.85546875" style="1" customWidth="1"/>
    <col min="10756" max="10756" width="15.42578125" style="1" customWidth="1"/>
    <col min="10757" max="11006" width="8.28515625" style="1"/>
    <col min="11007" max="11007" width="28.5703125" style="1" customWidth="1"/>
    <col min="11008" max="11008" width="47.7109375" style="1" customWidth="1"/>
    <col min="11009" max="11011" width="13.85546875" style="1" customWidth="1"/>
    <col min="11012" max="11012" width="15.42578125" style="1" customWidth="1"/>
    <col min="11013" max="11262" width="8.28515625" style="1"/>
    <col min="11263" max="11263" width="28.5703125" style="1" customWidth="1"/>
    <col min="11264" max="11264" width="47.7109375" style="1" customWidth="1"/>
    <col min="11265" max="11267" width="13.85546875" style="1" customWidth="1"/>
    <col min="11268" max="11268" width="15.42578125" style="1" customWidth="1"/>
    <col min="11269" max="11518" width="8.28515625" style="1"/>
    <col min="11519" max="11519" width="28.5703125" style="1" customWidth="1"/>
    <col min="11520" max="11520" width="47.7109375" style="1" customWidth="1"/>
    <col min="11521" max="11523" width="13.85546875" style="1" customWidth="1"/>
    <col min="11524" max="11524" width="15.42578125" style="1" customWidth="1"/>
    <col min="11525" max="11774" width="8.28515625" style="1"/>
    <col min="11775" max="11775" width="28.5703125" style="1" customWidth="1"/>
    <col min="11776" max="11776" width="47.7109375" style="1" customWidth="1"/>
    <col min="11777" max="11779" width="13.85546875" style="1" customWidth="1"/>
    <col min="11780" max="11780" width="15.42578125" style="1" customWidth="1"/>
    <col min="11781" max="12030" width="8.28515625" style="1"/>
    <col min="12031" max="12031" width="28.5703125" style="1" customWidth="1"/>
    <col min="12032" max="12032" width="47.7109375" style="1" customWidth="1"/>
    <col min="12033" max="12035" width="13.85546875" style="1" customWidth="1"/>
    <col min="12036" max="12036" width="15.42578125" style="1" customWidth="1"/>
    <col min="12037" max="12286" width="8.28515625" style="1"/>
    <col min="12287" max="12287" width="28.5703125" style="1" customWidth="1"/>
    <col min="12288" max="12288" width="47.7109375" style="1" customWidth="1"/>
    <col min="12289" max="12291" width="13.85546875" style="1" customWidth="1"/>
    <col min="12292" max="12292" width="15.42578125" style="1" customWidth="1"/>
    <col min="12293" max="12542" width="8.28515625" style="1"/>
    <col min="12543" max="12543" width="28.5703125" style="1" customWidth="1"/>
    <col min="12544" max="12544" width="47.7109375" style="1" customWidth="1"/>
    <col min="12545" max="12547" width="13.85546875" style="1" customWidth="1"/>
    <col min="12548" max="12548" width="15.42578125" style="1" customWidth="1"/>
    <col min="12549" max="12798" width="8.28515625" style="1"/>
    <col min="12799" max="12799" width="28.5703125" style="1" customWidth="1"/>
    <col min="12800" max="12800" width="47.7109375" style="1" customWidth="1"/>
    <col min="12801" max="12803" width="13.85546875" style="1" customWidth="1"/>
    <col min="12804" max="12804" width="15.42578125" style="1" customWidth="1"/>
    <col min="12805" max="13054" width="8.28515625" style="1"/>
    <col min="13055" max="13055" width="28.5703125" style="1" customWidth="1"/>
    <col min="13056" max="13056" width="47.7109375" style="1" customWidth="1"/>
    <col min="13057" max="13059" width="13.85546875" style="1" customWidth="1"/>
    <col min="13060" max="13060" width="15.42578125" style="1" customWidth="1"/>
    <col min="13061" max="13310" width="8.28515625" style="1"/>
    <col min="13311" max="13311" width="28.5703125" style="1" customWidth="1"/>
    <col min="13312" max="13312" width="47.7109375" style="1" customWidth="1"/>
    <col min="13313" max="13315" width="13.85546875" style="1" customWidth="1"/>
    <col min="13316" max="13316" width="15.42578125" style="1" customWidth="1"/>
    <col min="13317" max="13566" width="8.28515625" style="1"/>
    <col min="13567" max="13567" width="28.5703125" style="1" customWidth="1"/>
    <col min="13568" max="13568" width="47.7109375" style="1" customWidth="1"/>
    <col min="13569" max="13571" width="13.85546875" style="1" customWidth="1"/>
    <col min="13572" max="13572" width="15.42578125" style="1" customWidth="1"/>
    <col min="13573" max="13822" width="8.28515625" style="1"/>
    <col min="13823" max="13823" width="28.5703125" style="1" customWidth="1"/>
    <col min="13824" max="13824" width="47.7109375" style="1" customWidth="1"/>
    <col min="13825" max="13827" width="13.85546875" style="1" customWidth="1"/>
    <col min="13828" max="13828" width="15.42578125" style="1" customWidth="1"/>
    <col min="13829" max="14078" width="8.28515625" style="1"/>
    <col min="14079" max="14079" width="28.5703125" style="1" customWidth="1"/>
    <col min="14080" max="14080" width="47.7109375" style="1" customWidth="1"/>
    <col min="14081" max="14083" width="13.85546875" style="1" customWidth="1"/>
    <col min="14084" max="14084" width="15.42578125" style="1" customWidth="1"/>
    <col min="14085" max="14334" width="8.28515625" style="1"/>
    <col min="14335" max="14335" width="28.5703125" style="1" customWidth="1"/>
    <col min="14336" max="14336" width="47.7109375" style="1" customWidth="1"/>
    <col min="14337" max="14339" width="13.85546875" style="1" customWidth="1"/>
    <col min="14340" max="14340" width="15.42578125" style="1" customWidth="1"/>
    <col min="14341" max="14590" width="8.28515625" style="1"/>
    <col min="14591" max="14591" width="28.5703125" style="1" customWidth="1"/>
    <col min="14592" max="14592" width="47.7109375" style="1" customWidth="1"/>
    <col min="14593" max="14595" width="13.85546875" style="1" customWidth="1"/>
    <col min="14596" max="14596" width="15.42578125" style="1" customWidth="1"/>
    <col min="14597" max="14846" width="8.28515625" style="1"/>
    <col min="14847" max="14847" width="28.5703125" style="1" customWidth="1"/>
    <col min="14848" max="14848" width="47.7109375" style="1" customWidth="1"/>
    <col min="14849" max="14851" width="13.85546875" style="1" customWidth="1"/>
    <col min="14852" max="14852" width="15.42578125" style="1" customWidth="1"/>
    <col min="14853" max="15102" width="8.28515625" style="1"/>
    <col min="15103" max="15103" width="28.5703125" style="1" customWidth="1"/>
    <col min="15104" max="15104" width="47.7109375" style="1" customWidth="1"/>
    <col min="15105" max="15107" width="13.85546875" style="1" customWidth="1"/>
    <col min="15108" max="15108" width="15.42578125" style="1" customWidth="1"/>
    <col min="15109" max="15358" width="8.28515625" style="1"/>
    <col min="15359" max="15359" width="28.5703125" style="1" customWidth="1"/>
    <col min="15360" max="15360" width="47.7109375" style="1" customWidth="1"/>
    <col min="15361" max="15363" width="13.85546875" style="1" customWidth="1"/>
    <col min="15364" max="15364" width="15.42578125" style="1" customWidth="1"/>
    <col min="15365" max="15614" width="8.28515625" style="1"/>
    <col min="15615" max="15615" width="28.5703125" style="1" customWidth="1"/>
    <col min="15616" max="15616" width="47.7109375" style="1" customWidth="1"/>
    <col min="15617" max="15619" width="13.85546875" style="1" customWidth="1"/>
    <col min="15620" max="15620" width="15.42578125" style="1" customWidth="1"/>
    <col min="15621" max="15870" width="8.28515625" style="1"/>
    <col min="15871" max="15871" width="28.5703125" style="1" customWidth="1"/>
    <col min="15872" max="15872" width="47.7109375" style="1" customWidth="1"/>
    <col min="15873" max="15875" width="13.85546875" style="1" customWidth="1"/>
    <col min="15876" max="15876" width="15.42578125" style="1" customWidth="1"/>
    <col min="15877" max="16126" width="8.28515625" style="1"/>
    <col min="16127" max="16127" width="28.5703125" style="1" customWidth="1"/>
    <col min="16128" max="16128" width="47.7109375" style="1" customWidth="1"/>
    <col min="16129" max="16131" width="13.85546875" style="1" customWidth="1"/>
    <col min="16132" max="16132" width="15.42578125" style="1" customWidth="1"/>
    <col min="16133" max="16384" width="8.28515625" style="1"/>
  </cols>
  <sheetData>
    <row r="1" spans="1:5" x14ac:dyDescent="0.25">
      <c r="D1" s="2" t="s">
        <v>137</v>
      </c>
    </row>
    <row r="2" spans="1:5" s="3" customFormat="1" ht="17.25" customHeight="1" x14ac:dyDescent="0.25">
      <c r="A2" s="176" t="s">
        <v>81</v>
      </c>
      <c r="B2" s="176"/>
      <c r="C2" s="176"/>
      <c r="D2" s="176"/>
      <c r="E2" s="80"/>
    </row>
    <row r="3" spans="1:5" s="3" customFormat="1" ht="17.25" customHeight="1" x14ac:dyDescent="0.25">
      <c r="A3" s="176" t="s">
        <v>0</v>
      </c>
      <c r="B3" s="176"/>
      <c r="C3" s="176"/>
      <c r="D3" s="176"/>
      <c r="E3" s="80"/>
    </row>
    <row r="4" spans="1:5" ht="55.5" customHeight="1" x14ac:dyDescent="0.25">
      <c r="A4" s="196" t="s">
        <v>133</v>
      </c>
      <c r="B4" s="196"/>
      <c r="C4" s="196"/>
      <c r="D4" s="196"/>
    </row>
    <row r="5" spans="1:5" ht="21.75" customHeight="1" x14ac:dyDescent="0.25">
      <c r="A5" s="88"/>
      <c r="B5" s="88"/>
      <c r="C5" s="88"/>
      <c r="D5" s="4" t="s">
        <v>96</v>
      </c>
    </row>
    <row r="6" spans="1:5" ht="20.45" customHeight="1" x14ac:dyDescent="0.25">
      <c r="A6" s="197" t="s">
        <v>34</v>
      </c>
      <c r="B6" s="197"/>
      <c r="C6" s="197"/>
      <c r="D6" s="197"/>
    </row>
    <row r="7" spans="1:5" ht="21.75" customHeight="1" x14ac:dyDescent="0.25">
      <c r="A7" s="5" t="s">
        <v>123</v>
      </c>
      <c r="B7" s="5"/>
      <c r="C7" s="5"/>
      <c r="D7" s="5"/>
    </row>
    <row r="8" spans="1:5" x14ac:dyDescent="0.25">
      <c r="A8" s="85" t="s">
        <v>7</v>
      </c>
      <c r="B8" s="6" t="s">
        <v>8</v>
      </c>
      <c r="C8" s="7"/>
      <c r="D8" s="7"/>
    </row>
    <row r="9" spans="1:5" ht="18.75" customHeight="1" x14ac:dyDescent="0.25">
      <c r="A9" s="86" t="s">
        <v>49</v>
      </c>
      <c r="B9" s="8" t="s">
        <v>50</v>
      </c>
      <c r="C9" s="9"/>
      <c r="D9" s="9"/>
    </row>
    <row r="10" spans="1:5" ht="18.75" customHeight="1" x14ac:dyDescent="0.25">
      <c r="A10" s="10"/>
      <c r="B10" s="10"/>
      <c r="C10" s="10"/>
      <c r="D10" s="10"/>
    </row>
    <row r="11" spans="1:5" s="87" customFormat="1" x14ac:dyDescent="0.25">
      <c r="A11" s="5" t="s">
        <v>9</v>
      </c>
      <c r="B11" s="7"/>
      <c r="C11" s="7"/>
      <c r="D11" s="7"/>
    </row>
    <row r="12" spans="1:5" ht="14.25" customHeight="1" x14ac:dyDescent="0.25">
      <c r="A12" s="10"/>
      <c r="B12" s="10"/>
      <c r="C12" s="10"/>
      <c r="D12" s="10"/>
    </row>
    <row r="13" spans="1:5" ht="54.75" customHeight="1" x14ac:dyDescent="0.25">
      <c r="A13" s="85" t="s">
        <v>10</v>
      </c>
      <c r="B13" s="86" t="s">
        <v>49</v>
      </c>
      <c r="C13" s="198" t="s">
        <v>95</v>
      </c>
      <c r="D13" s="199"/>
    </row>
    <row r="14" spans="1:5" x14ac:dyDescent="0.25">
      <c r="A14" s="85" t="s">
        <v>11</v>
      </c>
      <c r="B14" s="86" t="s">
        <v>51</v>
      </c>
      <c r="C14" s="84" t="s">
        <v>78</v>
      </c>
      <c r="D14" s="84" t="s">
        <v>2</v>
      </c>
    </row>
    <row r="15" spans="1:5" ht="34.5" x14ac:dyDescent="0.25">
      <c r="A15" s="85" t="s">
        <v>12</v>
      </c>
      <c r="B15" s="86" t="s">
        <v>52</v>
      </c>
      <c r="C15" s="193"/>
      <c r="D15" s="193"/>
    </row>
    <row r="16" spans="1:5" ht="62.25" customHeight="1" x14ac:dyDescent="0.25">
      <c r="A16" s="85" t="s">
        <v>13</v>
      </c>
      <c r="B16" s="86" t="s">
        <v>75</v>
      </c>
      <c r="C16" s="194"/>
      <c r="D16" s="194"/>
    </row>
    <row r="17" spans="1:4" ht="65.25" customHeight="1" x14ac:dyDescent="0.25">
      <c r="A17" s="85" t="s">
        <v>14</v>
      </c>
      <c r="B17" s="86" t="s">
        <v>57</v>
      </c>
      <c r="C17" s="194"/>
      <c r="D17" s="194"/>
    </row>
    <row r="18" spans="1:4" ht="62.25" customHeight="1" x14ac:dyDescent="0.25">
      <c r="A18" s="85" t="s">
        <v>91</v>
      </c>
      <c r="B18" s="86" t="s">
        <v>92</v>
      </c>
      <c r="C18" s="81"/>
      <c r="D18" s="81"/>
    </row>
    <row r="19" spans="1:4" ht="26.25" customHeight="1" x14ac:dyDescent="0.25">
      <c r="A19" s="195" t="s">
        <v>15</v>
      </c>
      <c r="B19" s="195"/>
      <c r="C19" s="85"/>
      <c r="D19" s="85"/>
    </row>
    <row r="20" spans="1:4" ht="19.5" customHeight="1" x14ac:dyDescent="0.25">
      <c r="A20" s="119" t="s">
        <v>119</v>
      </c>
      <c r="B20" s="98"/>
      <c r="C20" s="11">
        <v>0</v>
      </c>
      <c r="D20" s="101">
        <v>13.3</v>
      </c>
    </row>
    <row r="21" spans="1:4" ht="19.5" customHeight="1" x14ac:dyDescent="0.25">
      <c r="A21" s="191" t="s">
        <v>120</v>
      </c>
      <c r="B21" s="192"/>
      <c r="C21" s="11">
        <v>0</v>
      </c>
      <c r="D21" s="101">
        <v>32.200000000000003</v>
      </c>
    </row>
    <row r="22" spans="1:4" ht="19.5" customHeight="1" x14ac:dyDescent="0.25">
      <c r="A22" s="191" t="s">
        <v>121</v>
      </c>
      <c r="B22" s="192"/>
      <c r="C22" s="11">
        <v>0</v>
      </c>
      <c r="D22" s="101">
        <v>26</v>
      </c>
    </row>
    <row r="23" spans="1:4" ht="19.5" customHeight="1" x14ac:dyDescent="0.25">
      <c r="A23" s="189" t="s">
        <v>122</v>
      </c>
      <c r="B23" s="190"/>
      <c r="C23" s="11">
        <f>+'4'!D11</f>
        <v>6415151.2000000002</v>
      </c>
      <c r="D23" s="11">
        <f>+'4'!E11</f>
        <v>11809188.899999999</v>
      </c>
    </row>
    <row r="25" spans="1:4" x14ac:dyDescent="0.25">
      <c r="A25" s="120"/>
      <c r="B25" s="120"/>
      <c r="C25" s="120"/>
      <c r="D25" s="120" t="s">
        <v>124</v>
      </c>
    </row>
    <row r="26" spans="1:4" x14ac:dyDescent="0.25">
      <c r="A26" s="204" t="s">
        <v>125</v>
      </c>
      <c r="B26" s="204"/>
      <c r="C26" s="204"/>
      <c r="D26" s="204"/>
    </row>
    <row r="27" spans="1:4" x14ac:dyDescent="0.25">
      <c r="A27" s="205" t="s">
        <v>123</v>
      </c>
      <c r="B27" s="205"/>
      <c r="C27" s="205"/>
      <c r="D27" s="205"/>
    </row>
    <row r="28" spans="1:4" x14ac:dyDescent="0.25">
      <c r="A28" s="121"/>
      <c r="B28" s="121"/>
      <c r="C28" s="206"/>
      <c r="D28" s="206"/>
    </row>
    <row r="29" spans="1:4" x14ac:dyDescent="0.25">
      <c r="A29" s="99" t="s">
        <v>7</v>
      </c>
      <c r="B29" s="6" t="s">
        <v>8</v>
      </c>
      <c r="C29" s="7"/>
      <c r="D29" s="7"/>
    </row>
    <row r="30" spans="1:4" ht="18.75" customHeight="1" x14ac:dyDescent="0.25">
      <c r="A30" s="89">
        <v>1139</v>
      </c>
      <c r="B30" s="8" t="s">
        <v>126</v>
      </c>
      <c r="C30" s="9"/>
      <c r="D30" s="9"/>
    </row>
    <row r="31" spans="1:4" x14ac:dyDescent="0.25">
      <c r="A31" s="103"/>
      <c r="B31" s="103"/>
      <c r="C31" s="103"/>
      <c r="D31" s="103"/>
    </row>
    <row r="32" spans="1:4" ht="54" customHeight="1" x14ac:dyDescent="0.25">
      <c r="A32" s="104" t="s">
        <v>10</v>
      </c>
      <c r="B32" s="106">
        <v>1139</v>
      </c>
      <c r="C32" s="200" t="s">
        <v>134</v>
      </c>
      <c r="D32" s="201"/>
    </row>
    <row r="33" spans="1:4" ht="22.5" customHeight="1" x14ac:dyDescent="0.25">
      <c r="A33" s="104" t="s">
        <v>11</v>
      </c>
      <c r="B33" s="106">
        <v>11001</v>
      </c>
      <c r="C33" s="122" t="s">
        <v>127</v>
      </c>
      <c r="D33" s="122" t="s">
        <v>128</v>
      </c>
    </row>
    <row r="34" spans="1:4" ht="37.5" customHeight="1" x14ac:dyDescent="0.25">
      <c r="A34" s="104" t="s">
        <v>12</v>
      </c>
      <c r="B34" s="106" t="s">
        <v>135</v>
      </c>
      <c r="C34" s="104"/>
      <c r="D34" s="104"/>
    </row>
    <row r="35" spans="1:4" ht="93.75" customHeight="1" x14ac:dyDescent="0.25">
      <c r="A35" s="104" t="s">
        <v>13</v>
      </c>
      <c r="B35" s="106" t="s">
        <v>136</v>
      </c>
      <c r="C35" s="104"/>
      <c r="D35" s="104"/>
    </row>
    <row r="36" spans="1:4" ht="25.5" customHeight="1" x14ac:dyDescent="0.25">
      <c r="A36" s="104" t="s">
        <v>14</v>
      </c>
      <c r="B36" s="106" t="s">
        <v>129</v>
      </c>
      <c r="C36" s="104"/>
      <c r="D36" s="104"/>
    </row>
    <row r="37" spans="1:4" ht="51.75" x14ac:dyDescent="0.25">
      <c r="A37" s="104" t="s">
        <v>130</v>
      </c>
      <c r="B37" s="123" t="s">
        <v>131</v>
      </c>
      <c r="C37" s="104"/>
      <c r="D37" s="104"/>
    </row>
    <row r="38" spans="1:4" x14ac:dyDescent="0.25">
      <c r="A38" s="202" t="s">
        <v>15</v>
      </c>
      <c r="B38" s="202"/>
      <c r="C38" s="104"/>
      <c r="D38" s="104"/>
    </row>
    <row r="39" spans="1:4" x14ac:dyDescent="0.25">
      <c r="A39" s="203" t="s">
        <v>132</v>
      </c>
      <c r="B39" s="203"/>
      <c r="C39" s="124">
        <f>-C23</f>
        <v>-6415151.2000000002</v>
      </c>
      <c r="D39" s="124">
        <f>-D23</f>
        <v>-11809188.899999999</v>
      </c>
    </row>
  </sheetData>
  <mergeCells count="17">
    <mergeCell ref="C32:D32"/>
    <mergeCell ref="A38:B38"/>
    <mergeCell ref="A39:B39"/>
    <mergeCell ref="A26:D26"/>
    <mergeCell ref="A27:D27"/>
    <mergeCell ref="C28:D28"/>
    <mergeCell ref="A2:D2"/>
    <mergeCell ref="A3:D3"/>
    <mergeCell ref="A4:D4"/>
    <mergeCell ref="A6:D6"/>
    <mergeCell ref="C13:D13"/>
    <mergeCell ref="A23:B23"/>
    <mergeCell ref="A21:B21"/>
    <mergeCell ref="A22:B22"/>
    <mergeCell ref="C15:C17"/>
    <mergeCell ref="D15:D17"/>
    <mergeCell ref="A19:B19"/>
  </mergeCells>
  <pageMargins left="0.54" right="0.41" top="0.33" bottom="0.3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T39"/>
  <sheetViews>
    <sheetView topLeftCell="A43" zoomScaleNormal="100" zoomScaleSheetLayoutView="85" workbookViewId="0"/>
  </sheetViews>
  <sheetFormatPr defaultColWidth="8.28515625" defaultRowHeight="17.25" x14ac:dyDescent="0.25"/>
  <cols>
    <col min="1" max="1" width="28.5703125" style="1" customWidth="1"/>
    <col min="2" max="2" width="64.42578125" style="1" customWidth="1"/>
    <col min="3" max="4" width="21.5703125" style="1" customWidth="1"/>
    <col min="5" max="254" width="8.28515625" style="1"/>
    <col min="255" max="255" width="28.5703125" style="1" customWidth="1"/>
    <col min="256" max="256" width="47.7109375" style="1" customWidth="1"/>
    <col min="257" max="259" width="13.85546875" style="1" customWidth="1"/>
    <col min="260" max="260" width="15.42578125" style="1" customWidth="1"/>
    <col min="261" max="510" width="8.28515625" style="1"/>
    <col min="511" max="511" width="28.5703125" style="1" customWidth="1"/>
    <col min="512" max="512" width="47.7109375" style="1" customWidth="1"/>
    <col min="513" max="515" width="13.85546875" style="1" customWidth="1"/>
    <col min="516" max="516" width="15.42578125" style="1" customWidth="1"/>
    <col min="517" max="766" width="8.28515625" style="1"/>
    <col min="767" max="767" width="28.5703125" style="1" customWidth="1"/>
    <col min="768" max="768" width="47.7109375" style="1" customWidth="1"/>
    <col min="769" max="771" width="13.85546875" style="1" customWidth="1"/>
    <col min="772" max="772" width="15.42578125" style="1" customWidth="1"/>
    <col min="773" max="1022" width="8.28515625" style="1"/>
    <col min="1023" max="1023" width="28.5703125" style="1" customWidth="1"/>
    <col min="1024" max="1024" width="47.7109375" style="1" customWidth="1"/>
    <col min="1025" max="1027" width="13.85546875" style="1" customWidth="1"/>
    <col min="1028" max="1028" width="15.42578125" style="1" customWidth="1"/>
    <col min="1029" max="1278" width="8.28515625" style="1"/>
    <col min="1279" max="1279" width="28.5703125" style="1" customWidth="1"/>
    <col min="1280" max="1280" width="47.7109375" style="1" customWidth="1"/>
    <col min="1281" max="1283" width="13.85546875" style="1" customWidth="1"/>
    <col min="1284" max="1284" width="15.42578125" style="1" customWidth="1"/>
    <col min="1285" max="1534" width="8.28515625" style="1"/>
    <col min="1535" max="1535" width="28.5703125" style="1" customWidth="1"/>
    <col min="1536" max="1536" width="47.7109375" style="1" customWidth="1"/>
    <col min="1537" max="1539" width="13.85546875" style="1" customWidth="1"/>
    <col min="1540" max="1540" width="15.42578125" style="1" customWidth="1"/>
    <col min="1541" max="1790" width="8.28515625" style="1"/>
    <col min="1791" max="1791" width="28.5703125" style="1" customWidth="1"/>
    <col min="1792" max="1792" width="47.7109375" style="1" customWidth="1"/>
    <col min="1793" max="1795" width="13.85546875" style="1" customWidth="1"/>
    <col min="1796" max="1796" width="15.42578125" style="1" customWidth="1"/>
    <col min="1797" max="2046" width="8.28515625" style="1"/>
    <col min="2047" max="2047" width="28.5703125" style="1" customWidth="1"/>
    <col min="2048" max="2048" width="47.7109375" style="1" customWidth="1"/>
    <col min="2049" max="2051" width="13.85546875" style="1" customWidth="1"/>
    <col min="2052" max="2052" width="15.42578125" style="1" customWidth="1"/>
    <col min="2053" max="2302" width="8.28515625" style="1"/>
    <col min="2303" max="2303" width="28.5703125" style="1" customWidth="1"/>
    <col min="2304" max="2304" width="47.7109375" style="1" customWidth="1"/>
    <col min="2305" max="2307" width="13.85546875" style="1" customWidth="1"/>
    <col min="2308" max="2308" width="15.42578125" style="1" customWidth="1"/>
    <col min="2309" max="2558" width="8.28515625" style="1"/>
    <col min="2559" max="2559" width="28.5703125" style="1" customWidth="1"/>
    <col min="2560" max="2560" width="47.7109375" style="1" customWidth="1"/>
    <col min="2561" max="2563" width="13.85546875" style="1" customWidth="1"/>
    <col min="2564" max="2564" width="15.42578125" style="1" customWidth="1"/>
    <col min="2565" max="2814" width="8.28515625" style="1"/>
    <col min="2815" max="2815" width="28.5703125" style="1" customWidth="1"/>
    <col min="2816" max="2816" width="47.7109375" style="1" customWidth="1"/>
    <col min="2817" max="2819" width="13.85546875" style="1" customWidth="1"/>
    <col min="2820" max="2820" width="15.42578125" style="1" customWidth="1"/>
    <col min="2821" max="3070" width="8.28515625" style="1"/>
    <col min="3071" max="3071" width="28.5703125" style="1" customWidth="1"/>
    <col min="3072" max="3072" width="47.7109375" style="1" customWidth="1"/>
    <col min="3073" max="3075" width="13.85546875" style="1" customWidth="1"/>
    <col min="3076" max="3076" width="15.42578125" style="1" customWidth="1"/>
    <col min="3077" max="3326" width="8.28515625" style="1"/>
    <col min="3327" max="3327" width="28.5703125" style="1" customWidth="1"/>
    <col min="3328" max="3328" width="47.7109375" style="1" customWidth="1"/>
    <col min="3329" max="3331" width="13.85546875" style="1" customWidth="1"/>
    <col min="3332" max="3332" width="15.42578125" style="1" customWidth="1"/>
    <col min="3333" max="3582" width="8.28515625" style="1"/>
    <col min="3583" max="3583" width="28.5703125" style="1" customWidth="1"/>
    <col min="3584" max="3584" width="47.7109375" style="1" customWidth="1"/>
    <col min="3585" max="3587" width="13.85546875" style="1" customWidth="1"/>
    <col min="3588" max="3588" width="15.42578125" style="1" customWidth="1"/>
    <col min="3589" max="3838" width="8.28515625" style="1"/>
    <col min="3839" max="3839" width="28.5703125" style="1" customWidth="1"/>
    <col min="3840" max="3840" width="47.7109375" style="1" customWidth="1"/>
    <col min="3841" max="3843" width="13.85546875" style="1" customWidth="1"/>
    <col min="3844" max="3844" width="15.42578125" style="1" customWidth="1"/>
    <col min="3845" max="4094" width="8.28515625" style="1"/>
    <col min="4095" max="4095" width="28.5703125" style="1" customWidth="1"/>
    <col min="4096" max="4096" width="47.7109375" style="1" customWidth="1"/>
    <col min="4097" max="4099" width="13.85546875" style="1" customWidth="1"/>
    <col min="4100" max="4100" width="15.42578125" style="1" customWidth="1"/>
    <col min="4101" max="4350" width="8.28515625" style="1"/>
    <col min="4351" max="4351" width="28.5703125" style="1" customWidth="1"/>
    <col min="4352" max="4352" width="47.7109375" style="1" customWidth="1"/>
    <col min="4353" max="4355" width="13.85546875" style="1" customWidth="1"/>
    <col min="4356" max="4356" width="15.42578125" style="1" customWidth="1"/>
    <col min="4357" max="4606" width="8.28515625" style="1"/>
    <col min="4607" max="4607" width="28.5703125" style="1" customWidth="1"/>
    <col min="4608" max="4608" width="47.7109375" style="1" customWidth="1"/>
    <col min="4609" max="4611" width="13.85546875" style="1" customWidth="1"/>
    <col min="4612" max="4612" width="15.42578125" style="1" customWidth="1"/>
    <col min="4613" max="4862" width="8.28515625" style="1"/>
    <col min="4863" max="4863" width="28.5703125" style="1" customWidth="1"/>
    <col min="4864" max="4864" width="47.7109375" style="1" customWidth="1"/>
    <col min="4865" max="4867" width="13.85546875" style="1" customWidth="1"/>
    <col min="4868" max="4868" width="15.42578125" style="1" customWidth="1"/>
    <col min="4869" max="5118" width="8.28515625" style="1"/>
    <col min="5119" max="5119" width="28.5703125" style="1" customWidth="1"/>
    <col min="5120" max="5120" width="47.7109375" style="1" customWidth="1"/>
    <col min="5121" max="5123" width="13.85546875" style="1" customWidth="1"/>
    <col min="5124" max="5124" width="15.42578125" style="1" customWidth="1"/>
    <col min="5125" max="5374" width="8.28515625" style="1"/>
    <col min="5375" max="5375" width="28.5703125" style="1" customWidth="1"/>
    <col min="5376" max="5376" width="47.7109375" style="1" customWidth="1"/>
    <col min="5377" max="5379" width="13.85546875" style="1" customWidth="1"/>
    <col min="5380" max="5380" width="15.42578125" style="1" customWidth="1"/>
    <col min="5381" max="5630" width="8.28515625" style="1"/>
    <col min="5631" max="5631" width="28.5703125" style="1" customWidth="1"/>
    <col min="5632" max="5632" width="47.7109375" style="1" customWidth="1"/>
    <col min="5633" max="5635" width="13.85546875" style="1" customWidth="1"/>
    <col min="5636" max="5636" width="15.42578125" style="1" customWidth="1"/>
    <col min="5637" max="5886" width="8.28515625" style="1"/>
    <col min="5887" max="5887" width="28.5703125" style="1" customWidth="1"/>
    <col min="5888" max="5888" width="47.7109375" style="1" customWidth="1"/>
    <col min="5889" max="5891" width="13.85546875" style="1" customWidth="1"/>
    <col min="5892" max="5892" width="15.42578125" style="1" customWidth="1"/>
    <col min="5893" max="6142" width="8.28515625" style="1"/>
    <col min="6143" max="6143" width="28.5703125" style="1" customWidth="1"/>
    <col min="6144" max="6144" width="47.7109375" style="1" customWidth="1"/>
    <col min="6145" max="6147" width="13.85546875" style="1" customWidth="1"/>
    <col min="6148" max="6148" width="15.42578125" style="1" customWidth="1"/>
    <col min="6149" max="6398" width="8.28515625" style="1"/>
    <col min="6399" max="6399" width="28.5703125" style="1" customWidth="1"/>
    <col min="6400" max="6400" width="47.7109375" style="1" customWidth="1"/>
    <col min="6401" max="6403" width="13.85546875" style="1" customWidth="1"/>
    <col min="6404" max="6404" width="15.42578125" style="1" customWidth="1"/>
    <col min="6405" max="6654" width="8.28515625" style="1"/>
    <col min="6655" max="6655" width="28.5703125" style="1" customWidth="1"/>
    <col min="6656" max="6656" width="47.7109375" style="1" customWidth="1"/>
    <col min="6657" max="6659" width="13.85546875" style="1" customWidth="1"/>
    <col min="6660" max="6660" width="15.42578125" style="1" customWidth="1"/>
    <col min="6661" max="6910" width="8.28515625" style="1"/>
    <col min="6911" max="6911" width="28.5703125" style="1" customWidth="1"/>
    <col min="6912" max="6912" width="47.7109375" style="1" customWidth="1"/>
    <col min="6913" max="6915" width="13.85546875" style="1" customWidth="1"/>
    <col min="6916" max="6916" width="15.42578125" style="1" customWidth="1"/>
    <col min="6917" max="7166" width="8.28515625" style="1"/>
    <col min="7167" max="7167" width="28.5703125" style="1" customWidth="1"/>
    <col min="7168" max="7168" width="47.7109375" style="1" customWidth="1"/>
    <col min="7169" max="7171" width="13.85546875" style="1" customWidth="1"/>
    <col min="7172" max="7172" width="15.42578125" style="1" customWidth="1"/>
    <col min="7173" max="7422" width="8.28515625" style="1"/>
    <col min="7423" max="7423" width="28.5703125" style="1" customWidth="1"/>
    <col min="7424" max="7424" width="47.7109375" style="1" customWidth="1"/>
    <col min="7425" max="7427" width="13.85546875" style="1" customWidth="1"/>
    <col min="7428" max="7428" width="15.42578125" style="1" customWidth="1"/>
    <col min="7429" max="7678" width="8.28515625" style="1"/>
    <col min="7679" max="7679" width="28.5703125" style="1" customWidth="1"/>
    <col min="7680" max="7680" width="47.7109375" style="1" customWidth="1"/>
    <col min="7681" max="7683" width="13.85546875" style="1" customWidth="1"/>
    <col min="7684" max="7684" width="15.42578125" style="1" customWidth="1"/>
    <col min="7685" max="7934" width="8.28515625" style="1"/>
    <col min="7935" max="7935" width="28.5703125" style="1" customWidth="1"/>
    <col min="7936" max="7936" width="47.7109375" style="1" customWidth="1"/>
    <col min="7937" max="7939" width="13.85546875" style="1" customWidth="1"/>
    <col min="7940" max="7940" width="15.42578125" style="1" customWidth="1"/>
    <col min="7941" max="8190" width="8.28515625" style="1"/>
    <col min="8191" max="8191" width="28.5703125" style="1" customWidth="1"/>
    <col min="8192" max="8192" width="47.7109375" style="1" customWidth="1"/>
    <col min="8193" max="8195" width="13.85546875" style="1" customWidth="1"/>
    <col min="8196" max="8196" width="15.42578125" style="1" customWidth="1"/>
    <col min="8197" max="8446" width="8.28515625" style="1"/>
    <col min="8447" max="8447" width="28.5703125" style="1" customWidth="1"/>
    <col min="8448" max="8448" width="47.7109375" style="1" customWidth="1"/>
    <col min="8449" max="8451" width="13.85546875" style="1" customWidth="1"/>
    <col min="8452" max="8452" width="15.42578125" style="1" customWidth="1"/>
    <col min="8453" max="8702" width="8.28515625" style="1"/>
    <col min="8703" max="8703" width="28.5703125" style="1" customWidth="1"/>
    <col min="8704" max="8704" width="47.7109375" style="1" customWidth="1"/>
    <col min="8705" max="8707" width="13.85546875" style="1" customWidth="1"/>
    <col min="8708" max="8708" width="15.42578125" style="1" customWidth="1"/>
    <col min="8709" max="8958" width="8.28515625" style="1"/>
    <col min="8959" max="8959" width="28.5703125" style="1" customWidth="1"/>
    <col min="8960" max="8960" width="47.7109375" style="1" customWidth="1"/>
    <col min="8961" max="8963" width="13.85546875" style="1" customWidth="1"/>
    <col min="8964" max="8964" width="15.42578125" style="1" customWidth="1"/>
    <col min="8965" max="9214" width="8.28515625" style="1"/>
    <col min="9215" max="9215" width="28.5703125" style="1" customWidth="1"/>
    <col min="9216" max="9216" width="47.7109375" style="1" customWidth="1"/>
    <col min="9217" max="9219" width="13.85546875" style="1" customWidth="1"/>
    <col min="9220" max="9220" width="15.42578125" style="1" customWidth="1"/>
    <col min="9221" max="9470" width="8.28515625" style="1"/>
    <col min="9471" max="9471" width="28.5703125" style="1" customWidth="1"/>
    <col min="9472" max="9472" width="47.7109375" style="1" customWidth="1"/>
    <col min="9473" max="9475" width="13.85546875" style="1" customWidth="1"/>
    <col min="9476" max="9476" width="15.42578125" style="1" customWidth="1"/>
    <col min="9477" max="9726" width="8.28515625" style="1"/>
    <col min="9727" max="9727" width="28.5703125" style="1" customWidth="1"/>
    <col min="9728" max="9728" width="47.7109375" style="1" customWidth="1"/>
    <col min="9729" max="9731" width="13.85546875" style="1" customWidth="1"/>
    <col min="9732" max="9732" width="15.42578125" style="1" customWidth="1"/>
    <col min="9733" max="9982" width="8.28515625" style="1"/>
    <col min="9983" max="9983" width="28.5703125" style="1" customWidth="1"/>
    <col min="9984" max="9984" width="47.7109375" style="1" customWidth="1"/>
    <col min="9985" max="9987" width="13.85546875" style="1" customWidth="1"/>
    <col min="9988" max="9988" width="15.42578125" style="1" customWidth="1"/>
    <col min="9989" max="10238" width="8.28515625" style="1"/>
    <col min="10239" max="10239" width="28.5703125" style="1" customWidth="1"/>
    <col min="10240" max="10240" width="47.7109375" style="1" customWidth="1"/>
    <col min="10241" max="10243" width="13.85546875" style="1" customWidth="1"/>
    <col min="10244" max="10244" width="15.42578125" style="1" customWidth="1"/>
    <col min="10245" max="10494" width="8.28515625" style="1"/>
    <col min="10495" max="10495" width="28.5703125" style="1" customWidth="1"/>
    <col min="10496" max="10496" width="47.7109375" style="1" customWidth="1"/>
    <col min="10497" max="10499" width="13.85546875" style="1" customWidth="1"/>
    <col min="10500" max="10500" width="15.42578125" style="1" customWidth="1"/>
    <col min="10501" max="10750" width="8.28515625" style="1"/>
    <col min="10751" max="10751" width="28.5703125" style="1" customWidth="1"/>
    <col min="10752" max="10752" width="47.7109375" style="1" customWidth="1"/>
    <col min="10753" max="10755" width="13.85546875" style="1" customWidth="1"/>
    <col min="10756" max="10756" width="15.42578125" style="1" customWidth="1"/>
    <col min="10757" max="11006" width="8.28515625" style="1"/>
    <col min="11007" max="11007" width="28.5703125" style="1" customWidth="1"/>
    <col min="11008" max="11008" width="47.7109375" style="1" customWidth="1"/>
    <col min="11009" max="11011" width="13.85546875" style="1" customWidth="1"/>
    <col min="11012" max="11012" width="15.42578125" style="1" customWidth="1"/>
    <col min="11013" max="11262" width="8.28515625" style="1"/>
    <col min="11263" max="11263" width="28.5703125" style="1" customWidth="1"/>
    <col min="11264" max="11264" width="47.7109375" style="1" customWidth="1"/>
    <col min="11265" max="11267" width="13.85546875" style="1" customWidth="1"/>
    <col min="11268" max="11268" width="15.42578125" style="1" customWidth="1"/>
    <col min="11269" max="11518" width="8.28515625" style="1"/>
    <col min="11519" max="11519" width="28.5703125" style="1" customWidth="1"/>
    <col min="11520" max="11520" width="47.7109375" style="1" customWidth="1"/>
    <col min="11521" max="11523" width="13.85546875" style="1" customWidth="1"/>
    <col min="11524" max="11524" width="15.42578125" style="1" customWidth="1"/>
    <col min="11525" max="11774" width="8.28515625" style="1"/>
    <col min="11775" max="11775" width="28.5703125" style="1" customWidth="1"/>
    <col min="11776" max="11776" width="47.7109375" style="1" customWidth="1"/>
    <col min="11777" max="11779" width="13.85546875" style="1" customWidth="1"/>
    <col min="11780" max="11780" width="15.42578125" style="1" customWidth="1"/>
    <col min="11781" max="12030" width="8.28515625" style="1"/>
    <col min="12031" max="12031" width="28.5703125" style="1" customWidth="1"/>
    <col min="12032" max="12032" width="47.7109375" style="1" customWidth="1"/>
    <col min="12033" max="12035" width="13.85546875" style="1" customWidth="1"/>
    <col min="12036" max="12036" width="15.42578125" style="1" customWidth="1"/>
    <col min="12037" max="12286" width="8.28515625" style="1"/>
    <col min="12287" max="12287" width="28.5703125" style="1" customWidth="1"/>
    <col min="12288" max="12288" width="47.7109375" style="1" customWidth="1"/>
    <col min="12289" max="12291" width="13.85546875" style="1" customWidth="1"/>
    <col min="12292" max="12292" width="15.42578125" style="1" customWidth="1"/>
    <col min="12293" max="12542" width="8.28515625" style="1"/>
    <col min="12543" max="12543" width="28.5703125" style="1" customWidth="1"/>
    <col min="12544" max="12544" width="47.7109375" style="1" customWidth="1"/>
    <col min="12545" max="12547" width="13.85546875" style="1" customWidth="1"/>
    <col min="12548" max="12548" width="15.42578125" style="1" customWidth="1"/>
    <col min="12549" max="12798" width="8.28515625" style="1"/>
    <col min="12799" max="12799" width="28.5703125" style="1" customWidth="1"/>
    <col min="12800" max="12800" width="47.7109375" style="1" customWidth="1"/>
    <col min="12801" max="12803" width="13.85546875" style="1" customWidth="1"/>
    <col min="12804" max="12804" width="15.42578125" style="1" customWidth="1"/>
    <col min="12805" max="13054" width="8.28515625" style="1"/>
    <col min="13055" max="13055" width="28.5703125" style="1" customWidth="1"/>
    <col min="13056" max="13056" width="47.7109375" style="1" customWidth="1"/>
    <col min="13057" max="13059" width="13.85546875" style="1" customWidth="1"/>
    <col min="13060" max="13060" width="15.42578125" style="1" customWidth="1"/>
    <col min="13061" max="13310" width="8.28515625" style="1"/>
    <col min="13311" max="13311" width="28.5703125" style="1" customWidth="1"/>
    <col min="13312" max="13312" width="47.7109375" style="1" customWidth="1"/>
    <col min="13313" max="13315" width="13.85546875" style="1" customWidth="1"/>
    <col min="13316" max="13316" width="15.42578125" style="1" customWidth="1"/>
    <col min="13317" max="13566" width="8.28515625" style="1"/>
    <col min="13567" max="13567" width="28.5703125" style="1" customWidth="1"/>
    <col min="13568" max="13568" width="47.7109375" style="1" customWidth="1"/>
    <col min="13569" max="13571" width="13.85546875" style="1" customWidth="1"/>
    <col min="13572" max="13572" width="15.42578125" style="1" customWidth="1"/>
    <col min="13573" max="13822" width="8.28515625" style="1"/>
    <col min="13823" max="13823" width="28.5703125" style="1" customWidth="1"/>
    <col min="13824" max="13824" width="47.7109375" style="1" customWidth="1"/>
    <col min="13825" max="13827" width="13.85546875" style="1" customWidth="1"/>
    <col min="13828" max="13828" width="15.42578125" style="1" customWidth="1"/>
    <col min="13829" max="14078" width="8.28515625" style="1"/>
    <col min="14079" max="14079" width="28.5703125" style="1" customWidth="1"/>
    <col min="14080" max="14080" width="47.7109375" style="1" customWidth="1"/>
    <col min="14081" max="14083" width="13.85546875" style="1" customWidth="1"/>
    <col min="14084" max="14084" width="15.42578125" style="1" customWidth="1"/>
    <col min="14085" max="14334" width="8.28515625" style="1"/>
    <col min="14335" max="14335" width="28.5703125" style="1" customWidth="1"/>
    <col min="14336" max="14336" width="47.7109375" style="1" customWidth="1"/>
    <col min="14337" max="14339" width="13.85546875" style="1" customWidth="1"/>
    <col min="14340" max="14340" width="15.42578125" style="1" customWidth="1"/>
    <col min="14341" max="14590" width="8.28515625" style="1"/>
    <col min="14591" max="14591" width="28.5703125" style="1" customWidth="1"/>
    <col min="14592" max="14592" width="47.7109375" style="1" customWidth="1"/>
    <col min="14593" max="14595" width="13.85546875" style="1" customWidth="1"/>
    <col min="14596" max="14596" width="15.42578125" style="1" customWidth="1"/>
    <col min="14597" max="14846" width="8.28515625" style="1"/>
    <col min="14847" max="14847" width="28.5703125" style="1" customWidth="1"/>
    <col min="14848" max="14848" width="47.7109375" style="1" customWidth="1"/>
    <col min="14849" max="14851" width="13.85546875" style="1" customWidth="1"/>
    <col min="14852" max="14852" width="15.42578125" style="1" customWidth="1"/>
    <col min="14853" max="15102" width="8.28515625" style="1"/>
    <col min="15103" max="15103" width="28.5703125" style="1" customWidth="1"/>
    <col min="15104" max="15104" width="47.7109375" style="1" customWidth="1"/>
    <col min="15105" max="15107" width="13.85546875" style="1" customWidth="1"/>
    <col min="15108" max="15108" width="15.42578125" style="1" customWidth="1"/>
    <col min="15109" max="15358" width="8.28515625" style="1"/>
    <col min="15359" max="15359" width="28.5703125" style="1" customWidth="1"/>
    <col min="15360" max="15360" width="47.7109375" style="1" customWidth="1"/>
    <col min="15361" max="15363" width="13.85546875" style="1" customWidth="1"/>
    <col min="15364" max="15364" width="15.42578125" style="1" customWidth="1"/>
    <col min="15365" max="15614" width="8.28515625" style="1"/>
    <col min="15615" max="15615" width="28.5703125" style="1" customWidth="1"/>
    <col min="15616" max="15616" width="47.7109375" style="1" customWidth="1"/>
    <col min="15617" max="15619" width="13.85546875" style="1" customWidth="1"/>
    <col min="15620" max="15620" width="15.42578125" style="1" customWidth="1"/>
    <col min="15621" max="15870" width="8.28515625" style="1"/>
    <col min="15871" max="15871" width="28.5703125" style="1" customWidth="1"/>
    <col min="15872" max="15872" width="47.7109375" style="1" customWidth="1"/>
    <col min="15873" max="15875" width="13.85546875" style="1" customWidth="1"/>
    <col min="15876" max="15876" width="15.42578125" style="1" customWidth="1"/>
    <col min="15877" max="16126" width="8.28515625" style="1"/>
    <col min="16127" max="16127" width="28.5703125" style="1" customWidth="1"/>
    <col min="16128" max="16128" width="47.7109375" style="1" customWidth="1"/>
    <col min="16129" max="16131" width="13.85546875" style="1" customWidth="1"/>
    <col min="16132" max="16132" width="15.42578125" style="1" customWidth="1"/>
    <col min="16133" max="16384" width="8.28515625" style="1"/>
  </cols>
  <sheetData>
    <row r="1" spans="1:5" x14ac:dyDescent="0.25">
      <c r="D1" s="2" t="s">
        <v>138</v>
      </c>
    </row>
    <row r="2" spans="1:5" s="3" customFormat="1" ht="17.25" customHeight="1" x14ac:dyDescent="0.25">
      <c r="A2" s="176" t="s">
        <v>81</v>
      </c>
      <c r="B2" s="176"/>
      <c r="C2" s="176"/>
      <c r="D2" s="176"/>
      <c r="E2" s="80"/>
    </row>
    <row r="3" spans="1:5" s="3" customFormat="1" ht="17.25" customHeight="1" x14ac:dyDescent="0.25">
      <c r="A3" s="176" t="s">
        <v>0</v>
      </c>
      <c r="B3" s="176"/>
      <c r="C3" s="176"/>
      <c r="D3" s="176"/>
      <c r="E3" s="80"/>
    </row>
    <row r="4" spans="1:5" ht="55.5" customHeight="1" x14ac:dyDescent="0.25">
      <c r="A4" s="196" t="s">
        <v>84</v>
      </c>
      <c r="B4" s="196"/>
      <c r="C4" s="196"/>
      <c r="D4" s="196"/>
    </row>
    <row r="5" spans="1:5" ht="21.75" customHeight="1" x14ac:dyDescent="0.25">
      <c r="A5" s="97"/>
      <c r="B5" s="97"/>
      <c r="C5" s="97"/>
      <c r="D5" s="4" t="s">
        <v>85</v>
      </c>
    </row>
    <row r="6" spans="1:5" ht="20.45" customHeight="1" x14ac:dyDescent="0.25">
      <c r="A6" s="197" t="s">
        <v>34</v>
      </c>
      <c r="B6" s="197"/>
      <c r="C6" s="197"/>
      <c r="D6" s="197"/>
    </row>
    <row r="7" spans="1:5" ht="21.75" customHeight="1" x14ac:dyDescent="0.25">
      <c r="A7" s="5" t="s">
        <v>53</v>
      </c>
      <c r="B7" s="5"/>
      <c r="C7" s="5"/>
      <c r="D7" s="5"/>
    </row>
    <row r="8" spans="1:5" x14ac:dyDescent="0.25">
      <c r="A8" s="95" t="s">
        <v>7</v>
      </c>
      <c r="B8" s="6" t="s">
        <v>8</v>
      </c>
      <c r="C8" s="7"/>
      <c r="D8" s="7"/>
    </row>
    <row r="9" spans="1:5" ht="18.75" customHeight="1" x14ac:dyDescent="0.25">
      <c r="A9" s="89" t="s">
        <v>49</v>
      </c>
      <c r="B9" s="8" t="s">
        <v>50</v>
      </c>
      <c r="C9" s="9"/>
      <c r="D9" s="9"/>
    </row>
    <row r="10" spans="1:5" ht="18.75" customHeight="1" x14ac:dyDescent="0.25">
      <c r="A10" s="10"/>
      <c r="B10" s="10"/>
      <c r="C10" s="10"/>
      <c r="D10" s="10"/>
    </row>
    <row r="11" spans="1:5" s="96" customFormat="1" x14ac:dyDescent="0.25">
      <c r="A11" s="5" t="s">
        <v>9</v>
      </c>
      <c r="B11" s="7"/>
      <c r="C11" s="7"/>
      <c r="D11" s="7"/>
    </row>
    <row r="12" spans="1:5" ht="14.25" customHeight="1" x14ac:dyDescent="0.25">
      <c r="A12" s="10"/>
      <c r="B12" s="10"/>
      <c r="C12" s="10"/>
      <c r="D12" s="10"/>
    </row>
    <row r="13" spans="1:5" ht="54.75" customHeight="1" x14ac:dyDescent="0.25">
      <c r="A13" s="95" t="s">
        <v>10</v>
      </c>
      <c r="B13" s="89" t="s">
        <v>49</v>
      </c>
      <c r="C13" s="198" t="s">
        <v>95</v>
      </c>
      <c r="D13" s="199"/>
    </row>
    <row r="14" spans="1:5" x14ac:dyDescent="0.25">
      <c r="A14" s="95" t="s">
        <v>11</v>
      </c>
      <c r="B14" s="89" t="s">
        <v>51</v>
      </c>
      <c r="C14" s="94" t="s">
        <v>78</v>
      </c>
      <c r="D14" s="94" t="s">
        <v>2</v>
      </c>
    </row>
    <row r="15" spans="1:5" ht="34.5" x14ac:dyDescent="0.25">
      <c r="A15" s="95" t="s">
        <v>12</v>
      </c>
      <c r="B15" s="89" t="s">
        <v>52</v>
      </c>
      <c r="C15" s="193"/>
      <c r="D15" s="193"/>
    </row>
    <row r="16" spans="1:5" ht="62.25" customHeight="1" x14ac:dyDescent="0.25">
      <c r="A16" s="95" t="s">
        <v>13</v>
      </c>
      <c r="B16" s="89" t="s">
        <v>75</v>
      </c>
      <c r="C16" s="194"/>
      <c r="D16" s="194"/>
    </row>
    <row r="17" spans="1:254" ht="65.25" customHeight="1" x14ac:dyDescent="0.25">
      <c r="A17" s="95" t="s">
        <v>14</v>
      </c>
      <c r="B17" s="89" t="s">
        <v>57</v>
      </c>
      <c r="C17" s="194"/>
      <c r="D17" s="194"/>
    </row>
    <row r="18" spans="1:254" ht="62.25" customHeight="1" x14ac:dyDescent="0.25">
      <c r="A18" s="95" t="s">
        <v>91</v>
      </c>
      <c r="B18" s="89" t="s">
        <v>92</v>
      </c>
      <c r="C18" s="81"/>
      <c r="D18" s="81"/>
    </row>
    <row r="19" spans="1:254" ht="26.25" customHeight="1" x14ac:dyDescent="0.25">
      <c r="A19" s="195" t="s">
        <v>15</v>
      </c>
      <c r="B19" s="195"/>
      <c r="C19" s="95"/>
      <c r="D19" s="95"/>
    </row>
    <row r="20" spans="1:254" ht="26.25" customHeight="1" x14ac:dyDescent="0.25">
      <c r="A20" s="119" t="str">
        <f>+'5'!A20</f>
        <v>Միջպետական նշանակության ավտոճանապարհներ</v>
      </c>
      <c r="B20" s="98"/>
      <c r="C20" s="11">
        <f>+'5'!C20</f>
        <v>0</v>
      </c>
      <c r="D20" s="125">
        <f>+'5'!D20</f>
        <v>13.3</v>
      </c>
    </row>
    <row r="21" spans="1:254" ht="26.25" customHeight="1" x14ac:dyDescent="0.25">
      <c r="A21" s="119" t="str">
        <f>+'5'!A21</f>
        <v xml:space="preserve">Հանրապետական նշանակության ավտոճանապարհներ </v>
      </c>
      <c r="B21" s="98"/>
      <c r="C21" s="11">
        <f>+'5'!C21</f>
        <v>0</v>
      </c>
      <c r="D21" s="125">
        <f>+'5'!D21</f>
        <v>32.200000000000003</v>
      </c>
    </row>
    <row r="22" spans="1:254" ht="26.25" customHeight="1" x14ac:dyDescent="0.25">
      <c r="A22" s="119" t="str">
        <f>+'5'!A22</f>
        <v xml:space="preserve">Մարզային նշանակության ավտոճանապարհներ </v>
      </c>
      <c r="B22" s="98"/>
      <c r="C22" s="11">
        <f>+'5'!C22</f>
        <v>0</v>
      </c>
      <c r="D22" s="11">
        <f>+'5'!D22</f>
        <v>26</v>
      </c>
    </row>
    <row r="23" spans="1:254" x14ac:dyDescent="0.25">
      <c r="A23" s="189" t="s">
        <v>16</v>
      </c>
      <c r="B23" s="190"/>
      <c r="C23" s="11">
        <f>+'5'!C23</f>
        <v>6415151.2000000002</v>
      </c>
      <c r="D23" s="11">
        <f>+'5'!D23</f>
        <v>11809188.899999999</v>
      </c>
    </row>
    <row r="25" spans="1:254" x14ac:dyDescent="0.25">
      <c r="D25" s="12" t="s">
        <v>86</v>
      </c>
    </row>
    <row r="26" spans="1:254" x14ac:dyDescent="0.25">
      <c r="A26" s="197" t="s">
        <v>77</v>
      </c>
      <c r="B26" s="197"/>
      <c r="C26" s="197"/>
      <c r="D26" s="197"/>
    </row>
    <row r="27" spans="1:254" x14ac:dyDescent="0.25">
      <c r="A27" s="5" t="s">
        <v>53</v>
      </c>
      <c r="B27" s="5"/>
      <c r="C27" s="5"/>
      <c r="D27" s="5"/>
    </row>
    <row r="28" spans="1:254" x14ac:dyDescent="0.25">
      <c r="A28" s="95" t="s">
        <v>7</v>
      </c>
      <c r="B28" s="6" t="s">
        <v>8</v>
      </c>
      <c r="C28" s="7"/>
      <c r="D28" s="7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</row>
    <row r="29" spans="1:254" x14ac:dyDescent="0.25">
      <c r="A29" s="89" t="s">
        <v>49</v>
      </c>
      <c r="B29" s="8" t="s">
        <v>50</v>
      </c>
      <c r="C29" s="9"/>
      <c r="D29" s="9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</row>
    <row r="30" spans="1:254" x14ac:dyDescent="0.25">
      <c r="A30" s="10"/>
      <c r="B30" s="9"/>
      <c r="C30" s="9"/>
      <c r="D30" s="9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</row>
    <row r="31" spans="1:254" x14ac:dyDescent="0.25">
      <c r="A31" s="208" t="s">
        <v>9</v>
      </c>
      <c r="B31" s="208"/>
      <c r="C31" s="208"/>
      <c r="D31" s="208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</row>
    <row r="32" spans="1:254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</row>
    <row r="33" spans="1:4" ht="54" customHeight="1" x14ac:dyDescent="0.25">
      <c r="A33" s="95" t="s">
        <v>10</v>
      </c>
      <c r="B33" s="89">
        <v>1139</v>
      </c>
      <c r="C33" s="198" t="s">
        <v>94</v>
      </c>
      <c r="D33" s="199"/>
    </row>
    <row r="34" spans="1:4" x14ac:dyDescent="0.25">
      <c r="A34" s="95" t="s">
        <v>11</v>
      </c>
      <c r="B34" s="89">
        <v>11001</v>
      </c>
      <c r="C34" s="94" t="s">
        <v>78</v>
      </c>
      <c r="D34" s="94" t="s">
        <v>2</v>
      </c>
    </row>
    <row r="35" spans="1:4" ht="34.5" x14ac:dyDescent="0.25">
      <c r="A35" s="95" t="s">
        <v>12</v>
      </c>
      <c r="B35" s="89" t="s">
        <v>135</v>
      </c>
      <c r="C35" s="193"/>
      <c r="D35" s="193"/>
    </row>
    <row r="36" spans="1:4" ht="78" customHeight="1" x14ac:dyDescent="0.25">
      <c r="A36" s="95" t="s">
        <v>13</v>
      </c>
      <c r="B36" s="89" t="s">
        <v>136</v>
      </c>
      <c r="C36" s="194"/>
      <c r="D36" s="194"/>
    </row>
    <row r="37" spans="1:4" x14ac:dyDescent="0.25">
      <c r="A37" s="95" t="s">
        <v>14</v>
      </c>
      <c r="B37" s="89" t="s">
        <v>129</v>
      </c>
      <c r="C37" s="194"/>
      <c r="D37" s="194"/>
    </row>
    <row r="38" spans="1:4" x14ac:dyDescent="0.25">
      <c r="A38" s="195" t="s">
        <v>15</v>
      </c>
      <c r="B38" s="195"/>
      <c r="C38" s="95"/>
      <c r="D38" s="95"/>
    </row>
    <row r="39" spans="1:4" x14ac:dyDescent="0.25">
      <c r="A39" s="207" t="s">
        <v>16</v>
      </c>
      <c r="B39" s="207"/>
      <c r="C39" s="11">
        <f>+'5'!C39</f>
        <v>-6415151.2000000002</v>
      </c>
      <c r="D39" s="11">
        <f>+'5'!D39</f>
        <v>-11809188.899999999</v>
      </c>
    </row>
  </sheetData>
  <mergeCells count="16">
    <mergeCell ref="A2:D2"/>
    <mergeCell ref="A3:D3"/>
    <mergeCell ref="A4:D4"/>
    <mergeCell ref="A6:D6"/>
    <mergeCell ref="C13:D13"/>
    <mergeCell ref="C15:C17"/>
    <mergeCell ref="D15:D17"/>
    <mergeCell ref="A19:B19"/>
    <mergeCell ref="A23:B23"/>
    <mergeCell ref="A26:D26"/>
    <mergeCell ref="A39:B39"/>
    <mergeCell ref="A31:D31"/>
    <mergeCell ref="C33:D33"/>
    <mergeCell ref="C35:C37"/>
    <mergeCell ref="D35:D37"/>
    <mergeCell ref="A38:B38"/>
  </mergeCells>
  <pageMargins left="0.54" right="0.41" top="0.33" bottom="0.3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3"/>
  <sheetViews>
    <sheetView tabSelected="1" topLeftCell="A11" zoomScaleNormal="100" workbookViewId="0">
      <selection activeCell="A14" sqref="A14"/>
    </sheetView>
  </sheetViews>
  <sheetFormatPr defaultRowHeight="17.25" x14ac:dyDescent="0.25"/>
  <cols>
    <col min="1" max="1" width="16" style="33" customWidth="1"/>
    <col min="2" max="2" width="57.5703125" style="27" bestFit="1" customWidth="1"/>
    <col min="3" max="3" width="11.5703125" style="27" bestFit="1" customWidth="1"/>
    <col min="4" max="4" width="10.7109375" style="27" customWidth="1"/>
    <col min="5" max="5" width="19.7109375" style="34" customWidth="1"/>
    <col min="6" max="6" width="10.85546875" style="34" customWidth="1"/>
    <col min="7" max="7" width="17.7109375" style="34" customWidth="1"/>
    <col min="8" max="10" width="9.140625" style="27"/>
    <col min="11" max="11" width="20.7109375" style="27" customWidth="1"/>
    <col min="12" max="16384" width="9.140625" style="27"/>
  </cols>
  <sheetData>
    <row r="1" spans="1:11" s="28" customFormat="1" x14ac:dyDescent="0.25">
      <c r="A1" s="213" t="s">
        <v>139</v>
      </c>
      <c r="B1" s="213"/>
      <c r="C1" s="213"/>
      <c r="D1" s="213"/>
      <c r="E1" s="213"/>
      <c r="F1" s="213"/>
      <c r="G1" s="213"/>
    </row>
    <row r="2" spans="1:11" s="28" customFormat="1" x14ac:dyDescent="0.25">
      <c r="A2" s="213" t="s">
        <v>93</v>
      </c>
      <c r="B2" s="213"/>
      <c r="C2" s="213"/>
      <c r="D2" s="213"/>
      <c r="E2" s="213"/>
      <c r="F2" s="213"/>
      <c r="G2" s="213"/>
    </row>
    <row r="3" spans="1:11" s="28" customFormat="1" x14ac:dyDescent="0.25">
      <c r="A3" s="213" t="s">
        <v>0</v>
      </c>
      <c r="B3" s="213"/>
      <c r="C3" s="213"/>
      <c r="D3" s="213"/>
      <c r="E3" s="213"/>
      <c r="F3" s="213"/>
      <c r="G3" s="213"/>
    </row>
    <row r="5" spans="1:11" ht="49.5" customHeight="1" x14ac:dyDescent="0.25">
      <c r="A5" s="214" t="s">
        <v>87</v>
      </c>
      <c r="B5" s="214"/>
      <c r="C5" s="214"/>
      <c r="D5" s="214"/>
      <c r="E5" s="214"/>
      <c r="F5" s="214"/>
      <c r="G5" s="214"/>
    </row>
    <row r="6" spans="1:11" ht="81.75" customHeight="1" x14ac:dyDescent="0.25">
      <c r="A6" s="215" t="s">
        <v>58</v>
      </c>
      <c r="B6" s="216" t="s">
        <v>59</v>
      </c>
      <c r="C6" s="216" t="s">
        <v>60</v>
      </c>
      <c r="D6" s="216" t="s">
        <v>61</v>
      </c>
      <c r="E6" s="217" t="s">
        <v>62</v>
      </c>
      <c r="F6" s="217" t="s">
        <v>95</v>
      </c>
      <c r="G6" s="217"/>
    </row>
    <row r="7" spans="1:11" ht="51.75" x14ac:dyDescent="0.25">
      <c r="A7" s="215"/>
      <c r="B7" s="216"/>
      <c r="C7" s="216"/>
      <c r="D7" s="216"/>
      <c r="E7" s="217"/>
      <c r="F7" s="93" t="s">
        <v>63</v>
      </c>
      <c r="G7" s="93" t="s">
        <v>64</v>
      </c>
    </row>
    <row r="8" spans="1:11" x14ac:dyDescent="0.25">
      <c r="A8" s="212" t="s">
        <v>37</v>
      </c>
      <c r="B8" s="212"/>
      <c r="C8" s="212"/>
      <c r="D8" s="212"/>
      <c r="E8" s="212"/>
      <c r="F8" s="212"/>
      <c r="G8" s="93">
        <f>+G9</f>
        <v>11809188.231000001</v>
      </c>
      <c r="H8" s="30"/>
      <c r="K8" s="29"/>
    </row>
    <row r="9" spans="1:11" x14ac:dyDescent="0.25">
      <c r="A9" s="91" t="s">
        <v>65</v>
      </c>
      <c r="B9" s="92" t="s">
        <v>66</v>
      </c>
      <c r="C9" s="92" t="s">
        <v>67</v>
      </c>
      <c r="D9" s="212" t="s">
        <v>42</v>
      </c>
      <c r="E9" s="212"/>
      <c r="F9" s="212"/>
      <c r="G9" s="93">
        <f>+G10</f>
        <v>11809188.231000001</v>
      </c>
      <c r="I9" s="30"/>
      <c r="K9" s="31"/>
    </row>
    <row r="10" spans="1:11" x14ac:dyDescent="0.25">
      <c r="A10" s="91" t="s">
        <v>68</v>
      </c>
      <c r="B10" s="212" t="s">
        <v>35</v>
      </c>
      <c r="C10" s="212"/>
      <c r="D10" s="212"/>
      <c r="E10" s="212"/>
      <c r="F10" s="212"/>
      <c r="G10" s="93">
        <f>+G23+G11</f>
        <v>11809188.231000001</v>
      </c>
    </row>
    <row r="11" spans="1:11" s="143" customFormat="1" x14ac:dyDescent="0.25">
      <c r="A11" s="209" t="s">
        <v>162</v>
      </c>
      <c r="B11" s="210"/>
      <c r="C11" s="210"/>
      <c r="D11" s="210"/>
      <c r="E11" s="210"/>
      <c r="F11" s="211"/>
      <c r="G11" s="145">
        <f>SUM(G12:G22)</f>
        <v>11655768.024</v>
      </c>
    </row>
    <row r="12" spans="1:11" s="143" customFormat="1" x14ac:dyDescent="0.25">
      <c r="A12" s="75" t="s">
        <v>173</v>
      </c>
      <c r="B12" s="146" t="s">
        <v>163</v>
      </c>
      <c r="C12" s="148" t="s">
        <v>164</v>
      </c>
      <c r="D12" s="144" t="s">
        <v>80</v>
      </c>
      <c r="E12" s="151">
        <v>999800000</v>
      </c>
      <c r="F12" s="144">
        <v>1</v>
      </c>
      <c r="G12" s="32">
        <f t="shared" ref="G12:G15" si="0">+F12*E12/1000</f>
        <v>999800</v>
      </c>
    </row>
    <row r="13" spans="1:11" s="143" customFormat="1" x14ac:dyDescent="0.25">
      <c r="A13" s="75" t="s">
        <v>174</v>
      </c>
      <c r="B13" s="146" t="s">
        <v>163</v>
      </c>
      <c r="C13" s="148" t="s">
        <v>164</v>
      </c>
      <c r="D13" s="144" t="s">
        <v>80</v>
      </c>
      <c r="E13" s="151">
        <v>1609088430</v>
      </c>
      <c r="F13" s="144">
        <v>1</v>
      </c>
      <c r="G13" s="32">
        <f t="shared" si="0"/>
        <v>1609088.43</v>
      </c>
    </row>
    <row r="14" spans="1:11" s="143" customFormat="1" x14ac:dyDescent="0.25">
      <c r="A14" s="75" t="s">
        <v>189</v>
      </c>
      <c r="B14" s="146" t="s">
        <v>163</v>
      </c>
      <c r="C14" s="148" t="s">
        <v>170</v>
      </c>
      <c r="D14" s="144" t="s">
        <v>80</v>
      </c>
      <c r="E14" s="151">
        <v>1618415039</v>
      </c>
      <c r="F14" s="144">
        <v>1</v>
      </c>
      <c r="G14" s="32">
        <f t="shared" si="0"/>
        <v>1618415.0390000001</v>
      </c>
    </row>
    <row r="15" spans="1:11" s="143" customFormat="1" x14ac:dyDescent="0.25">
      <c r="A15" s="75" t="s">
        <v>168</v>
      </c>
      <c r="B15" s="146" t="s">
        <v>163</v>
      </c>
      <c r="C15" s="148" t="s">
        <v>164</v>
      </c>
      <c r="D15" s="144" t="s">
        <v>80</v>
      </c>
      <c r="E15" s="151">
        <v>13037440</v>
      </c>
      <c r="F15" s="144">
        <v>1</v>
      </c>
      <c r="G15" s="32">
        <f t="shared" si="0"/>
        <v>13037.44</v>
      </c>
    </row>
    <row r="16" spans="1:11" s="143" customFormat="1" x14ac:dyDescent="0.25">
      <c r="A16" s="75" t="s">
        <v>175</v>
      </c>
      <c r="B16" s="146" t="s">
        <v>163</v>
      </c>
      <c r="C16" s="144" t="s">
        <v>164</v>
      </c>
      <c r="D16" s="144" t="s">
        <v>80</v>
      </c>
      <c r="E16" s="151">
        <v>1522980000</v>
      </c>
      <c r="F16" s="144">
        <v>1</v>
      </c>
      <c r="G16" s="32">
        <f>+F16*E16/1000</f>
        <v>1522980</v>
      </c>
    </row>
    <row r="17" spans="1:11" x14ac:dyDescent="0.25">
      <c r="A17" s="75" t="s">
        <v>176</v>
      </c>
      <c r="B17" s="149" t="s">
        <v>163</v>
      </c>
      <c r="C17" s="150" t="s">
        <v>164</v>
      </c>
      <c r="D17" s="150" t="s">
        <v>80</v>
      </c>
      <c r="E17" s="152">
        <v>1963839488</v>
      </c>
      <c r="F17" s="144">
        <v>1</v>
      </c>
      <c r="G17" s="32">
        <f>+F17*E17/1000</f>
        <v>1963839.4879999999</v>
      </c>
      <c r="K17" s="35"/>
    </row>
    <row r="18" spans="1:11" x14ac:dyDescent="0.25">
      <c r="A18" s="75" t="s">
        <v>179</v>
      </c>
      <c r="B18" s="149" t="s">
        <v>163</v>
      </c>
      <c r="C18" s="150" t="s">
        <v>170</v>
      </c>
      <c r="D18" s="150" t="s">
        <v>80</v>
      </c>
      <c r="E18" s="152">
        <v>294000000</v>
      </c>
      <c r="F18" s="144">
        <v>1</v>
      </c>
      <c r="G18" s="32">
        <f>+F18*E18/1000</f>
        <v>294000</v>
      </c>
      <c r="K18" s="35"/>
    </row>
    <row r="19" spans="1:11" x14ac:dyDescent="0.25">
      <c r="A19" s="75" t="s">
        <v>177</v>
      </c>
      <c r="B19" s="149" t="s">
        <v>163</v>
      </c>
      <c r="C19" s="150" t="s">
        <v>164</v>
      </c>
      <c r="D19" s="150" t="s">
        <v>80</v>
      </c>
      <c r="E19" s="152">
        <v>1179500000</v>
      </c>
      <c r="F19" s="148">
        <v>1</v>
      </c>
      <c r="G19" s="32">
        <f t="shared" ref="G19:G21" si="1">+F19*E19/1000</f>
        <v>1179500</v>
      </c>
      <c r="K19" s="35"/>
    </row>
    <row r="20" spans="1:11" x14ac:dyDescent="0.25">
      <c r="A20" s="75" t="s">
        <v>176</v>
      </c>
      <c r="B20" s="149" t="s">
        <v>163</v>
      </c>
      <c r="C20" s="150" t="s">
        <v>170</v>
      </c>
      <c r="D20" s="150" t="s">
        <v>80</v>
      </c>
      <c r="E20" s="152">
        <v>814000000</v>
      </c>
      <c r="F20" s="148">
        <v>1</v>
      </c>
      <c r="G20" s="32">
        <f t="shared" si="1"/>
        <v>814000</v>
      </c>
      <c r="K20" s="35"/>
    </row>
    <row r="21" spans="1:11" x14ac:dyDescent="0.25">
      <c r="A21" s="75" t="s">
        <v>178</v>
      </c>
      <c r="B21" s="149" t="s">
        <v>163</v>
      </c>
      <c r="C21" s="150" t="s">
        <v>164</v>
      </c>
      <c r="D21" s="150" t="s">
        <v>80</v>
      </c>
      <c r="E21" s="152">
        <v>159000000</v>
      </c>
      <c r="F21" s="148">
        <v>1</v>
      </c>
      <c r="G21" s="32">
        <f t="shared" si="1"/>
        <v>159000</v>
      </c>
      <c r="K21" s="35"/>
    </row>
    <row r="22" spans="1:11" s="143" customFormat="1" x14ac:dyDescent="0.25">
      <c r="A22" s="75" t="s">
        <v>179</v>
      </c>
      <c r="B22" s="146" t="s">
        <v>163</v>
      </c>
      <c r="C22" s="148" t="s">
        <v>164</v>
      </c>
      <c r="D22" s="144" t="s">
        <v>80</v>
      </c>
      <c r="E22" s="151">
        <v>1482107627</v>
      </c>
      <c r="F22" s="144">
        <v>1</v>
      </c>
      <c r="G22" s="32">
        <f t="shared" ref="G22" si="2">+F22*E22/1000</f>
        <v>1482107.6270000001</v>
      </c>
    </row>
    <row r="23" spans="1:11" s="90" customFormat="1" x14ac:dyDescent="0.25">
      <c r="A23" s="209" t="s">
        <v>69</v>
      </c>
      <c r="B23" s="210"/>
      <c r="C23" s="210"/>
      <c r="D23" s="210"/>
      <c r="E23" s="210"/>
      <c r="F23" s="211"/>
      <c r="G23" s="93">
        <f>SUM(G24:G43)</f>
        <v>153420.20700000005</v>
      </c>
    </row>
    <row r="24" spans="1:11" s="90" customFormat="1" x14ac:dyDescent="0.25">
      <c r="A24" s="75">
        <v>98111140</v>
      </c>
      <c r="B24" s="147" t="s">
        <v>165</v>
      </c>
      <c r="C24" s="148" t="s">
        <v>166</v>
      </c>
      <c r="D24" s="148" t="s">
        <v>80</v>
      </c>
      <c r="E24" s="151">
        <v>7768928</v>
      </c>
      <c r="F24" s="92">
        <v>1</v>
      </c>
      <c r="G24" s="32">
        <f t="shared" ref="G24" si="3">+F24*E24/1000</f>
        <v>7768.9279999999999</v>
      </c>
    </row>
    <row r="25" spans="1:11" s="90" customFormat="1" x14ac:dyDescent="0.25">
      <c r="A25" s="75">
        <v>98111140</v>
      </c>
      <c r="B25" s="147" t="s">
        <v>165</v>
      </c>
      <c r="C25" s="148" t="s">
        <v>166</v>
      </c>
      <c r="D25" s="148" t="s">
        <v>80</v>
      </c>
      <c r="E25" s="151">
        <v>9391249</v>
      </c>
      <c r="F25" s="92">
        <v>1</v>
      </c>
      <c r="G25" s="32">
        <f t="shared" ref="G25:G28" si="4">+F25*E25/1000</f>
        <v>9391.2489999999998</v>
      </c>
    </row>
    <row r="26" spans="1:11" s="90" customFormat="1" x14ac:dyDescent="0.25">
      <c r="A26" s="75">
        <v>98111140</v>
      </c>
      <c r="B26" s="147" t="s">
        <v>165</v>
      </c>
      <c r="C26" s="148" t="s">
        <v>166</v>
      </c>
      <c r="D26" s="148" t="s">
        <v>80</v>
      </c>
      <c r="E26" s="151">
        <v>6303075</v>
      </c>
      <c r="F26" s="92">
        <v>1</v>
      </c>
      <c r="G26" s="32">
        <f t="shared" si="4"/>
        <v>6303.0749999999998</v>
      </c>
    </row>
    <row r="27" spans="1:11" s="90" customFormat="1" x14ac:dyDescent="0.25">
      <c r="A27" s="75">
        <v>98111140</v>
      </c>
      <c r="B27" s="147" t="s">
        <v>165</v>
      </c>
      <c r="C27" s="148" t="s">
        <v>166</v>
      </c>
      <c r="D27" s="148" t="s">
        <v>80</v>
      </c>
      <c r="E27" s="151">
        <v>7434342</v>
      </c>
      <c r="F27" s="92">
        <v>1</v>
      </c>
      <c r="G27" s="32">
        <f t="shared" si="4"/>
        <v>7434.3419999999996</v>
      </c>
    </row>
    <row r="28" spans="1:11" s="90" customFormat="1" x14ac:dyDescent="0.25">
      <c r="A28" s="75">
        <v>98111140</v>
      </c>
      <c r="B28" s="147" t="s">
        <v>165</v>
      </c>
      <c r="C28" s="148" t="s">
        <v>166</v>
      </c>
      <c r="D28" s="148" t="s">
        <v>80</v>
      </c>
      <c r="E28" s="151">
        <v>9182615</v>
      </c>
      <c r="F28" s="92">
        <v>1</v>
      </c>
      <c r="G28" s="32">
        <f t="shared" si="4"/>
        <v>9182.6149999999998</v>
      </c>
    </row>
    <row r="29" spans="1:11" s="90" customFormat="1" x14ac:dyDescent="0.25">
      <c r="A29" s="75">
        <v>98111140</v>
      </c>
      <c r="B29" s="147" t="s">
        <v>165</v>
      </c>
      <c r="C29" s="148" t="s">
        <v>166</v>
      </c>
      <c r="D29" s="148" t="s">
        <v>80</v>
      </c>
      <c r="E29" s="151">
        <v>14988304</v>
      </c>
      <c r="F29" s="92">
        <v>1</v>
      </c>
      <c r="G29" s="32">
        <f>+F29*E29/1000</f>
        <v>14988.304</v>
      </c>
    </row>
    <row r="30" spans="1:11" x14ac:dyDescent="0.25">
      <c r="A30" s="75">
        <v>98111140</v>
      </c>
      <c r="B30" s="147" t="s">
        <v>165</v>
      </c>
      <c r="C30" s="148" t="s">
        <v>166</v>
      </c>
      <c r="D30" s="148" t="s">
        <v>80</v>
      </c>
      <c r="E30" s="151">
        <v>1789778</v>
      </c>
      <c r="F30" s="92">
        <v>1</v>
      </c>
      <c r="G30" s="32">
        <f>+F30*E30/1000</f>
        <v>1789.778</v>
      </c>
      <c r="K30" s="35"/>
    </row>
    <row r="31" spans="1:11" x14ac:dyDescent="0.25">
      <c r="A31" s="75">
        <v>98111140</v>
      </c>
      <c r="B31" s="147" t="s">
        <v>165</v>
      </c>
      <c r="C31" s="148" t="s">
        <v>166</v>
      </c>
      <c r="D31" s="148" t="s">
        <v>80</v>
      </c>
      <c r="E31" s="151">
        <v>8194549</v>
      </c>
      <c r="F31" s="92">
        <v>1</v>
      </c>
      <c r="G31" s="32">
        <f>+F31*E31/1000</f>
        <v>8194.5490000000009</v>
      </c>
      <c r="K31" s="35"/>
    </row>
    <row r="32" spans="1:11" x14ac:dyDescent="0.25">
      <c r="A32" s="75">
        <v>98111140</v>
      </c>
      <c r="B32" s="147" t="s">
        <v>165</v>
      </c>
      <c r="C32" s="148" t="s">
        <v>166</v>
      </c>
      <c r="D32" s="148" t="s">
        <v>80</v>
      </c>
      <c r="E32" s="151">
        <v>5740829</v>
      </c>
      <c r="F32" s="148">
        <v>1</v>
      </c>
      <c r="G32" s="32">
        <f t="shared" ref="G32:G43" si="5">+F32*E32/1000</f>
        <v>5740.8289999999997</v>
      </c>
    </row>
    <row r="33" spans="1:7" x14ac:dyDescent="0.25">
      <c r="A33" s="75">
        <v>98111140</v>
      </c>
      <c r="B33" s="147" t="s">
        <v>165</v>
      </c>
      <c r="C33" s="148" t="s">
        <v>166</v>
      </c>
      <c r="D33" s="148" t="s">
        <v>80</v>
      </c>
      <c r="E33" s="151">
        <v>1468190</v>
      </c>
      <c r="F33" s="148">
        <v>1</v>
      </c>
      <c r="G33" s="32">
        <f t="shared" si="5"/>
        <v>1468.19</v>
      </c>
    </row>
    <row r="34" spans="1:7" x14ac:dyDescent="0.25">
      <c r="A34" s="75">
        <v>98111140</v>
      </c>
      <c r="B34" s="147" t="s">
        <v>165</v>
      </c>
      <c r="C34" s="148" t="s">
        <v>166</v>
      </c>
      <c r="D34" s="148" t="s">
        <v>80</v>
      </c>
      <c r="E34" s="151">
        <v>12988437</v>
      </c>
      <c r="F34" s="148">
        <v>1</v>
      </c>
      <c r="G34" s="32">
        <f t="shared" si="5"/>
        <v>12988.437</v>
      </c>
    </row>
    <row r="35" spans="1:7" x14ac:dyDescent="0.25">
      <c r="A35" s="75" t="s">
        <v>180</v>
      </c>
      <c r="B35" s="147" t="s">
        <v>167</v>
      </c>
      <c r="C35" s="148" t="s">
        <v>169</v>
      </c>
      <c r="D35" s="148" t="s">
        <v>80</v>
      </c>
      <c r="E35" s="151">
        <v>4373000</v>
      </c>
      <c r="F35" s="148">
        <v>1</v>
      </c>
      <c r="G35" s="32">
        <f t="shared" si="5"/>
        <v>4373</v>
      </c>
    </row>
    <row r="36" spans="1:7" x14ac:dyDescent="0.25">
      <c r="A36" s="75" t="s">
        <v>184</v>
      </c>
      <c r="B36" s="147" t="s">
        <v>167</v>
      </c>
      <c r="C36" s="148" t="s">
        <v>169</v>
      </c>
      <c r="D36" s="148" t="s">
        <v>80</v>
      </c>
      <c r="E36" s="151">
        <v>8989227</v>
      </c>
      <c r="F36" s="148">
        <v>1</v>
      </c>
      <c r="G36" s="32">
        <f t="shared" si="5"/>
        <v>8989.2270000000008</v>
      </c>
    </row>
    <row r="37" spans="1:7" x14ac:dyDescent="0.25">
      <c r="A37" s="75" t="s">
        <v>185</v>
      </c>
      <c r="B37" s="147" t="s">
        <v>167</v>
      </c>
      <c r="C37" s="148" t="s">
        <v>164</v>
      </c>
      <c r="D37" s="148" t="s">
        <v>80</v>
      </c>
      <c r="E37" s="151">
        <v>2083217</v>
      </c>
      <c r="F37" s="148">
        <v>1</v>
      </c>
      <c r="G37" s="32">
        <f t="shared" si="5"/>
        <v>2083.2170000000001</v>
      </c>
    </row>
    <row r="38" spans="1:7" x14ac:dyDescent="0.25">
      <c r="A38" s="75" t="s">
        <v>181</v>
      </c>
      <c r="B38" s="147" t="s">
        <v>167</v>
      </c>
      <c r="C38" s="148" t="s">
        <v>169</v>
      </c>
      <c r="D38" s="148" t="s">
        <v>80</v>
      </c>
      <c r="E38" s="151">
        <v>18507076</v>
      </c>
      <c r="F38" s="148">
        <v>1</v>
      </c>
      <c r="G38" s="32">
        <f t="shared" si="5"/>
        <v>18507.076000000001</v>
      </c>
    </row>
    <row r="39" spans="1:7" x14ac:dyDescent="0.25">
      <c r="A39" s="75" t="s">
        <v>186</v>
      </c>
      <c r="B39" s="147" t="s">
        <v>167</v>
      </c>
      <c r="C39" s="148" t="s">
        <v>169</v>
      </c>
      <c r="D39" s="148" t="s">
        <v>80</v>
      </c>
      <c r="E39" s="151">
        <v>4474446</v>
      </c>
      <c r="F39" s="148">
        <v>1</v>
      </c>
      <c r="G39" s="32">
        <f t="shared" si="5"/>
        <v>4474.4459999999999</v>
      </c>
    </row>
    <row r="40" spans="1:7" x14ac:dyDescent="0.25">
      <c r="A40" s="75" t="s">
        <v>187</v>
      </c>
      <c r="B40" s="147" t="s">
        <v>167</v>
      </c>
      <c r="C40" s="148" t="s">
        <v>169</v>
      </c>
      <c r="D40" s="148" t="s">
        <v>80</v>
      </c>
      <c r="E40" s="151">
        <v>13545828</v>
      </c>
      <c r="F40" s="148">
        <v>1</v>
      </c>
      <c r="G40" s="32">
        <f t="shared" si="5"/>
        <v>13545.828</v>
      </c>
    </row>
    <row r="41" spans="1:7" x14ac:dyDescent="0.25">
      <c r="A41" s="75" t="s">
        <v>188</v>
      </c>
      <c r="B41" s="147" t="s">
        <v>167</v>
      </c>
      <c r="C41" s="148" t="s">
        <v>169</v>
      </c>
      <c r="D41" s="148" t="s">
        <v>80</v>
      </c>
      <c r="E41" s="151">
        <v>10524853</v>
      </c>
      <c r="F41" s="148">
        <v>1</v>
      </c>
      <c r="G41" s="32">
        <f t="shared" si="5"/>
        <v>10524.852999999999</v>
      </c>
    </row>
    <row r="42" spans="1:7" x14ac:dyDescent="0.25">
      <c r="A42" s="75" t="s">
        <v>182</v>
      </c>
      <c r="B42" s="147" t="s">
        <v>167</v>
      </c>
      <c r="C42" s="148" t="s">
        <v>169</v>
      </c>
      <c r="D42" s="148" t="s">
        <v>80</v>
      </c>
      <c r="E42" s="151">
        <v>2164317</v>
      </c>
      <c r="F42" s="148">
        <v>1</v>
      </c>
      <c r="G42" s="32">
        <f t="shared" si="5"/>
        <v>2164.317</v>
      </c>
    </row>
    <row r="43" spans="1:7" x14ac:dyDescent="0.25">
      <c r="A43" s="75" t="s">
        <v>183</v>
      </c>
      <c r="B43" s="147" t="s">
        <v>167</v>
      </c>
      <c r="C43" s="148" t="s">
        <v>169</v>
      </c>
      <c r="D43" s="148" t="s">
        <v>80</v>
      </c>
      <c r="E43" s="151">
        <v>3507947</v>
      </c>
      <c r="F43" s="148">
        <v>1</v>
      </c>
      <c r="G43" s="32">
        <f t="shared" si="5"/>
        <v>3507.9470000000001</v>
      </c>
    </row>
  </sheetData>
  <mergeCells count="15">
    <mergeCell ref="A23:F23"/>
    <mergeCell ref="A8:F8"/>
    <mergeCell ref="D9:F9"/>
    <mergeCell ref="B10:F10"/>
    <mergeCell ref="A1:G1"/>
    <mergeCell ref="A2:G2"/>
    <mergeCell ref="A3:G3"/>
    <mergeCell ref="A5:G5"/>
    <mergeCell ref="A6:A7"/>
    <mergeCell ref="B6:B7"/>
    <mergeCell ref="C6:C7"/>
    <mergeCell ref="D6:D7"/>
    <mergeCell ref="E6:E7"/>
    <mergeCell ref="F6:G6"/>
    <mergeCell ref="A11:F11"/>
  </mergeCells>
  <pageMargins left="0.28000000000000003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'4'!Print_Area</vt:lpstr>
      <vt:lpstr>'2'!Print_Titles</vt:lpstr>
      <vt:lpstr>'3'!Print_Titles</vt:lpstr>
      <vt:lpstr>'4'!Print_Titles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Hasmik Aperyan</dc:creator>
  <cp:keywords>https:/mul2-mta.gov.am/tasks/1109677/oneclick/dbf3ddb815381ec12a374e24688d37d2926bc899d0e64b38bfbda0eb560024ce.xlsx?token=42cecee8ce368b8414111472b9e24718</cp:keywords>
  <cp:lastModifiedBy>Marine Parsadanyan</cp:lastModifiedBy>
  <cp:lastPrinted>2022-03-01T09:29:35Z</cp:lastPrinted>
  <dcterms:created xsi:type="dcterms:W3CDTF">2020-01-16T08:04:10Z</dcterms:created>
  <dcterms:modified xsi:type="dcterms:W3CDTF">2022-07-06T14:10:31Z</dcterms:modified>
</cp:coreProperties>
</file>