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85" yWindow="2685" windowWidth="18945" windowHeight="8970" tabRatio="423" activeTab="4"/>
  </bookViews>
  <sheets>
    <sheet name="1" sheetId="51" r:id="rId1"/>
    <sheet name="2" sheetId="37" r:id="rId2"/>
    <sheet name="3" sheetId="50" r:id="rId3"/>
    <sheet name="4" sheetId="42" r:id="rId4"/>
    <sheet name="5" sheetId="54" r:id="rId5"/>
    <sheet name="6" sheetId="53" r:id="rId6"/>
    <sheet name="7" sheetId="44" r:id="rId7"/>
    <sheet name="8" sheetId="48" r:id="rId8"/>
  </sheets>
  <externalReferences>
    <externalReference r:id="rId9"/>
  </externalReferences>
  <definedNames>
    <definedName name="_tab10" localSheetId="4">#REF!</definedName>
    <definedName name="_tab10">#REF!</definedName>
    <definedName name="_tab11" localSheetId="4">#REF!</definedName>
    <definedName name="_tab11">#REF!</definedName>
    <definedName name="_tab12" localSheetId="4">#REF!</definedName>
    <definedName name="_tab12">#REF!</definedName>
    <definedName name="_tab13" localSheetId="4">#REF!</definedName>
    <definedName name="_tab13">#REF!</definedName>
    <definedName name="_tab14" localSheetId="4">#REF!</definedName>
    <definedName name="_tab14">#REF!</definedName>
    <definedName name="_tab15" localSheetId="4">#REF!</definedName>
    <definedName name="_tab15">#REF!</definedName>
    <definedName name="_tab16" localSheetId="4">#REF!</definedName>
    <definedName name="_tab16">#REF!</definedName>
    <definedName name="_tab17" localSheetId="4">#REF!</definedName>
    <definedName name="_tab17">#REF!</definedName>
    <definedName name="_tab18" localSheetId="4">#REF!</definedName>
    <definedName name="_tab18">#REF!</definedName>
    <definedName name="_tab19" localSheetId="4">#REF!</definedName>
    <definedName name="_tab19">#REF!</definedName>
    <definedName name="_tab20" localSheetId="4">#REF!</definedName>
    <definedName name="_tab20">#REF!</definedName>
    <definedName name="_tab21" localSheetId="4">#REF!</definedName>
    <definedName name="_tab21">#REF!</definedName>
    <definedName name="_tab22" localSheetId="4">#REF!</definedName>
    <definedName name="_tab22">#REF!</definedName>
    <definedName name="_tab23" localSheetId="4">#REF!</definedName>
    <definedName name="_tab23">#REF!</definedName>
    <definedName name="_tab24" localSheetId="4">#REF!</definedName>
    <definedName name="_tab24">#REF!</definedName>
    <definedName name="_tab5" localSheetId="4">#REF!</definedName>
    <definedName name="_tab5">#REF!</definedName>
    <definedName name="_tab6" localSheetId="4">#REF!</definedName>
    <definedName name="_tab6">#REF!</definedName>
    <definedName name="_tab7" localSheetId="4">#REF!</definedName>
    <definedName name="_tab7">#REF!</definedName>
    <definedName name="_tab8" localSheetId="4">#REF!</definedName>
    <definedName name="_tab8">#REF!</definedName>
    <definedName name="_tab9" localSheetId="4">#REF!</definedName>
    <definedName name="_tab9">#REF!</definedName>
    <definedName name="AgencyCode" localSheetId="2">#REF!</definedName>
    <definedName name="AgencyCode" localSheetId="3">#REF!</definedName>
    <definedName name="AgencyCode">#REF!</definedName>
    <definedName name="AgencyName" localSheetId="3">#REF!</definedName>
    <definedName name="AgencyName">#REF!</definedName>
    <definedName name="Functional1" localSheetId="3">#REF!</definedName>
    <definedName name="Functional1">#REF!</definedName>
    <definedName name="PANature" localSheetId="3">#REF!</definedName>
    <definedName name="PANature">#REF!</definedName>
    <definedName name="par_count" localSheetId="4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4">#REF!,#REF!,#REF!,#REF!,#REF!</definedName>
    <definedName name="par_qual">#REF!,#REF!,#REF!,#REF!,#REF!</definedName>
    <definedName name="par_time" localSheetId="4">#REF!,#REF!,#REF!,#REF!</definedName>
    <definedName name="par_time">#REF!,#REF!,#REF!,#REF!</definedName>
    <definedName name="par2.12s" localSheetId="4">#REF!</definedName>
    <definedName name="par2.12s">#REF!</definedName>
    <definedName name="par2.4s" localSheetId="4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4">#REF!,#REF!</definedName>
    <definedName name="par2.5s">#REF!,#REF!</definedName>
    <definedName name="par2.6s" localSheetId="4">#REF!,#REF!,#REF!,#REF!</definedName>
    <definedName name="par2.6s">#REF!,#REF!,#REF!,#REF!</definedName>
    <definedName name="par2.7s" localSheetId="4">#REF!,#REF!</definedName>
    <definedName name="par2.7s">#REF!,#REF!</definedName>
    <definedName name="par2.9s" localSheetId="4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4">#REF!,#REF!</definedName>
    <definedName name="par4.10s">#REF!,#REF!</definedName>
    <definedName name="par4.11d" localSheetId="4">#REF!,#REF!,#REF!,#REF!,#REF!</definedName>
    <definedName name="par4.11d">#REF!,#REF!,#REF!,#REF!,#REF!</definedName>
    <definedName name="par4.12d" localSheetId="4">#REF!</definedName>
    <definedName name="par4.12d">#REF!</definedName>
    <definedName name="par4.13s" localSheetId="4">#REF!</definedName>
    <definedName name="par4.13s">#REF!</definedName>
    <definedName name="par4.14" localSheetId="4">#REF!,#REF!,#REF!,#REF!,#REF!,#REF!</definedName>
    <definedName name="par4.14">#REF!,#REF!,#REF!,#REF!,#REF!,#REF!</definedName>
    <definedName name="par4.15" localSheetId="4">#REF!,#REF!,#REF!</definedName>
    <definedName name="par4.15">#REF!,#REF!,#REF!</definedName>
    <definedName name="par4.16" localSheetId="4">#REF!,#REF!,#REF!</definedName>
    <definedName name="par4.16">#REF!,#REF!,#REF!</definedName>
    <definedName name="par4.17" localSheetId="4">#REF!,#REF!,#REF!,#REF!</definedName>
    <definedName name="par4.17">#REF!,#REF!,#REF!,#REF!</definedName>
    <definedName name="par4.18d" localSheetId="4">#REF!,#REF!</definedName>
    <definedName name="par4.18d">#REF!,#REF!</definedName>
    <definedName name="par4.19s" localSheetId="4">#REF!</definedName>
    <definedName name="par4.19s">#REF!</definedName>
    <definedName name="par4.20f" localSheetId="4">#REF!</definedName>
    <definedName name="par4.20f">#REF!</definedName>
    <definedName name="par4.21f" localSheetId="4">#REF!</definedName>
    <definedName name="par4.21f">#REF!</definedName>
    <definedName name="par4.22" localSheetId="4">#REF!</definedName>
    <definedName name="par4.22">#REF!</definedName>
    <definedName name="par4.4" localSheetId="4">#REF!</definedName>
    <definedName name="par4.4">#REF!</definedName>
    <definedName name="par4.5" localSheetId="4">#REF!</definedName>
    <definedName name="par4.5">#REF!</definedName>
    <definedName name="par4.6s" localSheetId="4">#REF!</definedName>
    <definedName name="par4.6s">#REF!</definedName>
    <definedName name="par4.7s" localSheetId="4">#REF!</definedName>
    <definedName name="par4.7s">#REF!</definedName>
    <definedName name="par4.8" localSheetId="4">#REF!,#REF!,#REF!,#REF!,#REF!</definedName>
    <definedName name="par4.8">#REF!,#REF!,#REF!,#REF!,#REF!</definedName>
    <definedName name="par4.9" localSheetId="4">#REF!,#REF!,#REF!,#REF!,#REF!,#REF!</definedName>
    <definedName name="par4.9">#REF!,#REF!,#REF!,#REF!,#REF!,#REF!</definedName>
    <definedName name="par5.1" localSheetId="4">#REF!,#REF!</definedName>
    <definedName name="par5.1">#REF!,#REF!</definedName>
    <definedName name="par5.3" localSheetId="4">#REF!,#REF!,#REF!,#REF!,#REF!,#REF!</definedName>
    <definedName name="par5.3">#REF!,#REF!,#REF!,#REF!,#REF!,#REF!</definedName>
    <definedName name="par5.4" localSheetId="4">#REF!,#REF!,#REF!,#REF!,#REF!</definedName>
    <definedName name="par5.4">#REF!,#REF!,#REF!,#REF!,#REF!</definedName>
    <definedName name="par5.5" localSheetId="4">#REF!</definedName>
    <definedName name="par5.5">#REF!</definedName>
    <definedName name="par5.6" localSheetId="4">#REF!,#REF!</definedName>
    <definedName name="par5.6">#REF!,#REF!</definedName>
    <definedName name="PAType" localSheetId="3">#REF!</definedName>
    <definedName name="PAType">#REF!</definedName>
    <definedName name="Performance2" localSheetId="3">#REF!</definedName>
    <definedName name="Performance2">#REF!</definedName>
    <definedName name="PerformanceType" localSheetId="3">#REF!</definedName>
    <definedName name="PerformanceType">#REF!</definedName>
    <definedName name="program" localSheetId="4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_xlnm.Print_Titles" localSheetId="1">'2'!$6:$8</definedName>
    <definedName name="_xlnm.Print_Titles" localSheetId="2">'3'!$8:$9</definedName>
    <definedName name="_xlnm.Print_Titles" localSheetId="3">'4'!$7:$8</definedName>
    <definedName name="_xlnm.Print_Area" localSheetId="3">'4'!$A$1:$F$36</definedName>
  </definedNames>
  <calcPr calcId="145621"/>
</workbook>
</file>

<file path=xl/calcChain.xml><?xml version="1.0" encoding="utf-8"?>
<calcChain xmlns="http://schemas.openxmlformats.org/spreadsheetml/2006/main">
  <c r="D22" i="53" l="1"/>
  <c r="E22" i="53"/>
  <c r="C22" i="53"/>
  <c r="E19" i="54"/>
  <c r="F19" i="54"/>
  <c r="D19" i="54"/>
  <c r="F12" i="54" l="1"/>
  <c r="F10" i="54" s="1"/>
  <c r="F9" i="54" s="1"/>
  <c r="E12" i="54"/>
  <c r="D12" i="54"/>
  <c r="D10" i="54" s="1"/>
  <c r="D9" i="54" s="1"/>
  <c r="E10" i="54"/>
  <c r="E9" i="54"/>
  <c r="H20" i="50"/>
  <c r="I20" i="50"/>
  <c r="G20" i="50"/>
  <c r="H22" i="50"/>
  <c r="I22" i="50"/>
  <c r="G22" i="50"/>
  <c r="E14" i="51"/>
  <c r="E12" i="51" s="1"/>
  <c r="E11" i="51" s="1"/>
  <c r="E9" i="51" s="1"/>
  <c r="D14" i="51"/>
  <c r="D12" i="51" s="1"/>
  <c r="D11" i="51" s="1"/>
  <c r="D9" i="51" s="1"/>
  <c r="F15" i="51"/>
  <c r="F14" i="51"/>
  <c r="F12" i="51"/>
  <c r="F11" i="51"/>
  <c r="F9" i="51"/>
  <c r="G31" i="48" l="1"/>
  <c r="G30" i="48"/>
  <c r="G29" i="48"/>
  <c r="G28" i="48"/>
  <c r="G26" i="48"/>
  <c r="G27" i="48"/>
  <c r="G36" i="48" l="1"/>
  <c r="F18" i="37" l="1"/>
  <c r="D18" i="37" s="1"/>
  <c r="F19" i="37"/>
  <c r="D19" i="37" s="1"/>
  <c r="F20" i="37"/>
  <c r="D20" i="37" s="1"/>
  <c r="F17" i="37"/>
  <c r="D17" i="37" s="1"/>
  <c r="F16" i="37"/>
  <c r="D16" i="37" s="1"/>
  <c r="C17" i="37"/>
  <c r="C18" i="37"/>
  <c r="C19" i="37"/>
  <c r="C20" i="37"/>
  <c r="C16" i="37"/>
  <c r="G15" i="37"/>
  <c r="H15" i="37"/>
  <c r="F26" i="37"/>
  <c r="D26" i="37" s="1"/>
  <c r="F27" i="37"/>
  <c r="D27" i="37" s="1"/>
  <c r="F25" i="37"/>
  <c r="D25" i="37" s="1"/>
  <c r="C27" i="37"/>
  <c r="C26" i="37"/>
  <c r="C25" i="37"/>
  <c r="G24" i="37"/>
  <c r="H24" i="37"/>
  <c r="E24" i="37"/>
  <c r="F23" i="37"/>
  <c r="F22" i="37"/>
  <c r="E15" i="37"/>
  <c r="C21" i="37"/>
  <c r="C22" i="37"/>
  <c r="C23" i="37"/>
  <c r="C24" i="37"/>
  <c r="E18" i="42"/>
  <c r="F18" i="42"/>
  <c r="D18" i="42"/>
  <c r="F15" i="37" l="1"/>
  <c r="F24" i="37"/>
  <c r="G23" i="37" l="1"/>
  <c r="D31" i="42"/>
  <c r="D26" i="42"/>
  <c r="E26" i="42"/>
  <c r="F26" i="42"/>
  <c r="E31" i="42"/>
  <c r="F31" i="42"/>
  <c r="G32" i="48"/>
  <c r="D16" i="42" l="1"/>
  <c r="G37" i="50" s="1"/>
  <c r="F16" i="42"/>
  <c r="E16" i="42"/>
  <c r="F15" i="42" l="1"/>
  <c r="I37" i="50"/>
  <c r="H37" i="50"/>
  <c r="G33" i="48" l="1"/>
  <c r="G35" i="48" l="1"/>
  <c r="G37" i="48"/>
  <c r="G23" i="48" l="1"/>
  <c r="G24" i="48"/>
  <c r="G25" i="48"/>
  <c r="G34" i="48"/>
  <c r="G20" i="48"/>
  <c r="G16" i="48"/>
  <c r="G17" i="48"/>
  <c r="G18" i="48"/>
  <c r="G19" i="48"/>
  <c r="G13" i="48" l="1"/>
  <c r="G14" i="48"/>
  <c r="G15" i="48"/>
  <c r="H23" i="37" l="1"/>
  <c r="G21" i="48" l="1"/>
  <c r="G12" i="48"/>
  <c r="G22" i="48" l="1"/>
  <c r="G11" i="48"/>
  <c r="G10" i="48" l="1"/>
  <c r="G9" i="48" l="1"/>
  <c r="G8" i="48" s="1"/>
  <c r="F21" i="37" l="1"/>
  <c r="F13" i="37" s="1"/>
  <c r="I13" i="37" s="1"/>
  <c r="H21" i="37"/>
  <c r="H13" i="37" s="1"/>
  <c r="E23" i="37"/>
  <c r="D23" i="37" s="1"/>
  <c r="E21" i="37" l="1"/>
  <c r="E13" i="37" s="1"/>
  <c r="E28" i="37" s="1"/>
  <c r="H28" i="37"/>
  <c r="G21" i="37"/>
  <c r="G13" i="37" s="1"/>
  <c r="H11" i="37" l="1"/>
  <c r="G11" i="37"/>
  <c r="F28" i="37" l="1"/>
  <c r="D28" i="37" s="1"/>
  <c r="E11" i="37"/>
  <c r="D21" i="37"/>
  <c r="D22" i="37"/>
  <c r="D24" i="37"/>
  <c r="F11" i="37" l="1"/>
  <c r="F13" i="42"/>
  <c r="D15" i="42"/>
  <c r="D13" i="42" s="1"/>
  <c r="D23" i="44" l="1"/>
  <c r="E13" i="42"/>
  <c r="D11" i="42"/>
  <c r="D9" i="42" s="1"/>
  <c r="C23" i="44"/>
  <c r="C40" i="44" s="1"/>
  <c r="H9" i="37" l="1"/>
  <c r="G9" i="37"/>
  <c r="E9" i="37"/>
  <c r="G36" i="50" l="1"/>
  <c r="G35" i="50" s="1"/>
  <c r="E23" i="44"/>
  <c r="E40" i="44" s="1"/>
  <c r="D15" i="37"/>
  <c r="G34" i="50" l="1"/>
  <c r="G33" i="50" s="1"/>
  <c r="G31" i="50" s="1"/>
  <c r="G30" i="50" s="1"/>
  <c r="H30" i="50" s="1"/>
  <c r="H36" i="50"/>
  <c r="H35" i="50" s="1"/>
  <c r="I36" i="50"/>
  <c r="I35" i="50" s="1"/>
  <c r="G29" i="50" l="1"/>
  <c r="G28" i="50" s="1"/>
  <c r="G27" i="50" s="1"/>
  <c r="G26" i="50" s="1"/>
  <c r="G24" i="50" s="1"/>
  <c r="H34" i="50"/>
  <c r="H33" i="50" s="1"/>
  <c r="H31" i="50" s="1"/>
  <c r="E11" i="42"/>
  <c r="E9" i="42" s="1"/>
  <c r="F11" i="42"/>
  <c r="F9" i="42" s="1"/>
  <c r="D13" i="37"/>
  <c r="I34" i="50" l="1"/>
  <c r="I33" i="50" s="1"/>
  <c r="I31" i="50" s="1"/>
  <c r="I30" i="50" s="1"/>
  <c r="I29" i="50" s="1"/>
  <c r="I28" i="50" s="1"/>
  <c r="I27" i="50" s="1"/>
  <c r="I26" i="50" s="1"/>
  <c r="I24" i="50" s="1"/>
  <c r="G18" i="50"/>
  <c r="G16" i="50" s="1"/>
  <c r="G14" i="50" s="1"/>
  <c r="G12" i="50" s="1"/>
  <c r="G10" i="50" s="1"/>
  <c r="H29" i="50"/>
  <c r="H28" i="50" s="1"/>
  <c r="H27" i="50" s="1"/>
  <c r="H26" i="50" s="1"/>
  <c r="H24" i="50" s="1"/>
  <c r="D11" i="37"/>
  <c r="F9" i="37"/>
  <c r="D9" i="37" s="1"/>
  <c r="I18" i="50" l="1"/>
  <c r="I16" i="50" s="1"/>
  <c r="I14" i="50" s="1"/>
  <c r="I12" i="50" s="1"/>
  <c r="I10" i="50" s="1"/>
  <c r="H18" i="50"/>
  <c r="H16" i="50" s="1"/>
  <c r="H14" i="50" s="1"/>
  <c r="H12" i="50" s="1"/>
  <c r="H10" i="50" s="1"/>
</calcChain>
</file>

<file path=xl/sharedStrings.xml><?xml version="1.0" encoding="utf-8"?>
<sst xmlns="http://schemas.openxmlformats.org/spreadsheetml/2006/main" count="350" uniqueCount="176">
  <si>
    <t>______________ ի    ___Ն որոշման</t>
  </si>
  <si>
    <t xml:space="preserve"> Ծրագրային դասիչը</t>
  </si>
  <si>
    <t xml:space="preserve"> Տարի</t>
  </si>
  <si>
    <t xml:space="preserve"> այդ թվում`</t>
  </si>
  <si>
    <t xml:space="preserve"> ԸՆԴԱՄԵՆԸ ԾԱԽՍԵՐ</t>
  </si>
  <si>
    <t xml:space="preserve"> Գործառական դասիչը</t>
  </si>
  <si>
    <t>այդ թվում՝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</si>
  <si>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</si>
  <si>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</si>
  <si>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</si>
  <si>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</si>
  <si>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</si>
  <si>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</si>
  <si>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</si>
  <si>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</si>
  <si>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</si>
  <si>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</si>
  <si>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01</t>
  </si>
  <si>
    <t>այդ թվում` ըստ կատարողների</t>
  </si>
  <si>
    <t>այդ թվում` բյուջետային ծախսերի տնտեսագիտական դասակարգման հոդվածների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</si>
  <si>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</si>
  <si>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</si>
  <si>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</si>
  <si>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</si>
  <si>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</si>
  <si>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</si>
  <si>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</si>
  <si>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</si>
  <si>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</si>
  <si>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</si>
  <si>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</si>
  <si>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</si>
  <si>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</si>
  <si>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այդ թվում՝ ըստ ուղղությունների</t>
  </si>
  <si>
    <t>ՀՀ ՏԱՐԱԾՔԱՅԻՆ ԿԱՌԱՎԱՐՄԱՆ ԵՎ ԵՆԹԱԿԱՌՈՒՑՎԱԾՔՆԵՐԻ ՆԱԽԱՐԱՐՈՒԹՅՈՒՆ</t>
  </si>
  <si>
    <t>Պետական նշանակության ավտոճանապարհների հիմնանորոգում</t>
  </si>
  <si>
    <t>Ցուցանիշների փոփոխությունը 
(ավելացումները նշված են դրական նշանով, իսկ նվազեցումները` փակագծերում)</t>
  </si>
  <si>
    <t>ՀՀ տարածքային կառավարման և ենթակառուցվածքների նախարարություն</t>
  </si>
  <si>
    <t xml:space="preserve"> 04</t>
  </si>
  <si>
    <t xml:space="preserve"> ՏՆՏԵՍԱԿԱՆ ՀԱՐԱԲԵՐՈՒԹՅՈՒՆՆԵՐ</t>
  </si>
  <si>
    <t xml:space="preserve"> 05</t>
  </si>
  <si>
    <t xml:space="preserve"> Տրանսպորտ</t>
  </si>
  <si>
    <t xml:space="preserve"> Ճանապարհային տրանսպորտ</t>
  </si>
  <si>
    <t xml:space="preserve"> 1049</t>
  </si>
  <si>
    <t xml:space="preserve"> Ճանապարհային ցանցի բարելավում</t>
  </si>
  <si>
    <t xml:space="preserve"> 21001</t>
  </si>
  <si>
    <t xml:space="preserve"> Պետական նշանակության ավտոճանապարհների հիմնանորոգում</t>
  </si>
  <si>
    <t xml:space="preserve"> - Շենքերի և շինությունների կապիտալ վերանորոգում</t>
  </si>
  <si>
    <t>Հավելված N4</t>
  </si>
  <si>
    <t xml:space="preserve"> 1049 </t>
  </si>
  <si>
    <t xml:space="preserve"> Ճանապարհային ցանցի բարելավում </t>
  </si>
  <si>
    <t xml:space="preserve"> 21001 </t>
  </si>
  <si>
    <t xml:space="preserve"> Պետական նշանակության ավտոճանապարհների հիմնանորոգում </t>
  </si>
  <si>
    <t xml:space="preserve"> Հանրության կողմից անմիջականորեն օգտագործվող ակտիվների հետ կապված միջոցառումներ </t>
  </si>
  <si>
    <t xml:space="preserve"> Միջպետական նշանակության ավտոճանապարհներ </t>
  </si>
  <si>
    <t xml:space="preserve"> ՄԱՍ 1. ՊԵՏԱԿԱՆ ՄԱՐՄՆԻ ԳԾՈՎ ԱՐԴՅՈՒՆՔԱՅԻՆ (ԿԱՏԱՐՈՂԱԿԱՆ) ՑՈՒՑԱՆԻՇՆԵՐԸ </t>
  </si>
  <si>
    <t>Միջպետական նշանակության ավտոճանապարհներ, այդ թվում</t>
  </si>
  <si>
    <t>Հավելված N3</t>
  </si>
  <si>
    <t xml:space="preserve"> ՀՀ տարածքային կառավարման և ենթակառուցվածքների նախարարություն</t>
  </si>
  <si>
    <t xml:space="preserve"> Հանրության կողմից անմիջականորեն օգտագործվող ակտիվների հետ կապված միջոցառումներ</t>
  </si>
  <si>
    <t xml:space="preserve"> Միջպետական՝ հանրապետական և մարզային նշանակության ավտոճանապարհների քայքայված ծածկի վերանորոգում՝ մաշված ծածկի փոխարինում_x000D_
 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</si>
  <si>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</si>
  <si>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</si>
  <si>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</si>
  <si>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</si>
  <si>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</si>
  <si>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</si>
  <si>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</si>
  <si>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Բաժին N 04</t>
  </si>
  <si>
    <t>Խումբ N 05</t>
  </si>
  <si>
    <t>Դաս N 01</t>
  </si>
  <si>
    <t>1049   21001</t>
  </si>
  <si>
    <t xml:space="preserve"> ՄԱՍ II. ԱՇԽԱՏԱՆՔՆԵՐ</t>
  </si>
  <si>
    <t xml:space="preserve"> ՄԱՍ III. ԾԱՌԱՅՈՒԹՅՈՒՆՆԵՐ</t>
  </si>
  <si>
    <t>Մարզային նշանակության ավտոճանապարհներ, այդ թվում</t>
  </si>
  <si>
    <t>Հանրապետական նշանակության ավտոճանապարհներ, այդ թվում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</si>
  <si>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</si>
  <si>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</si>
  <si>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</si>
  <si>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Միջպետական՝ հանրապետական և մարզային նշանակության ավտոճանապարհների քայքայված ծածկի վերանորոգում՝ մաշված ծածկի փոխարինում_x000D_</t>
  </si>
  <si>
    <t xml:space="preserve"> ՀՀ կառավարություն</t>
  </si>
  <si>
    <t>ՀՀ կառավարություն</t>
  </si>
  <si>
    <t>ՀՀ ԿԱՌԱՎԱՐՈՒԹՅՈՒՆ</t>
  </si>
  <si>
    <t>Առաջին կիսամյակ</t>
  </si>
  <si>
    <t xml:space="preserve"> Ինն ամիս</t>
  </si>
  <si>
    <t>հազ. դրամ</t>
  </si>
  <si>
    <t>ճանապարհների վերանորոգման աշխատանքներ</t>
  </si>
  <si>
    <t>դրամ</t>
  </si>
  <si>
    <t>հեղինակային հսկողության ծառայություններ</t>
  </si>
  <si>
    <t>տեխնիկական հսկողության ծառայություններ</t>
  </si>
  <si>
    <t xml:space="preserve">ՀՀ կառավարության  2022 թվականի </t>
  </si>
  <si>
    <t>«ՀԱՅԱՍՏԱՆԻ ՀԱՆՐԱՊԵՏՈՒԹՅԱՆ 2022 ԹՎԱԿԱՆԻ ՊԵՏԱԿԱՆ ԲՅՈՒՋԵԻ ՄԱՍԻՆ» ՀԱՅԱՍՏԱՆԻ ՀԱՆՐԱՊԵՏՈՒԹՅԱՆ
ՕՐԵՆՔԻ N 1 ՀԱՎԵԼՎԱԾԻ N 3 ԱՂՅՈՒՍԱԿՈՒՄ ԿԱՏԱՐՎՈՂ ՓՈՓՈԽՈՒԹՅՈՒՆՆԵՐԸ ԵՎ ԼՐԱՑՈՒՄՆԵՐԸ</t>
  </si>
  <si>
    <t>Հավելված N2</t>
  </si>
  <si>
    <t>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</si>
  <si>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>ՀԱՅԱՍՏԱՆԻ ՀԱՆՐԱՊԵՏՈՒԹՅԱՆ ԿԱՌԱՎԱՐՈՒԹՅԱՆ 2021 ԹՎԱԿԱՆԻ ԴԵԿՏԵՄԲԵՐԻ 23-Ի N 2121-Ն ՈՐՈՇՄԱՆ N 5 ՀԱՎԵԼՎԱԾԻ N 2 ԱՂՅՈՒՍԱԿՈՒՄ ԿԱՏԱՐՎՈՂ ՓՈՓՈԽՈՒԹՅՈՒՆՆԵՐԸ ԵՎ ԼՐԱՑՈՒՄՆԵՐԸ</t>
  </si>
  <si>
    <t>ՀԱՅԱՍՏԱՆԻ ՀԱՆՐԱՊԵՏՈՒԹՅԱՆ ԿԱՌԱՎԱՐՈՒԹՅԱՆ 2021 ԹՎԱԿԱՆԻ ԴԵԿՏԵՄԲԵՐԻ 23-Ի N 2121-Ն ՈՐՈՇՄԱՆ N 9.1 ՀԱՎԵԼՎԱԾԻ NN 9.1.8 և 9.1.59 ԱՂՅՈՒՍԱԿՆԵՐՈՒՄ ԿԱՏԱՐՎՈՂ ՓՈՓՈԽՈՒԹՅՈՒՆՆԵՐԸ ԵՎ ԼՐԱՑՈՒՄՆԵՐԸ</t>
  </si>
  <si>
    <t>Աղյուսակ 9.1.8</t>
  </si>
  <si>
    <t>Աղյուսակ 9.1.59</t>
  </si>
  <si>
    <t>ՀԱՅԱՍՏԱՆԻ ՀԱՆՐԱՊԵՏՈՒԹՅԱՆ ԿԱՌԱՎԱՐՈՒԹՅԱՆ 2021 ԹՎԱԿԱՆԻ ԴԵԿՏԵՄԲԵՐԻ 23-Ի N 2121-Ն ՈՐՈՇՄԱՆ N 10 ՀԱՎԵԼՎԱԾՈՒՄ ԿԱՏԱՐՎՈՂ ԼՐԱՑՈՒՄՆԵՐԸ</t>
  </si>
  <si>
    <t>2</t>
  </si>
  <si>
    <t>Բաժին</t>
  </si>
  <si>
    <t>Խումբ</t>
  </si>
  <si>
    <t>Դաս</t>
  </si>
  <si>
    <t xml:space="preserve"> Միջոցառումն իրականացնողի անվանումը </t>
  </si>
  <si>
    <t xml:space="preserve">  Մասնագիտացված միավոր </t>
  </si>
  <si>
    <t xml:space="preserve"> Հանրապետական նշանակության ավտոճանապարհներ </t>
  </si>
  <si>
    <t>ՀՀ կառավարության 2022 թվականի</t>
  </si>
  <si>
    <t xml:space="preserve"> Մարզային նշանակության ավտոճանապարհներ </t>
  </si>
  <si>
    <t>Ցուցանիշների փոփոխությունը 
(ավելացումները նշված են դրական նշանով)</t>
  </si>
  <si>
    <t>Տ-7-48, Գյումրի (Տ-7-58) - Արևիկ – Այգեբաց - Վարդաքար - /Հ-21/ մարզային նշանակության ավտոճանապարհի կմ10+900 - կմ16+200 հատվածի հիմնանորոգում</t>
  </si>
  <si>
    <t>Տ-8-22, /Մ-2/ - Վարդավանք – Խդրանց - Ագարակ ավտոճանապարհի կմ0+000 - կմ13+100 հատվածի հիմնանորոգում</t>
  </si>
  <si>
    <t xml:space="preserve">Մարտունի քաղաքի Սայաթ Նովա փողոցի (Մ-10-ի շրջանց) ավտոճանապարհի հիմնանորոգում </t>
  </si>
  <si>
    <t xml:space="preserve"> ՀՀ Գեղարքունիքի մարզի Մարտունի համայնքի Մյասնիկյան  փողոցի  մայթերի կառուցում</t>
  </si>
  <si>
    <t>Արթիկ համայնքի Սպանդարյան փողոցի ասֆալտապատում</t>
  </si>
  <si>
    <t>Հ-3, Երևան (Ջրաշխարհ, Մ-4-ի հետ հատման տեղ) - Գառնի -Գեղարդի վանք հանրապետական նշանակության ավտոճանապարհի կմ27+500-կմ33+500 հատվածի հիմնանորոգում</t>
  </si>
  <si>
    <t>Հ-5, /Հ-6/-Նոր Գեղի-Արգել-Արզական-Հրազդան հանրապետական նշանակության ավտոճանապարհի կմ 25+200 - կմ36+000 հատվածի հիմնանորոգում</t>
  </si>
  <si>
    <t>Հ-32, /Մ-1/ (Գյումրի) - Կապս - Ամասիա - /Մ-1/ հանրապետական նշանակության ավտոճանապարհի կմ 20+900-կմ 22+700 և կմ 23+000-կմ 31+200 հատվածների հիմնանորոգում</t>
  </si>
  <si>
    <t>Հ-70, Մ-6 – Աթան հանրապետական նշանակության ավտոճանապարհի կմ0+000 - կմ27+500 հատվածի հիմնանորոգում</t>
  </si>
  <si>
    <t>Մ-2, Երևան-Երասխ-Գորիս-Մեղրի-Իրանի սահման կմ98+000 - կմ101+400 հատվածի հիմնանորոգում</t>
  </si>
  <si>
    <t>Մ-2, Երևան-Երասխ-Գորիս-Մեղրի-Իրանի սահման միջպետական նշանակության ավտոճանապարհի կմ108+400 - կմ126+100 հատվածի հիմնանորոգում</t>
  </si>
  <si>
    <t>Մ-2, Երևան-Երասխ-Գորիս-Մեղրի-Իրանի սահման կմ196+000- կմ202+200հատվածի հիմնանորոգում</t>
  </si>
  <si>
    <t>Մ-3, Թուրքիայի սահման-Մարգարա-Վանաձոր-Տաշիր-Վրաստանի սահման միջպետական նշանակության ավտոճանապարհի կմ72+000-կմ75+500 հատվածի հիմնանորոգում</t>
  </si>
  <si>
    <t>Մ-4, Երևան-Սևան-Իջևան-Ադրբեջանի սահման միջպետական նշանակության ավտոճանապարհի կմ83+200-կմ91+176 հատվածի հիմնանորոգում և ոլորանների պարամետրերի բարելավում</t>
  </si>
  <si>
    <t>Մ-11, Մարտունի - Վարդենիս - ԼՂՀ սահման միջպետական նշանակության ավտոճանապարհի կմ0+000-կմ5+900 հատվածի հիմնանորոգում</t>
  </si>
  <si>
    <t>Մ-13, /Մ-2/ - Անգեղակոթ - Նախիջևանի սահման միջպետական նշանակության ավտոճանապարհի կմ0+000-կմ8+000 հատվածի հիմնանորոգում</t>
  </si>
  <si>
    <t>71351540/533</t>
  </si>
  <si>
    <t>71351540/510</t>
  </si>
  <si>
    <t>71351540/508</t>
  </si>
  <si>
    <t>71351540/532</t>
  </si>
  <si>
    <t>71351540/528</t>
  </si>
  <si>
    <t>ՀԲՄ</t>
  </si>
  <si>
    <t>ՄԱ</t>
  </si>
  <si>
    <t xml:space="preserve">  -ի N               - Ն որոշման</t>
  </si>
  <si>
    <t>հազար դրամ</t>
  </si>
  <si>
    <t xml:space="preserve"> Ծրագրի անվանումը`</t>
  </si>
  <si>
    <t xml:space="preserve"> Ծրագրի նպատակը`</t>
  </si>
  <si>
    <t xml:space="preserve"> Ճանապարհային ցանցի բարելավում և անվտանգ երթևեկության ապահովում</t>
  </si>
  <si>
    <t xml:space="preserve"> Վերջնական արդյունքի նկարագրությունը`</t>
  </si>
  <si>
    <t xml:space="preserve"> Ճանապարհների ծածկի որակի և փոխադրումների արդյունավետության բարելավում, ճանապարհների վիճակով պայմանավորված պատահարների նվազում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</si>
  <si>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</si>
  <si>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</si>
  <si>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</si>
  <si>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Միջպետական, հանրապետական և մարզային նշանակության ավտոճոնապարհների քայքայված ծածկի վերանորոգում, մաշված ծածկի փոխարինում</t>
  </si>
  <si>
    <t>ՀԱՅԱՍՏԱՆԻ ՀԱՆՐԱՊԵՏՈՒԹՅԱՆ ԿԱՌԱՎԱՐՈՒԹՅԱՆ 2021 ԹՎԱԿԱՆԻ ԴԵԿՏԵՄԲԵՐԻ 23-Ի N 2121-Ն ՈՐՈՇՄԱՆ N 9 ՀԱՎԵԼՎԱԾՈՒՄ N 9.7 ԱՂՅՈՒՍԱԿՈՒՄ ԿԱՏԱՐՎՈՂ ԼՐԱՑՈՒՄՆԵՐԸ</t>
  </si>
  <si>
    <t xml:space="preserve"> Աղյուսակ 9.7 </t>
  </si>
  <si>
    <t xml:space="preserve"> ՀՀ տարածքային կառավարման և ենթակառուցվածքների նախարարություն </t>
  </si>
  <si>
    <t xml:space="preserve"> ՄԱՍ 2. ՊԵՏԱԿԱՆ ՄԱՐՄՆԻ ԳԾՈՎ ԱՐԴՅՈՒՆՔԱՅԻՆ (ԿԱՏԱՐՈՂԱԿԱՆ) ՑՈՒՑԱՆԻՇՆԵՐԸ </t>
  </si>
  <si>
    <t xml:space="preserve"> Առաջին կիսամյակ </t>
  </si>
  <si>
    <t xml:space="preserve"> Ինն ամիս </t>
  </si>
  <si>
    <t xml:space="preserve"> Տարի </t>
  </si>
  <si>
    <t>Հավելված N6</t>
  </si>
  <si>
    <t>Ցուցանիշների փոփոխությունը                                                        (Ավելացումները նշված են դրական նշանով)</t>
  </si>
  <si>
    <t>Հավելված N8</t>
  </si>
  <si>
    <t>Հավելված N7</t>
  </si>
  <si>
    <t>Հավելված N 1</t>
  </si>
  <si>
    <t>Ցուցանիշների փոփոխությունը                                                        (Նվազեցումները նշված են փակագծերում)</t>
  </si>
  <si>
    <t>Ցուցանիշների փոփոխությունը 
(Ավելացումները նշված են դրական նշանով)</t>
  </si>
  <si>
    <t xml:space="preserve">ՀԱՅԱՍՏԱՆԻ ՀԱՆՐԱՊԵՏՈՒԹՅԱՆ ԿԱՌԱՎԱՐՈՒԹՅԱՆ 2021 ԹՎԱԿԱՆԻ ԴԵԿՏԵՄԲԵՐԻ 23-Ի N 2121-Ն ՈՐՈՇՄԱՆ N 1 ՀԱՎԵԼՎԱԾԻ N 1 ԱՂՅՈՒՍԱԿՈՒՄ ԿԱՏԱՐՎՈՂ ԼՐԱՑՈՒՄՆԵՐԸ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</si>
  <si>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Պետական  բյուջեի  դեֆիցիտի ֆինանսավորման աղբյուրների ու դրանց տարրերի անվանումները</t>
  </si>
  <si>
    <t>Ցուցանիշների փոփոխությունը (մուտքերի նվազումը և ելքերի ավելացումը ներկայացված է փակագծերում)</t>
  </si>
  <si>
    <t>Ինն ամիս</t>
  </si>
  <si>
    <t>Տարի</t>
  </si>
  <si>
    <t xml:space="preserve">  ԸՆԴԱՄԵՆԸ</t>
  </si>
  <si>
    <t>Ա.Ներքին աղբյուրներ-ընդամենը</t>
  </si>
  <si>
    <t>2. Ֆինանսական զուտ ակտիվներ</t>
  </si>
  <si>
    <t>2.6.Այլ</t>
  </si>
  <si>
    <t>ժամանակավորապես ազատ միջոցներ</t>
  </si>
  <si>
    <t>հազար  դրամներով</t>
  </si>
  <si>
    <t>Ծրագրային դասիչը</t>
  </si>
  <si>
    <t>Բյուջետային հատկացումների գլխավոր կարգադրիչների, ծրագրերի և միջոցառումների անվանումները</t>
  </si>
  <si>
    <t>Ցուցանիշների փոփոխությունները (ավելացումները նշված են դրական նշանով)</t>
  </si>
  <si>
    <t>ԸՆԴԱՄԵՆԸ</t>
  </si>
  <si>
    <t>Ծրագրի միջոցառումներ</t>
  </si>
  <si>
    <t>ՀԱՅԱՍՏԱՆԻ ՀԱՆՐԱՊԵՏՈՒԹՅԱՆ ԿԱՌԱՎԱՐՈՒԹՅԱՆ 2021 ԹՎԱԿԱՆԻ ԴԵԿՏԵՄԲԵՐԻ 23-Ի N 2121-Ն ՈՐՈՇՄԱՆ N 5 ՀԱՎԵԼՎԱԾԻ N 1 ԱՂՅՈՒՍԱԿՈՒՄ ԿԱՏԱՐՎՈՂ ԼՐԱՑՈՒՄԸ</t>
  </si>
  <si>
    <t>Հավելված N 5</t>
  </si>
  <si>
    <t>-------------- ի  N ---- -Ն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</si>
</sst>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_ * #,##0.00_)_€_ ;_ * \(#,##0.00\)_€_ ;_ * &quot;-&quot;??_)_€_ ;_ @_ "/>
    <numFmt numFmtId="166" formatCode="##,##0.0;\(##,##0.0\);\-"/>
    <numFmt numFmtId="167" formatCode="#,##0.0_);\(#,##0.0\)"/>
    <numFmt numFmtId="168" formatCode="_(* #,##0.0_);_(* \(#,##0.0\);_(* &quot;-&quot;??_);_(@_)"/>
    <numFmt numFmtId="169" formatCode="_-* #,##0.00\ _₽_-;\-* #,##0.00\ _₽_-;_-* &quot;-&quot;??\ _₽_-;_-@_-"/>
    <numFmt numFmtId="170" formatCode="_-* #,##0.00_р_._-;\-* #,##0.00_р_._-;_-* &quot;-&quot;??_р_._-;_-@_-"/>
    <numFmt numFmtId="171" formatCode="_ * #,##0.00_)\ _ _ ;_ * \(#,##0.00\)\ _ _ ;_ * &quot;-&quot;??_)\ _ _ ;_ @_ "/>
    <numFmt numFmtId="172" formatCode="#,##0.0"/>
    <numFmt numFmtId="173" formatCode="_ * #,##0.0_)\ _€_ ;_ * \(#,##0.0\)\ _€_ ;_ * &quot;-&quot;?_)\ _€_ ;_ @_ "/>
    <numFmt numFmtId="179" formatCode="_-* #,##0.00\ _A_M_D_-;\-* #,##0.00\ _A_M_D_-;_-* &quot;-&quot;??\ _A_M_D_-;_-@_-"/>
    <numFmt numFmtId="180" formatCode="_-* #,##0.00_-;\-* #,##0.00_-;_-* &quot;-&quot;??_-;_-@_-"/>
  </numFmts>
  <fonts count="1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3"/>
    </font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10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rgb="FF000000"/>
      <name val="Times New Roman"/>
      <family val="1"/>
    </font>
    <font>
      <sz val="12"/>
      <color indexed="8"/>
      <name val="Times Armenian"/>
      <family val="2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GHEA Grapalat"/>
      <family val="3"/>
    </font>
    <font>
      <i/>
      <sz val="12"/>
      <name val="GHEA Grapalat"/>
      <family val="3"/>
    </font>
    <font>
      <sz val="12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2"/>
      <name val="GHEA Grapalat"/>
      <family val="2"/>
    </font>
    <font>
      <b/>
      <sz val="12"/>
      <name val="GHEA Grapalat"/>
      <family val="2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GHEA Grapalat"/>
      <family val="3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0"/>
      <name val="Arial"/>
      <charset val="204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63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>
      <alignment horizontal="left" vertical="top" wrapText="1"/>
    </xf>
    <xf numFmtId="0" fontId="7" fillId="0" borderId="0"/>
    <xf numFmtId="166" fontId="8" fillId="0" borderId="0" applyFill="0" applyBorder="0" applyProtection="0">
      <alignment horizontal="right" vertical="top"/>
    </xf>
    <xf numFmtId="164" fontId="7" fillId="0" borderId="0" applyFont="0" applyFill="0" applyBorder="0" applyAlignment="0" applyProtection="0"/>
    <xf numFmtId="0" fontId="8" fillId="0" borderId="0">
      <alignment horizontal="left" vertical="top" wrapText="1"/>
    </xf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" fillId="0" borderId="0"/>
    <xf numFmtId="0" fontId="12" fillId="0" borderId="0"/>
    <xf numFmtId="165" fontId="11" fillId="0" borderId="0" applyFont="0" applyFill="0" applyBorder="0" applyAlignment="0" applyProtection="0"/>
    <xf numFmtId="0" fontId="7" fillId="0" borderId="0"/>
    <xf numFmtId="164" fontId="14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17" applyNumberFormat="0" applyAlignment="0" applyProtection="0"/>
    <xf numFmtId="0" fontId="19" fillId="7" borderId="20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7" applyNumberFormat="0" applyAlignment="0" applyProtection="0"/>
    <xf numFmtId="0" fontId="26" fillId="0" borderId="19" applyNumberFormat="0" applyFill="0" applyAlignment="0" applyProtection="0"/>
    <xf numFmtId="0" fontId="27" fillId="4" borderId="0" applyNumberFormat="0" applyBorder="0" applyAlignment="0" applyProtection="0"/>
    <xf numFmtId="0" fontId="28" fillId="0" borderId="0"/>
    <xf numFmtId="0" fontId="8" fillId="0" borderId="0">
      <alignment horizontal="left" vertical="top" wrapText="1"/>
    </xf>
    <xf numFmtId="0" fontId="5" fillId="0" borderId="0"/>
    <xf numFmtId="0" fontId="15" fillId="8" borderId="21" applyNumberFormat="0" applyFont="0" applyAlignment="0" applyProtection="0"/>
    <xf numFmtId="0" fontId="11" fillId="8" borderId="21" applyNumberFormat="0" applyFont="0" applyAlignment="0" applyProtection="0"/>
    <xf numFmtId="0" fontId="30" fillId="6" borderId="18" applyNumberFormat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5" fillId="0" borderId="0"/>
    <xf numFmtId="0" fontId="10" fillId="0" borderId="0"/>
    <xf numFmtId="0" fontId="36" fillId="4" borderId="0" applyNumberFormat="0" applyBorder="0" applyAlignment="0" applyProtection="0"/>
    <xf numFmtId="0" fontId="13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3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46" borderId="0" applyNumberFormat="0" applyBorder="0" applyAlignment="0" applyProtection="0"/>
    <xf numFmtId="0" fontId="37" fillId="39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38" borderId="0" applyNumberFormat="0" applyBorder="0" applyAlignment="0" applyProtection="0"/>
    <xf numFmtId="0" fontId="37" fillId="46" borderId="0" applyNumberFormat="0" applyBorder="0" applyAlignment="0" applyProtection="0"/>
    <xf numFmtId="0" fontId="37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1" borderId="23" applyNumberFormat="0" applyAlignment="0" applyProtection="0"/>
    <xf numFmtId="0" fontId="40" fillId="52" borderId="24" applyNumberFormat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5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6" fillId="41" borderId="23" applyNumberFormat="0" applyAlignment="0" applyProtection="0"/>
    <xf numFmtId="0" fontId="47" fillId="0" borderId="28" applyNumberFormat="0" applyFill="0" applyAlignment="0" applyProtection="0"/>
    <xf numFmtId="0" fontId="48" fillId="53" borderId="0" applyNumberFormat="0" applyBorder="0" applyAlignment="0" applyProtection="0"/>
    <xf numFmtId="1" fontId="54" fillId="0" borderId="0"/>
    <xf numFmtId="1" fontId="54" fillId="0" borderId="0"/>
    <xf numFmtId="1" fontId="54" fillId="0" borderId="0"/>
    <xf numFmtId="0" fontId="11" fillId="0" borderId="0"/>
    <xf numFmtId="0" fontId="5" fillId="0" borderId="0"/>
    <xf numFmtId="0" fontId="5" fillId="0" borderId="0"/>
    <xf numFmtId="0" fontId="10" fillId="54" borderId="29" applyNumberFormat="0" applyFont="0" applyAlignment="0" applyProtection="0"/>
    <xf numFmtId="0" fontId="49" fillId="51" borderId="30" applyNumberFormat="0" applyAlignment="0" applyProtection="0"/>
    <xf numFmtId="0" fontId="53" fillId="0" borderId="0"/>
    <xf numFmtId="0" fontId="53" fillId="0" borderId="0"/>
    <xf numFmtId="0" fontId="53" fillId="0" borderId="0"/>
    <xf numFmtId="0" fontId="50" fillId="0" borderId="0" applyNumberFormat="0" applyFill="0" applyBorder="0" applyAlignment="0" applyProtection="0"/>
    <xf numFmtId="0" fontId="51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35" fillId="0" borderId="0"/>
    <xf numFmtId="1" fontId="54" fillId="0" borderId="0"/>
    <xf numFmtId="0" fontId="55" fillId="0" borderId="0"/>
    <xf numFmtId="0" fontId="5" fillId="0" borderId="0"/>
    <xf numFmtId="0" fontId="11" fillId="0" borderId="0"/>
    <xf numFmtId="0" fontId="8" fillId="0" borderId="0">
      <alignment horizontal="left" vertical="top" wrapText="1"/>
    </xf>
    <xf numFmtId="0" fontId="13" fillId="0" borderId="0"/>
    <xf numFmtId="0" fontId="56" fillId="0" borderId="0"/>
    <xf numFmtId="0" fontId="5" fillId="0" borderId="0"/>
    <xf numFmtId="0" fontId="5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8" fillId="0" borderId="0" applyFont="0" applyFill="0" applyBorder="0" applyAlignment="0" applyProtection="0">
      <alignment horizontal="left" vertical="top"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59" fillId="12" borderId="0" applyNumberFormat="0" applyBorder="0" applyAlignment="0" applyProtection="0"/>
    <xf numFmtId="0" fontId="59" fillId="16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9" fillId="28" borderId="0" applyNumberFormat="0" applyBorder="0" applyAlignment="0" applyProtection="0"/>
    <xf numFmtId="0" fontId="59" fillId="32" borderId="0" applyNumberFormat="0" applyBorder="0" applyAlignment="0" applyProtection="0"/>
    <xf numFmtId="0" fontId="59" fillId="9" borderId="0" applyNumberFormat="0" applyBorder="0" applyAlignment="0" applyProtection="0"/>
    <xf numFmtId="0" fontId="59" fillId="13" borderId="0" applyNumberFormat="0" applyBorder="0" applyAlignment="0" applyProtection="0"/>
    <xf numFmtId="0" fontId="59" fillId="17" borderId="0" applyNumberFormat="0" applyBorder="0" applyAlignment="0" applyProtection="0"/>
    <xf numFmtId="0" fontId="59" fillId="21" borderId="0" applyNumberFormat="0" applyBorder="0" applyAlignment="0" applyProtection="0"/>
    <xf numFmtId="0" fontId="59" fillId="25" borderId="0" applyNumberFormat="0" applyBorder="0" applyAlignment="0" applyProtection="0"/>
    <xf numFmtId="0" fontId="59" fillId="29" borderId="0" applyNumberFormat="0" applyBorder="0" applyAlignment="0" applyProtection="0"/>
    <xf numFmtId="0" fontId="60" fillId="3" borderId="0" applyNumberFormat="0" applyBorder="0" applyAlignment="0" applyProtection="0"/>
    <xf numFmtId="0" fontId="61" fillId="6" borderId="17" applyNumberFormat="0" applyAlignment="0" applyProtection="0"/>
    <xf numFmtId="0" fontId="62" fillId="7" borderId="20" applyNumberFormat="0" applyAlignment="0" applyProtection="0"/>
    <xf numFmtId="0" fontId="63" fillId="0" borderId="0" applyNumberFormat="0" applyFill="0" applyBorder="0" applyAlignment="0" applyProtection="0"/>
    <xf numFmtId="0" fontId="64" fillId="2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17" applyNumberFormat="0" applyAlignment="0" applyProtection="0"/>
    <xf numFmtId="0" fontId="69" fillId="0" borderId="19" applyNumberFormat="0" applyFill="0" applyAlignment="0" applyProtection="0"/>
    <xf numFmtId="0" fontId="36" fillId="4" borderId="0" applyNumberFormat="0" applyBorder="0" applyAlignment="0" applyProtection="0"/>
    <xf numFmtId="0" fontId="70" fillId="6" borderId="18" applyNumberFormat="0" applyAlignment="0" applyProtection="0"/>
    <xf numFmtId="0" fontId="58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8" borderId="21" applyNumberFormat="0" applyFont="0" applyAlignment="0" applyProtection="0"/>
    <xf numFmtId="164" fontId="2" fillId="0" borderId="0" applyFont="0" applyFill="0" applyBorder="0" applyAlignment="0" applyProtection="0"/>
    <xf numFmtId="0" fontId="39" fillId="51" borderId="37" applyNumberFormat="0" applyAlignment="0" applyProtection="0"/>
    <xf numFmtId="164" fontId="2" fillId="0" borderId="0" applyFont="0" applyFill="0" applyBorder="0" applyAlignment="0" applyProtection="0"/>
    <xf numFmtId="0" fontId="46" fillId="41" borderId="37" applyNumberFormat="0" applyAlignment="0" applyProtection="0"/>
    <xf numFmtId="0" fontId="2" fillId="0" borderId="0"/>
    <xf numFmtId="0" fontId="10" fillId="54" borderId="38" applyNumberFormat="0" applyFont="0" applyAlignment="0" applyProtection="0"/>
    <xf numFmtId="0" fontId="49" fillId="51" borderId="39" applyNumberFormat="0" applyAlignment="0" applyProtection="0"/>
    <xf numFmtId="0" fontId="51" fillId="0" borderId="40" applyNumberFormat="0" applyFill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21" applyNumberFormat="0" applyFont="0" applyAlignment="0" applyProtection="0"/>
    <xf numFmtId="164" fontId="1" fillId="0" borderId="0" applyFont="0" applyFill="0" applyBorder="0" applyAlignment="0" applyProtection="0"/>
    <xf numFmtId="0" fontId="46" fillId="41" borderId="41" applyNumberFormat="0" applyAlignment="0" applyProtection="0"/>
    <xf numFmtId="0" fontId="49" fillId="51" borderId="43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1" borderId="41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0" borderId="44" applyNumberFormat="0" applyFill="0" applyAlignment="0" applyProtection="0"/>
    <xf numFmtId="0" fontId="10" fillId="54" borderId="42" applyNumberFormat="0" applyFont="0" applyAlignment="0" applyProtection="0"/>
    <xf numFmtId="0" fontId="8" fillId="0" borderId="0">
      <alignment horizontal="left" vertical="top" wrapText="1"/>
    </xf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9" fillId="0" borderId="0"/>
    <xf numFmtId="0" fontId="80" fillId="33" borderId="0" applyNumberFormat="0" applyBorder="0" applyAlignment="0" applyProtection="0"/>
    <xf numFmtId="0" fontId="80" fillId="34" borderId="0" applyNumberFormat="0" applyBorder="0" applyAlignment="0" applyProtection="0"/>
    <xf numFmtId="0" fontId="80" fillId="35" borderId="0" applyNumberFormat="0" applyBorder="0" applyAlignment="0" applyProtection="0"/>
    <xf numFmtId="0" fontId="80" fillId="36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80" fillId="43" borderId="0" applyNumberFormat="0" applyBorder="0" applyAlignment="0" applyProtection="0"/>
    <xf numFmtId="0" fontId="80" fillId="37" borderId="0" applyNumberFormat="0" applyBorder="0" applyAlignment="0" applyProtection="0"/>
    <xf numFmtId="0" fontId="80" fillId="36" borderId="0" applyNumberFormat="0" applyBorder="0" applyAlignment="0" applyProtection="0"/>
    <xf numFmtId="0" fontId="80" fillId="42" borderId="0" applyNumberFormat="0" applyBorder="0" applyAlignment="0" applyProtection="0"/>
    <xf numFmtId="0" fontId="80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3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46" borderId="0" applyNumberFormat="0" applyBorder="0" applyAlignment="0" applyProtection="0"/>
    <xf numFmtId="0" fontId="81" fillId="39" borderId="0" applyNumberFormat="0" applyBorder="0" applyAlignment="0" applyProtection="0"/>
    <xf numFmtId="0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/>
    <xf numFmtId="0" fontId="35" fillId="0" borderId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38" borderId="0" applyNumberFormat="0" applyBorder="0" applyAlignment="0" applyProtection="0"/>
    <xf numFmtId="0" fontId="81" fillId="46" borderId="0" applyNumberFormat="0" applyBorder="0" applyAlignment="0" applyProtection="0"/>
    <xf numFmtId="0" fontId="81" fillId="50" borderId="0" applyNumberFormat="0" applyBorder="0" applyAlignment="0" applyProtection="0"/>
    <xf numFmtId="0" fontId="82" fillId="41" borderId="23" applyNumberFormat="0" applyAlignment="0" applyProtection="0"/>
    <xf numFmtId="0" fontId="83" fillId="51" borderId="43" applyNumberFormat="0" applyAlignment="0" applyProtection="0"/>
    <xf numFmtId="0" fontId="84" fillId="51" borderId="23" applyNumberFormat="0" applyAlignment="0" applyProtection="0"/>
    <xf numFmtId="0" fontId="85" fillId="0" borderId="25" applyNumberFormat="0" applyFill="0" applyAlignment="0" applyProtection="0"/>
    <xf numFmtId="0" fontId="86" fillId="0" borderId="26" applyNumberFormat="0" applyFill="0" applyAlignment="0" applyProtection="0"/>
    <xf numFmtId="0" fontId="87" fillId="0" borderId="2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44" applyNumberFormat="0" applyFill="0" applyAlignment="0" applyProtection="0"/>
    <xf numFmtId="0" fontId="89" fillId="52" borderId="24" applyNumberFormat="0" applyAlignment="0" applyProtection="0"/>
    <xf numFmtId="0" fontId="90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92" fillId="34" borderId="0" applyNumberFormat="0" applyBorder="0" applyAlignment="0" applyProtection="0"/>
    <xf numFmtId="0" fontId="93" fillId="0" borderId="0" applyNumberFormat="0" applyFill="0" applyBorder="0" applyAlignment="0" applyProtection="0"/>
    <xf numFmtId="0" fontId="5" fillId="54" borderId="29" applyNumberFormat="0" applyFont="0" applyAlignment="0" applyProtection="0"/>
    <xf numFmtId="0" fontId="94" fillId="0" borderId="28" applyNumberFormat="0" applyFill="0" applyAlignment="0" applyProtection="0"/>
    <xf numFmtId="0" fontId="95" fillId="0" borderId="0" applyNumberFormat="0" applyFill="0" applyBorder="0" applyAlignment="0" applyProtection="0"/>
    <xf numFmtId="0" fontId="96" fillId="35" borderId="0" applyNumberFormat="0" applyBorder="0" applyAlignment="0" applyProtection="0"/>
    <xf numFmtId="0" fontId="35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37" borderId="0" applyNumberFormat="0" applyBorder="0" applyAlignment="0" applyProtection="0"/>
    <xf numFmtId="0" fontId="98" fillId="36" borderId="0" applyNumberFormat="0" applyBorder="0" applyAlignment="0" applyProtection="0"/>
    <xf numFmtId="0" fontId="98" fillId="42" borderId="0" applyNumberFormat="0" applyBorder="0" applyAlignment="0" applyProtection="0"/>
    <xf numFmtId="0" fontId="98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3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46" borderId="0" applyNumberFormat="0" applyBorder="0" applyAlignment="0" applyProtection="0"/>
    <xf numFmtId="0" fontId="99" fillId="39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38" borderId="0" applyNumberFormat="0" applyBorder="0" applyAlignment="0" applyProtection="0"/>
    <xf numFmtId="0" fontId="99" fillId="46" borderId="0" applyNumberFormat="0" applyBorder="0" applyAlignment="0" applyProtection="0"/>
    <xf numFmtId="0" fontId="99" fillId="50" borderId="0" applyNumberFormat="0" applyBorder="0" applyAlignment="0" applyProtection="0"/>
    <xf numFmtId="0" fontId="100" fillId="34" borderId="0" applyNumberFormat="0" applyBorder="0" applyAlignment="0" applyProtection="0"/>
    <xf numFmtId="0" fontId="101" fillId="51" borderId="23" applyNumberFormat="0" applyAlignment="0" applyProtection="0"/>
    <xf numFmtId="0" fontId="102" fillId="52" borderId="24" applyNumberFormat="0" applyAlignment="0" applyProtection="0"/>
    <xf numFmtId="180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35" borderId="0" applyNumberFormat="0" applyBorder="0" applyAlignment="0" applyProtection="0"/>
    <xf numFmtId="0" fontId="105" fillId="0" borderId="25" applyNumberFormat="0" applyFill="0" applyAlignment="0" applyProtection="0"/>
    <xf numFmtId="0" fontId="106" fillId="0" borderId="26" applyNumberFormat="0" applyFill="0" applyAlignment="0" applyProtection="0"/>
    <xf numFmtId="0" fontId="107" fillId="0" borderId="27" applyNumberFormat="0" applyFill="0" applyAlignment="0" applyProtection="0"/>
    <xf numFmtId="0" fontId="107" fillId="0" borderId="0" applyNumberFormat="0" applyFill="0" applyBorder="0" applyAlignment="0" applyProtection="0"/>
    <xf numFmtId="0" fontId="108" fillId="41" borderId="23" applyNumberFormat="0" applyAlignment="0" applyProtection="0"/>
    <xf numFmtId="0" fontId="109" fillId="0" borderId="28" applyNumberFormat="0" applyFill="0" applyAlignment="0" applyProtection="0"/>
    <xf numFmtId="0" fontId="110" fillId="53" borderId="0" applyNumberFormat="0" applyBorder="0" applyAlignment="0" applyProtection="0"/>
    <xf numFmtId="0" fontId="10" fillId="0" borderId="0"/>
    <xf numFmtId="0" fontId="35" fillId="0" borderId="0"/>
    <xf numFmtId="0" fontId="1" fillId="0" borderId="0"/>
    <xf numFmtId="0" fontId="35" fillId="0" borderId="0"/>
    <xf numFmtId="0" fontId="98" fillId="54" borderId="29" applyNumberFormat="0" applyFont="0" applyAlignment="0" applyProtection="0"/>
    <xf numFmtId="0" fontId="111" fillId="51" borderId="43" applyNumberFormat="0" applyAlignment="0" applyProtection="0"/>
    <xf numFmtId="0" fontId="112" fillId="0" borderId="44" applyNumberFormat="0" applyFill="0" applyAlignment="0" applyProtection="0"/>
    <xf numFmtId="0" fontId="113" fillId="0" borderId="0" applyNumberFormat="0" applyFill="0" applyBorder="0" applyAlignment="0" applyProtection="0"/>
    <xf numFmtId="0" fontId="114" fillId="0" borderId="0"/>
    <xf numFmtId="164" fontId="1" fillId="0" borderId="0" applyFont="0" applyFill="0" applyBorder="0" applyAlignment="0" applyProtection="0"/>
    <xf numFmtId="0" fontId="10" fillId="0" borderId="0"/>
    <xf numFmtId="179" fontId="5" fillId="0" borderId="0" applyFont="0" applyFill="0" applyBorder="0" applyAlignment="0" applyProtection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7" fillId="0" borderId="0"/>
    <xf numFmtId="165" fontId="7" fillId="0" borderId="0" applyFont="0" applyFill="0" applyBorder="0" applyAlignment="0" applyProtection="0"/>
    <xf numFmtId="0" fontId="8" fillId="0" borderId="0">
      <alignment horizontal="left" vertical="top" wrapText="1"/>
    </xf>
    <xf numFmtId="0" fontId="10" fillId="0" borderId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17" applyNumberFormat="0" applyAlignment="0" applyProtection="0"/>
    <xf numFmtId="0" fontId="19" fillId="7" borderId="20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7" applyNumberFormat="0" applyAlignment="0" applyProtection="0"/>
    <xf numFmtId="0" fontId="26" fillId="0" borderId="19" applyNumberFormat="0" applyFill="0" applyAlignment="0" applyProtection="0"/>
    <xf numFmtId="0" fontId="27" fillId="4" borderId="0" applyNumberFormat="0" applyBorder="0" applyAlignment="0" applyProtection="0"/>
    <xf numFmtId="0" fontId="28" fillId="0" borderId="0"/>
    <xf numFmtId="0" fontId="5" fillId="0" borderId="0"/>
    <xf numFmtId="0" fontId="15" fillId="8" borderId="21" applyNumberFormat="0" applyFont="0" applyAlignment="0" applyProtection="0"/>
    <xf numFmtId="0" fontId="30" fillId="6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" fontId="54" fillId="0" borderId="0"/>
    <xf numFmtId="0" fontId="5" fillId="0" borderId="0"/>
    <xf numFmtId="0" fontId="5" fillId="0" borderId="0"/>
    <xf numFmtId="0" fontId="5" fillId="0" borderId="0"/>
  </cellStyleXfs>
  <cellXfs count="241">
    <xf numFmtId="0" fontId="0" fillId="0" borderId="0" xfId="0"/>
    <xf numFmtId="0" fontId="9" fillId="55" borderId="32" xfId="0" applyFont="1" applyFill="1" applyBorder="1" applyAlignment="1">
      <alignment horizontal="center" vertical="center" wrapText="1"/>
    </xf>
    <xf numFmtId="0" fontId="9" fillId="55" borderId="32" xfId="0" applyFont="1" applyFill="1" applyBorder="1" applyAlignment="1">
      <alignment vertical="center" wrapText="1"/>
    </xf>
    <xf numFmtId="0" fontId="9" fillId="55" borderId="0" xfId="8" applyFont="1" applyFill="1" applyAlignment="1">
      <alignment horizontal="left" vertical="center" wrapText="1"/>
    </xf>
    <xf numFmtId="0" fontId="9" fillId="55" borderId="32" xfId="8" applyFont="1" applyFill="1" applyBorder="1" applyAlignment="1">
      <alignment horizontal="center" vertical="center" wrapText="1"/>
    </xf>
    <xf numFmtId="0" fontId="9" fillId="55" borderId="32" xfId="8" applyFont="1" applyFill="1" applyBorder="1" applyAlignment="1">
      <alignment horizontal="left" vertical="center" wrapText="1"/>
    </xf>
    <xf numFmtId="0" fontId="9" fillId="55" borderId="32" xfId="8" applyFont="1" applyFill="1" applyBorder="1" applyAlignment="1">
      <alignment horizontal="left" vertical="center" wrapText="1" indent="2"/>
    </xf>
    <xf numFmtId="0" fontId="9" fillId="55" borderId="32" xfId="8" quotePrefix="1" applyFont="1" applyFill="1" applyBorder="1" applyAlignment="1">
      <alignment horizontal="center" vertical="center" wrapText="1"/>
    </xf>
    <xf numFmtId="0" fontId="74" fillId="55" borderId="32" xfId="8" applyFont="1" applyFill="1" applyBorder="1" applyAlignment="1">
      <alignment horizontal="center" vertical="center" wrapText="1"/>
    </xf>
    <xf numFmtId="0" fontId="74" fillId="55" borderId="32" xfId="8" applyFont="1" applyFill="1" applyBorder="1" applyAlignment="1">
      <alignment horizontal="left" vertical="center" wrapText="1"/>
    </xf>
    <xf numFmtId="166" fontId="74" fillId="55" borderId="32" xfId="6" applyNumberFormat="1" applyFont="1" applyFill="1" applyBorder="1" applyAlignment="1">
      <alignment horizontal="right" vertical="center"/>
    </xf>
    <xf numFmtId="0" fontId="74" fillId="55" borderId="0" xfId="8" applyFont="1" applyFill="1" applyAlignment="1">
      <alignment horizontal="left" vertical="center" wrapText="1"/>
    </xf>
    <xf numFmtId="0" fontId="9" fillId="55" borderId="32" xfId="0" applyFont="1" applyFill="1" applyBorder="1" applyAlignment="1">
      <alignment horizontal="left" vertical="center" indent="2"/>
    </xf>
    <xf numFmtId="0" fontId="9" fillId="55" borderId="32" xfId="0" applyFont="1" applyFill="1" applyBorder="1" applyAlignment="1">
      <alignment horizontal="left" vertical="center" wrapText="1" indent="2"/>
    </xf>
    <xf numFmtId="49" fontId="9" fillId="55" borderId="32" xfId="0" applyNumberFormat="1" applyFont="1" applyFill="1" applyBorder="1" applyAlignment="1">
      <alignment horizontal="left" vertical="center" wrapText="1" indent="2"/>
    </xf>
    <xf numFmtId="0" fontId="75" fillId="55" borderId="0" xfId="0" applyFont="1" applyFill="1" applyAlignment="1">
      <alignment horizontal="left" vertical="center" indent="2"/>
    </xf>
    <xf numFmtId="0" fontId="9" fillId="55" borderId="32" xfId="0" applyFont="1" applyFill="1" applyBorder="1" applyAlignment="1">
      <alignment horizontal="center" vertical="center"/>
    </xf>
    <xf numFmtId="49" fontId="9" fillId="55" borderId="32" xfId="0" applyNumberFormat="1" applyFont="1" applyFill="1" applyBorder="1" applyAlignment="1">
      <alignment horizontal="center" vertical="center" wrapText="1"/>
    </xf>
    <xf numFmtId="0" fontId="75" fillId="55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8" applyFont="1" applyFill="1" applyAlignment="1">
      <alignment horizontal="left" vertical="top" wrapText="1"/>
    </xf>
    <xf numFmtId="168" fontId="9" fillId="0" borderId="0" xfId="7" applyNumberFormat="1" applyFont="1" applyFill="1" applyBorder="1" applyAlignment="1">
      <alignment horizontal="center" vertical="center" wrapText="1"/>
    </xf>
    <xf numFmtId="168" fontId="9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/>
    </xf>
    <xf numFmtId="168" fontId="9" fillId="0" borderId="32" xfId="7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168" fontId="9" fillId="0" borderId="0" xfId="7" applyNumberFormat="1" applyFont="1" applyFill="1" applyAlignment="1">
      <alignment vertical="center" wrapText="1"/>
    </xf>
    <xf numFmtId="173" fontId="9" fillId="0" borderId="0" xfId="0" applyNumberFormat="1" applyFont="1" applyFill="1" applyAlignment="1">
      <alignment vertical="center" wrapText="1"/>
    </xf>
    <xf numFmtId="168" fontId="9" fillId="0" borderId="32" xfId="7" applyNumberFormat="1" applyFont="1" applyFill="1" applyBorder="1" applyAlignment="1">
      <alignment horizontal="center" vertical="center" wrapText="1"/>
    </xf>
    <xf numFmtId="0" fontId="9" fillId="0" borderId="0" xfId="9" applyFont="1" applyFill="1" applyAlignment="1">
      <alignment vertical="center" wrapText="1"/>
    </xf>
    <xf numFmtId="49" fontId="9" fillId="0" borderId="0" xfId="9" applyNumberFormat="1" applyFont="1" applyFill="1" applyAlignment="1">
      <alignment horizontal="center" vertical="center" wrapText="1"/>
    </xf>
    <xf numFmtId="39" fontId="9" fillId="0" borderId="0" xfId="9" applyNumberFormat="1" applyFont="1" applyFill="1" applyAlignment="1">
      <alignment vertical="center" wrapText="1"/>
    </xf>
    <xf numFmtId="0" fontId="9" fillId="0" borderId="0" xfId="9" applyFont="1" applyFill="1" applyAlignment="1">
      <alignment horizontal="center" vertical="center" wrapText="1"/>
    </xf>
    <xf numFmtId="49" fontId="9" fillId="0" borderId="32" xfId="9" applyNumberFormat="1" applyFont="1" applyFill="1" applyBorder="1" applyAlignment="1">
      <alignment horizontal="center" vertical="center" textRotation="90" wrapText="1"/>
    </xf>
    <xf numFmtId="39" fontId="9" fillId="0" borderId="32" xfId="9" applyNumberFormat="1" applyFont="1" applyFill="1" applyBorder="1" applyAlignment="1">
      <alignment horizontal="center" vertical="center" wrapText="1"/>
    </xf>
    <xf numFmtId="167" fontId="9" fillId="0" borderId="32" xfId="9" applyNumberFormat="1" applyFont="1" applyFill="1" applyBorder="1" applyAlignment="1">
      <alignment horizontal="center" vertical="center" wrapText="1"/>
    </xf>
    <xf numFmtId="0" fontId="9" fillId="0" borderId="32" xfId="9" applyNumberFormat="1" applyFont="1" applyFill="1" applyBorder="1" applyAlignment="1">
      <alignment horizontal="center" vertical="center" wrapText="1"/>
    </xf>
    <xf numFmtId="172" fontId="9" fillId="0" borderId="12" xfId="9" applyNumberFormat="1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 wrapText="1"/>
    </xf>
    <xf numFmtId="0" fontId="73" fillId="0" borderId="1" xfId="9" applyFont="1" applyFill="1" applyBorder="1" applyAlignment="1">
      <alignment horizontal="center" vertical="center" wrapText="1"/>
    </xf>
    <xf numFmtId="0" fontId="73" fillId="0" borderId="32" xfId="9" applyFont="1" applyFill="1" applyBorder="1" applyAlignment="1">
      <alignment horizontal="center" vertical="center" wrapText="1"/>
    </xf>
    <xf numFmtId="0" fontId="9" fillId="0" borderId="32" xfId="9" applyFont="1" applyFill="1" applyBorder="1" applyAlignment="1">
      <alignment horizontal="center" vertical="center" wrapText="1"/>
    </xf>
    <xf numFmtId="0" fontId="74" fillId="0" borderId="11" xfId="9" applyFont="1" applyFill="1" applyBorder="1" applyAlignment="1">
      <alignment horizontal="center" vertical="center" wrapText="1"/>
    </xf>
    <xf numFmtId="0" fontId="74" fillId="0" borderId="32" xfId="9" applyFont="1" applyFill="1" applyBorder="1" applyAlignment="1">
      <alignment horizontal="left" vertical="center" wrapText="1"/>
    </xf>
    <xf numFmtId="168" fontId="74" fillId="0" borderId="32" xfId="7" applyNumberFormat="1" applyFont="1" applyFill="1" applyBorder="1" applyAlignment="1">
      <alignment vertical="center" wrapText="1"/>
    </xf>
    <xf numFmtId="0" fontId="74" fillId="0" borderId="0" xfId="9" applyFont="1" applyFill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168" fontId="74" fillId="0" borderId="11" xfId="7" applyNumberFormat="1" applyFont="1" applyFill="1" applyBorder="1" applyAlignment="1">
      <alignment vertical="center" wrapText="1"/>
    </xf>
    <xf numFmtId="0" fontId="74" fillId="0" borderId="11" xfId="9" applyFont="1" applyFill="1" applyBorder="1" applyAlignment="1">
      <alignment vertical="center" wrapText="1"/>
    </xf>
    <xf numFmtId="168" fontId="9" fillId="0" borderId="0" xfId="9" applyNumberFormat="1" applyFont="1" applyFill="1" applyAlignment="1">
      <alignment vertical="center" wrapText="1"/>
    </xf>
    <xf numFmtId="0" fontId="9" fillId="0" borderId="11" xfId="9" applyFont="1" applyFill="1" applyBorder="1" applyAlignment="1">
      <alignment vertical="center" wrapText="1"/>
    </xf>
    <xf numFmtId="0" fontId="9" fillId="0" borderId="32" xfId="117" applyNumberFormat="1" applyFont="1" applyFill="1" applyBorder="1" applyAlignment="1">
      <alignment horizontal="left" vertical="center" wrapText="1"/>
    </xf>
    <xf numFmtId="0" fontId="9" fillId="0" borderId="32" xfId="117" applyNumberFormat="1" applyFont="1" applyFill="1" applyBorder="1" applyAlignment="1">
      <alignment horizontal="center" vertical="center" wrapText="1"/>
    </xf>
    <xf numFmtId="0" fontId="9" fillId="0" borderId="32" xfId="117" applyNumberFormat="1" applyFont="1" applyFill="1" applyBorder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9" fillId="0" borderId="0" xfId="8" applyFont="1" applyFill="1" applyAlignment="1">
      <alignment horizontal="right" vertical="center"/>
    </xf>
    <xf numFmtId="0" fontId="9" fillId="0" borderId="0" xfId="9" applyNumberFormat="1" applyFont="1" applyFill="1" applyAlignment="1">
      <alignment horizontal="center" vertical="center" wrapText="1"/>
    </xf>
    <xf numFmtId="167" fontId="9" fillId="0" borderId="0" xfId="9" applyNumberFormat="1" applyFont="1" applyFill="1" applyAlignment="1">
      <alignment horizontal="center" vertical="center" wrapText="1"/>
    </xf>
    <xf numFmtId="49" fontId="9" fillId="0" borderId="1" xfId="9" applyNumberFormat="1" applyFont="1" applyFill="1" applyBorder="1" applyAlignment="1">
      <alignment horizontal="center" vertical="center" textRotation="90" wrapText="1"/>
    </xf>
    <xf numFmtId="167" fontId="9" fillId="0" borderId="1" xfId="9" applyNumberFormat="1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168" fontId="9" fillId="0" borderId="11" xfId="7" applyNumberFormat="1" applyFont="1" applyFill="1" applyBorder="1" applyAlignment="1">
      <alignment horizontal="left" vertical="center" wrapText="1"/>
    </xf>
    <xf numFmtId="167" fontId="9" fillId="0" borderId="3" xfId="9" applyNumberFormat="1" applyFont="1" applyFill="1" applyBorder="1" applyAlignment="1">
      <alignment horizontal="center" vertical="center" wrapText="1"/>
    </xf>
    <xf numFmtId="0" fontId="9" fillId="0" borderId="11" xfId="9" applyFont="1" applyFill="1" applyBorder="1" applyAlignment="1">
      <alignment horizontal="center" vertical="center" wrapText="1"/>
    </xf>
    <xf numFmtId="0" fontId="9" fillId="0" borderId="11" xfId="9" applyFont="1" applyFill="1" applyBorder="1" applyAlignment="1">
      <alignment horizontal="left" vertical="center" wrapText="1"/>
    </xf>
    <xf numFmtId="168" fontId="9" fillId="0" borderId="1" xfId="7" applyNumberFormat="1" applyFont="1" applyFill="1" applyBorder="1" applyAlignment="1">
      <alignment horizontal="center" vertical="center" wrapText="1"/>
    </xf>
    <xf numFmtId="168" fontId="9" fillId="0" borderId="11" xfId="7" applyNumberFormat="1" applyFont="1" applyFill="1" applyBorder="1" applyAlignment="1">
      <alignment horizontal="center" vertical="center" wrapText="1"/>
    </xf>
    <xf numFmtId="0" fontId="9" fillId="0" borderId="32" xfId="9" applyFont="1" applyFill="1" applyBorder="1" applyAlignment="1">
      <alignment vertical="center" wrapText="1"/>
    </xf>
    <xf numFmtId="167" fontId="9" fillId="0" borderId="0" xfId="9" applyNumberFormat="1" applyFont="1" applyFill="1" applyAlignment="1">
      <alignment vertical="center" wrapText="1"/>
    </xf>
    <xf numFmtId="166" fontId="75" fillId="55" borderId="0" xfId="0" applyNumberFormat="1" applyFont="1" applyFill="1" applyAlignment="1">
      <alignment horizontal="left" vertical="center" indent="2"/>
    </xf>
    <xf numFmtId="168" fontId="9" fillId="55" borderId="32" xfId="7" applyNumberFormat="1" applyFont="1" applyFill="1" applyBorder="1" applyAlignment="1">
      <alignment horizontal="center" vertical="center"/>
    </xf>
    <xf numFmtId="168" fontId="74" fillId="0" borderId="0" xfId="9" applyNumberFormat="1" applyFont="1" applyFill="1" applyAlignment="1">
      <alignment vertical="center" wrapText="1"/>
    </xf>
    <xf numFmtId="0" fontId="9" fillId="0" borderId="32" xfId="421" applyFont="1" applyFill="1" applyBorder="1" applyAlignment="1">
      <alignment horizontal="center" vertical="center"/>
    </xf>
    <xf numFmtId="168" fontId="9" fillId="0" borderId="32" xfId="422" applyNumberFormat="1" applyFont="1" applyFill="1" applyBorder="1" applyAlignment="1">
      <alignment horizontal="center" vertical="center"/>
    </xf>
    <xf numFmtId="0" fontId="9" fillId="0" borderId="0" xfId="9" applyNumberFormat="1" applyFont="1" applyFill="1" applyAlignment="1">
      <alignment horizontal="center" vertical="center" wrapText="1"/>
    </xf>
    <xf numFmtId="0" fontId="9" fillId="55" borderId="0" xfId="8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32" xfId="0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center" vertical="center" wrapText="1"/>
    </xf>
    <xf numFmtId="168" fontId="9" fillId="0" borderId="32" xfId="7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vertical="center" wrapText="1"/>
    </xf>
    <xf numFmtId="0" fontId="9" fillId="0" borderId="32" xfId="9" applyFont="1" applyFill="1" applyBorder="1" applyAlignment="1">
      <alignment horizontal="left" vertical="center" wrapText="1"/>
    </xf>
    <xf numFmtId="168" fontId="9" fillId="0" borderId="32" xfId="7" applyNumberFormat="1" applyFont="1" applyFill="1" applyBorder="1" applyAlignment="1">
      <alignment horizontal="center" vertical="center" wrapText="1"/>
    </xf>
    <xf numFmtId="168" fontId="9" fillId="0" borderId="32" xfId="7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168" fontId="9" fillId="0" borderId="32" xfId="7" applyNumberFormat="1" applyFont="1" applyFill="1" applyBorder="1" applyAlignment="1">
      <alignment horizontal="center" vertical="center" wrapText="1"/>
    </xf>
    <xf numFmtId="0" fontId="75" fillId="0" borderId="0" xfId="666" applyFont="1" applyFill="1"/>
    <xf numFmtId="167" fontId="9" fillId="0" borderId="0" xfId="67" applyNumberFormat="1" applyFont="1" applyFill="1" applyAlignment="1">
      <alignment horizontal="right" vertical="center"/>
    </xf>
    <xf numFmtId="0" fontId="75" fillId="0" borderId="0" xfId="666" applyFont="1" applyFill="1" applyAlignment="1">
      <alignment horizontal="right"/>
    </xf>
    <xf numFmtId="0" fontId="77" fillId="0" borderId="0" xfId="893" applyFont="1">
      <alignment horizontal="left" vertical="top" wrapText="1"/>
    </xf>
    <xf numFmtId="0" fontId="77" fillId="0" borderId="0" xfId="893" applyFont="1" applyAlignment="1">
      <alignment horizontal="left" vertical="top" wrapText="1"/>
    </xf>
    <xf numFmtId="0" fontId="78" fillId="0" borderId="0" xfId="893" applyFont="1" applyAlignment="1">
      <alignment horizontal="right" vertical="top" wrapText="1"/>
    </xf>
    <xf numFmtId="0" fontId="77" fillId="0" borderId="0" xfId="893" applyFont="1" applyAlignment="1">
      <alignment horizontal="center" vertical="top" wrapText="1"/>
    </xf>
    <xf numFmtId="0" fontId="77" fillId="0" borderId="0" xfId="893" applyFont="1" applyAlignment="1">
      <alignment horizontal="center" vertical="top"/>
    </xf>
    <xf numFmtId="0" fontId="9" fillId="0" borderId="0" xfId="893" applyFont="1" applyFill="1">
      <alignment horizontal="left" vertical="top" wrapText="1"/>
    </xf>
    <xf numFmtId="0" fontId="9" fillId="0" borderId="0" xfId="893" applyFont="1" applyFill="1" applyAlignment="1">
      <alignment horizontal="left" vertical="top" wrapText="1"/>
    </xf>
    <xf numFmtId="0" fontId="9" fillId="0" borderId="0" xfId="893" applyFont="1" applyFill="1" applyAlignment="1">
      <alignment horizontal="right" vertical="top"/>
    </xf>
    <xf numFmtId="0" fontId="9" fillId="0" borderId="0" xfId="893" applyFont="1" applyFill="1" applyAlignment="1">
      <alignment vertical="top" wrapText="1"/>
    </xf>
    <xf numFmtId="0" fontId="9" fillId="0" borderId="0" xfId="893" applyFont="1" applyFill="1" applyAlignment="1">
      <alignment horizontal="left" vertical="top" wrapText="1"/>
    </xf>
    <xf numFmtId="0" fontId="9" fillId="0" borderId="32" xfId="893" applyFont="1" applyFill="1" applyBorder="1" applyAlignment="1">
      <alignment horizontal="left" vertical="top" wrapText="1"/>
    </xf>
    <xf numFmtId="0" fontId="9" fillId="0" borderId="32" xfId="893" applyFont="1" applyFill="1" applyBorder="1" applyAlignment="1">
      <alignment vertical="top" wrapText="1"/>
    </xf>
    <xf numFmtId="0" fontId="74" fillId="0" borderId="32" xfId="893" applyFont="1" applyFill="1" applyBorder="1" applyAlignment="1">
      <alignment horizontal="left" vertical="top" wrapText="1"/>
    </xf>
    <xf numFmtId="0" fontId="74" fillId="0" borderId="32" xfId="893" applyFont="1" applyFill="1" applyBorder="1" applyAlignment="1">
      <alignment vertical="top" wrapText="1"/>
    </xf>
    <xf numFmtId="0" fontId="74" fillId="0" borderId="0" xfId="893" applyFont="1" applyFill="1" applyAlignment="1">
      <alignment vertical="top" wrapText="1"/>
    </xf>
    <xf numFmtId="0" fontId="9" fillId="0" borderId="32" xfId="893" applyFont="1" applyFill="1" applyBorder="1" applyAlignment="1">
      <alignment horizontal="center" vertical="top" wrapText="1"/>
    </xf>
    <xf numFmtId="172" fontId="74" fillId="0" borderId="32" xfId="893" applyNumberFormat="1" applyFont="1" applyFill="1" applyBorder="1" applyAlignment="1">
      <alignment horizontal="right" vertical="top" wrapText="1"/>
    </xf>
    <xf numFmtId="0" fontId="9" fillId="0" borderId="0" xfId="9" applyFont="1" applyFill="1" applyAlignment="1">
      <alignment horizontal="left" vertical="top" wrapText="1"/>
    </xf>
    <xf numFmtId="0" fontId="9" fillId="0" borderId="0" xfId="9" applyFont="1" applyFill="1" applyAlignment="1">
      <alignment horizontal="right" vertical="top" wrapText="1"/>
    </xf>
    <xf numFmtId="0" fontId="9" fillId="0" borderId="0" xfId="9" applyFont="1" applyFill="1" applyAlignment="1">
      <alignment horizontal="center" vertical="top" wrapText="1"/>
    </xf>
    <xf numFmtId="0" fontId="9" fillId="0" borderId="0" xfId="9" applyFont="1" applyFill="1" applyAlignment="1">
      <alignment horizontal="center" vertical="top"/>
    </xf>
    <xf numFmtId="0" fontId="9" fillId="0" borderId="0" xfId="9" applyFont="1" applyFill="1" applyBorder="1" applyAlignment="1">
      <alignment vertical="top"/>
    </xf>
    <xf numFmtId="0" fontId="9" fillId="0" borderId="32" xfId="9" applyFont="1" applyFill="1" applyBorder="1" applyAlignment="1">
      <alignment vertical="top" wrapText="1"/>
    </xf>
    <xf numFmtId="0" fontId="9" fillId="0" borderId="0" xfId="9" applyFont="1" applyFill="1" applyBorder="1" applyAlignment="1">
      <alignment vertical="top" wrapText="1"/>
    </xf>
    <xf numFmtId="0" fontId="74" fillId="0" borderId="32" xfId="9" applyFont="1" applyFill="1" applyBorder="1" applyAlignment="1">
      <alignment vertical="top" wrapText="1"/>
    </xf>
    <xf numFmtId="0" fontId="74" fillId="0" borderId="0" xfId="9" applyFont="1" applyFill="1" applyBorder="1" applyAlignment="1">
      <alignment vertical="top" wrapText="1"/>
    </xf>
    <xf numFmtId="0" fontId="74" fillId="0" borderId="0" xfId="9" applyFont="1" applyFill="1" applyBorder="1" applyAlignment="1">
      <alignment horizontal="left" vertical="top" wrapText="1"/>
    </xf>
    <xf numFmtId="0" fontId="9" fillId="0" borderId="32" xfId="9" applyFont="1" applyFill="1" applyBorder="1" applyAlignment="1">
      <alignment horizontal="center" vertical="top" wrapText="1"/>
    </xf>
    <xf numFmtId="166" fontId="9" fillId="0" borderId="32" xfId="6" applyNumberFormat="1" applyFont="1" applyFill="1" applyBorder="1" applyAlignment="1">
      <alignment horizontal="right" vertical="center"/>
    </xf>
    <xf numFmtId="0" fontId="74" fillId="0" borderId="32" xfId="9" applyFont="1" applyFill="1" applyBorder="1" applyAlignment="1">
      <alignment horizontal="left" vertical="top" wrapText="1"/>
    </xf>
    <xf numFmtId="0" fontId="9" fillId="0" borderId="0" xfId="9" applyFont="1" applyFill="1" applyAlignment="1">
      <alignment horizontal="left" vertical="center"/>
    </xf>
    <xf numFmtId="0" fontId="9" fillId="0" borderId="0" xfId="9" applyFont="1" applyFill="1" applyBorder="1" applyAlignment="1">
      <alignment horizontal="left" vertical="top" wrapText="1"/>
    </xf>
    <xf numFmtId="0" fontId="9" fillId="0" borderId="32" xfId="9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168" fontId="9" fillId="0" borderId="32" xfId="12" applyNumberFormat="1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left" vertical="top" wrapText="1"/>
    </xf>
    <xf numFmtId="0" fontId="77" fillId="0" borderId="0" xfId="893" applyFont="1" applyAlignment="1">
      <alignment horizontal="center" vertical="top" wrapText="1"/>
    </xf>
    <xf numFmtId="0" fontId="9" fillId="0" borderId="0" xfId="9" applyNumberFormat="1" applyFont="1" applyFill="1" applyAlignment="1">
      <alignment horizontal="center" vertical="center" wrapText="1"/>
    </xf>
    <xf numFmtId="167" fontId="9" fillId="0" borderId="5" xfId="9" applyNumberFormat="1" applyFont="1" applyFill="1" applyBorder="1" applyAlignment="1">
      <alignment horizontal="right" vertical="center" wrapText="1"/>
    </xf>
    <xf numFmtId="0" fontId="9" fillId="0" borderId="8" xfId="9" applyNumberFormat="1" applyFont="1" applyFill="1" applyBorder="1" applyAlignment="1">
      <alignment horizontal="center" vertical="center" wrapText="1"/>
    </xf>
    <xf numFmtId="0" fontId="9" fillId="0" borderId="2" xfId="9" applyNumberFormat="1" applyFont="1" applyFill="1" applyBorder="1" applyAlignment="1">
      <alignment horizontal="center" vertical="center" wrapText="1"/>
    </xf>
    <xf numFmtId="0" fontId="9" fillId="0" borderId="3" xfId="9" applyNumberFormat="1" applyFont="1" applyFill="1" applyBorder="1" applyAlignment="1">
      <alignment horizontal="center" vertical="center" wrapText="1"/>
    </xf>
    <xf numFmtId="167" fontId="9" fillId="0" borderId="8" xfId="9" applyNumberFormat="1" applyFont="1" applyFill="1" applyBorder="1" applyAlignment="1">
      <alignment horizontal="center" vertical="center" wrapText="1"/>
    </xf>
    <xf numFmtId="167" fontId="9" fillId="0" borderId="3" xfId="9" applyNumberFormat="1" applyFont="1" applyFill="1" applyBorder="1" applyAlignment="1">
      <alignment horizontal="center" vertical="center" wrapText="1"/>
    </xf>
    <xf numFmtId="167" fontId="9" fillId="0" borderId="4" xfId="9" applyNumberFormat="1" applyFont="1" applyFill="1" applyBorder="1" applyAlignment="1">
      <alignment horizontal="center" vertical="center" wrapText="1"/>
    </xf>
    <xf numFmtId="167" fontId="9" fillId="0" borderId="6" xfId="9" applyNumberFormat="1" applyFont="1" applyFill="1" applyBorder="1" applyAlignment="1">
      <alignment horizontal="center" vertical="center" wrapText="1"/>
    </xf>
    <xf numFmtId="167" fontId="9" fillId="0" borderId="7" xfId="9" applyNumberFormat="1" applyFont="1" applyFill="1" applyBorder="1" applyAlignment="1">
      <alignment horizontal="center" vertical="center" wrapText="1"/>
    </xf>
    <xf numFmtId="49" fontId="9" fillId="0" borderId="1" xfId="9" applyNumberFormat="1" applyFont="1" applyFill="1" applyBorder="1" applyAlignment="1">
      <alignment horizontal="center" vertical="center" wrapText="1"/>
    </xf>
    <xf numFmtId="0" fontId="9" fillId="55" borderId="13" xfId="8" applyFont="1" applyFill="1" applyBorder="1" applyAlignment="1">
      <alignment horizontal="right" wrapText="1"/>
    </xf>
    <xf numFmtId="0" fontId="9" fillId="55" borderId="0" xfId="8" applyFont="1" applyFill="1" applyAlignment="1">
      <alignment horizontal="right" vertical="center" wrapText="1"/>
    </xf>
    <xf numFmtId="0" fontId="9" fillId="55" borderId="0" xfId="8" applyFont="1" applyFill="1" applyAlignment="1">
      <alignment horizontal="center" vertical="center" wrapText="1"/>
    </xf>
    <xf numFmtId="0" fontId="9" fillId="55" borderId="35" xfId="8" applyFont="1" applyFill="1" applyBorder="1" applyAlignment="1">
      <alignment horizontal="center" vertical="center" wrapText="1"/>
    </xf>
    <xf numFmtId="0" fontId="9" fillId="55" borderId="33" xfId="8" applyFont="1" applyFill="1" applyBorder="1" applyAlignment="1">
      <alignment horizontal="center" vertical="center" wrapText="1"/>
    </xf>
    <xf numFmtId="0" fontId="9" fillId="55" borderId="34" xfId="8" applyFont="1" applyFill="1" applyBorder="1" applyAlignment="1">
      <alignment horizontal="center" vertical="center" wrapText="1"/>
    </xf>
    <xf numFmtId="0" fontId="9" fillId="55" borderId="10" xfId="8" applyFont="1" applyFill="1" applyBorder="1" applyAlignment="1">
      <alignment horizontal="center" vertical="center" wrapText="1"/>
    </xf>
    <xf numFmtId="0" fontId="9" fillId="55" borderId="12" xfId="8" applyFont="1" applyFill="1" applyBorder="1" applyAlignment="1">
      <alignment horizontal="center" vertical="center" wrapText="1"/>
    </xf>
    <xf numFmtId="0" fontId="9" fillId="55" borderId="4" xfId="8" applyFont="1" applyFill="1" applyBorder="1" applyAlignment="1">
      <alignment horizontal="center" vertical="center" wrapText="1"/>
    </xf>
    <xf numFmtId="0" fontId="9" fillId="55" borderId="9" xfId="8" applyFont="1" applyFill="1" applyBorder="1" applyAlignment="1">
      <alignment horizontal="center" vertical="center" wrapText="1"/>
    </xf>
    <xf numFmtId="0" fontId="9" fillId="55" borderId="7" xfId="8" applyFont="1" applyFill="1" applyBorder="1" applyAlignment="1">
      <alignment horizontal="center" vertical="center" wrapText="1"/>
    </xf>
    <xf numFmtId="49" fontId="9" fillId="0" borderId="32" xfId="9" applyNumberFormat="1" applyFont="1" applyFill="1" applyBorder="1" applyAlignment="1">
      <alignment horizontal="center" vertical="center" wrapText="1"/>
    </xf>
    <xf numFmtId="0" fontId="9" fillId="0" borderId="10" xfId="9" applyNumberFormat="1" applyFont="1" applyFill="1" applyBorder="1" applyAlignment="1">
      <alignment horizontal="center" vertical="center" wrapText="1"/>
    </xf>
    <xf numFmtId="0" fontId="9" fillId="0" borderId="12" xfId="9" applyNumberFormat="1" applyFont="1" applyFill="1" applyBorder="1" applyAlignment="1">
      <alignment horizontal="center" vertical="center" wrapText="1"/>
    </xf>
    <xf numFmtId="0" fontId="9" fillId="0" borderId="0" xfId="8" applyFont="1" applyFill="1" applyAlignment="1">
      <alignment horizontal="right" vertical="center" wrapText="1"/>
    </xf>
    <xf numFmtId="0" fontId="9" fillId="0" borderId="0" xfId="8" applyFont="1" applyFill="1" applyAlignment="1">
      <alignment horizontal="center" vertical="center" wrapText="1"/>
    </xf>
    <xf numFmtId="0" fontId="9" fillId="0" borderId="13" xfId="8" applyFont="1" applyFill="1" applyBorder="1" applyAlignment="1">
      <alignment horizontal="right" wrapText="1"/>
    </xf>
    <xf numFmtId="167" fontId="9" fillId="0" borderId="9" xfId="9" applyNumberFormat="1" applyFont="1" applyFill="1" applyBorder="1" applyAlignment="1">
      <alignment horizontal="center" vertical="center" wrapText="1"/>
    </xf>
    <xf numFmtId="0" fontId="9" fillId="0" borderId="35" xfId="893" applyFont="1" applyFill="1" applyBorder="1" applyAlignment="1">
      <alignment horizontal="center" vertical="top" wrapText="1"/>
    </xf>
    <xf numFmtId="0" fontId="9" fillId="0" borderId="34" xfId="893" applyFont="1" applyFill="1" applyBorder="1" applyAlignment="1">
      <alignment horizontal="center" vertical="top" wrapText="1"/>
    </xf>
    <xf numFmtId="0" fontId="9" fillId="0" borderId="35" xfId="893" applyFont="1" applyFill="1" applyBorder="1" applyAlignment="1">
      <alignment horizontal="left" vertical="top" wrapText="1"/>
    </xf>
    <xf numFmtId="0" fontId="9" fillId="0" borderId="34" xfId="893" applyFont="1" applyFill="1" applyBorder="1" applyAlignment="1">
      <alignment horizontal="left" vertical="top" wrapText="1"/>
    </xf>
    <xf numFmtId="0" fontId="9" fillId="0" borderId="0" xfId="893" applyFont="1" applyFill="1" applyAlignment="1">
      <alignment horizontal="center" vertical="top" wrapText="1"/>
    </xf>
    <xf numFmtId="0" fontId="9" fillId="0" borderId="0" xfId="893" applyFont="1" applyFill="1" applyAlignment="1">
      <alignment horizontal="center" vertical="top"/>
    </xf>
    <xf numFmtId="0" fontId="9" fillId="0" borderId="0" xfId="893" applyFont="1" applyFill="1" applyAlignment="1">
      <alignment horizontal="left" vertical="top" wrapText="1"/>
    </xf>
    <xf numFmtId="0" fontId="9" fillId="0" borderId="33" xfId="893" applyFont="1" applyFill="1" applyBorder="1" applyAlignment="1">
      <alignment horizontal="center" vertical="top" wrapText="1"/>
    </xf>
    <xf numFmtId="0" fontId="9" fillId="0" borderId="32" xfId="9" applyFont="1" applyFill="1" applyBorder="1" applyAlignment="1">
      <alignment horizontal="center" vertical="top" wrapText="1"/>
    </xf>
    <xf numFmtId="0" fontId="9" fillId="0" borderId="32" xfId="9" applyFont="1" applyFill="1" applyBorder="1" applyAlignment="1">
      <alignment horizontal="left" vertical="top" wrapText="1"/>
    </xf>
    <xf numFmtId="0" fontId="9" fillId="0" borderId="0" xfId="9" applyFont="1" applyFill="1" applyBorder="1" applyAlignment="1">
      <alignment horizontal="center" vertical="top"/>
    </xf>
    <xf numFmtId="0" fontId="9" fillId="0" borderId="0" xfId="9" applyFont="1" applyFill="1" applyBorder="1" applyAlignment="1">
      <alignment horizontal="left" vertical="top" wrapText="1"/>
    </xf>
    <xf numFmtId="0" fontId="9" fillId="0" borderId="35" xfId="9" applyFont="1" applyFill="1" applyBorder="1" applyAlignment="1">
      <alignment horizontal="left" vertical="top" wrapText="1"/>
    </xf>
    <xf numFmtId="0" fontId="9" fillId="0" borderId="34" xfId="9" applyFont="1" applyFill="1" applyBorder="1" applyAlignment="1">
      <alignment horizontal="left" vertical="top" wrapText="1"/>
    </xf>
    <xf numFmtId="0" fontId="9" fillId="0" borderId="10" xfId="9" applyFont="1" applyFill="1" applyBorder="1" applyAlignment="1">
      <alignment horizontal="center" vertical="top" wrapText="1"/>
    </xf>
    <xf numFmtId="0" fontId="9" fillId="0" borderId="2" xfId="9" applyFont="1" applyFill="1" applyBorder="1" applyAlignment="1">
      <alignment horizontal="center" vertical="top" wrapText="1"/>
    </xf>
    <xf numFmtId="0" fontId="9" fillId="0" borderId="4" xfId="9" applyFont="1" applyFill="1" applyBorder="1" applyAlignment="1">
      <alignment horizontal="center" vertical="top" wrapText="1"/>
    </xf>
    <xf numFmtId="0" fontId="9" fillId="0" borderId="9" xfId="9" applyFont="1" applyFill="1" applyBorder="1" applyAlignment="1">
      <alignment horizontal="center" vertical="top" wrapText="1"/>
    </xf>
    <xf numFmtId="0" fontId="9" fillId="0" borderId="7" xfId="9" applyFont="1" applyFill="1" applyBorder="1" applyAlignment="1">
      <alignment horizontal="center" vertical="top" wrapText="1"/>
    </xf>
    <xf numFmtId="0" fontId="74" fillId="0" borderId="32" xfId="9" applyFont="1" applyFill="1" applyBorder="1" applyAlignment="1">
      <alignment horizontal="left" vertical="top" wrapText="1"/>
    </xf>
    <xf numFmtId="0" fontId="9" fillId="0" borderId="0" xfId="9" applyFont="1" applyFill="1" applyAlignment="1">
      <alignment horizontal="center" vertical="top" wrapText="1"/>
    </xf>
    <xf numFmtId="0" fontId="9" fillId="0" borderId="0" xfId="8" applyFont="1" applyFill="1" applyAlignment="1">
      <alignment horizontal="right"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32" xfId="0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center" vertical="center" wrapText="1"/>
    </xf>
    <xf numFmtId="168" fontId="9" fillId="0" borderId="32" xfId="7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32" xfId="1062" applyFont="1" applyFill="1" applyBorder="1" applyAlignment="1">
      <alignment horizontal="center" vertical="center"/>
    </xf>
    <xf numFmtId="168" fontId="9" fillId="0" borderId="32" xfId="107" applyNumberFormat="1" applyFont="1" applyFill="1" applyBorder="1" applyAlignment="1">
      <alignment horizontal="left" vertical="center" wrapText="1"/>
    </xf>
    <xf numFmtId="168" fontId="9" fillId="55" borderId="32" xfId="107" applyNumberFormat="1" applyFont="1" applyFill="1" applyBorder="1" applyAlignment="1">
      <alignment horizontal="center" vertical="center"/>
    </xf>
    <xf numFmtId="0" fontId="97" fillId="55" borderId="32" xfId="990" applyFont="1" applyFill="1" applyBorder="1" applyAlignment="1">
      <alignment wrapText="1"/>
    </xf>
    <xf numFmtId="168" fontId="97" fillId="55" borderId="32" xfId="107" applyNumberFormat="1" applyFont="1" applyFill="1" applyBorder="1" applyAlignment="1">
      <alignment horizontal="left" vertical="center"/>
    </xf>
    <xf numFmtId="0" fontId="9" fillId="0" borderId="45" xfId="990" applyFont="1" applyFill="1" applyBorder="1" applyAlignment="1">
      <alignment horizontal="center" vertical="center" wrapText="1"/>
    </xf>
    <xf numFmtId="0" fontId="77" fillId="0" borderId="0" xfId="893" applyFont="1" applyAlignment="1">
      <alignment vertical="top" wrapText="1"/>
    </xf>
    <xf numFmtId="168" fontId="9" fillId="55" borderId="32" xfId="107" applyNumberFormat="1" applyFont="1" applyFill="1" applyBorder="1" applyAlignment="1">
      <alignment horizontal="left" vertical="center"/>
    </xf>
    <xf numFmtId="0" fontId="9" fillId="55" borderId="32" xfId="990" applyFont="1" applyFill="1" applyBorder="1" applyAlignment="1">
      <alignment horizontal="left" vertical="center" wrapText="1"/>
    </xf>
    <xf numFmtId="0" fontId="9" fillId="0" borderId="47" xfId="1062" applyFont="1" applyFill="1" applyBorder="1" applyAlignment="1">
      <alignment horizontal="center" vertical="center" wrapText="1"/>
    </xf>
    <xf numFmtId="0" fontId="9" fillId="0" borderId="46" xfId="1062" applyFont="1" applyFill="1" applyBorder="1" applyAlignment="1">
      <alignment horizontal="center" vertical="center" wrapText="1"/>
    </xf>
    <xf numFmtId="0" fontId="9" fillId="0" borderId="45" xfId="1062" applyFont="1" applyFill="1" applyBorder="1" applyAlignment="1">
      <alignment horizontal="center" vertical="center" wrapText="1"/>
    </xf>
    <xf numFmtId="0" fontId="9" fillId="0" borderId="48" xfId="1062" applyFont="1" applyFill="1" applyBorder="1" applyAlignment="1">
      <alignment horizontal="center" vertical="center" wrapText="1"/>
    </xf>
    <xf numFmtId="0" fontId="9" fillId="0" borderId="47" xfId="1062" applyFont="1" applyFill="1" applyBorder="1" applyAlignment="1">
      <alignment horizontal="center" vertical="center"/>
    </xf>
    <xf numFmtId="0" fontId="9" fillId="0" borderId="45" xfId="1062" applyFont="1" applyFill="1" applyBorder="1" applyAlignment="1">
      <alignment horizontal="center" vertical="center"/>
    </xf>
    <xf numFmtId="0" fontId="9" fillId="0" borderId="13" xfId="1062" applyFont="1" applyFill="1" applyBorder="1" applyAlignment="1">
      <alignment horizontal="right" vertical="top"/>
    </xf>
    <xf numFmtId="0" fontId="9" fillId="0" borderId="0" xfId="1062" applyFont="1" applyFill="1" applyAlignment="1">
      <alignment horizontal="centerContinuous"/>
    </xf>
    <xf numFmtId="0" fontId="9" fillId="0" borderId="0" xfId="1062" applyFont="1" applyFill="1" applyBorder="1" applyAlignment="1">
      <alignment horizontal="centerContinuous"/>
    </xf>
    <xf numFmtId="0" fontId="9" fillId="0" borderId="0" xfId="1062" applyFont="1" applyFill="1"/>
    <xf numFmtId="0" fontId="9" fillId="55" borderId="32" xfId="990" applyFont="1" applyFill="1" applyBorder="1" applyAlignment="1">
      <alignment vertical="center" wrapText="1"/>
    </xf>
    <xf numFmtId="168" fontId="97" fillId="55" borderId="32" xfId="107" applyNumberFormat="1" applyFont="1" applyFill="1" applyBorder="1" applyAlignment="1">
      <alignment horizontal="center" vertical="center"/>
    </xf>
    <xf numFmtId="0" fontId="9" fillId="0" borderId="32" xfId="990" applyFont="1" applyFill="1" applyBorder="1" applyAlignment="1">
      <alignment horizontal="center" vertical="center" wrapText="1"/>
    </xf>
    <xf numFmtId="0" fontId="9" fillId="0" borderId="47" xfId="990" applyFont="1" applyFill="1" applyBorder="1" applyAlignment="1">
      <alignment horizontal="center" vertical="center" wrapText="1"/>
    </xf>
    <xf numFmtId="0" fontId="9" fillId="0" borderId="46" xfId="990" applyFont="1" applyFill="1" applyBorder="1" applyAlignment="1">
      <alignment horizontal="center" vertical="center" wrapText="1"/>
    </xf>
    <xf numFmtId="0" fontId="9" fillId="0" borderId="32" xfId="990" applyFont="1" applyFill="1" applyBorder="1" applyAlignment="1">
      <alignment horizontal="center" vertical="center" wrapText="1"/>
    </xf>
    <xf numFmtId="0" fontId="97" fillId="55" borderId="32" xfId="990" applyFont="1" applyFill="1" applyBorder="1" applyAlignment="1">
      <alignment vertical="center" wrapText="1"/>
    </xf>
    <xf numFmtId="0" fontId="9" fillId="0" borderId="12" xfId="1062" applyFont="1" applyFill="1" applyBorder="1" applyAlignment="1">
      <alignment horizontal="center" vertical="center" wrapText="1"/>
    </xf>
    <xf numFmtId="0" fontId="9" fillId="0" borderId="32" xfId="1062" applyFont="1" applyFill="1" applyBorder="1" applyAlignment="1">
      <alignment horizontal="center" vertical="center" wrapText="1"/>
    </xf>
    <xf numFmtId="0" fontId="9" fillId="0" borderId="32" xfId="1062" applyFont="1" applyFill="1" applyBorder="1" applyAlignment="1">
      <alignment horizontal="center"/>
    </xf>
    <xf numFmtId="0" fontId="9" fillId="0" borderId="48" xfId="1062" applyFont="1" applyFill="1" applyBorder="1" applyAlignment="1">
      <alignment horizontal="center"/>
    </xf>
    <xf numFmtId="167" fontId="9" fillId="0" borderId="32" xfId="1062" applyNumberFormat="1" applyFont="1" applyFill="1" applyBorder="1" applyAlignment="1">
      <alignment horizontal="center" vertical="top" wrapText="1"/>
    </xf>
    <xf numFmtId="0" fontId="73" fillId="0" borderId="32" xfId="1062" applyFont="1" applyFill="1" applyBorder="1" applyAlignment="1">
      <alignment horizontal="left" vertical="center" wrapText="1"/>
    </xf>
    <xf numFmtId="0" fontId="9" fillId="0" borderId="32" xfId="1062" applyFont="1" applyFill="1" applyBorder="1" applyAlignment="1">
      <alignment horizontal="left" vertical="center" wrapText="1"/>
    </xf>
    <xf numFmtId="172" fontId="9" fillId="0" borderId="32" xfId="1062" applyNumberFormat="1" applyFont="1" applyFill="1" applyBorder="1" applyAlignment="1">
      <alignment horizontal="center" vertical="top" wrapText="1"/>
    </xf>
    <xf numFmtId="4" fontId="9" fillId="0" borderId="0" xfId="1062" applyNumberFormat="1" applyFont="1"/>
    <xf numFmtId="0" fontId="9" fillId="0" borderId="0" xfId="1062" applyFont="1" applyFill="1" applyBorder="1" applyAlignment="1">
      <alignment horizontal="center" vertical="center" wrapText="1"/>
    </xf>
    <xf numFmtId="0" fontId="9" fillId="0" borderId="32" xfId="1062" applyFont="1" applyFill="1" applyBorder="1" applyAlignment="1">
      <alignment horizontal="center" wrapText="1"/>
    </xf>
    <xf numFmtId="0" fontId="9" fillId="0" borderId="32" xfId="1062" applyFont="1" applyFill="1" applyBorder="1" applyAlignment="1">
      <alignment horizontal="center" vertical="top" wrapText="1"/>
    </xf>
    <xf numFmtId="0" fontId="9" fillId="0" borderId="32" xfId="1062" applyFont="1" applyFill="1" applyBorder="1" applyAlignment="1">
      <alignment horizontal="center" vertical="center" wrapText="1"/>
    </xf>
    <xf numFmtId="172" fontId="9" fillId="0" borderId="48" xfId="1062" applyNumberFormat="1" applyFont="1" applyFill="1" applyBorder="1" applyAlignment="1">
      <alignment horizontal="center" vertical="center" wrapText="1"/>
    </xf>
    <xf numFmtId="167" fontId="9" fillId="0" borderId="48" xfId="985" applyNumberFormat="1" applyFont="1" applyFill="1" applyBorder="1" applyAlignment="1">
      <alignment horizontal="center" vertical="center" wrapText="1"/>
    </xf>
    <xf numFmtId="172" fontId="9" fillId="0" borderId="2" xfId="1062" applyNumberFormat="1" applyFont="1" applyFill="1" applyBorder="1" applyAlignment="1">
      <alignment horizontal="center" vertical="center" wrapText="1"/>
    </xf>
    <xf numFmtId="167" fontId="9" fillId="0" borderId="2" xfId="985" applyNumberFormat="1" applyFont="1" applyFill="1" applyBorder="1" applyAlignment="1">
      <alignment horizontal="center" vertical="center" wrapText="1"/>
    </xf>
    <xf numFmtId="172" fontId="9" fillId="0" borderId="12" xfId="1062" applyNumberFormat="1" applyFont="1" applyFill="1" applyBorder="1" applyAlignment="1">
      <alignment horizontal="center" vertical="center" wrapText="1"/>
    </xf>
    <xf numFmtId="167" fontId="9" fillId="0" borderId="12" xfId="985" applyNumberFormat="1" applyFont="1" applyFill="1" applyBorder="1" applyAlignment="1">
      <alignment horizontal="center" vertical="center" wrapText="1"/>
    </xf>
    <xf numFmtId="172" fontId="9" fillId="0" borderId="32" xfId="1062" applyNumberFormat="1" applyFont="1" applyFill="1" applyBorder="1" applyAlignment="1">
      <alignment horizontal="center" vertical="center" wrapText="1"/>
    </xf>
    <xf numFmtId="0" fontId="9" fillId="0" borderId="0" xfId="1062" applyFont="1" applyFill="1" applyAlignment="1">
      <alignment horizontal="right"/>
    </xf>
    <xf numFmtId="0" fontId="9" fillId="0" borderId="0" xfId="1062" applyFont="1" applyFill="1" applyAlignment="1"/>
    <xf numFmtId="0" fontId="9" fillId="0" borderId="0" xfId="1062" applyFont="1" applyFill="1" applyBorder="1" applyAlignment="1">
      <alignment horizontal="center"/>
    </xf>
    <xf numFmtId="49" fontId="9" fillId="0" borderId="0" xfId="1062" applyNumberFormat="1" applyFont="1" applyFill="1" applyBorder="1" applyAlignment="1">
      <alignment horizontal="right"/>
    </xf>
    <xf numFmtId="0" fontId="9" fillId="0" borderId="0" xfId="1062" applyFont="1" applyFill="1" applyBorder="1" applyAlignment="1"/>
    <xf numFmtId="0" fontId="74" fillId="0" borderId="45" xfId="9" applyFont="1" applyFill="1" applyBorder="1" applyAlignment="1">
      <alignment horizontal="left" vertical="top" wrapText="1"/>
    </xf>
    <xf numFmtId="0" fontId="74" fillId="0" borderId="47" xfId="9" applyFont="1" applyFill="1" applyBorder="1" applyAlignment="1">
      <alignment horizontal="left" vertical="top" wrapText="1"/>
    </xf>
  </cellXfs>
  <cellStyles count="1063">
    <cellStyle name="_artabyuje" xfId="140"/>
    <cellStyle name="_artabyuje 2" xfId="943"/>
    <cellStyle name="_artabyuje_3.Havelvacner_N1_12 23.01.2018" xfId="141"/>
    <cellStyle name="20% - Accent1 2" xfId="18"/>
    <cellStyle name="20% - Accent1 2 2" xfId="80"/>
    <cellStyle name="20% - Accent1 2 2 2" xfId="142"/>
    <cellStyle name="20% - Accent1 2 2 2 2" xfId="143"/>
    <cellStyle name="20% - Accent1 2 2 2 2 2" xfId="436"/>
    <cellStyle name="20% - Accent1 2 2 2 2 3" xfId="668"/>
    <cellStyle name="20% - Accent1 2 2 2 3" xfId="144"/>
    <cellStyle name="20% - Accent1 2 2 2 3 2" xfId="437"/>
    <cellStyle name="20% - Accent1 2 2 2 3 3" xfId="669"/>
    <cellStyle name="20% - Accent1 2 2 2 4" xfId="435"/>
    <cellStyle name="20% - Accent1 2 2 2 5" xfId="667"/>
    <cellStyle name="20% - Accent1 2 2 3" xfId="145"/>
    <cellStyle name="20% - Accent1 2 2 3 2" xfId="438"/>
    <cellStyle name="20% - Accent1 2 2 3 3" xfId="670"/>
    <cellStyle name="20% - Accent1 2 2 4" xfId="146"/>
    <cellStyle name="20% - Accent1 2 2 4 2" xfId="439"/>
    <cellStyle name="20% - Accent1 2 2 4 3" xfId="671"/>
    <cellStyle name="20% - Accent1 2 3" xfId="147"/>
    <cellStyle name="20% - Accent1 2 3 2" xfId="148"/>
    <cellStyle name="20% - Accent1 2 3 2 2" xfId="441"/>
    <cellStyle name="20% - Accent1 2 3 2 3" xfId="673"/>
    <cellStyle name="20% - Accent1 2 3 3" xfId="149"/>
    <cellStyle name="20% - Accent1 2 3 3 2" xfId="442"/>
    <cellStyle name="20% - Accent1 2 3 3 3" xfId="674"/>
    <cellStyle name="20% - Accent1 2 3 4" xfId="440"/>
    <cellStyle name="20% - Accent1 2 3 5" xfId="672"/>
    <cellStyle name="20% - Accent1 2 3 6" xfId="1006"/>
    <cellStyle name="20% - Accent1 2 4" xfId="150"/>
    <cellStyle name="20% - Accent1 2 4 2" xfId="151"/>
    <cellStyle name="20% - Accent1 2 4 2 2" xfId="444"/>
    <cellStyle name="20% - Accent1 2 4 2 3" xfId="676"/>
    <cellStyle name="20% - Accent1 2 4 3" xfId="152"/>
    <cellStyle name="20% - Accent1 2 4 3 2" xfId="445"/>
    <cellStyle name="20% - Accent1 2 4 3 3" xfId="677"/>
    <cellStyle name="20% - Accent1 2 4 4" xfId="443"/>
    <cellStyle name="20% - Accent1 2 4 5" xfId="675"/>
    <cellStyle name="20% - Accent1 2 5" xfId="153"/>
    <cellStyle name="20% - Accent1 2 5 2" xfId="446"/>
    <cellStyle name="20% - Accent1 2 5 3" xfId="678"/>
    <cellStyle name="20% - Accent1 2 6" xfId="154"/>
    <cellStyle name="20% - Accent1 2 6 2" xfId="447"/>
    <cellStyle name="20% - Accent1 2 6 3" xfId="679"/>
    <cellStyle name="20% - Accent1 2 7" xfId="944"/>
    <cellStyle name="20% - Accent1 3" xfId="381"/>
    <cellStyle name="20% - Accent1 3 2" xfId="646"/>
    <cellStyle name="20% - Accent1 3 3" xfId="879"/>
    <cellStyle name="20% - Accent2 2" xfId="19"/>
    <cellStyle name="20% - Accent2 2 2" xfId="81"/>
    <cellStyle name="20% - Accent2 2 2 2" xfId="155"/>
    <cellStyle name="20% - Accent2 2 2 2 2" xfId="156"/>
    <cellStyle name="20% - Accent2 2 2 2 2 2" xfId="449"/>
    <cellStyle name="20% - Accent2 2 2 2 2 3" xfId="681"/>
    <cellStyle name="20% - Accent2 2 2 2 3" xfId="157"/>
    <cellStyle name="20% - Accent2 2 2 2 3 2" xfId="450"/>
    <cellStyle name="20% - Accent2 2 2 2 3 3" xfId="682"/>
    <cellStyle name="20% - Accent2 2 2 2 4" xfId="448"/>
    <cellStyle name="20% - Accent2 2 2 2 5" xfId="680"/>
    <cellStyle name="20% - Accent2 2 2 3" xfId="158"/>
    <cellStyle name="20% - Accent2 2 2 3 2" xfId="451"/>
    <cellStyle name="20% - Accent2 2 2 3 3" xfId="683"/>
    <cellStyle name="20% - Accent2 2 2 4" xfId="159"/>
    <cellStyle name="20% - Accent2 2 2 4 2" xfId="452"/>
    <cellStyle name="20% - Accent2 2 2 4 3" xfId="684"/>
    <cellStyle name="20% - Accent2 2 3" xfId="160"/>
    <cellStyle name="20% - Accent2 2 3 2" xfId="161"/>
    <cellStyle name="20% - Accent2 2 3 2 2" xfId="454"/>
    <cellStyle name="20% - Accent2 2 3 2 3" xfId="686"/>
    <cellStyle name="20% - Accent2 2 3 3" xfId="162"/>
    <cellStyle name="20% - Accent2 2 3 3 2" xfId="455"/>
    <cellStyle name="20% - Accent2 2 3 3 3" xfId="687"/>
    <cellStyle name="20% - Accent2 2 3 4" xfId="453"/>
    <cellStyle name="20% - Accent2 2 3 5" xfId="685"/>
    <cellStyle name="20% - Accent2 2 3 6" xfId="1007"/>
    <cellStyle name="20% - Accent2 2 4" xfId="163"/>
    <cellStyle name="20% - Accent2 2 4 2" xfId="164"/>
    <cellStyle name="20% - Accent2 2 4 2 2" xfId="457"/>
    <cellStyle name="20% - Accent2 2 4 2 3" xfId="689"/>
    <cellStyle name="20% - Accent2 2 4 3" xfId="165"/>
    <cellStyle name="20% - Accent2 2 4 3 2" xfId="458"/>
    <cellStyle name="20% - Accent2 2 4 3 3" xfId="690"/>
    <cellStyle name="20% - Accent2 2 4 4" xfId="456"/>
    <cellStyle name="20% - Accent2 2 4 5" xfId="688"/>
    <cellStyle name="20% - Accent2 2 5" xfId="166"/>
    <cellStyle name="20% - Accent2 2 5 2" xfId="459"/>
    <cellStyle name="20% - Accent2 2 5 3" xfId="691"/>
    <cellStyle name="20% - Accent2 2 6" xfId="167"/>
    <cellStyle name="20% - Accent2 2 6 2" xfId="460"/>
    <cellStyle name="20% - Accent2 2 6 3" xfId="692"/>
    <cellStyle name="20% - Accent2 2 7" xfId="945"/>
    <cellStyle name="20% - Accent2 3" xfId="382"/>
    <cellStyle name="20% - Accent2 3 2" xfId="647"/>
    <cellStyle name="20% - Accent2 3 3" xfId="880"/>
    <cellStyle name="20% - Accent3 2" xfId="20"/>
    <cellStyle name="20% - Accent3 2 2" xfId="82"/>
    <cellStyle name="20% - Accent3 2 2 2" xfId="168"/>
    <cellStyle name="20% - Accent3 2 2 2 2" xfId="169"/>
    <cellStyle name="20% - Accent3 2 2 2 2 2" xfId="462"/>
    <cellStyle name="20% - Accent3 2 2 2 2 3" xfId="694"/>
    <cellStyle name="20% - Accent3 2 2 2 3" xfId="170"/>
    <cellStyle name="20% - Accent3 2 2 2 3 2" xfId="463"/>
    <cellStyle name="20% - Accent3 2 2 2 3 3" xfId="695"/>
    <cellStyle name="20% - Accent3 2 2 2 4" xfId="461"/>
    <cellStyle name="20% - Accent3 2 2 2 5" xfId="693"/>
    <cellStyle name="20% - Accent3 2 2 3" xfId="171"/>
    <cellStyle name="20% - Accent3 2 2 3 2" xfId="464"/>
    <cellStyle name="20% - Accent3 2 2 3 3" xfId="696"/>
    <cellStyle name="20% - Accent3 2 2 4" xfId="172"/>
    <cellStyle name="20% - Accent3 2 2 4 2" xfId="465"/>
    <cellStyle name="20% - Accent3 2 2 4 3" xfId="697"/>
    <cellStyle name="20% - Accent3 2 3" xfId="173"/>
    <cellStyle name="20% - Accent3 2 3 2" xfId="174"/>
    <cellStyle name="20% - Accent3 2 3 2 2" xfId="467"/>
    <cellStyle name="20% - Accent3 2 3 2 3" xfId="699"/>
    <cellStyle name="20% - Accent3 2 3 3" xfId="175"/>
    <cellStyle name="20% - Accent3 2 3 3 2" xfId="468"/>
    <cellStyle name="20% - Accent3 2 3 3 3" xfId="700"/>
    <cellStyle name="20% - Accent3 2 3 4" xfId="466"/>
    <cellStyle name="20% - Accent3 2 3 5" xfId="698"/>
    <cellStyle name="20% - Accent3 2 3 6" xfId="1008"/>
    <cellStyle name="20% - Accent3 2 4" xfId="176"/>
    <cellStyle name="20% - Accent3 2 4 2" xfId="177"/>
    <cellStyle name="20% - Accent3 2 4 2 2" xfId="470"/>
    <cellStyle name="20% - Accent3 2 4 2 3" xfId="702"/>
    <cellStyle name="20% - Accent3 2 4 3" xfId="178"/>
    <cellStyle name="20% - Accent3 2 4 3 2" xfId="471"/>
    <cellStyle name="20% - Accent3 2 4 3 3" xfId="703"/>
    <cellStyle name="20% - Accent3 2 4 4" xfId="469"/>
    <cellStyle name="20% - Accent3 2 4 5" xfId="701"/>
    <cellStyle name="20% - Accent3 2 5" xfId="179"/>
    <cellStyle name="20% - Accent3 2 5 2" xfId="472"/>
    <cellStyle name="20% - Accent3 2 5 3" xfId="704"/>
    <cellStyle name="20% - Accent3 2 6" xfId="180"/>
    <cellStyle name="20% - Accent3 2 6 2" xfId="473"/>
    <cellStyle name="20% - Accent3 2 6 3" xfId="705"/>
    <cellStyle name="20% - Accent3 2 7" xfId="946"/>
    <cellStyle name="20% - Accent3 3" xfId="383"/>
    <cellStyle name="20% - Accent3 3 2" xfId="648"/>
    <cellStyle name="20% - Accent3 3 3" xfId="881"/>
    <cellStyle name="20% - Accent4 2" xfId="21"/>
    <cellStyle name="20% - Accent4 2 2" xfId="83"/>
    <cellStyle name="20% - Accent4 2 2 2" xfId="181"/>
    <cellStyle name="20% - Accent4 2 2 2 2" xfId="182"/>
    <cellStyle name="20% - Accent4 2 2 2 2 2" xfId="475"/>
    <cellStyle name="20% - Accent4 2 2 2 2 3" xfId="707"/>
    <cellStyle name="20% - Accent4 2 2 2 3" xfId="183"/>
    <cellStyle name="20% - Accent4 2 2 2 3 2" xfId="476"/>
    <cellStyle name="20% - Accent4 2 2 2 3 3" xfId="708"/>
    <cellStyle name="20% - Accent4 2 2 2 4" xfId="474"/>
    <cellStyle name="20% - Accent4 2 2 2 5" xfId="706"/>
    <cellStyle name="20% - Accent4 2 2 3" xfId="184"/>
    <cellStyle name="20% - Accent4 2 2 3 2" xfId="477"/>
    <cellStyle name="20% - Accent4 2 2 3 3" xfId="709"/>
    <cellStyle name="20% - Accent4 2 2 4" xfId="185"/>
    <cellStyle name="20% - Accent4 2 2 4 2" xfId="478"/>
    <cellStyle name="20% - Accent4 2 2 4 3" xfId="710"/>
    <cellStyle name="20% - Accent4 2 3" xfId="186"/>
    <cellStyle name="20% - Accent4 2 3 2" xfId="187"/>
    <cellStyle name="20% - Accent4 2 3 2 2" xfId="480"/>
    <cellStyle name="20% - Accent4 2 3 2 3" xfId="712"/>
    <cellStyle name="20% - Accent4 2 3 3" xfId="188"/>
    <cellStyle name="20% - Accent4 2 3 3 2" xfId="481"/>
    <cellStyle name="20% - Accent4 2 3 3 3" xfId="713"/>
    <cellStyle name="20% - Accent4 2 3 4" xfId="479"/>
    <cellStyle name="20% - Accent4 2 3 5" xfId="711"/>
    <cellStyle name="20% - Accent4 2 3 6" xfId="1009"/>
    <cellStyle name="20% - Accent4 2 4" xfId="189"/>
    <cellStyle name="20% - Accent4 2 4 2" xfId="190"/>
    <cellStyle name="20% - Accent4 2 4 2 2" xfId="483"/>
    <cellStyle name="20% - Accent4 2 4 2 3" xfId="715"/>
    <cellStyle name="20% - Accent4 2 4 3" xfId="191"/>
    <cellStyle name="20% - Accent4 2 4 3 2" xfId="484"/>
    <cellStyle name="20% - Accent4 2 4 3 3" xfId="716"/>
    <cellStyle name="20% - Accent4 2 4 4" xfId="482"/>
    <cellStyle name="20% - Accent4 2 4 5" xfId="714"/>
    <cellStyle name="20% - Accent4 2 5" xfId="192"/>
    <cellStyle name="20% - Accent4 2 5 2" xfId="485"/>
    <cellStyle name="20% - Accent4 2 5 3" xfId="717"/>
    <cellStyle name="20% - Accent4 2 6" xfId="193"/>
    <cellStyle name="20% - Accent4 2 6 2" xfId="486"/>
    <cellStyle name="20% - Accent4 2 6 3" xfId="718"/>
    <cellStyle name="20% - Accent4 2 7" xfId="947"/>
    <cellStyle name="20% - Accent4 3" xfId="384"/>
    <cellStyle name="20% - Accent4 3 2" xfId="649"/>
    <cellStyle name="20% - Accent4 3 3" xfId="882"/>
    <cellStyle name="20% - Accent5 2" xfId="22"/>
    <cellStyle name="20% - Accent5 2 2" xfId="84"/>
    <cellStyle name="20% - Accent5 2 2 2" xfId="194"/>
    <cellStyle name="20% - Accent5 2 2 2 2" xfId="195"/>
    <cellStyle name="20% - Accent5 2 2 2 2 2" xfId="488"/>
    <cellStyle name="20% - Accent5 2 2 2 2 3" xfId="720"/>
    <cellStyle name="20% - Accent5 2 2 2 3" xfId="196"/>
    <cellStyle name="20% - Accent5 2 2 2 3 2" xfId="489"/>
    <cellStyle name="20% - Accent5 2 2 2 3 3" xfId="721"/>
    <cellStyle name="20% - Accent5 2 2 2 4" xfId="487"/>
    <cellStyle name="20% - Accent5 2 2 2 5" xfId="719"/>
    <cellStyle name="20% - Accent5 2 2 3" xfId="197"/>
    <cellStyle name="20% - Accent5 2 2 3 2" xfId="490"/>
    <cellStyle name="20% - Accent5 2 2 3 3" xfId="722"/>
    <cellStyle name="20% - Accent5 2 2 4" xfId="198"/>
    <cellStyle name="20% - Accent5 2 2 4 2" xfId="491"/>
    <cellStyle name="20% - Accent5 2 2 4 3" xfId="723"/>
    <cellStyle name="20% - Accent5 2 3" xfId="199"/>
    <cellStyle name="20% - Accent5 2 3 2" xfId="200"/>
    <cellStyle name="20% - Accent5 2 3 2 2" xfId="493"/>
    <cellStyle name="20% - Accent5 2 3 2 3" xfId="725"/>
    <cellStyle name="20% - Accent5 2 3 3" xfId="201"/>
    <cellStyle name="20% - Accent5 2 3 3 2" xfId="494"/>
    <cellStyle name="20% - Accent5 2 3 3 3" xfId="726"/>
    <cellStyle name="20% - Accent5 2 3 4" xfId="492"/>
    <cellStyle name="20% - Accent5 2 3 5" xfId="724"/>
    <cellStyle name="20% - Accent5 2 3 6" xfId="1010"/>
    <cellStyle name="20% - Accent5 2 4" xfId="202"/>
    <cellStyle name="20% - Accent5 2 4 2" xfId="203"/>
    <cellStyle name="20% - Accent5 2 4 2 2" xfId="496"/>
    <cellStyle name="20% - Accent5 2 4 2 3" xfId="728"/>
    <cellStyle name="20% - Accent5 2 4 3" xfId="204"/>
    <cellStyle name="20% - Accent5 2 4 3 2" xfId="497"/>
    <cellStyle name="20% - Accent5 2 4 3 3" xfId="729"/>
    <cellStyle name="20% - Accent5 2 4 4" xfId="495"/>
    <cellStyle name="20% - Accent5 2 4 5" xfId="727"/>
    <cellStyle name="20% - Accent5 2 5" xfId="205"/>
    <cellStyle name="20% - Accent5 2 5 2" xfId="498"/>
    <cellStyle name="20% - Accent5 2 5 3" xfId="730"/>
    <cellStyle name="20% - Accent5 2 6" xfId="206"/>
    <cellStyle name="20% - Accent5 2 6 2" xfId="499"/>
    <cellStyle name="20% - Accent5 2 6 3" xfId="731"/>
    <cellStyle name="20% - Accent5 2 7" xfId="948"/>
    <cellStyle name="20% - Accent5 3" xfId="385"/>
    <cellStyle name="20% - Accent5 3 2" xfId="650"/>
    <cellStyle name="20% - Accent5 3 3" xfId="883"/>
    <cellStyle name="20% - Accent6 2" xfId="23"/>
    <cellStyle name="20% - Accent6 2 2" xfId="85"/>
    <cellStyle name="20% - Accent6 2 2 2" xfId="207"/>
    <cellStyle name="20% - Accent6 2 2 2 2" xfId="208"/>
    <cellStyle name="20% - Accent6 2 2 2 2 2" xfId="501"/>
    <cellStyle name="20% - Accent6 2 2 2 2 3" xfId="733"/>
    <cellStyle name="20% - Accent6 2 2 2 3" xfId="209"/>
    <cellStyle name="20% - Accent6 2 2 2 3 2" xfId="502"/>
    <cellStyle name="20% - Accent6 2 2 2 3 3" xfId="734"/>
    <cellStyle name="20% - Accent6 2 2 2 4" xfId="500"/>
    <cellStyle name="20% - Accent6 2 2 2 5" xfId="732"/>
    <cellStyle name="20% - Accent6 2 2 3" xfId="210"/>
    <cellStyle name="20% - Accent6 2 2 3 2" xfId="503"/>
    <cellStyle name="20% - Accent6 2 2 3 3" xfId="735"/>
    <cellStyle name="20% - Accent6 2 2 4" xfId="211"/>
    <cellStyle name="20% - Accent6 2 2 4 2" xfId="504"/>
    <cellStyle name="20% - Accent6 2 2 4 3" xfId="736"/>
    <cellStyle name="20% - Accent6 2 3" xfId="212"/>
    <cellStyle name="20% - Accent6 2 3 2" xfId="213"/>
    <cellStyle name="20% - Accent6 2 3 2 2" xfId="506"/>
    <cellStyle name="20% - Accent6 2 3 2 3" xfId="738"/>
    <cellStyle name="20% - Accent6 2 3 3" xfId="214"/>
    <cellStyle name="20% - Accent6 2 3 3 2" xfId="507"/>
    <cellStyle name="20% - Accent6 2 3 3 3" xfId="739"/>
    <cellStyle name="20% - Accent6 2 3 4" xfId="505"/>
    <cellStyle name="20% - Accent6 2 3 5" xfId="737"/>
    <cellStyle name="20% - Accent6 2 3 6" xfId="1011"/>
    <cellStyle name="20% - Accent6 2 4" xfId="215"/>
    <cellStyle name="20% - Accent6 2 4 2" xfId="216"/>
    <cellStyle name="20% - Accent6 2 4 2 2" xfId="509"/>
    <cellStyle name="20% - Accent6 2 4 2 3" xfId="741"/>
    <cellStyle name="20% - Accent6 2 4 3" xfId="217"/>
    <cellStyle name="20% - Accent6 2 4 3 2" xfId="510"/>
    <cellStyle name="20% - Accent6 2 4 3 3" xfId="742"/>
    <cellStyle name="20% - Accent6 2 4 4" xfId="508"/>
    <cellStyle name="20% - Accent6 2 4 5" xfId="740"/>
    <cellStyle name="20% - Accent6 2 5" xfId="218"/>
    <cellStyle name="20% - Accent6 2 5 2" xfId="511"/>
    <cellStyle name="20% - Accent6 2 5 3" xfId="743"/>
    <cellStyle name="20% - Accent6 2 6" xfId="219"/>
    <cellStyle name="20% - Accent6 2 6 2" xfId="512"/>
    <cellStyle name="20% - Accent6 2 6 3" xfId="744"/>
    <cellStyle name="20% - Accent6 2 7" xfId="949"/>
    <cellStyle name="20% - Accent6 3" xfId="386"/>
    <cellStyle name="20% - Accent6 3 2" xfId="651"/>
    <cellStyle name="20% - Accent6 3 3" xfId="884"/>
    <cellStyle name="20% - Акцент1 2" xfId="897"/>
    <cellStyle name="20% - Акцент2 2" xfId="898"/>
    <cellStyle name="20% - Акцент3 2" xfId="899"/>
    <cellStyle name="20% - Акцент4 2" xfId="900"/>
    <cellStyle name="20% - Акцент5 2" xfId="901"/>
    <cellStyle name="20% - Акцент6 2" xfId="902"/>
    <cellStyle name="40% - Accent1 2" xfId="24"/>
    <cellStyle name="40% - Accent1 2 2" xfId="86"/>
    <cellStyle name="40% - Accent1 2 2 2" xfId="220"/>
    <cellStyle name="40% - Accent1 2 2 2 2" xfId="221"/>
    <cellStyle name="40% - Accent1 2 2 2 2 2" xfId="514"/>
    <cellStyle name="40% - Accent1 2 2 2 2 3" xfId="746"/>
    <cellStyle name="40% - Accent1 2 2 2 3" xfId="222"/>
    <cellStyle name="40% - Accent1 2 2 2 3 2" xfId="515"/>
    <cellStyle name="40% - Accent1 2 2 2 3 3" xfId="747"/>
    <cellStyle name="40% - Accent1 2 2 2 4" xfId="513"/>
    <cellStyle name="40% - Accent1 2 2 2 5" xfId="745"/>
    <cellStyle name="40% - Accent1 2 2 3" xfId="223"/>
    <cellStyle name="40% - Accent1 2 2 3 2" xfId="516"/>
    <cellStyle name="40% - Accent1 2 2 3 3" xfId="748"/>
    <cellStyle name="40% - Accent1 2 2 4" xfId="224"/>
    <cellStyle name="40% - Accent1 2 2 4 2" xfId="517"/>
    <cellStyle name="40% - Accent1 2 2 4 3" xfId="749"/>
    <cellStyle name="40% - Accent1 2 3" xfId="225"/>
    <cellStyle name="40% - Accent1 2 3 2" xfId="226"/>
    <cellStyle name="40% - Accent1 2 3 2 2" xfId="519"/>
    <cellStyle name="40% - Accent1 2 3 2 3" xfId="751"/>
    <cellStyle name="40% - Accent1 2 3 3" xfId="227"/>
    <cellStyle name="40% - Accent1 2 3 3 2" xfId="520"/>
    <cellStyle name="40% - Accent1 2 3 3 3" xfId="752"/>
    <cellStyle name="40% - Accent1 2 3 4" xfId="518"/>
    <cellStyle name="40% - Accent1 2 3 5" xfId="750"/>
    <cellStyle name="40% - Accent1 2 3 6" xfId="1012"/>
    <cellStyle name="40% - Accent1 2 4" xfId="228"/>
    <cellStyle name="40% - Accent1 2 4 2" xfId="229"/>
    <cellStyle name="40% - Accent1 2 4 2 2" xfId="522"/>
    <cellStyle name="40% - Accent1 2 4 2 3" xfId="754"/>
    <cellStyle name="40% - Accent1 2 4 3" xfId="230"/>
    <cellStyle name="40% - Accent1 2 4 3 2" xfId="523"/>
    <cellStyle name="40% - Accent1 2 4 3 3" xfId="755"/>
    <cellStyle name="40% - Accent1 2 4 4" xfId="521"/>
    <cellStyle name="40% - Accent1 2 4 5" xfId="753"/>
    <cellStyle name="40% - Accent1 2 5" xfId="231"/>
    <cellStyle name="40% - Accent1 2 5 2" xfId="524"/>
    <cellStyle name="40% - Accent1 2 5 3" xfId="756"/>
    <cellStyle name="40% - Accent1 2 6" xfId="232"/>
    <cellStyle name="40% - Accent1 2 6 2" xfId="525"/>
    <cellStyle name="40% - Accent1 2 6 3" xfId="757"/>
    <cellStyle name="40% - Accent1 2 7" xfId="950"/>
    <cellStyle name="40% - Accent1 3" xfId="387"/>
    <cellStyle name="40% - Accent1 3 2" xfId="652"/>
    <cellStyle name="40% - Accent1 3 3" xfId="885"/>
    <cellStyle name="40% - Accent2 2" xfId="25"/>
    <cellStyle name="40% - Accent2 2 2" xfId="87"/>
    <cellStyle name="40% - Accent2 2 2 2" xfId="233"/>
    <cellStyle name="40% - Accent2 2 2 2 2" xfId="234"/>
    <cellStyle name="40% - Accent2 2 2 2 2 2" xfId="527"/>
    <cellStyle name="40% - Accent2 2 2 2 2 3" xfId="759"/>
    <cellStyle name="40% - Accent2 2 2 2 3" xfId="235"/>
    <cellStyle name="40% - Accent2 2 2 2 3 2" xfId="528"/>
    <cellStyle name="40% - Accent2 2 2 2 3 3" xfId="760"/>
    <cellStyle name="40% - Accent2 2 2 2 4" xfId="526"/>
    <cellStyle name="40% - Accent2 2 2 2 5" xfId="758"/>
    <cellStyle name="40% - Accent2 2 2 3" xfId="236"/>
    <cellStyle name="40% - Accent2 2 2 3 2" xfId="529"/>
    <cellStyle name="40% - Accent2 2 2 3 3" xfId="761"/>
    <cellStyle name="40% - Accent2 2 2 4" xfId="237"/>
    <cellStyle name="40% - Accent2 2 2 4 2" xfId="530"/>
    <cellStyle name="40% - Accent2 2 2 4 3" xfId="762"/>
    <cellStyle name="40% - Accent2 2 3" xfId="238"/>
    <cellStyle name="40% - Accent2 2 3 2" xfId="239"/>
    <cellStyle name="40% - Accent2 2 3 2 2" xfId="532"/>
    <cellStyle name="40% - Accent2 2 3 2 3" xfId="764"/>
    <cellStyle name="40% - Accent2 2 3 3" xfId="240"/>
    <cellStyle name="40% - Accent2 2 3 3 2" xfId="533"/>
    <cellStyle name="40% - Accent2 2 3 3 3" xfId="765"/>
    <cellStyle name="40% - Accent2 2 3 4" xfId="531"/>
    <cellStyle name="40% - Accent2 2 3 5" xfId="763"/>
    <cellStyle name="40% - Accent2 2 3 6" xfId="1013"/>
    <cellStyle name="40% - Accent2 2 4" xfId="241"/>
    <cellStyle name="40% - Accent2 2 4 2" xfId="242"/>
    <cellStyle name="40% - Accent2 2 4 2 2" xfId="535"/>
    <cellStyle name="40% - Accent2 2 4 2 3" xfId="767"/>
    <cellStyle name="40% - Accent2 2 4 3" xfId="243"/>
    <cellStyle name="40% - Accent2 2 4 3 2" xfId="536"/>
    <cellStyle name="40% - Accent2 2 4 3 3" xfId="768"/>
    <cellStyle name="40% - Accent2 2 4 4" xfId="534"/>
    <cellStyle name="40% - Accent2 2 4 5" xfId="766"/>
    <cellStyle name="40% - Accent2 2 5" xfId="244"/>
    <cellStyle name="40% - Accent2 2 5 2" xfId="537"/>
    <cellStyle name="40% - Accent2 2 5 3" xfId="769"/>
    <cellStyle name="40% - Accent2 2 6" xfId="245"/>
    <cellStyle name="40% - Accent2 2 6 2" xfId="538"/>
    <cellStyle name="40% - Accent2 2 6 3" xfId="770"/>
    <cellStyle name="40% - Accent2 2 7" xfId="951"/>
    <cellStyle name="40% - Accent2 3" xfId="388"/>
    <cellStyle name="40% - Accent2 3 2" xfId="653"/>
    <cellStyle name="40% - Accent2 3 3" xfId="886"/>
    <cellStyle name="40% - Accent3 2" xfId="26"/>
    <cellStyle name="40% - Accent3 2 2" xfId="88"/>
    <cellStyle name="40% - Accent3 2 2 2" xfId="246"/>
    <cellStyle name="40% - Accent3 2 2 2 2" xfId="247"/>
    <cellStyle name="40% - Accent3 2 2 2 2 2" xfId="540"/>
    <cellStyle name="40% - Accent3 2 2 2 2 3" xfId="772"/>
    <cellStyle name="40% - Accent3 2 2 2 3" xfId="248"/>
    <cellStyle name="40% - Accent3 2 2 2 3 2" xfId="541"/>
    <cellStyle name="40% - Accent3 2 2 2 3 3" xfId="773"/>
    <cellStyle name="40% - Accent3 2 2 2 4" xfId="539"/>
    <cellStyle name="40% - Accent3 2 2 2 5" xfId="771"/>
    <cellStyle name="40% - Accent3 2 2 3" xfId="249"/>
    <cellStyle name="40% - Accent3 2 2 3 2" xfId="542"/>
    <cellStyle name="40% - Accent3 2 2 3 3" xfId="774"/>
    <cellStyle name="40% - Accent3 2 2 4" xfId="250"/>
    <cellStyle name="40% - Accent3 2 2 4 2" xfId="543"/>
    <cellStyle name="40% - Accent3 2 2 4 3" xfId="775"/>
    <cellStyle name="40% - Accent3 2 3" xfId="251"/>
    <cellStyle name="40% - Accent3 2 3 2" xfId="252"/>
    <cellStyle name="40% - Accent3 2 3 2 2" xfId="545"/>
    <cellStyle name="40% - Accent3 2 3 2 3" xfId="777"/>
    <cellStyle name="40% - Accent3 2 3 3" xfId="253"/>
    <cellStyle name="40% - Accent3 2 3 3 2" xfId="546"/>
    <cellStyle name="40% - Accent3 2 3 3 3" xfId="778"/>
    <cellStyle name="40% - Accent3 2 3 4" xfId="544"/>
    <cellStyle name="40% - Accent3 2 3 5" xfId="776"/>
    <cellStyle name="40% - Accent3 2 3 6" xfId="1014"/>
    <cellStyle name="40% - Accent3 2 4" xfId="254"/>
    <cellStyle name="40% - Accent3 2 4 2" xfId="255"/>
    <cellStyle name="40% - Accent3 2 4 2 2" xfId="548"/>
    <cellStyle name="40% - Accent3 2 4 2 3" xfId="780"/>
    <cellStyle name="40% - Accent3 2 4 3" xfId="256"/>
    <cellStyle name="40% - Accent3 2 4 3 2" xfId="549"/>
    <cellStyle name="40% - Accent3 2 4 3 3" xfId="781"/>
    <cellStyle name="40% - Accent3 2 4 4" xfId="547"/>
    <cellStyle name="40% - Accent3 2 4 5" xfId="779"/>
    <cellStyle name="40% - Accent3 2 5" xfId="257"/>
    <cellStyle name="40% - Accent3 2 5 2" xfId="550"/>
    <cellStyle name="40% - Accent3 2 5 3" xfId="782"/>
    <cellStyle name="40% - Accent3 2 6" xfId="258"/>
    <cellStyle name="40% - Accent3 2 6 2" xfId="551"/>
    <cellStyle name="40% - Accent3 2 6 3" xfId="783"/>
    <cellStyle name="40% - Accent3 2 7" xfId="952"/>
    <cellStyle name="40% - Accent3 3" xfId="389"/>
    <cellStyle name="40% - Accent3 3 2" xfId="654"/>
    <cellStyle name="40% - Accent3 3 3" xfId="887"/>
    <cellStyle name="40% - Accent4 2" xfId="27"/>
    <cellStyle name="40% - Accent4 2 2" xfId="89"/>
    <cellStyle name="40% - Accent4 2 2 2" xfId="259"/>
    <cellStyle name="40% - Accent4 2 2 2 2" xfId="260"/>
    <cellStyle name="40% - Accent4 2 2 2 2 2" xfId="553"/>
    <cellStyle name="40% - Accent4 2 2 2 2 3" xfId="785"/>
    <cellStyle name="40% - Accent4 2 2 2 3" xfId="261"/>
    <cellStyle name="40% - Accent4 2 2 2 3 2" xfId="554"/>
    <cellStyle name="40% - Accent4 2 2 2 3 3" xfId="786"/>
    <cellStyle name="40% - Accent4 2 2 2 4" xfId="552"/>
    <cellStyle name="40% - Accent4 2 2 2 5" xfId="784"/>
    <cellStyle name="40% - Accent4 2 2 3" xfId="262"/>
    <cellStyle name="40% - Accent4 2 2 3 2" xfId="555"/>
    <cellStyle name="40% - Accent4 2 2 3 3" xfId="787"/>
    <cellStyle name="40% - Accent4 2 2 4" xfId="263"/>
    <cellStyle name="40% - Accent4 2 2 4 2" xfId="556"/>
    <cellStyle name="40% - Accent4 2 2 4 3" xfId="788"/>
    <cellStyle name="40% - Accent4 2 3" xfId="264"/>
    <cellStyle name="40% - Accent4 2 3 2" xfId="265"/>
    <cellStyle name="40% - Accent4 2 3 2 2" xfId="558"/>
    <cellStyle name="40% - Accent4 2 3 2 3" xfId="790"/>
    <cellStyle name="40% - Accent4 2 3 3" xfId="266"/>
    <cellStyle name="40% - Accent4 2 3 3 2" xfId="559"/>
    <cellStyle name="40% - Accent4 2 3 3 3" xfId="791"/>
    <cellStyle name="40% - Accent4 2 3 4" xfId="557"/>
    <cellStyle name="40% - Accent4 2 3 5" xfId="789"/>
    <cellStyle name="40% - Accent4 2 3 6" xfId="1015"/>
    <cellStyle name="40% - Accent4 2 4" xfId="267"/>
    <cellStyle name="40% - Accent4 2 4 2" xfId="268"/>
    <cellStyle name="40% - Accent4 2 4 2 2" xfId="561"/>
    <cellStyle name="40% - Accent4 2 4 2 3" xfId="793"/>
    <cellStyle name="40% - Accent4 2 4 3" xfId="269"/>
    <cellStyle name="40% - Accent4 2 4 3 2" xfId="562"/>
    <cellStyle name="40% - Accent4 2 4 3 3" xfId="794"/>
    <cellStyle name="40% - Accent4 2 4 4" xfId="560"/>
    <cellStyle name="40% - Accent4 2 4 5" xfId="792"/>
    <cellStyle name="40% - Accent4 2 5" xfId="270"/>
    <cellStyle name="40% - Accent4 2 5 2" xfId="563"/>
    <cellStyle name="40% - Accent4 2 5 3" xfId="795"/>
    <cellStyle name="40% - Accent4 2 6" xfId="271"/>
    <cellStyle name="40% - Accent4 2 6 2" xfId="564"/>
    <cellStyle name="40% - Accent4 2 6 3" xfId="796"/>
    <cellStyle name="40% - Accent4 2 7" xfId="953"/>
    <cellStyle name="40% - Accent4 3" xfId="390"/>
    <cellStyle name="40% - Accent4 3 2" xfId="655"/>
    <cellStyle name="40% - Accent4 3 3" xfId="888"/>
    <cellStyle name="40% - Accent5 2" xfId="28"/>
    <cellStyle name="40% - Accent5 2 2" xfId="90"/>
    <cellStyle name="40% - Accent5 2 2 2" xfId="272"/>
    <cellStyle name="40% - Accent5 2 2 2 2" xfId="273"/>
    <cellStyle name="40% - Accent5 2 2 2 2 2" xfId="566"/>
    <cellStyle name="40% - Accent5 2 2 2 2 3" xfId="798"/>
    <cellStyle name="40% - Accent5 2 2 2 3" xfId="274"/>
    <cellStyle name="40% - Accent5 2 2 2 3 2" xfId="567"/>
    <cellStyle name="40% - Accent5 2 2 2 3 3" xfId="799"/>
    <cellStyle name="40% - Accent5 2 2 2 4" xfId="565"/>
    <cellStyle name="40% - Accent5 2 2 2 5" xfId="797"/>
    <cellStyle name="40% - Accent5 2 2 3" xfId="275"/>
    <cellStyle name="40% - Accent5 2 2 3 2" xfId="568"/>
    <cellStyle name="40% - Accent5 2 2 3 3" xfId="800"/>
    <cellStyle name="40% - Accent5 2 2 4" xfId="276"/>
    <cellStyle name="40% - Accent5 2 2 4 2" xfId="569"/>
    <cellStyle name="40% - Accent5 2 2 4 3" xfId="801"/>
    <cellStyle name="40% - Accent5 2 3" xfId="277"/>
    <cellStyle name="40% - Accent5 2 3 2" xfId="278"/>
    <cellStyle name="40% - Accent5 2 3 2 2" xfId="571"/>
    <cellStyle name="40% - Accent5 2 3 2 3" xfId="803"/>
    <cellStyle name="40% - Accent5 2 3 3" xfId="279"/>
    <cellStyle name="40% - Accent5 2 3 3 2" xfId="572"/>
    <cellStyle name="40% - Accent5 2 3 3 3" xfId="804"/>
    <cellStyle name="40% - Accent5 2 3 4" xfId="570"/>
    <cellStyle name="40% - Accent5 2 3 5" xfId="802"/>
    <cellStyle name="40% - Accent5 2 3 6" xfId="1016"/>
    <cellStyle name="40% - Accent5 2 4" xfId="280"/>
    <cellStyle name="40% - Accent5 2 4 2" xfId="281"/>
    <cellStyle name="40% - Accent5 2 4 2 2" xfId="574"/>
    <cellStyle name="40% - Accent5 2 4 2 3" xfId="806"/>
    <cellStyle name="40% - Accent5 2 4 3" xfId="282"/>
    <cellStyle name="40% - Accent5 2 4 3 2" xfId="575"/>
    <cellStyle name="40% - Accent5 2 4 3 3" xfId="807"/>
    <cellStyle name="40% - Accent5 2 4 4" xfId="573"/>
    <cellStyle name="40% - Accent5 2 4 5" xfId="805"/>
    <cellStyle name="40% - Accent5 2 5" xfId="283"/>
    <cellStyle name="40% - Accent5 2 5 2" xfId="576"/>
    <cellStyle name="40% - Accent5 2 5 3" xfId="808"/>
    <cellStyle name="40% - Accent5 2 6" xfId="284"/>
    <cellStyle name="40% - Accent5 2 6 2" xfId="577"/>
    <cellStyle name="40% - Accent5 2 6 3" xfId="809"/>
    <cellStyle name="40% - Accent5 2 7" xfId="954"/>
    <cellStyle name="40% - Accent5 3" xfId="391"/>
    <cellStyle name="40% - Accent5 3 2" xfId="656"/>
    <cellStyle name="40% - Accent5 3 3" xfId="889"/>
    <cellStyle name="40% - Accent6 2" xfId="29"/>
    <cellStyle name="40% - Accent6 2 2" xfId="91"/>
    <cellStyle name="40% - Accent6 2 2 2" xfId="285"/>
    <cellStyle name="40% - Accent6 2 2 2 2" xfId="286"/>
    <cellStyle name="40% - Accent6 2 2 2 2 2" xfId="579"/>
    <cellStyle name="40% - Accent6 2 2 2 2 3" xfId="811"/>
    <cellStyle name="40% - Accent6 2 2 2 3" xfId="287"/>
    <cellStyle name="40% - Accent6 2 2 2 3 2" xfId="580"/>
    <cellStyle name="40% - Accent6 2 2 2 3 3" xfId="812"/>
    <cellStyle name="40% - Accent6 2 2 2 4" xfId="578"/>
    <cellStyle name="40% - Accent6 2 2 2 5" xfId="810"/>
    <cellStyle name="40% - Accent6 2 2 3" xfId="288"/>
    <cellStyle name="40% - Accent6 2 2 3 2" xfId="581"/>
    <cellStyle name="40% - Accent6 2 2 3 3" xfId="813"/>
    <cellStyle name="40% - Accent6 2 2 4" xfId="289"/>
    <cellStyle name="40% - Accent6 2 2 4 2" xfId="582"/>
    <cellStyle name="40% - Accent6 2 2 4 3" xfId="814"/>
    <cellStyle name="40% - Accent6 2 3" xfId="290"/>
    <cellStyle name="40% - Accent6 2 3 2" xfId="291"/>
    <cellStyle name="40% - Accent6 2 3 2 2" xfId="584"/>
    <cellStyle name="40% - Accent6 2 3 2 3" xfId="816"/>
    <cellStyle name="40% - Accent6 2 3 3" xfId="292"/>
    <cellStyle name="40% - Accent6 2 3 3 2" xfId="585"/>
    <cellStyle name="40% - Accent6 2 3 3 3" xfId="817"/>
    <cellStyle name="40% - Accent6 2 3 4" xfId="583"/>
    <cellStyle name="40% - Accent6 2 3 5" xfId="815"/>
    <cellStyle name="40% - Accent6 2 3 6" xfId="1017"/>
    <cellStyle name="40% - Accent6 2 4" xfId="293"/>
    <cellStyle name="40% - Accent6 2 4 2" xfId="294"/>
    <cellStyle name="40% - Accent6 2 4 2 2" xfId="587"/>
    <cellStyle name="40% - Accent6 2 4 2 3" xfId="819"/>
    <cellStyle name="40% - Accent6 2 4 3" xfId="295"/>
    <cellStyle name="40% - Accent6 2 4 3 2" xfId="588"/>
    <cellStyle name="40% - Accent6 2 4 3 3" xfId="820"/>
    <cellStyle name="40% - Accent6 2 4 4" xfId="586"/>
    <cellStyle name="40% - Accent6 2 4 5" xfId="818"/>
    <cellStyle name="40% - Accent6 2 5" xfId="296"/>
    <cellStyle name="40% - Accent6 2 5 2" xfId="589"/>
    <cellStyle name="40% - Accent6 2 5 3" xfId="821"/>
    <cellStyle name="40% - Accent6 2 6" xfId="297"/>
    <cellStyle name="40% - Accent6 2 6 2" xfId="590"/>
    <cellStyle name="40% - Accent6 2 6 3" xfId="822"/>
    <cellStyle name="40% - Accent6 2 7" xfId="955"/>
    <cellStyle name="40% - Accent6 3" xfId="392"/>
    <cellStyle name="40% - Accent6 3 2" xfId="657"/>
    <cellStyle name="40% - Accent6 3 3" xfId="890"/>
    <cellStyle name="40% - Акцент1 2" xfId="903"/>
    <cellStyle name="40% - Акцент2 2" xfId="904"/>
    <cellStyle name="40% - Акцент3 2" xfId="905"/>
    <cellStyle name="40% - Акцент4 2" xfId="906"/>
    <cellStyle name="40% - Акцент5 2" xfId="907"/>
    <cellStyle name="40% - Акцент6 2" xfId="908"/>
    <cellStyle name="60% - Accent1 2" xfId="30"/>
    <cellStyle name="60% - Accent1 2 2" xfId="92"/>
    <cellStyle name="60% - Accent1 2 3" xfId="1018"/>
    <cellStyle name="60% - Accent1 2 4" xfId="956"/>
    <cellStyle name="60% - Accent1 3" xfId="393"/>
    <cellStyle name="60% - Accent2 2" xfId="31"/>
    <cellStyle name="60% - Accent2 2 2" xfId="93"/>
    <cellStyle name="60% - Accent2 2 3" xfId="1019"/>
    <cellStyle name="60% - Accent2 2 4" xfId="957"/>
    <cellStyle name="60% - Accent2 3" xfId="394"/>
    <cellStyle name="60% - Accent3 2" xfId="32"/>
    <cellStyle name="60% - Accent3 2 2" xfId="94"/>
    <cellStyle name="60% - Accent3 2 3" xfId="1020"/>
    <cellStyle name="60% - Accent3 2 4" xfId="958"/>
    <cellStyle name="60% - Accent3 3" xfId="395"/>
    <cellStyle name="60% - Accent4 2" xfId="33"/>
    <cellStyle name="60% - Accent4 2 2" xfId="95"/>
    <cellStyle name="60% - Accent4 2 3" xfId="1021"/>
    <cellStyle name="60% - Accent4 2 4" xfId="959"/>
    <cellStyle name="60% - Accent4 3" xfId="396"/>
    <cellStyle name="60% - Accent5 2" xfId="34"/>
    <cellStyle name="60% - Accent5 2 2" xfId="96"/>
    <cellStyle name="60% - Accent5 2 3" xfId="1022"/>
    <cellStyle name="60% - Accent5 2 4" xfId="960"/>
    <cellStyle name="60% - Accent5 3" xfId="397"/>
    <cellStyle name="60% - Accent6 2" xfId="35"/>
    <cellStyle name="60% - Accent6 2 2" xfId="97"/>
    <cellStyle name="60% - Accent6 2 3" xfId="1023"/>
    <cellStyle name="60% - Accent6 2 4" xfId="961"/>
    <cellStyle name="60% - Accent6 3" xfId="398"/>
    <cellStyle name="60% - Акцент1 2" xfId="909"/>
    <cellStyle name="60% - Акцент2 2" xfId="910"/>
    <cellStyle name="60% - Акцент3 2" xfId="911"/>
    <cellStyle name="60% - Акцент4 2" xfId="912"/>
    <cellStyle name="60% - Акцент5 2" xfId="913"/>
    <cellStyle name="60% - Акцент6 2" xfId="914"/>
    <cellStyle name="Accent1 2" xfId="36"/>
    <cellStyle name="Accent1 2 2" xfId="98"/>
    <cellStyle name="Accent1 2 3" xfId="1024"/>
    <cellStyle name="Accent1 2 4" xfId="962"/>
    <cellStyle name="Accent1 3" xfId="399"/>
    <cellStyle name="Accent2 2" xfId="37"/>
    <cellStyle name="Accent2 2 2" xfId="99"/>
    <cellStyle name="Accent2 2 3" xfId="1025"/>
    <cellStyle name="Accent2 2 4" xfId="963"/>
    <cellStyle name="Accent2 3" xfId="400"/>
    <cellStyle name="Accent3 2" xfId="38"/>
    <cellStyle name="Accent3 2 2" xfId="100"/>
    <cellStyle name="Accent3 2 3" xfId="1026"/>
    <cellStyle name="Accent3 2 4" xfId="964"/>
    <cellStyle name="Accent3 3" xfId="401"/>
    <cellStyle name="Accent4 2" xfId="39"/>
    <cellStyle name="Accent4 2 2" xfId="101"/>
    <cellStyle name="Accent4 2 3" xfId="1027"/>
    <cellStyle name="Accent4 2 4" xfId="965"/>
    <cellStyle name="Accent4 3" xfId="402"/>
    <cellStyle name="Accent5 2" xfId="40"/>
    <cellStyle name="Accent5 2 2" xfId="102"/>
    <cellStyle name="Accent5 2 3" xfId="1028"/>
    <cellStyle name="Accent5 2 4" xfId="966"/>
    <cellStyle name="Accent5 3" xfId="403"/>
    <cellStyle name="Accent6 2" xfId="41"/>
    <cellStyle name="Accent6 2 2" xfId="103"/>
    <cellStyle name="Accent6 2 3" xfId="1029"/>
    <cellStyle name="Accent6 2 4" xfId="967"/>
    <cellStyle name="Accent6 3" xfId="404"/>
    <cellStyle name="Bad 2" xfId="42"/>
    <cellStyle name="Bad 2 2" xfId="104"/>
    <cellStyle name="Bad 2 3" xfId="1030"/>
    <cellStyle name="Bad 2 4" xfId="968"/>
    <cellStyle name="Bad 3" xfId="405"/>
    <cellStyle name="Calculation 2" xfId="43"/>
    <cellStyle name="Calculation 2 2" xfId="105"/>
    <cellStyle name="Calculation 2 2 2" xfId="427"/>
    <cellStyle name="Calculation 2 2 3" xfId="823"/>
    <cellStyle name="Calculation 2 3" xfId="1031"/>
    <cellStyle name="Calculation 2 4" xfId="969"/>
    <cellStyle name="Calculation 3" xfId="406"/>
    <cellStyle name="Check Cell 2" xfId="44"/>
    <cellStyle name="Check Cell 2 2" xfId="106"/>
    <cellStyle name="Check Cell 2 3" xfId="1032"/>
    <cellStyle name="Check Cell 2 4" xfId="970"/>
    <cellStyle name="Check Cell 3" xfId="407"/>
    <cellStyle name="Comma 10" xfId="422"/>
    <cellStyle name="Comma 10 2" xfId="999"/>
    <cellStyle name="Comma 15" xfId="894"/>
    <cellStyle name="Comma 2" xfId="10"/>
    <cellStyle name="Comma 2 2" xfId="72"/>
    <cellStyle name="Comma 2 2 2" xfId="107"/>
    <cellStyle name="Comma 2 2 2 2" xfId="298"/>
    <cellStyle name="Comma 2 2 2 3" xfId="1057"/>
    <cellStyle name="Comma 2 2 3" xfId="1053"/>
    <cellStyle name="Comma 2 3" xfId="75"/>
    <cellStyle name="Comma 2 3 2" xfId="299"/>
    <cellStyle name="Comma 2 3 3" xfId="1056"/>
    <cellStyle name="Comma 2 4" xfId="68"/>
    <cellStyle name="Comma 2 4 2" xfId="1051"/>
    <cellStyle name="Comma 2 5" xfId="17"/>
    <cellStyle name="Comma 2 5 2" xfId="1005"/>
    <cellStyle name="Comma 2 6" xfId="1002"/>
    <cellStyle name="Comma 2 7" xfId="915"/>
    <cellStyle name="Comma 3" xfId="12"/>
    <cellStyle name="Comma 3 2" xfId="108"/>
    <cellStyle name="Comma 3 2 2" xfId="300"/>
    <cellStyle name="Comma 3 2 2 2" xfId="301"/>
    <cellStyle name="Comma 3 2 3" xfId="428"/>
    <cellStyle name="Comma 3 2 4" xfId="664"/>
    <cellStyle name="Comma 3 2 5" xfId="1058"/>
    <cellStyle name="Comma 3 3" xfId="71"/>
    <cellStyle name="Comma 3 3 2" xfId="1052"/>
    <cellStyle name="Comma 3 4" xfId="1003"/>
    <cellStyle name="Comma 3 5" xfId="916"/>
    <cellStyle name="Comma 4" xfId="74"/>
    <cellStyle name="Comma 4 2" xfId="302"/>
    <cellStyle name="Comma 4 2 2" xfId="303"/>
    <cellStyle name="Comma 4 2 3" xfId="1055"/>
    <cellStyle name="Comma 4 3" xfId="304"/>
    <cellStyle name="Comma 4 3 2" xfId="305"/>
    <cellStyle name="Comma 5" xfId="66"/>
    <cellStyle name="Comma 5 2" xfId="306"/>
    <cellStyle name="Comma 5 2 2" xfId="307"/>
    <cellStyle name="Comma 5 2 3" xfId="1050"/>
    <cellStyle name="Comma 5 3" xfId="426"/>
    <cellStyle name="Comma 5 4" xfId="661"/>
    <cellStyle name="Comma 5 5" xfId="917"/>
    <cellStyle name="Comma 6" xfId="15"/>
    <cellStyle name="Comma 6 10" xfId="659"/>
    <cellStyle name="Comma 6 11" xfId="971"/>
    <cellStyle name="Comma 6 2" xfId="308"/>
    <cellStyle name="Comma 6 2 2" xfId="1004"/>
    <cellStyle name="Comma 6 3" xfId="309"/>
    <cellStyle name="Comma 6 3 2" xfId="310"/>
    <cellStyle name="Comma 6 3 2 2" xfId="311"/>
    <cellStyle name="Comma 6 3 2 2 2" xfId="593"/>
    <cellStyle name="Comma 6 3 2 2 3" xfId="826"/>
    <cellStyle name="Comma 6 3 2 3" xfId="312"/>
    <cellStyle name="Comma 6 3 2 3 2" xfId="594"/>
    <cellStyle name="Comma 6 3 2 3 3" xfId="827"/>
    <cellStyle name="Comma 6 3 2 4" xfId="592"/>
    <cellStyle name="Comma 6 3 2 5" xfId="825"/>
    <cellStyle name="Comma 6 3 3" xfId="313"/>
    <cellStyle name="Comma 6 3 3 2" xfId="595"/>
    <cellStyle name="Comma 6 3 3 3" xfId="828"/>
    <cellStyle name="Comma 6 3 4" xfId="314"/>
    <cellStyle name="Comma 6 3 4 2" xfId="596"/>
    <cellStyle name="Comma 6 3 4 3" xfId="829"/>
    <cellStyle name="Comma 6 3 5" xfId="591"/>
    <cellStyle name="Comma 6 3 6" xfId="824"/>
    <cellStyle name="Comma 6 4" xfId="315"/>
    <cellStyle name="Comma 6 4 2" xfId="316"/>
    <cellStyle name="Comma 6 4 2 2" xfId="317"/>
    <cellStyle name="Comma 6 4 2 2 2" xfId="599"/>
    <cellStyle name="Comma 6 4 2 2 3" xfId="832"/>
    <cellStyle name="Comma 6 4 2 3" xfId="318"/>
    <cellStyle name="Comma 6 4 2 3 2" xfId="600"/>
    <cellStyle name="Comma 6 4 2 3 3" xfId="833"/>
    <cellStyle name="Comma 6 4 2 4" xfId="598"/>
    <cellStyle name="Comma 6 4 2 5" xfId="831"/>
    <cellStyle name="Comma 6 4 3" xfId="319"/>
    <cellStyle name="Comma 6 4 3 2" xfId="601"/>
    <cellStyle name="Comma 6 4 3 3" xfId="834"/>
    <cellStyle name="Comma 6 4 4" xfId="320"/>
    <cellStyle name="Comma 6 4 4 2" xfId="602"/>
    <cellStyle name="Comma 6 4 4 3" xfId="835"/>
    <cellStyle name="Comma 6 4 5" xfId="597"/>
    <cellStyle name="Comma 6 4 6" xfId="830"/>
    <cellStyle name="Comma 6 5" xfId="321"/>
    <cellStyle name="Comma 6 5 2" xfId="322"/>
    <cellStyle name="Comma 6 5 2 2" xfId="604"/>
    <cellStyle name="Comma 6 5 2 3" xfId="837"/>
    <cellStyle name="Comma 6 5 3" xfId="323"/>
    <cellStyle name="Comma 6 5 3 2" xfId="605"/>
    <cellStyle name="Comma 6 5 3 3" xfId="838"/>
    <cellStyle name="Comma 6 5 4" xfId="603"/>
    <cellStyle name="Comma 6 5 5" xfId="836"/>
    <cellStyle name="Comma 6 6" xfId="324"/>
    <cellStyle name="Comma 6 6 2" xfId="325"/>
    <cellStyle name="Comma 6 6 2 2" xfId="607"/>
    <cellStyle name="Comma 6 6 2 3" xfId="840"/>
    <cellStyle name="Comma 6 6 3" xfId="326"/>
    <cellStyle name="Comma 6 6 3 2" xfId="608"/>
    <cellStyle name="Comma 6 6 3 3" xfId="841"/>
    <cellStyle name="Comma 6 6 4" xfId="606"/>
    <cellStyle name="Comma 6 6 5" xfId="839"/>
    <cellStyle name="Comma 6 7" xfId="327"/>
    <cellStyle name="Comma 6 7 2" xfId="609"/>
    <cellStyle name="Comma 6 7 3" xfId="842"/>
    <cellStyle name="Comma 6 8" xfId="328"/>
    <cellStyle name="Comma 6 8 2" xfId="610"/>
    <cellStyle name="Comma 6 8 3" xfId="843"/>
    <cellStyle name="Comma 6 9" xfId="424"/>
    <cellStyle name="Comma 7" xfId="329"/>
    <cellStyle name="Comma 7 2" xfId="972"/>
    <cellStyle name="Comma 8" xfId="330"/>
    <cellStyle name="Comma 8 2" xfId="331"/>
    <cellStyle name="Comma 8 3" xfId="991"/>
    <cellStyle name="Comma 9" xfId="332"/>
    <cellStyle name="Comma 9 2" xfId="333"/>
    <cellStyle name="Comma 9 3" xfId="993"/>
    <cellStyle name="Explanatory Text 2" xfId="45"/>
    <cellStyle name="Explanatory Text 2 2" xfId="109"/>
    <cellStyle name="Explanatory Text 2 3" xfId="1033"/>
    <cellStyle name="Explanatory Text 2 4" xfId="973"/>
    <cellStyle name="Explanatory Text 3" xfId="408"/>
    <cellStyle name="Good 2" xfId="46"/>
    <cellStyle name="Good 2 2" xfId="110"/>
    <cellStyle name="Good 2 3" xfId="1034"/>
    <cellStyle name="Good 2 4" xfId="974"/>
    <cellStyle name="Good 3" xfId="409"/>
    <cellStyle name="Heading 1 2" xfId="47"/>
    <cellStyle name="Heading 1 2 2" xfId="111"/>
    <cellStyle name="Heading 1 2 3" xfId="1035"/>
    <cellStyle name="Heading 1 2 4" xfId="975"/>
    <cellStyle name="Heading 1 3" xfId="410"/>
    <cellStyle name="Heading 2 2" xfId="48"/>
    <cellStyle name="Heading 2 2 2" xfId="112"/>
    <cellStyle name="Heading 2 2 3" xfId="1036"/>
    <cellStyle name="Heading 2 2 4" xfId="976"/>
    <cellStyle name="Heading 2 3" xfId="411"/>
    <cellStyle name="Heading 3 2" xfId="49"/>
    <cellStyle name="Heading 3 2 2" xfId="113"/>
    <cellStyle name="Heading 3 2 3" xfId="1037"/>
    <cellStyle name="Heading 3 2 4" xfId="977"/>
    <cellStyle name="Heading 3 3" xfId="412"/>
    <cellStyle name="Heading 4 2" xfId="50"/>
    <cellStyle name="Heading 4 2 2" xfId="114"/>
    <cellStyle name="Heading 4 2 3" xfId="1038"/>
    <cellStyle name="Heading 4 2 4" xfId="978"/>
    <cellStyle name="Heading 4 3" xfId="413"/>
    <cellStyle name="Input 2" xfId="51"/>
    <cellStyle name="Input 2 2" xfId="115"/>
    <cellStyle name="Input 2 2 2" xfId="429"/>
    <cellStyle name="Input 2 2 3" xfId="662"/>
    <cellStyle name="Input 2 3" xfId="1039"/>
    <cellStyle name="Input 2 4" xfId="979"/>
    <cellStyle name="Input 3" xfId="414"/>
    <cellStyle name="Linked Cell 2" xfId="52"/>
    <cellStyle name="Linked Cell 2 2" xfId="116"/>
    <cellStyle name="Linked Cell 2 3" xfId="1040"/>
    <cellStyle name="Linked Cell 2 4" xfId="980"/>
    <cellStyle name="Linked Cell 3" xfId="415"/>
    <cellStyle name="Neutral 2" xfId="53"/>
    <cellStyle name="Neutral 2 2" xfId="78"/>
    <cellStyle name="Neutral 2 3" xfId="334"/>
    <cellStyle name="Neutral 2 3 2" xfId="1041"/>
    <cellStyle name="Neutral 2 4" xfId="981"/>
    <cellStyle name="Neutral 3" xfId="117"/>
    <cellStyle name="Neutral 4" xfId="335"/>
    <cellStyle name="Neutral 4 2" xfId="416"/>
    <cellStyle name="Normal 10" xfId="4"/>
    <cellStyle name="Normal 10 2" xfId="336"/>
    <cellStyle name="Normal 10 2 2" xfId="337"/>
    <cellStyle name="Normal 10 2 2 2" xfId="338"/>
    <cellStyle name="Normal 10 2 2 2 2" xfId="613"/>
    <cellStyle name="Normal 10 2 2 2 3" xfId="846"/>
    <cellStyle name="Normal 10 2 2 3" xfId="339"/>
    <cellStyle name="Normal 10 2 2 3 2" xfId="614"/>
    <cellStyle name="Normal 10 2 2 3 3" xfId="847"/>
    <cellStyle name="Normal 10 2 2 4" xfId="612"/>
    <cellStyle name="Normal 10 2 2 5" xfId="845"/>
    <cellStyle name="Normal 10 2 3" xfId="340"/>
    <cellStyle name="Normal 10 2 3 2" xfId="615"/>
    <cellStyle name="Normal 10 2 3 3" xfId="848"/>
    <cellStyle name="Normal 10 2 4" xfId="341"/>
    <cellStyle name="Normal 10 2 4 2" xfId="616"/>
    <cellStyle name="Normal 10 2 4 3" xfId="849"/>
    <cellStyle name="Normal 10 2 5" xfId="611"/>
    <cellStyle name="Normal 10 2 6" xfId="844"/>
    <cellStyle name="Normal 10 3" xfId="342"/>
    <cellStyle name="Normal 10 3 2" xfId="343"/>
    <cellStyle name="Normal 10 3 2 2" xfId="618"/>
    <cellStyle name="Normal 10 3 2 3" xfId="851"/>
    <cellStyle name="Normal 10 3 3" xfId="344"/>
    <cellStyle name="Normal 10 3 3 2" xfId="619"/>
    <cellStyle name="Normal 10 3 3 3" xfId="852"/>
    <cellStyle name="Normal 10 3 4" xfId="617"/>
    <cellStyle name="Normal 10 3 5" xfId="850"/>
    <cellStyle name="Normal 10 4" xfId="345"/>
    <cellStyle name="Normal 10 4 2" xfId="346"/>
    <cellStyle name="Normal 10 4 2 2" xfId="621"/>
    <cellStyle name="Normal 10 4 2 3" xfId="854"/>
    <cellStyle name="Normal 10 4 3" xfId="347"/>
    <cellStyle name="Normal 10 4 3 2" xfId="622"/>
    <cellStyle name="Normal 10 4 3 3" xfId="855"/>
    <cellStyle name="Normal 10 4 4" xfId="620"/>
    <cellStyle name="Normal 10 4 5" xfId="853"/>
    <cellStyle name="Normal 10 5" xfId="348"/>
    <cellStyle name="Normal 10 5 2" xfId="623"/>
    <cellStyle name="Normal 10 5 3" xfId="856"/>
    <cellStyle name="Normal 10 6" xfId="349"/>
    <cellStyle name="Normal 10 6 2" xfId="624"/>
    <cellStyle name="Normal 10 6 3" xfId="857"/>
    <cellStyle name="Normal 11" xfId="350"/>
    <cellStyle name="Normal 11 2" xfId="351"/>
    <cellStyle name="Normal 11 3" xfId="994"/>
    <cellStyle name="Normal 12" xfId="352"/>
    <cellStyle name="Normal 12 2" xfId="353"/>
    <cellStyle name="Normal 2" xfId="1"/>
    <cellStyle name="Normal 2 2" xfId="54"/>
    <cellStyle name="Normal 2 2 2" xfId="135"/>
    <cellStyle name="Normal 2 2 3" xfId="118"/>
    <cellStyle name="Normal 2 2 4" xfId="1042"/>
    <cellStyle name="Normal 2 2 5" xfId="983"/>
    <cellStyle name="Normal 2 3" xfId="119"/>
    <cellStyle name="Normal 2 3 2" xfId="1059"/>
    <cellStyle name="Normal 2 3 3" xfId="982"/>
    <cellStyle name="Normal 2 4" xfId="67"/>
    <cellStyle name="Normal 2 5" xfId="16"/>
    <cellStyle name="Normal 2 6" xfId="995"/>
    <cellStyle name="Normal 2_3.Havelvacner_N1_12 23.01.2018" xfId="354"/>
    <cellStyle name="Normal 3" xfId="3"/>
    <cellStyle name="Normal 3 2" xfId="55"/>
    <cellStyle name="Normal 3 2 2" xfId="120"/>
    <cellStyle name="Normal 3 2 3" xfId="76"/>
    <cellStyle name="Normal 3 3" xfId="70"/>
    <cellStyle name="Normal 3 4" xfId="997"/>
    <cellStyle name="Normal 3_HavelvacN2axjusakN3" xfId="79"/>
    <cellStyle name="Normal 4" xfId="5"/>
    <cellStyle name="Normal 4 2" xfId="77"/>
    <cellStyle name="Normal 4 2 2" xfId="355"/>
    <cellStyle name="Normal 4 3" xfId="73"/>
    <cellStyle name="Normal 4 3 2" xfId="1054"/>
    <cellStyle name="Normal 4 3 3" xfId="984"/>
    <cellStyle name="Normal 4 4" xfId="998"/>
    <cellStyle name="Normal 5" xfId="9"/>
    <cellStyle name="Normal 5 2" xfId="56"/>
    <cellStyle name="Normal 5 2 2" xfId="121"/>
    <cellStyle name="Normal 5 2 2 2" xfId="430"/>
    <cellStyle name="Normal 5 2 2 3" xfId="665"/>
    <cellStyle name="Normal 5 2 3" xfId="1043"/>
    <cellStyle name="Normal 5 2 4" xfId="985"/>
    <cellStyle name="Normal 5 3" xfId="356"/>
    <cellStyle name="Normal 5 3 2" xfId="357"/>
    <cellStyle name="Normal 5 3 2 2" xfId="358"/>
    <cellStyle name="Normal 5 3 2 2 2" xfId="627"/>
    <cellStyle name="Normal 5 3 2 2 3" xfId="860"/>
    <cellStyle name="Normal 5 3 2 3" xfId="359"/>
    <cellStyle name="Normal 5 3 2 3 2" xfId="628"/>
    <cellStyle name="Normal 5 3 2 3 3" xfId="861"/>
    <cellStyle name="Normal 5 3 2 4" xfId="626"/>
    <cellStyle name="Normal 5 3 2 5" xfId="859"/>
    <cellStyle name="Normal 5 3 3" xfId="360"/>
    <cellStyle name="Normal 5 3 3 2" xfId="629"/>
    <cellStyle name="Normal 5 3 3 3" xfId="862"/>
    <cellStyle name="Normal 5 3 4" xfId="361"/>
    <cellStyle name="Normal 5 3 4 2" xfId="630"/>
    <cellStyle name="Normal 5 3 4 3" xfId="863"/>
    <cellStyle name="Normal 5 3 5" xfId="625"/>
    <cellStyle name="Normal 5 3 6" xfId="858"/>
    <cellStyle name="Normal 5 3 7" xfId="1001"/>
    <cellStyle name="Normal 5 4" xfId="362"/>
    <cellStyle name="Normal 5 4 2" xfId="363"/>
    <cellStyle name="Normal 5 4 2 2" xfId="364"/>
    <cellStyle name="Normal 5 4 2 2 2" xfId="633"/>
    <cellStyle name="Normal 5 4 2 2 3" xfId="866"/>
    <cellStyle name="Normal 5 4 2 3" xfId="365"/>
    <cellStyle name="Normal 5 4 2 3 2" xfId="634"/>
    <cellStyle name="Normal 5 4 2 3 3" xfId="867"/>
    <cellStyle name="Normal 5 4 2 4" xfId="632"/>
    <cellStyle name="Normal 5 4 2 5" xfId="865"/>
    <cellStyle name="Normal 5 4 3" xfId="366"/>
    <cellStyle name="Normal 5 4 3 2" xfId="635"/>
    <cellStyle name="Normal 5 4 3 3" xfId="868"/>
    <cellStyle name="Normal 5 4 4" xfId="367"/>
    <cellStyle name="Normal 5 4 4 2" xfId="636"/>
    <cellStyle name="Normal 5 4 4 3" xfId="869"/>
    <cellStyle name="Normal 5 4 5" xfId="631"/>
    <cellStyle name="Normal 5 4 6" xfId="864"/>
    <cellStyle name="Normal 5 5" xfId="368"/>
    <cellStyle name="Normal 5 5 2" xfId="369"/>
    <cellStyle name="Normal 5 5 2 2" xfId="638"/>
    <cellStyle name="Normal 5 5 2 3" xfId="871"/>
    <cellStyle name="Normal 5 5 3" xfId="370"/>
    <cellStyle name="Normal 5 5 3 2" xfId="639"/>
    <cellStyle name="Normal 5 5 3 3" xfId="872"/>
    <cellStyle name="Normal 5 5 4" xfId="637"/>
    <cellStyle name="Normal 5 5 5" xfId="870"/>
    <cellStyle name="Normal 5 6" xfId="371"/>
    <cellStyle name="Normal 5 6 2" xfId="372"/>
    <cellStyle name="Normal 5 6 2 2" xfId="641"/>
    <cellStyle name="Normal 5 6 2 3" xfId="874"/>
    <cellStyle name="Normal 5 6 3" xfId="373"/>
    <cellStyle name="Normal 5 6 3 2" xfId="642"/>
    <cellStyle name="Normal 5 6 3 3" xfId="875"/>
    <cellStyle name="Normal 5 6 4" xfId="640"/>
    <cellStyle name="Normal 5 6 5" xfId="873"/>
    <cellStyle name="Normal 5 7" xfId="374"/>
    <cellStyle name="Normal 5 7 2" xfId="643"/>
    <cellStyle name="Normal 5 7 3" xfId="876"/>
    <cellStyle name="Normal 5 8" xfId="375"/>
    <cellStyle name="Normal 5 8 2" xfId="644"/>
    <cellStyle name="Normal 5 8 3" xfId="877"/>
    <cellStyle name="Normal 5 9" xfId="376"/>
    <cellStyle name="Normal 5 9 2" xfId="645"/>
    <cellStyle name="Normal 5 9 3" xfId="878"/>
    <cellStyle name="Normal 6" xfId="122"/>
    <cellStyle name="Normal 6 2" xfId="1060"/>
    <cellStyle name="Normal 6 3" xfId="918"/>
    <cellStyle name="Normal 7" xfId="123"/>
    <cellStyle name="Normal 7 2" xfId="1061"/>
    <cellStyle name="Normal 7 3" xfId="919"/>
    <cellStyle name="Normal 8" xfId="8"/>
    <cellStyle name="Normal 8 2" xfId="134"/>
    <cellStyle name="Normal 8 3" xfId="1000"/>
    <cellStyle name="Normal 8 4" xfId="990"/>
    <cellStyle name="Normal 9" xfId="13"/>
    <cellStyle name="Normal 9 2" xfId="423"/>
    <cellStyle name="Normal 9 3" xfId="658"/>
    <cellStyle name="Normal_General" xfId="992"/>
    <cellStyle name="Note 2" xfId="57"/>
    <cellStyle name="Note 2 2" xfId="124"/>
    <cellStyle name="Note 2 2 2" xfId="431"/>
    <cellStyle name="Note 2 2 3" xfId="892"/>
    <cellStyle name="Note 2 3" xfId="1044"/>
    <cellStyle name="Note 2 4" xfId="986"/>
    <cellStyle name="Note 3" xfId="58"/>
    <cellStyle name="Note 3 2" xfId="425"/>
    <cellStyle name="Note 3 3" xfId="660"/>
    <cellStyle name="Output 2" xfId="59"/>
    <cellStyle name="Output 2 2" xfId="125"/>
    <cellStyle name="Output 2 2 2" xfId="432"/>
    <cellStyle name="Output 2 2 3" xfId="663"/>
    <cellStyle name="Output 2 3" xfId="1045"/>
    <cellStyle name="Output 2 4" xfId="987"/>
    <cellStyle name="Output 3" xfId="417"/>
    <cellStyle name="Percent 2" xfId="2"/>
    <cellStyle name="Percent 2 2" xfId="69"/>
    <cellStyle name="Percent 2 2 2" xfId="377"/>
    <cellStyle name="Percent 2 3" xfId="60"/>
    <cellStyle name="Percent 2 4" xfId="996"/>
    <cellStyle name="Percent 3" xfId="11"/>
    <cellStyle name="Percent 3 2" xfId="378"/>
    <cellStyle name="RowLevel_1_N6+artabyuje" xfId="379"/>
    <cellStyle name="SN_241" xfId="6"/>
    <cellStyle name="Style 1" xfId="126"/>
    <cellStyle name="Style 1 2" xfId="127"/>
    <cellStyle name="Style 1_verchnakan_ax21-25_2018" xfId="128"/>
    <cellStyle name="Title 2" xfId="61"/>
    <cellStyle name="Title 2 2" xfId="129"/>
    <cellStyle name="Title 2 3" xfId="1046"/>
    <cellStyle name="Title 3" xfId="418"/>
    <cellStyle name="Total 2" xfId="62"/>
    <cellStyle name="Total 2 2" xfId="130"/>
    <cellStyle name="Total 2 2 2" xfId="433"/>
    <cellStyle name="Total 2 2 3" xfId="891"/>
    <cellStyle name="Total 2 3" xfId="1047"/>
    <cellStyle name="Total 2 4" xfId="988"/>
    <cellStyle name="Total 3" xfId="419"/>
    <cellStyle name="Warning Text 2" xfId="63"/>
    <cellStyle name="Warning Text 2 2" xfId="131"/>
    <cellStyle name="Warning Text 2 3" xfId="1048"/>
    <cellStyle name="Warning Text 2 4" xfId="989"/>
    <cellStyle name="Warning Text 3" xfId="420"/>
    <cellStyle name="Акцент1 2" xfId="920"/>
    <cellStyle name="Акцент2 2" xfId="921"/>
    <cellStyle name="Акцент3 2" xfId="922"/>
    <cellStyle name="Акцент4 2" xfId="923"/>
    <cellStyle name="Акцент5 2" xfId="924"/>
    <cellStyle name="Акцент6 2" xfId="925"/>
    <cellStyle name="Ввод  2" xfId="926"/>
    <cellStyle name="Вывод 2" xfId="927"/>
    <cellStyle name="Вычисление 2" xfId="928"/>
    <cellStyle name="Гиперссылка" xfId="421" builtinId="8"/>
    <cellStyle name="Заголовок 1 2" xfId="929"/>
    <cellStyle name="Заголовок 2 2" xfId="930"/>
    <cellStyle name="Заголовок 3 2" xfId="931"/>
    <cellStyle name="Заголовок 4 2" xfId="932"/>
    <cellStyle name="Итог 2" xfId="933"/>
    <cellStyle name="Контрольная ячейка 2" xfId="934"/>
    <cellStyle name="Название 2" xfId="380"/>
    <cellStyle name="Название 3" xfId="935"/>
    <cellStyle name="Нейтральный 2" xfId="936"/>
    <cellStyle name="Обычный" xfId="0" builtinId="0"/>
    <cellStyle name="Обычный 2" xfId="14"/>
    <cellStyle name="Обычный 2 2" xfId="133"/>
    <cellStyle name="Обычный 2 3" xfId="132"/>
    <cellStyle name="Обычный 2 4" xfId="893"/>
    <cellStyle name="Обычный 3" xfId="136"/>
    <cellStyle name="Обычный 3 2" xfId="434"/>
    <cellStyle name="Обычный 3 3" xfId="666"/>
    <cellStyle name="Обычный 4" xfId="137"/>
    <cellStyle name="Обычный 5" xfId="138"/>
    <cellStyle name="Обычный 6" xfId="139"/>
    <cellStyle name="Обычный 7" xfId="896"/>
    <cellStyle name="Обычный 8" xfId="1062"/>
    <cellStyle name="Плохой 2" xfId="937"/>
    <cellStyle name="Пояснение 2" xfId="938"/>
    <cellStyle name="Примечание 2" xfId="939"/>
    <cellStyle name="Связанная ячейка 2" xfId="940"/>
    <cellStyle name="Стиль 1" xfId="64"/>
    <cellStyle name="Текст предупреждения 2" xfId="941"/>
    <cellStyle name="Финансовый" xfId="7" builtinId="3"/>
    <cellStyle name="Финансовый 2" xfId="65"/>
    <cellStyle name="Финансовый 2 2" xfId="1049"/>
    <cellStyle name="Финансовый 3" xfId="895"/>
    <cellStyle name="Хороший 2" xfId="9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.aperyan/Downloads/3Havelvac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</sheetNames>
    <sheetDataSet>
      <sheetData sheetId="0">
        <row r="15">
          <cell r="C15">
            <v>3341843.3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7.25"/>
  <cols>
    <col min="1" max="1" width="9.85546875" style="92" customWidth="1"/>
    <col min="2" max="2" width="14.28515625" style="92" customWidth="1"/>
    <col min="3" max="3" width="69.28515625" style="93" customWidth="1"/>
    <col min="4" max="6" width="16.5703125" style="93" customWidth="1"/>
    <col min="7" max="255" width="9.140625" style="92"/>
    <col min="256" max="256" width="9.85546875" style="92" customWidth="1"/>
    <col min="257" max="257" width="14.28515625" style="92" customWidth="1"/>
    <col min="258" max="258" width="69.28515625" style="92" customWidth="1"/>
    <col min="259" max="261" width="20.42578125" style="92" customWidth="1"/>
    <col min="262" max="511" width="9.140625" style="92"/>
    <col min="512" max="512" width="9.85546875" style="92" customWidth="1"/>
    <col min="513" max="513" width="14.28515625" style="92" customWidth="1"/>
    <col min="514" max="514" width="69.28515625" style="92" customWidth="1"/>
    <col min="515" max="517" width="20.42578125" style="92" customWidth="1"/>
    <col min="518" max="767" width="9.140625" style="92"/>
    <col min="768" max="768" width="9.85546875" style="92" customWidth="1"/>
    <col min="769" max="769" width="14.28515625" style="92" customWidth="1"/>
    <col min="770" max="770" width="69.28515625" style="92" customWidth="1"/>
    <col min="771" max="773" width="20.42578125" style="92" customWidth="1"/>
    <col min="774" max="1023" width="9.140625" style="92"/>
    <col min="1024" max="1024" width="9.85546875" style="92" customWidth="1"/>
    <col min="1025" max="1025" width="14.28515625" style="92" customWidth="1"/>
    <col min="1026" max="1026" width="69.28515625" style="92" customWidth="1"/>
    <col min="1027" max="1029" width="20.42578125" style="92" customWidth="1"/>
    <col min="1030" max="1279" width="9.140625" style="92"/>
    <col min="1280" max="1280" width="9.85546875" style="92" customWidth="1"/>
    <col min="1281" max="1281" width="14.28515625" style="92" customWidth="1"/>
    <col min="1282" max="1282" width="69.28515625" style="92" customWidth="1"/>
    <col min="1283" max="1285" width="20.42578125" style="92" customWidth="1"/>
    <col min="1286" max="1535" width="9.140625" style="92"/>
    <col min="1536" max="1536" width="9.85546875" style="92" customWidth="1"/>
    <col min="1537" max="1537" width="14.28515625" style="92" customWidth="1"/>
    <col min="1538" max="1538" width="69.28515625" style="92" customWidth="1"/>
    <col min="1539" max="1541" width="20.42578125" style="92" customWidth="1"/>
    <col min="1542" max="1791" width="9.140625" style="92"/>
    <col min="1792" max="1792" width="9.85546875" style="92" customWidth="1"/>
    <col min="1793" max="1793" width="14.28515625" style="92" customWidth="1"/>
    <col min="1794" max="1794" width="69.28515625" style="92" customWidth="1"/>
    <col min="1795" max="1797" width="20.42578125" style="92" customWidth="1"/>
    <col min="1798" max="2047" width="9.140625" style="92"/>
    <col min="2048" max="2048" width="9.85546875" style="92" customWidth="1"/>
    <col min="2049" max="2049" width="14.28515625" style="92" customWidth="1"/>
    <col min="2050" max="2050" width="69.28515625" style="92" customWidth="1"/>
    <col min="2051" max="2053" width="20.42578125" style="92" customWidth="1"/>
    <col min="2054" max="2303" width="9.140625" style="92"/>
    <col min="2304" max="2304" width="9.85546875" style="92" customWidth="1"/>
    <col min="2305" max="2305" width="14.28515625" style="92" customWidth="1"/>
    <col min="2306" max="2306" width="69.28515625" style="92" customWidth="1"/>
    <col min="2307" max="2309" width="20.42578125" style="92" customWidth="1"/>
    <col min="2310" max="2559" width="9.140625" style="92"/>
    <col min="2560" max="2560" width="9.85546875" style="92" customWidth="1"/>
    <col min="2561" max="2561" width="14.28515625" style="92" customWidth="1"/>
    <col min="2562" max="2562" width="69.28515625" style="92" customWidth="1"/>
    <col min="2563" max="2565" width="20.42578125" style="92" customWidth="1"/>
    <col min="2566" max="2815" width="9.140625" style="92"/>
    <col min="2816" max="2816" width="9.85546875" style="92" customWidth="1"/>
    <col min="2817" max="2817" width="14.28515625" style="92" customWidth="1"/>
    <col min="2818" max="2818" width="69.28515625" style="92" customWidth="1"/>
    <col min="2819" max="2821" width="20.42578125" style="92" customWidth="1"/>
    <col min="2822" max="3071" width="9.140625" style="92"/>
    <col min="3072" max="3072" width="9.85546875" style="92" customWidth="1"/>
    <col min="3073" max="3073" width="14.28515625" style="92" customWidth="1"/>
    <col min="3074" max="3074" width="69.28515625" style="92" customWidth="1"/>
    <col min="3075" max="3077" width="20.42578125" style="92" customWidth="1"/>
    <col min="3078" max="3327" width="9.140625" style="92"/>
    <col min="3328" max="3328" width="9.85546875" style="92" customWidth="1"/>
    <col min="3329" max="3329" width="14.28515625" style="92" customWidth="1"/>
    <col min="3330" max="3330" width="69.28515625" style="92" customWidth="1"/>
    <col min="3331" max="3333" width="20.42578125" style="92" customWidth="1"/>
    <col min="3334" max="3583" width="9.140625" style="92"/>
    <col min="3584" max="3584" width="9.85546875" style="92" customWidth="1"/>
    <col min="3585" max="3585" width="14.28515625" style="92" customWidth="1"/>
    <col min="3586" max="3586" width="69.28515625" style="92" customWidth="1"/>
    <col min="3587" max="3589" width="20.42578125" style="92" customWidth="1"/>
    <col min="3590" max="3839" width="9.140625" style="92"/>
    <col min="3840" max="3840" width="9.85546875" style="92" customWidth="1"/>
    <col min="3841" max="3841" width="14.28515625" style="92" customWidth="1"/>
    <col min="3842" max="3842" width="69.28515625" style="92" customWidth="1"/>
    <col min="3843" max="3845" width="20.42578125" style="92" customWidth="1"/>
    <col min="3846" max="4095" width="9.140625" style="92"/>
    <col min="4096" max="4096" width="9.85546875" style="92" customWidth="1"/>
    <col min="4097" max="4097" width="14.28515625" style="92" customWidth="1"/>
    <col min="4098" max="4098" width="69.28515625" style="92" customWidth="1"/>
    <col min="4099" max="4101" width="20.42578125" style="92" customWidth="1"/>
    <col min="4102" max="4351" width="9.140625" style="92"/>
    <col min="4352" max="4352" width="9.85546875" style="92" customWidth="1"/>
    <col min="4353" max="4353" width="14.28515625" style="92" customWidth="1"/>
    <col min="4354" max="4354" width="69.28515625" style="92" customWidth="1"/>
    <col min="4355" max="4357" width="20.42578125" style="92" customWidth="1"/>
    <col min="4358" max="4607" width="9.140625" style="92"/>
    <col min="4608" max="4608" width="9.85546875" style="92" customWidth="1"/>
    <col min="4609" max="4609" width="14.28515625" style="92" customWidth="1"/>
    <col min="4610" max="4610" width="69.28515625" style="92" customWidth="1"/>
    <col min="4611" max="4613" width="20.42578125" style="92" customWidth="1"/>
    <col min="4614" max="4863" width="9.140625" style="92"/>
    <col min="4864" max="4864" width="9.85546875" style="92" customWidth="1"/>
    <col min="4865" max="4865" width="14.28515625" style="92" customWidth="1"/>
    <col min="4866" max="4866" width="69.28515625" style="92" customWidth="1"/>
    <col min="4867" max="4869" width="20.42578125" style="92" customWidth="1"/>
    <col min="4870" max="5119" width="9.140625" style="92"/>
    <col min="5120" max="5120" width="9.85546875" style="92" customWidth="1"/>
    <col min="5121" max="5121" width="14.28515625" style="92" customWidth="1"/>
    <col min="5122" max="5122" width="69.28515625" style="92" customWidth="1"/>
    <col min="5123" max="5125" width="20.42578125" style="92" customWidth="1"/>
    <col min="5126" max="5375" width="9.140625" style="92"/>
    <col min="5376" max="5376" width="9.85546875" style="92" customWidth="1"/>
    <col min="5377" max="5377" width="14.28515625" style="92" customWidth="1"/>
    <col min="5378" max="5378" width="69.28515625" style="92" customWidth="1"/>
    <col min="5379" max="5381" width="20.42578125" style="92" customWidth="1"/>
    <col min="5382" max="5631" width="9.140625" style="92"/>
    <col min="5632" max="5632" width="9.85546875" style="92" customWidth="1"/>
    <col min="5633" max="5633" width="14.28515625" style="92" customWidth="1"/>
    <col min="5634" max="5634" width="69.28515625" style="92" customWidth="1"/>
    <col min="5635" max="5637" width="20.42578125" style="92" customWidth="1"/>
    <col min="5638" max="5887" width="9.140625" style="92"/>
    <col min="5888" max="5888" width="9.85546875" style="92" customWidth="1"/>
    <col min="5889" max="5889" width="14.28515625" style="92" customWidth="1"/>
    <col min="5890" max="5890" width="69.28515625" style="92" customWidth="1"/>
    <col min="5891" max="5893" width="20.42578125" style="92" customWidth="1"/>
    <col min="5894" max="6143" width="9.140625" style="92"/>
    <col min="6144" max="6144" width="9.85546875" style="92" customWidth="1"/>
    <col min="6145" max="6145" width="14.28515625" style="92" customWidth="1"/>
    <col min="6146" max="6146" width="69.28515625" style="92" customWidth="1"/>
    <col min="6147" max="6149" width="20.42578125" style="92" customWidth="1"/>
    <col min="6150" max="6399" width="9.140625" style="92"/>
    <col min="6400" max="6400" width="9.85546875" style="92" customWidth="1"/>
    <col min="6401" max="6401" width="14.28515625" style="92" customWidth="1"/>
    <col min="6402" max="6402" width="69.28515625" style="92" customWidth="1"/>
    <col min="6403" max="6405" width="20.42578125" style="92" customWidth="1"/>
    <col min="6406" max="6655" width="9.140625" style="92"/>
    <col min="6656" max="6656" width="9.85546875" style="92" customWidth="1"/>
    <col min="6657" max="6657" width="14.28515625" style="92" customWidth="1"/>
    <col min="6658" max="6658" width="69.28515625" style="92" customWidth="1"/>
    <col min="6659" max="6661" width="20.42578125" style="92" customWidth="1"/>
    <col min="6662" max="6911" width="9.140625" style="92"/>
    <col min="6912" max="6912" width="9.85546875" style="92" customWidth="1"/>
    <col min="6913" max="6913" width="14.28515625" style="92" customWidth="1"/>
    <col min="6914" max="6914" width="69.28515625" style="92" customWidth="1"/>
    <col min="6915" max="6917" width="20.42578125" style="92" customWidth="1"/>
    <col min="6918" max="7167" width="9.140625" style="92"/>
    <col min="7168" max="7168" width="9.85546875" style="92" customWidth="1"/>
    <col min="7169" max="7169" width="14.28515625" style="92" customWidth="1"/>
    <col min="7170" max="7170" width="69.28515625" style="92" customWidth="1"/>
    <col min="7171" max="7173" width="20.42578125" style="92" customWidth="1"/>
    <col min="7174" max="7423" width="9.140625" style="92"/>
    <col min="7424" max="7424" width="9.85546875" style="92" customWidth="1"/>
    <col min="7425" max="7425" width="14.28515625" style="92" customWidth="1"/>
    <col min="7426" max="7426" width="69.28515625" style="92" customWidth="1"/>
    <col min="7427" max="7429" width="20.42578125" style="92" customWidth="1"/>
    <col min="7430" max="7679" width="9.140625" style="92"/>
    <col min="7680" max="7680" width="9.85546875" style="92" customWidth="1"/>
    <col min="7681" max="7681" width="14.28515625" style="92" customWidth="1"/>
    <col min="7682" max="7682" width="69.28515625" style="92" customWidth="1"/>
    <col min="7683" max="7685" width="20.42578125" style="92" customWidth="1"/>
    <col min="7686" max="7935" width="9.140625" style="92"/>
    <col min="7936" max="7936" width="9.85546875" style="92" customWidth="1"/>
    <col min="7937" max="7937" width="14.28515625" style="92" customWidth="1"/>
    <col min="7938" max="7938" width="69.28515625" style="92" customWidth="1"/>
    <col min="7939" max="7941" width="20.42578125" style="92" customWidth="1"/>
    <col min="7942" max="8191" width="9.140625" style="92"/>
    <col min="8192" max="8192" width="9.85546875" style="92" customWidth="1"/>
    <col min="8193" max="8193" width="14.28515625" style="92" customWidth="1"/>
    <col min="8194" max="8194" width="69.28515625" style="92" customWidth="1"/>
    <col min="8195" max="8197" width="20.42578125" style="92" customWidth="1"/>
    <col min="8198" max="8447" width="9.140625" style="92"/>
    <col min="8448" max="8448" width="9.85546875" style="92" customWidth="1"/>
    <col min="8449" max="8449" width="14.28515625" style="92" customWidth="1"/>
    <col min="8450" max="8450" width="69.28515625" style="92" customWidth="1"/>
    <col min="8451" max="8453" width="20.42578125" style="92" customWidth="1"/>
    <col min="8454" max="8703" width="9.140625" style="92"/>
    <col min="8704" max="8704" width="9.85546875" style="92" customWidth="1"/>
    <col min="8705" max="8705" width="14.28515625" style="92" customWidth="1"/>
    <col min="8706" max="8706" width="69.28515625" style="92" customWidth="1"/>
    <col min="8707" max="8709" width="20.42578125" style="92" customWidth="1"/>
    <col min="8710" max="8959" width="9.140625" style="92"/>
    <col min="8960" max="8960" width="9.85546875" style="92" customWidth="1"/>
    <col min="8961" max="8961" width="14.28515625" style="92" customWidth="1"/>
    <col min="8962" max="8962" width="69.28515625" style="92" customWidth="1"/>
    <col min="8963" max="8965" width="20.42578125" style="92" customWidth="1"/>
    <col min="8966" max="9215" width="9.140625" style="92"/>
    <col min="9216" max="9216" width="9.85546875" style="92" customWidth="1"/>
    <col min="9217" max="9217" width="14.28515625" style="92" customWidth="1"/>
    <col min="9218" max="9218" width="69.28515625" style="92" customWidth="1"/>
    <col min="9219" max="9221" width="20.42578125" style="92" customWidth="1"/>
    <col min="9222" max="9471" width="9.140625" style="92"/>
    <col min="9472" max="9472" width="9.85546875" style="92" customWidth="1"/>
    <col min="9473" max="9473" width="14.28515625" style="92" customWidth="1"/>
    <col min="9474" max="9474" width="69.28515625" style="92" customWidth="1"/>
    <col min="9475" max="9477" width="20.42578125" style="92" customWidth="1"/>
    <col min="9478" max="9727" width="9.140625" style="92"/>
    <col min="9728" max="9728" width="9.85546875" style="92" customWidth="1"/>
    <col min="9729" max="9729" width="14.28515625" style="92" customWidth="1"/>
    <col min="9730" max="9730" width="69.28515625" style="92" customWidth="1"/>
    <col min="9731" max="9733" width="20.42578125" style="92" customWidth="1"/>
    <col min="9734" max="9983" width="9.140625" style="92"/>
    <col min="9984" max="9984" width="9.85546875" style="92" customWidth="1"/>
    <col min="9985" max="9985" width="14.28515625" style="92" customWidth="1"/>
    <col min="9986" max="9986" width="69.28515625" style="92" customWidth="1"/>
    <col min="9987" max="9989" width="20.42578125" style="92" customWidth="1"/>
    <col min="9990" max="10239" width="9.140625" style="92"/>
    <col min="10240" max="10240" width="9.85546875" style="92" customWidth="1"/>
    <col min="10241" max="10241" width="14.28515625" style="92" customWidth="1"/>
    <col min="10242" max="10242" width="69.28515625" style="92" customWidth="1"/>
    <col min="10243" max="10245" width="20.42578125" style="92" customWidth="1"/>
    <col min="10246" max="10495" width="9.140625" style="92"/>
    <col min="10496" max="10496" width="9.85546875" style="92" customWidth="1"/>
    <col min="10497" max="10497" width="14.28515625" style="92" customWidth="1"/>
    <col min="10498" max="10498" width="69.28515625" style="92" customWidth="1"/>
    <col min="10499" max="10501" width="20.42578125" style="92" customWidth="1"/>
    <col min="10502" max="10751" width="9.140625" style="92"/>
    <col min="10752" max="10752" width="9.85546875" style="92" customWidth="1"/>
    <col min="10753" max="10753" width="14.28515625" style="92" customWidth="1"/>
    <col min="10754" max="10754" width="69.28515625" style="92" customWidth="1"/>
    <col min="10755" max="10757" width="20.42578125" style="92" customWidth="1"/>
    <col min="10758" max="11007" width="9.140625" style="92"/>
    <col min="11008" max="11008" width="9.85546875" style="92" customWidth="1"/>
    <col min="11009" max="11009" width="14.28515625" style="92" customWidth="1"/>
    <col min="11010" max="11010" width="69.28515625" style="92" customWidth="1"/>
    <col min="11011" max="11013" width="20.42578125" style="92" customWidth="1"/>
    <col min="11014" max="11263" width="9.140625" style="92"/>
    <col min="11264" max="11264" width="9.85546875" style="92" customWidth="1"/>
    <col min="11265" max="11265" width="14.28515625" style="92" customWidth="1"/>
    <col min="11266" max="11266" width="69.28515625" style="92" customWidth="1"/>
    <col min="11267" max="11269" width="20.42578125" style="92" customWidth="1"/>
    <col min="11270" max="11519" width="9.140625" style="92"/>
    <col min="11520" max="11520" width="9.85546875" style="92" customWidth="1"/>
    <col min="11521" max="11521" width="14.28515625" style="92" customWidth="1"/>
    <col min="11522" max="11522" width="69.28515625" style="92" customWidth="1"/>
    <col min="11523" max="11525" width="20.42578125" style="92" customWidth="1"/>
    <col min="11526" max="11775" width="9.140625" style="92"/>
    <col min="11776" max="11776" width="9.85546875" style="92" customWidth="1"/>
    <col min="11777" max="11777" width="14.28515625" style="92" customWidth="1"/>
    <col min="11778" max="11778" width="69.28515625" style="92" customWidth="1"/>
    <col min="11779" max="11781" width="20.42578125" style="92" customWidth="1"/>
    <col min="11782" max="12031" width="9.140625" style="92"/>
    <col min="12032" max="12032" width="9.85546875" style="92" customWidth="1"/>
    <col min="12033" max="12033" width="14.28515625" style="92" customWidth="1"/>
    <col min="12034" max="12034" width="69.28515625" style="92" customWidth="1"/>
    <col min="12035" max="12037" width="20.42578125" style="92" customWidth="1"/>
    <col min="12038" max="12287" width="9.140625" style="92"/>
    <col min="12288" max="12288" width="9.85546875" style="92" customWidth="1"/>
    <col min="12289" max="12289" width="14.28515625" style="92" customWidth="1"/>
    <col min="12290" max="12290" width="69.28515625" style="92" customWidth="1"/>
    <col min="12291" max="12293" width="20.42578125" style="92" customWidth="1"/>
    <col min="12294" max="12543" width="9.140625" style="92"/>
    <col min="12544" max="12544" width="9.85546875" style="92" customWidth="1"/>
    <col min="12545" max="12545" width="14.28515625" style="92" customWidth="1"/>
    <col min="12546" max="12546" width="69.28515625" style="92" customWidth="1"/>
    <col min="12547" max="12549" width="20.42578125" style="92" customWidth="1"/>
    <col min="12550" max="12799" width="9.140625" style="92"/>
    <col min="12800" max="12800" width="9.85546875" style="92" customWidth="1"/>
    <col min="12801" max="12801" width="14.28515625" style="92" customWidth="1"/>
    <col min="12802" max="12802" width="69.28515625" style="92" customWidth="1"/>
    <col min="12803" max="12805" width="20.42578125" style="92" customWidth="1"/>
    <col min="12806" max="13055" width="9.140625" style="92"/>
    <col min="13056" max="13056" width="9.85546875" style="92" customWidth="1"/>
    <col min="13057" max="13057" width="14.28515625" style="92" customWidth="1"/>
    <col min="13058" max="13058" width="69.28515625" style="92" customWidth="1"/>
    <col min="13059" max="13061" width="20.42578125" style="92" customWidth="1"/>
    <col min="13062" max="13311" width="9.140625" style="92"/>
    <col min="13312" max="13312" width="9.85546875" style="92" customWidth="1"/>
    <col min="13313" max="13313" width="14.28515625" style="92" customWidth="1"/>
    <col min="13314" max="13314" width="69.28515625" style="92" customWidth="1"/>
    <col min="13315" max="13317" width="20.42578125" style="92" customWidth="1"/>
    <col min="13318" max="13567" width="9.140625" style="92"/>
    <col min="13568" max="13568" width="9.85546875" style="92" customWidth="1"/>
    <col min="13569" max="13569" width="14.28515625" style="92" customWidth="1"/>
    <col min="13570" max="13570" width="69.28515625" style="92" customWidth="1"/>
    <col min="13571" max="13573" width="20.42578125" style="92" customWidth="1"/>
    <col min="13574" max="13823" width="9.140625" style="92"/>
    <col min="13824" max="13824" width="9.85546875" style="92" customWidth="1"/>
    <col min="13825" max="13825" width="14.28515625" style="92" customWidth="1"/>
    <col min="13826" max="13826" width="69.28515625" style="92" customWidth="1"/>
    <col min="13827" max="13829" width="20.42578125" style="92" customWidth="1"/>
    <col min="13830" max="14079" width="9.140625" style="92"/>
    <col min="14080" max="14080" width="9.85546875" style="92" customWidth="1"/>
    <col min="14081" max="14081" width="14.28515625" style="92" customWidth="1"/>
    <col min="14082" max="14082" width="69.28515625" style="92" customWidth="1"/>
    <col min="14083" max="14085" width="20.42578125" style="92" customWidth="1"/>
    <col min="14086" max="14335" width="9.140625" style="92"/>
    <col min="14336" max="14336" width="9.85546875" style="92" customWidth="1"/>
    <col min="14337" max="14337" width="14.28515625" style="92" customWidth="1"/>
    <col min="14338" max="14338" width="69.28515625" style="92" customWidth="1"/>
    <col min="14339" max="14341" width="20.42578125" style="92" customWidth="1"/>
    <col min="14342" max="14591" width="9.140625" style="92"/>
    <col min="14592" max="14592" width="9.85546875" style="92" customWidth="1"/>
    <col min="14593" max="14593" width="14.28515625" style="92" customWidth="1"/>
    <col min="14594" max="14594" width="69.28515625" style="92" customWidth="1"/>
    <col min="14595" max="14597" width="20.42578125" style="92" customWidth="1"/>
    <col min="14598" max="14847" width="9.140625" style="92"/>
    <col min="14848" max="14848" width="9.85546875" style="92" customWidth="1"/>
    <col min="14849" max="14849" width="14.28515625" style="92" customWidth="1"/>
    <col min="14850" max="14850" width="69.28515625" style="92" customWidth="1"/>
    <col min="14851" max="14853" width="20.42578125" style="92" customWidth="1"/>
    <col min="14854" max="15103" width="9.140625" style="92"/>
    <col min="15104" max="15104" width="9.85546875" style="92" customWidth="1"/>
    <col min="15105" max="15105" width="14.28515625" style="92" customWidth="1"/>
    <col min="15106" max="15106" width="69.28515625" style="92" customWidth="1"/>
    <col min="15107" max="15109" width="20.42578125" style="92" customWidth="1"/>
    <col min="15110" max="15359" width="9.140625" style="92"/>
    <col min="15360" max="15360" width="9.85546875" style="92" customWidth="1"/>
    <col min="15361" max="15361" width="14.28515625" style="92" customWidth="1"/>
    <col min="15362" max="15362" width="69.28515625" style="92" customWidth="1"/>
    <col min="15363" max="15365" width="20.42578125" style="92" customWidth="1"/>
    <col min="15366" max="15615" width="9.140625" style="92"/>
    <col min="15616" max="15616" width="9.85546875" style="92" customWidth="1"/>
    <col min="15617" max="15617" width="14.28515625" style="92" customWidth="1"/>
    <col min="15618" max="15618" width="69.28515625" style="92" customWidth="1"/>
    <col min="15619" max="15621" width="20.42578125" style="92" customWidth="1"/>
    <col min="15622" max="15871" width="9.140625" style="92"/>
    <col min="15872" max="15872" width="9.85546875" style="92" customWidth="1"/>
    <col min="15873" max="15873" width="14.28515625" style="92" customWidth="1"/>
    <col min="15874" max="15874" width="69.28515625" style="92" customWidth="1"/>
    <col min="15875" max="15877" width="20.42578125" style="92" customWidth="1"/>
    <col min="15878" max="16127" width="9.140625" style="92"/>
    <col min="16128" max="16128" width="9.85546875" style="92" customWidth="1"/>
    <col min="16129" max="16129" width="14.28515625" style="92" customWidth="1"/>
    <col min="16130" max="16130" width="69.28515625" style="92" customWidth="1"/>
    <col min="16131" max="16133" width="20.42578125" style="92" customWidth="1"/>
    <col min="16134" max="16384" width="9.140625" style="92"/>
  </cols>
  <sheetData>
    <row r="1" spans="1:7" s="89" customFormat="1">
      <c r="F1" s="90" t="s">
        <v>154</v>
      </c>
      <c r="G1" s="90"/>
    </row>
    <row r="2" spans="1:7" s="89" customFormat="1">
      <c r="F2" s="90" t="s">
        <v>106</v>
      </c>
      <c r="G2" s="90"/>
    </row>
    <row r="3" spans="1:7" s="89" customFormat="1">
      <c r="F3" s="91" t="s">
        <v>132</v>
      </c>
      <c r="G3" s="91"/>
    </row>
    <row r="4" spans="1:7">
      <c r="F4" s="94"/>
    </row>
    <row r="5" spans="1:7" ht="48" customHeight="1">
      <c r="A5" s="194"/>
      <c r="B5" s="194"/>
      <c r="C5" s="128" t="s">
        <v>157</v>
      </c>
      <c r="D5" s="128"/>
      <c r="E5" s="128"/>
      <c r="F5" s="128"/>
    </row>
    <row r="6" spans="1:7">
      <c r="A6" s="95"/>
      <c r="B6" s="95"/>
      <c r="C6" s="95"/>
      <c r="D6" s="95"/>
      <c r="E6" s="95"/>
      <c r="F6" s="96" t="s">
        <v>133</v>
      </c>
    </row>
    <row r="7" spans="1:7" ht="63" customHeight="1">
      <c r="C7" s="212" t="s">
        <v>158</v>
      </c>
      <c r="D7" s="193" t="s">
        <v>159</v>
      </c>
      <c r="E7" s="211"/>
      <c r="F7" s="210"/>
    </row>
    <row r="8" spans="1:7" ht="34.5">
      <c r="C8" s="212"/>
      <c r="D8" s="209" t="s">
        <v>83</v>
      </c>
      <c r="E8" s="209" t="s">
        <v>160</v>
      </c>
      <c r="F8" s="209" t="s">
        <v>161</v>
      </c>
    </row>
    <row r="9" spans="1:7">
      <c r="C9" s="191" t="s">
        <v>162</v>
      </c>
      <c r="D9" s="208">
        <f>+D11</f>
        <v>0</v>
      </c>
      <c r="E9" s="208">
        <f>+E11</f>
        <v>3442060.7</v>
      </c>
      <c r="F9" s="208">
        <f>+F11</f>
        <v>0</v>
      </c>
    </row>
    <row r="10" spans="1:7">
      <c r="C10" s="207" t="s">
        <v>6</v>
      </c>
      <c r="D10" s="190"/>
      <c r="E10" s="190"/>
      <c r="F10" s="190"/>
    </row>
    <row r="11" spans="1:7">
      <c r="C11" s="213" t="s">
        <v>163</v>
      </c>
      <c r="D11" s="208">
        <f>+D12</f>
        <v>0</v>
      </c>
      <c r="E11" s="208">
        <f>+E12</f>
        <v>3442060.7</v>
      </c>
      <c r="F11" s="208">
        <f>+F12</f>
        <v>0</v>
      </c>
    </row>
    <row r="12" spans="1:7">
      <c r="C12" s="213" t="s">
        <v>164</v>
      </c>
      <c r="D12" s="192">
        <f>+D14</f>
        <v>0</v>
      </c>
      <c r="E12" s="192">
        <f>+E14</f>
        <v>3442060.7</v>
      </c>
      <c r="F12" s="192">
        <f>+F14</f>
        <v>0</v>
      </c>
    </row>
    <row r="13" spans="1:7">
      <c r="C13" s="207" t="s">
        <v>6</v>
      </c>
      <c r="D13" s="195"/>
      <c r="E13" s="192"/>
      <c r="F13" s="192"/>
    </row>
    <row r="14" spans="1:7">
      <c r="C14" s="213" t="s">
        <v>165</v>
      </c>
      <c r="D14" s="192">
        <f>SUM(D15:D15)</f>
        <v>0</v>
      </c>
      <c r="E14" s="192">
        <f>SUM(E15:E15)</f>
        <v>3442060.7</v>
      </c>
      <c r="F14" s="192">
        <f>SUM(F15:F15)</f>
        <v>0</v>
      </c>
    </row>
    <row r="15" spans="1:7">
      <c r="C15" s="196" t="s">
        <v>166</v>
      </c>
      <c r="D15" s="189">
        <v>0</v>
      </c>
      <c r="E15" s="189">
        <v>3442060.7</v>
      </c>
      <c r="F15" s="189">
        <f>+'[1]2'!G9</f>
        <v>0</v>
      </c>
    </row>
  </sheetData>
  <mergeCells count="3">
    <mergeCell ref="C7:C8"/>
    <mergeCell ref="D7:F7"/>
    <mergeCell ref="C5:F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/>
  </sheetViews>
  <sheetFormatPr defaultRowHeight="17.25"/>
  <cols>
    <col min="1" max="1" width="7.42578125" style="33" customWidth="1"/>
    <col min="2" max="2" width="8.7109375" style="33" customWidth="1"/>
    <col min="3" max="3" width="56.5703125" style="30" customWidth="1"/>
    <col min="4" max="4" width="16.7109375" style="69" bestFit="1" customWidth="1"/>
    <col min="5" max="5" width="18.140625" style="69" customWidth="1"/>
    <col min="6" max="6" width="21.140625" style="69" customWidth="1"/>
    <col min="7" max="7" width="18.140625" style="69" customWidth="1"/>
    <col min="8" max="8" width="16.85546875" style="69" customWidth="1"/>
    <col min="9" max="9" width="15.28515625" style="30" bestFit="1" customWidth="1"/>
    <col min="10" max="16384" width="9.140625" style="30"/>
  </cols>
  <sheetData>
    <row r="1" spans="1:9" ht="16.5" customHeight="1">
      <c r="B1" s="55"/>
      <c r="C1" s="55"/>
      <c r="D1" s="55"/>
      <c r="E1" s="55"/>
      <c r="F1" s="55"/>
      <c r="G1" s="55"/>
      <c r="H1" s="56" t="s">
        <v>92</v>
      </c>
    </row>
    <row r="2" spans="1:9" ht="16.5" customHeight="1">
      <c r="B2" s="55"/>
      <c r="C2" s="55"/>
      <c r="D2" s="55"/>
      <c r="E2" s="55"/>
      <c r="F2" s="55"/>
      <c r="G2" s="55"/>
      <c r="H2" s="56" t="s">
        <v>90</v>
      </c>
    </row>
    <row r="3" spans="1:9" ht="16.5" customHeight="1">
      <c r="B3" s="55"/>
      <c r="C3" s="55"/>
      <c r="D3" s="55"/>
      <c r="E3" s="55"/>
      <c r="F3" s="55"/>
      <c r="G3" s="55"/>
      <c r="H3" s="56" t="s">
        <v>0</v>
      </c>
    </row>
    <row r="4" spans="1:9" ht="52.5" customHeight="1">
      <c r="A4" s="129" t="s">
        <v>91</v>
      </c>
      <c r="B4" s="129"/>
      <c r="C4" s="129"/>
      <c r="D4" s="129"/>
      <c r="E4" s="129"/>
      <c r="F4" s="129"/>
      <c r="G4" s="129"/>
      <c r="H4" s="129"/>
    </row>
    <row r="5" spans="1:9">
      <c r="A5" s="31"/>
      <c r="B5" s="31"/>
      <c r="C5" s="57"/>
      <c r="D5" s="58"/>
      <c r="E5" s="58"/>
      <c r="F5" s="58"/>
      <c r="G5" s="130" t="s">
        <v>85</v>
      </c>
      <c r="H5" s="130"/>
    </row>
    <row r="6" spans="1:9" s="33" customFormat="1" ht="39" customHeight="1">
      <c r="A6" s="139" t="s">
        <v>21</v>
      </c>
      <c r="B6" s="139"/>
      <c r="C6" s="131" t="s">
        <v>22</v>
      </c>
      <c r="D6" s="136" t="s">
        <v>36</v>
      </c>
      <c r="E6" s="137"/>
      <c r="F6" s="137"/>
      <c r="G6" s="137"/>
      <c r="H6" s="138"/>
    </row>
    <row r="7" spans="1:9" s="33" customFormat="1" ht="19.5" customHeight="1">
      <c r="A7" s="139"/>
      <c r="B7" s="139"/>
      <c r="C7" s="132"/>
      <c r="D7" s="134" t="s">
        <v>23</v>
      </c>
      <c r="E7" s="136" t="s">
        <v>6</v>
      </c>
      <c r="F7" s="137"/>
      <c r="G7" s="137"/>
      <c r="H7" s="138"/>
    </row>
    <row r="8" spans="1:9" s="33" customFormat="1" ht="110.25" customHeight="1">
      <c r="A8" s="59" t="s">
        <v>24</v>
      </c>
      <c r="B8" s="59" t="s">
        <v>25</v>
      </c>
      <c r="C8" s="133"/>
      <c r="D8" s="135"/>
      <c r="E8" s="60" t="s">
        <v>26</v>
      </c>
      <c r="F8" s="60" t="s">
        <v>27</v>
      </c>
      <c r="G8" s="60" t="s">
        <v>28</v>
      </c>
      <c r="H8" s="60" t="s">
        <v>29</v>
      </c>
    </row>
    <row r="9" spans="1:9" s="33" customFormat="1" ht="30.75" customHeight="1">
      <c r="A9" s="59"/>
      <c r="B9" s="59"/>
      <c r="C9" s="61" t="s">
        <v>30</v>
      </c>
      <c r="D9" s="29">
        <f>+E9+F9+G9+H9</f>
        <v>0</v>
      </c>
      <c r="E9" s="62">
        <f>E11</f>
        <v>0</v>
      </c>
      <c r="F9" s="62">
        <f>F11</f>
        <v>0</v>
      </c>
      <c r="G9" s="62">
        <f>G11</f>
        <v>0</v>
      </c>
      <c r="H9" s="62">
        <f>H11</f>
        <v>0</v>
      </c>
    </row>
    <row r="10" spans="1:9">
      <c r="A10" s="59"/>
      <c r="B10" s="59"/>
      <c r="C10" s="61" t="s">
        <v>31</v>
      </c>
      <c r="D10" s="63"/>
      <c r="E10" s="63"/>
      <c r="F10" s="63"/>
      <c r="G10" s="63"/>
      <c r="H10" s="63"/>
    </row>
    <row r="11" spans="1:9" s="33" customFormat="1" ht="51.75">
      <c r="A11" s="39"/>
      <c r="B11" s="40"/>
      <c r="C11" s="40" t="s">
        <v>34</v>
      </c>
      <c r="D11" s="62">
        <f>+E11+F11+G11+H11</f>
        <v>0</v>
      </c>
      <c r="E11" s="62">
        <f>+E13+E28</f>
        <v>0</v>
      </c>
      <c r="F11" s="62">
        <f>+F13+F28</f>
        <v>0</v>
      </c>
      <c r="G11" s="62">
        <f>+G13+G28</f>
        <v>0</v>
      </c>
      <c r="H11" s="62">
        <f>+H13+H28</f>
        <v>0</v>
      </c>
    </row>
    <row r="12" spans="1:9" s="33" customFormat="1">
      <c r="A12" s="39"/>
      <c r="B12" s="39"/>
      <c r="C12" s="39" t="s">
        <v>32</v>
      </c>
      <c r="D12" s="60"/>
      <c r="E12" s="60"/>
      <c r="F12" s="60"/>
      <c r="G12" s="60"/>
      <c r="H12" s="60"/>
    </row>
    <row r="13" spans="1:9" ht="34.5">
      <c r="A13" s="64">
        <v>1049</v>
      </c>
      <c r="B13" s="64">
        <v>21001</v>
      </c>
      <c r="C13" s="65" t="s">
        <v>35</v>
      </c>
      <c r="D13" s="62">
        <f>+E13+F13+G13+H13</f>
        <v>4267513.7</v>
      </c>
      <c r="E13" s="62">
        <f>+E15+E21+E24</f>
        <v>0</v>
      </c>
      <c r="F13" s="62">
        <f>+F15+F21+F24</f>
        <v>4267513.7</v>
      </c>
      <c r="G13" s="62">
        <f>+G15+G21+G24</f>
        <v>0</v>
      </c>
      <c r="H13" s="62">
        <f>+H15+H21+H24</f>
        <v>0</v>
      </c>
      <c r="I13" s="50">
        <f>+F13+'4'!F15</f>
        <v>0</v>
      </c>
    </row>
    <row r="14" spans="1:9">
      <c r="A14" s="64"/>
      <c r="B14" s="64"/>
      <c r="C14" s="39" t="s">
        <v>32</v>
      </c>
      <c r="D14" s="66"/>
      <c r="E14" s="66"/>
      <c r="F14" s="66"/>
      <c r="G14" s="66"/>
      <c r="H14" s="66"/>
    </row>
    <row r="15" spans="1:9" ht="34.5">
      <c r="A15" s="42"/>
      <c r="B15" s="42">
        <v>1</v>
      </c>
      <c r="C15" s="42" t="s">
        <v>56</v>
      </c>
      <c r="D15" s="67">
        <f>+E15+F15+G15+H15</f>
        <v>2587122.7000000002</v>
      </c>
      <c r="E15" s="67">
        <f>SUM(E16:E20)</f>
        <v>0</v>
      </c>
      <c r="F15" s="67">
        <f>SUM(F16:F20)</f>
        <v>2587122.7000000002</v>
      </c>
      <c r="G15" s="67">
        <f>SUM(G16:G20)</f>
        <v>0</v>
      </c>
      <c r="H15" s="67">
        <f>SUM(H16:H20)</f>
        <v>0</v>
      </c>
    </row>
    <row r="16" spans="1:9" ht="51.75">
      <c r="A16" s="42"/>
      <c r="B16" s="42"/>
      <c r="C16" s="52" t="str">
        <f>+'4'!C19</f>
        <v>Մ-2, Երևան-Երասխ-Գորիս-Մեղրի-Իրանի սահման կմ98+000 - կմ101+400 հատվածի հիմնանորոգում</v>
      </c>
      <c r="D16" s="67">
        <f t="shared" ref="D16:D20" si="0">+E16+F16+G16+H16</f>
        <v>630913.4</v>
      </c>
      <c r="E16" s="84">
        <v>0</v>
      </c>
      <c r="F16" s="67">
        <f>+'4'!F19</f>
        <v>630913.4</v>
      </c>
      <c r="G16" s="84">
        <v>0</v>
      </c>
      <c r="H16" s="84">
        <v>0</v>
      </c>
    </row>
    <row r="17" spans="1:8" ht="51.75">
      <c r="A17" s="42"/>
      <c r="B17" s="42"/>
      <c r="C17" s="52" t="str">
        <f>+'4'!C21</f>
        <v>Մ-2, Երևան-Երասխ-Գորիս-Մեղրի-Իրանի սահման կմ196+000- կմ202+200հատվածի հիմնանորոգում</v>
      </c>
      <c r="D17" s="67">
        <f t="shared" si="0"/>
        <v>936248.8</v>
      </c>
      <c r="E17" s="84">
        <v>0</v>
      </c>
      <c r="F17" s="67">
        <f>+'4'!F21</f>
        <v>936248.8</v>
      </c>
      <c r="G17" s="84">
        <v>0</v>
      </c>
      <c r="H17" s="84">
        <v>0</v>
      </c>
    </row>
    <row r="18" spans="1:8" ht="69">
      <c r="A18" s="42"/>
      <c r="B18" s="42"/>
      <c r="C18" s="52" t="str">
        <f>+'4'!C22</f>
        <v>Մ-3, Թուրքիայի սահման-Մարգարա-Վանաձոր-Տաշիր-Վրաստանի սահման միջպետական նշանակության ավտոճանապարհի կմ72+000-կմ75+500 հատվածի հիմնանորոգում</v>
      </c>
      <c r="D18" s="67">
        <f t="shared" si="0"/>
        <v>25186.2</v>
      </c>
      <c r="E18" s="84"/>
      <c r="F18" s="67">
        <f>+'4'!F22</f>
        <v>25186.2</v>
      </c>
      <c r="G18" s="84"/>
      <c r="H18" s="84"/>
    </row>
    <row r="19" spans="1:8" ht="69">
      <c r="A19" s="42"/>
      <c r="B19" s="42"/>
      <c r="C19" s="52" t="str">
        <f>+'4'!C23</f>
        <v>Մ-4, Երևան-Սևան-Իջևան-Ադրբեջանի սահման միջպետական նշանակության ավտոճանապարհի կմ83+200-կմ91+176 հատվածի հիմնանորոգում և ոլորանների պարամետրերի բարելավում</v>
      </c>
      <c r="D19" s="67">
        <f t="shared" si="0"/>
        <v>134826.20000000001</v>
      </c>
      <c r="E19" s="84"/>
      <c r="F19" s="67">
        <f>+'4'!F23</f>
        <v>134826.20000000001</v>
      </c>
      <c r="G19" s="84"/>
      <c r="H19" s="84"/>
    </row>
    <row r="20" spans="1:8" ht="51.75">
      <c r="A20" s="42"/>
      <c r="B20" s="42"/>
      <c r="C20" s="52" t="str">
        <f>+'4'!C25</f>
        <v>Մ-13, /Մ-2/ - Անգեղակոթ - Նախիջևանի սահման միջպետական նշանակության ավտոճանապարհի կմ0+000-կմ8+000 հատվածի հիմնանորոգում</v>
      </c>
      <c r="D20" s="67">
        <f t="shared" si="0"/>
        <v>859948.1</v>
      </c>
      <c r="E20" s="84">
        <v>0</v>
      </c>
      <c r="F20" s="67">
        <f>+'4'!F25</f>
        <v>859948.1</v>
      </c>
      <c r="G20" s="84">
        <v>0</v>
      </c>
      <c r="H20" s="84">
        <v>0</v>
      </c>
    </row>
    <row r="21" spans="1:8" ht="34.5">
      <c r="A21" s="42"/>
      <c r="B21" s="42">
        <v>2</v>
      </c>
      <c r="C21" s="52" t="str">
        <f>+'4'!C26</f>
        <v>Հանրապետական նշանակության ավտոճանապարհներ, այդ թվում</v>
      </c>
      <c r="D21" s="67">
        <f t="shared" ref="D21:D28" si="1">+E21+F21+G21+H21</f>
        <v>478151.69999999995</v>
      </c>
      <c r="E21" s="29">
        <f>SUM(E22:E23)</f>
        <v>0</v>
      </c>
      <c r="F21" s="29">
        <f>SUM(F22:F23)</f>
        <v>478151.69999999995</v>
      </c>
      <c r="G21" s="29">
        <f>SUM(G22:G23)</f>
        <v>0</v>
      </c>
      <c r="H21" s="29">
        <f>SUM(H22:H23)</f>
        <v>0</v>
      </c>
    </row>
    <row r="22" spans="1:8" ht="69">
      <c r="A22" s="42"/>
      <c r="B22" s="68"/>
      <c r="C22" s="52" t="str">
        <f>+'4'!C27</f>
        <v>Հ-3, Երևան (Ջրաշխարհ, Մ-4-ի հետ հատման տեղ) - Գառնի -Գեղարդի վանք հանրապետական նշանակության ավտոճանապարհի կմ27+500-կմ33+500 հատվածի հիմնանորոգում</v>
      </c>
      <c r="D22" s="67">
        <f t="shared" si="1"/>
        <v>238557.9</v>
      </c>
      <c r="E22" s="29">
        <v>0</v>
      </c>
      <c r="F22" s="29">
        <f>+'4'!F27</f>
        <v>238557.9</v>
      </c>
      <c r="G22" s="29">
        <v>0</v>
      </c>
      <c r="H22" s="29">
        <v>0</v>
      </c>
    </row>
    <row r="23" spans="1:8" ht="69">
      <c r="A23" s="42"/>
      <c r="B23" s="68"/>
      <c r="C23" s="52" t="str">
        <f>+'4'!C29</f>
        <v>Հ-32, /Մ-1/ (Գյումրի) - Կապս - Ամասիա - /Մ-1/ հանրապետական նշանակության ավտոճանապարհի կմ 20+900-կմ 22+700 և կմ 23+000-կմ 31+200 հատվածների հիմնանորոգում</v>
      </c>
      <c r="D23" s="67">
        <f t="shared" ref="D23" si="2">+E23+F23+G23+H23</f>
        <v>239593.8</v>
      </c>
      <c r="E23" s="29">
        <f>SUM(E24:E27)</f>
        <v>0</v>
      </c>
      <c r="F23" s="84">
        <f>+'4'!F29</f>
        <v>239593.8</v>
      </c>
      <c r="G23" s="29">
        <f>SUM(G24:G27)</f>
        <v>0</v>
      </c>
      <c r="H23" s="29">
        <f>SUM(H24:H27)</f>
        <v>0</v>
      </c>
    </row>
    <row r="24" spans="1:8" ht="34.5">
      <c r="A24" s="42"/>
      <c r="B24" s="68">
        <v>3</v>
      </c>
      <c r="C24" s="52" t="str">
        <f>+'4'!C31</f>
        <v>Մարզային նշանակության ավտոճանապարհներ, այդ թվում</v>
      </c>
      <c r="D24" s="67">
        <f t="shared" si="1"/>
        <v>1202239.3</v>
      </c>
      <c r="E24" s="29">
        <f>SUM(E25:E27)</f>
        <v>0</v>
      </c>
      <c r="F24" s="84">
        <f>SUM(F25:F27)</f>
        <v>1202239.3</v>
      </c>
      <c r="G24" s="84">
        <f>SUM(G25:G27)</f>
        <v>0</v>
      </c>
      <c r="H24" s="84">
        <f>SUM(H25:H27)</f>
        <v>0</v>
      </c>
    </row>
    <row r="25" spans="1:8" ht="69">
      <c r="A25" s="42"/>
      <c r="B25" s="68"/>
      <c r="C25" s="52" t="str">
        <f>+'4'!C32</f>
        <v>Տ-7-48, Գյումրի (Տ-7-58) - Արևիկ – Այգեբաց - Վարդաքար - /Հ-21/ մարզային նշանակության ավտոճանապարհի կմ10+900 - կմ16+200 հատվածի հիմնանորոգում</v>
      </c>
      <c r="D25" s="67">
        <f t="shared" si="1"/>
        <v>529396</v>
      </c>
      <c r="E25" s="29">
        <v>0</v>
      </c>
      <c r="F25" s="84">
        <f>+'4'!F32</f>
        <v>529396</v>
      </c>
      <c r="G25" s="29">
        <v>0</v>
      </c>
      <c r="H25" s="29">
        <v>0</v>
      </c>
    </row>
    <row r="26" spans="1:8" ht="34.5">
      <c r="A26" s="42"/>
      <c r="B26" s="68"/>
      <c r="C26" s="52" t="str">
        <f>+'4'!C34</f>
        <v xml:space="preserve">Մարտունի քաղաքի Սայաթ Նովա փողոցի (Մ-10-ի շրջանց) ավտոճանապարհի հիմնանորոգում </v>
      </c>
      <c r="D26" s="67">
        <f t="shared" si="1"/>
        <v>544928.1</v>
      </c>
      <c r="E26" s="29">
        <v>0</v>
      </c>
      <c r="F26" s="84">
        <f>+'4'!F34</f>
        <v>544928.1</v>
      </c>
      <c r="G26" s="29">
        <v>0</v>
      </c>
      <c r="H26" s="29">
        <v>0</v>
      </c>
    </row>
    <row r="27" spans="1:8" ht="34.5">
      <c r="A27" s="42"/>
      <c r="B27" s="68"/>
      <c r="C27" s="52" t="str">
        <f>+'4'!C36</f>
        <v>Արթիկ համայնքի Սպանդարյան փողոցի ասֆալտապատում</v>
      </c>
      <c r="D27" s="67">
        <f t="shared" si="1"/>
        <v>127915.2</v>
      </c>
      <c r="E27" s="29">
        <v>0</v>
      </c>
      <c r="F27" s="84">
        <f>+'4'!F36</f>
        <v>127915.2</v>
      </c>
      <c r="G27" s="83">
        <v>0</v>
      </c>
      <c r="H27" s="29">
        <v>0</v>
      </c>
    </row>
    <row r="28" spans="1:8" ht="34.5">
      <c r="A28" s="42">
        <v>1049</v>
      </c>
      <c r="B28" s="42">
        <v>21001</v>
      </c>
      <c r="C28" s="53" t="s">
        <v>35</v>
      </c>
      <c r="D28" s="67">
        <f t="shared" si="1"/>
        <v>-4267513.7</v>
      </c>
      <c r="E28" s="29">
        <f>-E13</f>
        <v>0</v>
      </c>
      <c r="F28" s="29">
        <f>-F13-E13-G13-H13</f>
        <v>-4267513.7</v>
      </c>
      <c r="G28" s="29">
        <v>0</v>
      </c>
      <c r="H28" s="29">
        <f>-H13</f>
        <v>0</v>
      </c>
    </row>
  </sheetData>
  <mergeCells count="7">
    <mergeCell ref="A4:H4"/>
    <mergeCell ref="G5:H5"/>
    <mergeCell ref="C6:C8"/>
    <mergeCell ref="D7:D8"/>
    <mergeCell ref="E7:H7"/>
    <mergeCell ref="D6:H6"/>
    <mergeCell ref="A6:B7"/>
  </mergeCells>
  <printOptions horizontalCentered="1"/>
  <pageMargins left="0.17" right="0.17" top="0.44" bottom="0.49" header="0.2" footer="0.18"/>
  <pageSetup paperSize="9" scale="93" firstPageNumber="23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sqref="A1:I1"/>
    </sheetView>
  </sheetViews>
  <sheetFormatPr defaultRowHeight="17.25"/>
  <cols>
    <col min="1" max="1" width="10.7109375" style="76" customWidth="1"/>
    <col min="2" max="2" width="9.85546875" style="76" customWidth="1"/>
    <col min="3" max="3" width="7" style="76" customWidth="1"/>
    <col min="4" max="4" width="10.7109375" style="76" customWidth="1"/>
    <col min="5" max="5" width="15.28515625" style="76" customWidth="1"/>
    <col min="6" max="6" width="73.42578125" style="3" customWidth="1"/>
    <col min="7" max="7" width="15.7109375" style="3" customWidth="1"/>
    <col min="8" max="8" width="16.85546875" style="3" bestFit="1" customWidth="1"/>
    <col min="9" max="9" width="16" style="3" customWidth="1"/>
    <col min="10" max="10" width="18.140625" style="3" bestFit="1" customWidth="1"/>
    <col min="11" max="12" width="16.42578125" style="3" bestFit="1" customWidth="1"/>
    <col min="13" max="255" width="9.140625" style="3"/>
    <col min="256" max="256" width="7.5703125" style="3" bestFit="1" customWidth="1"/>
    <col min="257" max="257" width="7" style="3" bestFit="1" customWidth="1"/>
    <col min="258" max="258" width="5.5703125" style="3" bestFit="1" customWidth="1"/>
    <col min="259" max="259" width="8.7109375" style="3" bestFit="1" customWidth="1"/>
    <col min="260" max="260" width="8.42578125" style="3" bestFit="1" customWidth="1"/>
    <col min="261" max="261" width="76.140625" style="3" customWidth="1"/>
    <col min="262" max="263" width="16.5703125" style="3" customWidth="1"/>
    <col min="264" max="264" width="16.7109375" style="3" customWidth="1"/>
    <col min="265" max="265" width="18.5703125" style="3" customWidth="1"/>
    <col min="266" max="511" width="9.140625" style="3"/>
    <col min="512" max="512" width="7.5703125" style="3" bestFit="1" customWidth="1"/>
    <col min="513" max="513" width="7" style="3" bestFit="1" customWidth="1"/>
    <col min="514" max="514" width="5.5703125" style="3" bestFit="1" customWidth="1"/>
    <col min="515" max="515" width="8.7109375" style="3" bestFit="1" customWidth="1"/>
    <col min="516" max="516" width="8.42578125" style="3" bestFit="1" customWidth="1"/>
    <col min="517" max="517" width="76.140625" style="3" customWidth="1"/>
    <col min="518" max="519" width="16.5703125" style="3" customWidth="1"/>
    <col min="520" max="520" width="16.7109375" style="3" customWidth="1"/>
    <col min="521" max="521" width="18.5703125" style="3" customWidth="1"/>
    <col min="522" max="767" width="9.140625" style="3"/>
    <col min="768" max="768" width="7.5703125" style="3" bestFit="1" customWidth="1"/>
    <col min="769" max="769" width="7" style="3" bestFit="1" customWidth="1"/>
    <col min="770" max="770" width="5.5703125" style="3" bestFit="1" customWidth="1"/>
    <col min="771" max="771" width="8.7109375" style="3" bestFit="1" customWidth="1"/>
    <col min="772" max="772" width="8.42578125" style="3" bestFit="1" customWidth="1"/>
    <col min="773" max="773" width="76.140625" style="3" customWidth="1"/>
    <col min="774" max="775" width="16.5703125" style="3" customWidth="1"/>
    <col min="776" max="776" width="16.7109375" style="3" customWidth="1"/>
    <col min="777" max="777" width="18.5703125" style="3" customWidth="1"/>
    <col min="778" max="1023" width="9.140625" style="3"/>
    <col min="1024" max="1024" width="7.5703125" style="3" bestFit="1" customWidth="1"/>
    <col min="1025" max="1025" width="7" style="3" bestFit="1" customWidth="1"/>
    <col min="1026" max="1026" width="5.5703125" style="3" bestFit="1" customWidth="1"/>
    <col min="1027" max="1027" width="8.7109375" style="3" bestFit="1" customWidth="1"/>
    <col min="1028" max="1028" width="8.42578125" style="3" bestFit="1" customWidth="1"/>
    <col min="1029" max="1029" width="76.140625" style="3" customWidth="1"/>
    <col min="1030" max="1031" width="16.5703125" style="3" customWidth="1"/>
    <col min="1032" max="1032" width="16.7109375" style="3" customWidth="1"/>
    <col min="1033" max="1033" width="18.5703125" style="3" customWidth="1"/>
    <col min="1034" max="1279" width="9.140625" style="3"/>
    <col min="1280" max="1280" width="7.5703125" style="3" bestFit="1" customWidth="1"/>
    <col min="1281" max="1281" width="7" style="3" bestFit="1" customWidth="1"/>
    <col min="1282" max="1282" width="5.5703125" style="3" bestFit="1" customWidth="1"/>
    <col min="1283" max="1283" width="8.7109375" style="3" bestFit="1" customWidth="1"/>
    <col min="1284" max="1284" width="8.42578125" style="3" bestFit="1" customWidth="1"/>
    <col min="1285" max="1285" width="76.140625" style="3" customWidth="1"/>
    <col min="1286" max="1287" width="16.5703125" style="3" customWidth="1"/>
    <col min="1288" max="1288" width="16.7109375" style="3" customWidth="1"/>
    <col min="1289" max="1289" width="18.5703125" style="3" customWidth="1"/>
    <col min="1290" max="1535" width="9.140625" style="3"/>
    <col min="1536" max="1536" width="7.5703125" style="3" bestFit="1" customWidth="1"/>
    <col min="1537" max="1537" width="7" style="3" bestFit="1" customWidth="1"/>
    <col min="1538" max="1538" width="5.5703125" style="3" bestFit="1" customWidth="1"/>
    <col min="1539" max="1539" width="8.7109375" style="3" bestFit="1" customWidth="1"/>
    <col min="1540" max="1540" width="8.42578125" style="3" bestFit="1" customWidth="1"/>
    <col min="1541" max="1541" width="76.140625" style="3" customWidth="1"/>
    <col min="1542" max="1543" width="16.5703125" style="3" customWidth="1"/>
    <col min="1544" max="1544" width="16.7109375" style="3" customWidth="1"/>
    <col min="1545" max="1545" width="18.5703125" style="3" customWidth="1"/>
    <col min="1546" max="1791" width="9.140625" style="3"/>
    <col min="1792" max="1792" width="7.5703125" style="3" bestFit="1" customWidth="1"/>
    <col min="1793" max="1793" width="7" style="3" bestFit="1" customWidth="1"/>
    <col min="1794" max="1794" width="5.5703125" style="3" bestFit="1" customWidth="1"/>
    <col min="1795" max="1795" width="8.7109375" style="3" bestFit="1" customWidth="1"/>
    <col min="1796" max="1796" width="8.42578125" style="3" bestFit="1" customWidth="1"/>
    <col min="1797" max="1797" width="76.140625" style="3" customWidth="1"/>
    <col min="1798" max="1799" width="16.5703125" style="3" customWidth="1"/>
    <col min="1800" max="1800" width="16.7109375" style="3" customWidth="1"/>
    <col min="1801" max="1801" width="18.5703125" style="3" customWidth="1"/>
    <col min="1802" max="2047" width="9.140625" style="3"/>
    <col min="2048" max="2048" width="7.5703125" style="3" bestFit="1" customWidth="1"/>
    <col min="2049" max="2049" width="7" style="3" bestFit="1" customWidth="1"/>
    <col min="2050" max="2050" width="5.5703125" style="3" bestFit="1" customWidth="1"/>
    <col min="2051" max="2051" width="8.7109375" style="3" bestFit="1" customWidth="1"/>
    <col min="2052" max="2052" width="8.42578125" style="3" bestFit="1" customWidth="1"/>
    <col min="2053" max="2053" width="76.140625" style="3" customWidth="1"/>
    <col min="2054" max="2055" width="16.5703125" style="3" customWidth="1"/>
    <col min="2056" max="2056" width="16.7109375" style="3" customWidth="1"/>
    <col min="2057" max="2057" width="18.5703125" style="3" customWidth="1"/>
    <col min="2058" max="2303" width="9.140625" style="3"/>
    <col min="2304" max="2304" width="7.5703125" style="3" bestFit="1" customWidth="1"/>
    <col min="2305" max="2305" width="7" style="3" bestFit="1" customWidth="1"/>
    <col min="2306" max="2306" width="5.5703125" style="3" bestFit="1" customWidth="1"/>
    <col min="2307" max="2307" width="8.7109375" style="3" bestFit="1" customWidth="1"/>
    <col min="2308" max="2308" width="8.42578125" style="3" bestFit="1" customWidth="1"/>
    <col min="2309" max="2309" width="76.140625" style="3" customWidth="1"/>
    <col min="2310" max="2311" width="16.5703125" style="3" customWidth="1"/>
    <col min="2312" max="2312" width="16.7109375" style="3" customWidth="1"/>
    <col min="2313" max="2313" width="18.5703125" style="3" customWidth="1"/>
    <col min="2314" max="2559" width="9.140625" style="3"/>
    <col min="2560" max="2560" width="7.5703125" style="3" bestFit="1" customWidth="1"/>
    <col min="2561" max="2561" width="7" style="3" bestFit="1" customWidth="1"/>
    <col min="2562" max="2562" width="5.5703125" style="3" bestFit="1" customWidth="1"/>
    <col min="2563" max="2563" width="8.7109375" style="3" bestFit="1" customWidth="1"/>
    <col min="2564" max="2564" width="8.42578125" style="3" bestFit="1" customWidth="1"/>
    <col min="2565" max="2565" width="76.140625" style="3" customWidth="1"/>
    <col min="2566" max="2567" width="16.5703125" style="3" customWidth="1"/>
    <col min="2568" max="2568" width="16.7109375" style="3" customWidth="1"/>
    <col min="2569" max="2569" width="18.5703125" style="3" customWidth="1"/>
    <col min="2570" max="2815" width="9.140625" style="3"/>
    <col min="2816" max="2816" width="7.5703125" style="3" bestFit="1" customWidth="1"/>
    <col min="2817" max="2817" width="7" style="3" bestFit="1" customWidth="1"/>
    <col min="2818" max="2818" width="5.5703125" style="3" bestFit="1" customWidth="1"/>
    <col min="2819" max="2819" width="8.7109375" style="3" bestFit="1" customWidth="1"/>
    <col min="2820" max="2820" width="8.42578125" style="3" bestFit="1" customWidth="1"/>
    <col min="2821" max="2821" width="76.140625" style="3" customWidth="1"/>
    <col min="2822" max="2823" width="16.5703125" style="3" customWidth="1"/>
    <col min="2824" max="2824" width="16.7109375" style="3" customWidth="1"/>
    <col min="2825" max="2825" width="18.5703125" style="3" customWidth="1"/>
    <col min="2826" max="3071" width="9.140625" style="3"/>
    <col min="3072" max="3072" width="7.5703125" style="3" bestFit="1" customWidth="1"/>
    <col min="3073" max="3073" width="7" style="3" bestFit="1" customWidth="1"/>
    <col min="3074" max="3074" width="5.5703125" style="3" bestFit="1" customWidth="1"/>
    <col min="3075" max="3075" width="8.7109375" style="3" bestFit="1" customWidth="1"/>
    <col min="3076" max="3076" width="8.42578125" style="3" bestFit="1" customWidth="1"/>
    <col min="3077" max="3077" width="76.140625" style="3" customWidth="1"/>
    <col min="3078" max="3079" width="16.5703125" style="3" customWidth="1"/>
    <col min="3080" max="3080" width="16.7109375" style="3" customWidth="1"/>
    <col min="3081" max="3081" width="18.5703125" style="3" customWidth="1"/>
    <col min="3082" max="3327" width="9.140625" style="3"/>
    <col min="3328" max="3328" width="7.5703125" style="3" bestFit="1" customWidth="1"/>
    <col min="3329" max="3329" width="7" style="3" bestFit="1" customWidth="1"/>
    <col min="3330" max="3330" width="5.5703125" style="3" bestFit="1" customWidth="1"/>
    <col min="3331" max="3331" width="8.7109375" style="3" bestFit="1" customWidth="1"/>
    <col min="3332" max="3332" width="8.42578125" style="3" bestFit="1" customWidth="1"/>
    <col min="3333" max="3333" width="76.140625" style="3" customWidth="1"/>
    <col min="3334" max="3335" width="16.5703125" style="3" customWidth="1"/>
    <col min="3336" max="3336" width="16.7109375" style="3" customWidth="1"/>
    <col min="3337" max="3337" width="18.5703125" style="3" customWidth="1"/>
    <col min="3338" max="3583" width="9.140625" style="3"/>
    <col min="3584" max="3584" width="7.5703125" style="3" bestFit="1" customWidth="1"/>
    <col min="3585" max="3585" width="7" style="3" bestFit="1" customWidth="1"/>
    <col min="3586" max="3586" width="5.5703125" style="3" bestFit="1" customWidth="1"/>
    <col min="3587" max="3587" width="8.7109375" style="3" bestFit="1" customWidth="1"/>
    <col min="3588" max="3588" width="8.42578125" style="3" bestFit="1" customWidth="1"/>
    <col min="3589" max="3589" width="76.140625" style="3" customWidth="1"/>
    <col min="3590" max="3591" width="16.5703125" style="3" customWidth="1"/>
    <col min="3592" max="3592" width="16.7109375" style="3" customWidth="1"/>
    <col min="3593" max="3593" width="18.5703125" style="3" customWidth="1"/>
    <col min="3594" max="3839" width="9.140625" style="3"/>
    <col min="3840" max="3840" width="7.5703125" style="3" bestFit="1" customWidth="1"/>
    <col min="3841" max="3841" width="7" style="3" bestFit="1" customWidth="1"/>
    <col min="3842" max="3842" width="5.5703125" style="3" bestFit="1" customWidth="1"/>
    <col min="3843" max="3843" width="8.7109375" style="3" bestFit="1" customWidth="1"/>
    <col min="3844" max="3844" width="8.42578125" style="3" bestFit="1" customWidth="1"/>
    <col min="3845" max="3845" width="76.140625" style="3" customWidth="1"/>
    <col min="3846" max="3847" width="16.5703125" style="3" customWidth="1"/>
    <col min="3848" max="3848" width="16.7109375" style="3" customWidth="1"/>
    <col min="3849" max="3849" width="18.5703125" style="3" customWidth="1"/>
    <col min="3850" max="4095" width="9.140625" style="3"/>
    <col min="4096" max="4096" width="7.5703125" style="3" bestFit="1" customWidth="1"/>
    <col min="4097" max="4097" width="7" style="3" bestFit="1" customWidth="1"/>
    <col min="4098" max="4098" width="5.5703125" style="3" bestFit="1" customWidth="1"/>
    <col min="4099" max="4099" width="8.7109375" style="3" bestFit="1" customWidth="1"/>
    <col min="4100" max="4100" width="8.42578125" style="3" bestFit="1" customWidth="1"/>
    <col min="4101" max="4101" width="76.140625" style="3" customWidth="1"/>
    <col min="4102" max="4103" width="16.5703125" style="3" customWidth="1"/>
    <col min="4104" max="4104" width="16.7109375" style="3" customWidth="1"/>
    <col min="4105" max="4105" width="18.5703125" style="3" customWidth="1"/>
    <col min="4106" max="4351" width="9.140625" style="3"/>
    <col min="4352" max="4352" width="7.5703125" style="3" bestFit="1" customWidth="1"/>
    <col min="4353" max="4353" width="7" style="3" bestFit="1" customWidth="1"/>
    <col min="4354" max="4354" width="5.5703125" style="3" bestFit="1" customWidth="1"/>
    <col min="4355" max="4355" width="8.7109375" style="3" bestFit="1" customWidth="1"/>
    <col min="4356" max="4356" width="8.42578125" style="3" bestFit="1" customWidth="1"/>
    <col min="4357" max="4357" width="76.140625" style="3" customWidth="1"/>
    <col min="4358" max="4359" width="16.5703125" style="3" customWidth="1"/>
    <col min="4360" max="4360" width="16.7109375" style="3" customWidth="1"/>
    <col min="4361" max="4361" width="18.5703125" style="3" customWidth="1"/>
    <col min="4362" max="4607" width="9.140625" style="3"/>
    <col min="4608" max="4608" width="7.5703125" style="3" bestFit="1" customWidth="1"/>
    <col min="4609" max="4609" width="7" style="3" bestFit="1" customWidth="1"/>
    <col min="4610" max="4610" width="5.5703125" style="3" bestFit="1" customWidth="1"/>
    <col min="4611" max="4611" width="8.7109375" style="3" bestFit="1" customWidth="1"/>
    <col min="4612" max="4612" width="8.42578125" style="3" bestFit="1" customWidth="1"/>
    <col min="4613" max="4613" width="76.140625" style="3" customWidth="1"/>
    <col min="4614" max="4615" width="16.5703125" style="3" customWidth="1"/>
    <col min="4616" max="4616" width="16.7109375" style="3" customWidth="1"/>
    <col min="4617" max="4617" width="18.5703125" style="3" customWidth="1"/>
    <col min="4618" max="4863" width="9.140625" style="3"/>
    <col min="4864" max="4864" width="7.5703125" style="3" bestFit="1" customWidth="1"/>
    <col min="4865" max="4865" width="7" style="3" bestFit="1" customWidth="1"/>
    <col min="4866" max="4866" width="5.5703125" style="3" bestFit="1" customWidth="1"/>
    <col min="4867" max="4867" width="8.7109375" style="3" bestFit="1" customWidth="1"/>
    <col min="4868" max="4868" width="8.42578125" style="3" bestFit="1" customWidth="1"/>
    <col min="4869" max="4869" width="76.140625" style="3" customWidth="1"/>
    <col min="4870" max="4871" width="16.5703125" style="3" customWidth="1"/>
    <col min="4872" max="4872" width="16.7109375" style="3" customWidth="1"/>
    <col min="4873" max="4873" width="18.5703125" style="3" customWidth="1"/>
    <col min="4874" max="5119" width="9.140625" style="3"/>
    <col min="5120" max="5120" width="7.5703125" style="3" bestFit="1" customWidth="1"/>
    <col min="5121" max="5121" width="7" style="3" bestFit="1" customWidth="1"/>
    <col min="5122" max="5122" width="5.5703125" style="3" bestFit="1" customWidth="1"/>
    <col min="5123" max="5123" width="8.7109375" style="3" bestFit="1" customWidth="1"/>
    <col min="5124" max="5124" width="8.42578125" style="3" bestFit="1" customWidth="1"/>
    <col min="5125" max="5125" width="76.140625" style="3" customWidth="1"/>
    <col min="5126" max="5127" width="16.5703125" style="3" customWidth="1"/>
    <col min="5128" max="5128" width="16.7109375" style="3" customWidth="1"/>
    <col min="5129" max="5129" width="18.5703125" style="3" customWidth="1"/>
    <col min="5130" max="5375" width="9.140625" style="3"/>
    <col min="5376" max="5376" width="7.5703125" style="3" bestFit="1" customWidth="1"/>
    <col min="5377" max="5377" width="7" style="3" bestFit="1" customWidth="1"/>
    <col min="5378" max="5378" width="5.5703125" style="3" bestFit="1" customWidth="1"/>
    <col min="5379" max="5379" width="8.7109375" style="3" bestFit="1" customWidth="1"/>
    <col min="5380" max="5380" width="8.42578125" style="3" bestFit="1" customWidth="1"/>
    <col min="5381" max="5381" width="76.140625" style="3" customWidth="1"/>
    <col min="5382" max="5383" width="16.5703125" style="3" customWidth="1"/>
    <col min="5384" max="5384" width="16.7109375" style="3" customWidth="1"/>
    <col min="5385" max="5385" width="18.5703125" style="3" customWidth="1"/>
    <col min="5386" max="5631" width="9.140625" style="3"/>
    <col min="5632" max="5632" width="7.5703125" style="3" bestFit="1" customWidth="1"/>
    <col min="5633" max="5633" width="7" style="3" bestFit="1" customWidth="1"/>
    <col min="5634" max="5634" width="5.5703125" style="3" bestFit="1" customWidth="1"/>
    <col min="5635" max="5635" width="8.7109375" style="3" bestFit="1" customWidth="1"/>
    <col min="5636" max="5636" width="8.42578125" style="3" bestFit="1" customWidth="1"/>
    <col min="5637" max="5637" width="76.140625" style="3" customWidth="1"/>
    <col min="5638" max="5639" width="16.5703125" style="3" customWidth="1"/>
    <col min="5640" max="5640" width="16.7109375" style="3" customWidth="1"/>
    <col min="5641" max="5641" width="18.5703125" style="3" customWidth="1"/>
    <col min="5642" max="5887" width="9.140625" style="3"/>
    <col min="5888" max="5888" width="7.5703125" style="3" bestFit="1" customWidth="1"/>
    <col min="5889" max="5889" width="7" style="3" bestFit="1" customWidth="1"/>
    <col min="5890" max="5890" width="5.5703125" style="3" bestFit="1" customWidth="1"/>
    <col min="5891" max="5891" width="8.7109375" style="3" bestFit="1" customWidth="1"/>
    <col min="5892" max="5892" width="8.42578125" style="3" bestFit="1" customWidth="1"/>
    <col min="5893" max="5893" width="76.140625" style="3" customWidth="1"/>
    <col min="5894" max="5895" width="16.5703125" style="3" customWidth="1"/>
    <col min="5896" max="5896" width="16.7109375" style="3" customWidth="1"/>
    <col min="5897" max="5897" width="18.5703125" style="3" customWidth="1"/>
    <col min="5898" max="6143" width="9.140625" style="3"/>
    <col min="6144" max="6144" width="7.5703125" style="3" bestFit="1" customWidth="1"/>
    <col min="6145" max="6145" width="7" style="3" bestFit="1" customWidth="1"/>
    <col min="6146" max="6146" width="5.5703125" style="3" bestFit="1" customWidth="1"/>
    <col min="6147" max="6147" width="8.7109375" style="3" bestFit="1" customWidth="1"/>
    <col min="6148" max="6148" width="8.42578125" style="3" bestFit="1" customWidth="1"/>
    <col min="6149" max="6149" width="76.140625" style="3" customWidth="1"/>
    <col min="6150" max="6151" width="16.5703125" style="3" customWidth="1"/>
    <col min="6152" max="6152" width="16.7109375" style="3" customWidth="1"/>
    <col min="6153" max="6153" width="18.5703125" style="3" customWidth="1"/>
    <col min="6154" max="6399" width="9.140625" style="3"/>
    <col min="6400" max="6400" width="7.5703125" style="3" bestFit="1" customWidth="1"/>
    <col min="6401" max="6401" width="7" style="3" bestFit="1" customWidth="1"/>
    <col min="6402" max="6402" width="5.5703125" style="3" bestFit="1" customWidth="1"/>
    <col min="6403" max="6403" width="8.7109375" style="3" bestFit="1" customWidth="1"/>
    <col min="6404" max="6404" width="8.42578125" style="3" bestFit="1" customWidth="1"/>
    <col min="6405" max="6405" width="76.140625" style="3" customWidth="1"/>
    <col min="6406" max="6407" width="16.5703125" style="3" customWidth="1"/>
    <col min="6408" max="6408" width="16.7109375" style="3" customWidth="1"/>
    <col min="6409" max="6409" width="18.5703125" style="3" customWidth="1"/>
    <col min="6410" max="6655" width="9.140625" style="3"/>
    <col min="6656" max="6656" width="7.5703125" style="3" bestFit="1" customWidth="1"/>
    <col min="6657" max="6657" width="7" style="3" bestFit="1" customWidth="1"/>
    <col min="6658" max="6658" width="5.5703125" style="3" bestFit="1" customWidth="1"/>
    <col min="6659" max="6659" width="8.7109375" style="3" bestFit="1" customWidth="1"/>
    <col min="6660" max="6660" width="8.42578125" style="3" bestFit="1" customWidth="1"/>
    <col min="6661" max="6661" width="76.140625" style="3" customWidth="1"/>
    <col min="6662" max="6663" width="16.5703125" style="3" customWidth="1"/>
    <col min="6664" max="6664" width="16.7109375" style="3" customWidth="1"/>
    <col min="6665" max="6665" width="18.5703125" style="3" customWidth="1"/>
    <col min="6666" max="6911" width="9.140625" style="3"/>
    <col min="6912" max="6912" width="7.5703125" style="3" bestFit="1" customWidth="1"/>
    <col min="6913" max="6913" width="7" style="3" bestFit="1" customWidth="1"/>
    <col min="6914" max="6914" width="5.5703125" style="3" bestFit="1" customWidth="1"/>
    <col min="6915" max="6915" width="8.7109375" style="3" bestFit="1" customWidth="1"/>
    <col min="6916" max="6916" width="8.42578125" style="3" bestFit="1" customWidth="1"/>
    <col min="6917" max="6917" width="76.140625" style="3" customWidth="1"/>
    <col min="6918" max="6919" width="16.5703125" style="3" customWidth="1"/>
    <col min="6920" max="6920" width="16.7109375" style="3" customWidth="1"/>
    <col min="6921" max="6921" width="18.5703125" style="3" customWidth="1"/>
    <col min="6922" max="7167" width="9.140625" style="3"/>
    <col min="7168" max="7168" width="7.5703125" style="3" bestFit="1" customWidth="1"/>
    <col min="7169" max="7169" width="7" style="3" bestFit="1" customWidth="1"/>
    <col min="7170" max="7170" width="5.5703125" style="3" bestFit="1" customWidth="1"/>
    <col min="7171" max="7171" width="8.7109375" style="3" bestFit="1" customWidth="1"/>
    <col min="7172" max="7172" width="8.42578125" style="3" bestFit="1" customWidth="1"/>
    <col min="7173" max="7173" width="76.140625" style="3" customWidth="1"/>
    <col min="7174" max="7175" width="16.5703125" style="3" customWidth="1"/>
    <col min="7176" max="7176" width="16.7109375" style="3" customWidth="1"/>
    <col min="7177" max="7177" width="18.5703125" style="3" customWidth="1"/>
    <col min="7178" max="7423" width="9.140625" style="3"/>
    <col min="7424" max="7424" width="7.5703125" style="3" bestFit="1" customWidth="1"/>
    <col min="7425" max="7425" width="7" style="3" bestFit="1" customWidth="1"/>
    <col min="7426" max="7426" width="5.5703125" style="3" bestFit="1" customWidth="1"/>
    <col min="7427" max="7427" width="8.7109375" style="3" bestFit="1" customWidth="1"/>
    <col min="7428" max="7428" width="8.42578125" style="3" bestFit="1" customWidth="1"/>
    <col min="7429" max="7429" width="76.140625" style="3" customWidth="1"/>
    <col min="7430" max="7431" width="16.5703125" style="3" customWidth="1"/>
    <col min="7432" max="7432" width="16.7109375" style="3" customWidth="1"/>
    <col min="7433" max="7433" width="18.5703125" style="3" customWidth="1"/>
    <col min="7434" max="7679" width="9.140625" style="3"/>
    <col min="7680" max="7680" width="7.5703125" style="3" bestFit="1" customWidth="1"/>
    <col min="7681" max="7681" width="7" style="3" bestFit="1" customWidth="1"/>
    <col min="7682" max="7682" width="5.5703125" style="3" bestFit="1" customWidth="1"/>
    <col min="7683" max="7683" width="8.7109375" style="3" bestFit="1" customWidth="1"/>
    <col min="7684" max="7684" width="8.42578125" style="3" bestFit="1" customWidth="1"/>
    <col min="7685" max="7685" width="76.140625" style="3" customWidth="1"/>
    <col min="7686" max="7687" width="16.5703125" style="3" customWidth="1"/>
    <col min="7688" max="7688" width="16.7109375" style="3" customWidth="1"/>
    <col min="7689" max="7689" width="18.5703125" style="3" customWidth="1"/>
    <col min="7690" max="7935" width="9.140625" style="3"/>
    <col min="7936" max="7936" width="7.5703125" style="3" bestFit="1" customWidth="1"/>
    <col min="7937" max="7937" width="7" style="3" bestFit="1" customWidth="1"/>
    <col min="7938" max="7938" width="5.5703125" style="3" bestFit="1" customWidth="1"/>
    <col min="7939" max="7939" width="8.7109375" style="3" bestFit="1" customWidth="1"/>
    <col min="7940" max="7940" width="8.42578125" style="3" bestFit="1" customWidth="1"/>
    <col min="7941" max="7941" width="76.140625" style="3" customWidth="1"/>
    <col min="7942" max="7943" width="16.5703125" style="3" customWidth="1"/>
    <col min="7944" max="7944" width="16.7109375" style="3" customWidth="1"/>
    <col min="7945" max="7945" width="18.5703125" style="3" customWidth="1"/>
    <col min="7946" max="8191" width="9.140625" style="3"/>
    <col min="8192" max="8192" width="7.5703125" style="3" bestFit="1" customWidth="1"/>
    <col min="8193" max="8193" width="7" style="3" bestFit="1" customWidth="1"/>
    <col min="8194" max="8194" width="5.5703125" style="3" bestFit="1" customWidth="1"/>
    <col min="8195" max="8195" width="8.7109375" style="3" bestFit="1" customWidth="1"/>
    <col min="8196" max="8196" width="8.42578125" style="3" bestFit="1" customWidth="1"/>
    <col min="8197" max="8197" width="76.140625" style="3" customWidth="1"/>
    <col min="8198" max="8199" width="16.5703125" style="3" customWidth="1"/>
    <col min="8200" max="8200" width="16.7109375" style="3" customWidth="1"/>
    <col min="8201" max="8201" width="18.5703125" style="3" customWidth="1"/>
    <col min="8202" max="8447" width="9.140625" style="3"/>
    <col min="8448" max="8448" width="7.5703125" style="3" bestFit="1" customWidth="1"/>
    <col min="8449" max="8449" width="7" style="3" bestFit="1" customWidth="1"/>
    <col min="8450" max="8450" width="5.5703125" style="3" bestFit="1" customWidth="1"/>
    <col min="8451" max="8451" width="8.7109375" style="3" bestFit="1" customWidth="1"/>
    <col min="8452" max="8452" width="8.42578125" style="3" bestFit="1" customWidth="1"/>
    <col min="8453" max="8453" width="76.140625" style="3" customWidth="1"/>
    <col min="8454" max="8455" width="16.5703125" style="3" customWidth="1"/>
    <col min="8456" max="8456" width="16.7109375" style="3" customWidth="1"/>
    <col min="8457" max="8457" width="18.5703125" style="3" customWidth="1"/>
    <col min="8458" max="8703" width="9.140625" style="3"/>
    <col min="8704" max="8704" width="7.5703125" style="3" bestFit="1" customWidth="1"/>
    <col min="8705" max="8705" width="7" style="3" bestFit="1" customWidth="1"/>
    <col min="8706" max="8706" width="5.5703125" style="3" bestFit="1" customWidth="1"/>
    <col min="8707" max="8707" width="8.7109375" style="3" bestFit="1" customWidth="1"/>
    <col min="8708" max="8708" width="8.42578125" style="3" bestFit="1" customWidth="1"/>
    <col min="8709" max="8709" width="76.140625" style="3" customWidth="1"/>
    <col min="8710" max="8711" width="16.5703125" style="3" customWidth="1"/>
    <col min="8712" max="8712" width="16.7109375" style="3" customWidth="1"/>
    <col min="8713" max="8713" width="18.5703125" style="3" customWidth="1"/>
    <col min="8714" max="8959" width="9.140625" style="3"/>
    <col min="8960" max="8960" width="7.5703125" style="3" bestFit="1" customWidth="1"/>
    <col min="8961" max="8961" width="7" style="3" bestFit="1" customWidth="1"/>
    <col min="8962" max="8962" width="5.5703125" style="3" bestFit="1" customWidth="1"/>
    <col min="8963" max="8963" width="8.7109375" style="3" bestFit="1" customWidth="1"/>
    <col min="8964" max="8964" width="8.42578125" style="3" bestFit="1" customWidth="1"/>
    <col min="8965" max="8965" width="76.140625" style="3" customWidth="1"/>
    <col min="8966" max="8967" width="16.5703125" style="3" customWidth="1"/>
    <col min="8968" max="8968" width="16.7109375" style="3" customWidth="1"/>
    <col min="8969" max="8969" width="18.5703125" style="3" customWidth="1"/>
    <col min="8970" max="9215" width="9.140625" style="3"/>
    <col min="9216" max="9216" width="7.5703125" style="3" bestFit="1" customWidth="1"/>
    <col min="9217" max="9217" width="7" style="3" bestFit="1" customWidth="1"/>
    <col min="9218" max="9218" width="5.5703125" style="3" bestFit="1" customWidth="1"/>
    <col min="9219" max="9219" width="8.7109375" style="3" bestFit="1" customWidth="1"/>
    <col min="9220" max="9220" width="8.42578125" style="3" bestFit="1" customWidth="1"/>
    <col min="9221" max="9221" width="76.140625" style="3" customWidth="1"/>
    <col min="9222" max="9223" width="16.5703125" style="3" customWidth="1"/>
    <col min="9224" max="9224" width="16.7109375" style="3" customWidth="1"/>
    <col min="9225" max="9225" width="18.5703125" style="3" customWidth="1"/>
    <col min="9226" max="9471" width="9.140625" style="3"/>
    <col min="9472" max="9472" width="7.5703125" style="3" bestFit="1" customWidth="1"/>
    <col min="9473" max="9473" width="7" style="3" bestFit="1" customWidth="1"/>
    <col min="9474" max="9474" width="5.5703125" style="3" bestFit="1" customWidth="1"/>
    <col min="9475" max="9475" width="8.7109375" style="3" bestFit="1" customWidth="1"/>
    <col min="9476" max="9476" width="8.42578125" style="3" bestFit="1" customWidth="1"/>
    <col min="9477" max="9477" width="76.140625" style="3" customWidth="1"/>
    <col min="9478" max="9479" width="16.5703125" style="3" customWidth="1"/>
    <col min="9480" max="9480" width="16.7109375" style="3" customWidth="1"/>
    <col min="9481" max="9481" width="18.5703125" style="3" customWidth="1"/>
    <col min="9482" max="9727" width="9.140625" style="3"/>
    <col min="9728" max="9728" width="7.5703125" style="3" bestFit="1" customWidth="1"/>
    <col min="9729" max="9729" width="7" style="3" bestFit="1" customWidth="1"/>
    <col min="9730" max="9730" width="5.5703125" style="3" bestFit="1" customWidth="1"/>
    <col min="9731" max="9731" width="8.7109375" style="3" bestFit="1" customWidth="1"/>
    <col min="9732" max="9732" width="8.42578125" style="3" bestFit="1" customWidth="1"/>
    <col min="9733" max="9733" width="76.140625" style="3" customWidth="1"/>
    <col min="9734" max="9735" width="16.5703125" style="3" customWidth="1"/>
    <col min="9736" max="9736" width="16.7109375" style="3" customWidth="1"/>
    <col min="9737" max="9737" width="18.5703125" style="3" customWidth="1"/>
    <col min="9738" max="9983" width="9.140625" style="3"/>
    <col min="9984" max="9984" width="7.5703125" style="3" bestFit="1" customWidth="1"/>
    <col min="9985" max="9985" width="7" style="3" bestFit="1" customWidth="1"/>
    <col min="9986" max="9986" width="5.5703125" style="3" bestFit="1" customWidth="1"/>
    <col min="9987" max="9987" width="8.7109375" style="3" bestFit="1" customWidth="1"/>
    <col min="9988" max="9988" width="8.42578125" style="3" bestFit="1" customWidth="1"/>
    <col min="9989" max="9989" width="76.140625" style="3" customWidth="1"/>
    <col min="9990" max="9991" width="16.5703125" style="3" customWidth="1"/>
    <col min="9992" max="9992" width="16.7109375" style="3" customWidth="1"/>
    <col min="9993" max="9993" width="18.5703125" style="3" customWidth="1"/>
    <col min="9994" max="10239" width="9.140625" style="3"/>
    <col min="10240" max="10240" width="7.5703125" style="3" bestFit="1" customWidth="1"/>
    <col min="10241" max="10241" width="7" style="3" bestFit="1" customWidth="1"/>
    <col min="10242" max="10242" width="5.5703125" style="3" bestFit="1" customWidth="1"/>
    <col min="10243" max="10243" width="8.7109375" style="3" bestFit="1" customWidth="1"/>
    <col min="10244" max="10244" width="8.42578125" style="3" bestFit="1" customWidth="1"/>
    <col min="10245" max="10245" width="76.140625" style="3" customWidth="1"/>
    <col min="10246" max="10247" width="16.5703125" style="3" customWidth="1"/>
    <col min="10248" max="10248" width="16.7109375" style="3" customWidth="1"/>
    <col min="10249" max="10249" width="18.5703125" style="3" customWidth="1"/>
    <col min="10250" max="10495" width="9.140625" style="3"/>
    <col min="10496" max="10496" width="7.5703125" style="3" bestFit="1" customWidth="1"/>
    <col min="10497" max="10497" width="7" style="3" bestFit="1" customWidth="1"/>
    <col min="10498" max="10498" width="5.5703125" style="3" bestFit="1" customWidth="1"/>
    <col min="10499" max="10499" width="8.7109375" style="3" bestFit="1" customWidth="1"/>
    <col min="10500" max="10500" width="8.42578125" style="3" bestFit="1" customWidth="1"/>
    <col min="10501" max="10501" width="76.140625" style="3" customWidth="1"/>
    <col min="10502" max="10503" width="16.5703125" style="3" customWidth="1"/>
    <col min="10504" max="10504" width="16.7109375" style="3" customWidth="1"/>
    <col min="10505" max="10505" width="18.5703125" style="3" customWidth="1"/>
    <col min="10506" max="10751" width="9.140625" style="3"/>
    <col min="10752" max="10752" width="7.5703125" style="3" bestFit="1" customWidth="1"/>
    <col min="10753" max="10753" width="7" style="3" bestFit="1" customWidth="1"/>
    <col min="10754" max="10754" width="5.5703125" style="3" bestFit="1" customWidth="1"/>
    <col min="10755" max="10755" width="8.7109375" style="3" bestFit="1" customWidth="1"/>
    <col min="10756" max="10756" width="8.42578125" style="3" bestFit="1" customWidth="1"/>
    <col min="10757" max="10757" width="76.140625" style="3" customWidth="1"/>
    <col min="10758" max="10759" width="16.5703125" style="3" customWidth="1"/>
    <col min="10760" max="10760" width="16.7109375" style="3" customWidth="1"/>
    <col min="10761" max="10761" width="18.5703125" style="3" customWidth="1"/>
    <col min="10762" max="11007" width="9.140625" style="3"/>
    <col min="11008" max="11008" width="7.5703125" style="3" bestFit="1" customWidth="1"/>
    <col min="11009" max="11009" width="7" style="3" bestFit="1" customWidth="1"/>
    <col min="11010" max="11010" width="5.5703125" style="3" bestFit="1" customWidth="1"/>
    <col min="11011" max="11011" width="8.7109375" style="3" bestFit="1" customWidth="1"/>
    <col min="11012" max="11012" width="8.42578125" style="3" bestFit="1" customWidth="1"/>
    <col min="11013" max="11013" width="76.140625" style="3" customWidth="1"/>
    <col min="11014" max="11015" width="16.5703125" style="3" customWidth="1"/>
    <col min="11016" max="11016" width="16.7109375" style="3" customWidth="1"/>
    <col min="11017" max="11017" width="18.5703125" style="3" customWidth="1"/>
    <col min="11018" max="11263" width="9.140625" style="3"/>
    <col min="11264" max="11264" width="7.5703125" style="3" bestFit="1" customWidth="1"/>
    <col min="11265" max="11265" width="7" style="3" bestFit="1" customWidth="1"/>
    <col min="11266" max="11266" width="5.5703125" style="3" bestFit="1" customWidth="1"/>
    <col min="11267" max="11267" width="8.7109375" style="3" bestFit="1" customWidth="1"/>
    <col min="11268" max="11268" width="8.42578125" style="3" bestFit="1" customWidth="1"/>
    <col min="11269" max="11269" width="76.140625" style="3" customWidth="1"/>
    <col min="11270" max="11271" width="16.5703125" style="3" customWidth="1"/>
    <col min="11272" max="11272" width="16.7109375" style="3" customWidth="1"/>
    <col min="11273" max="11273" width="18.5703125" style="3" customWidth="1"/>
    <col min="11274" max="11519" width="9.140625" style="3"/>
    <col min="11520" max="11520" width="7.5703125" style="3" bestFit="1" customWidth="1"/>
    <col min="11521" max="11521" width="7" style="3" bestFit="1" customWidth="1"/>
    <col min="11522" max="11522" width="5.5703125" style="3" bestFit="1" customWidth="1"/>
    <col min="11523" max="11523" width="8.7109375" style="3" bestFit="1" customWidth="1"/>
    <col min="11524" max="11524" width="8.42578125" style="3" bestFit="1" customWidth="1"/>
    <col min="11525" max="11525" width="76.140625" style="3" customWidth="1"/>
    <col min="11526" max="11527" width="16.5703125" style="3" customWidth="1"/>
    <col min="11528" max="11528" width="16.7109375" style="3" customWidth="1"/>
    <col min="11529" max="11529" width="18.5703125" style="3" customWidth="1"/>
    <col min="11530" max="11775" width="9.140625" style="3"/>
    <col min="11776" max="11776" width="7.5703125" style="3" bestFit="1" customWidth="1"/>
    <col min="11777" max="11777" width="7" style="3" bestFit="1" customWidth="1"/>
    <col min="11778" max="11778" width="5.5703125" style="3" bestFit="1" customWidth="1"/>
    <col min="11779" max="11779" width="8.7109375" style="3" bestFit="1" customWidth="1"/>
    <col min="11780" max="11780" width="8.42578125" style="3" bestFit="1" customWidth="1"/>
    <col min="11781" max="11781" width="76.140625" style="3" customWidth="1"/>
    <col min="11782" max="11783" width="16.5703125" style="3" customWidth="1"/>
    <col min="11784" max="11784" width="16.7109375" style="3" customWidth="1"/>
    <col min="11785" max="11785" width="18.5703125" style="3" customWidth="1"/>
    <col min="11786" max="12031" width="9.140625" style="3"/>
    <col min="12032" max="12032" width="7.5703125" style="3" bestFit="1" customWidth="1"/>
    <col min="12033" max="12033" width="7" style="3" bestFit="1" customWidth="1"/>
    <col min="12034" max="12034" width="5.5703125" style="3" bestFit="1" customWidth="1"/>
    <col min="12035" max="12035" width="8.7109375" style="3" bestFit="1" customWidth="1"/>
    <col min="12036" max="12036" width="8.42578125" style="3" bestFit="1" customWidth="1"/>
    <col min="12037" max="12037" width="76.140625" style="3" customWidth="1"/>
    <col min="12038" max="12039" width="16.5703125" style="3" customWidth="1"/>
    <col min="12040" max="12040" width="16.7109375" style="3" customWidth="1"/>
    <col min="12041" max="12041" width="18.5703125" style="3" customWidth="1"/>
    <col min="12042" max="12287" width="9.140625" style="3"/>
    <col min="12288" max="12288" width="7.5703125" style="3" bestFit="1" customWidth="1"/>
    <col min="12289" max="12289" width="7" style="3" bestFit="1" customWidth="1"/>
    <col min="12290" max="12290" width="5.5703125" style="3" bestFit="1" customWidth="1"/>
    <col min="12291" max="12291" width="8.7109375" style="3" bestFit="1" customWidth="1"/>
    <col min="12292" max="12292" width="8.42578125" style="3" bestFit="1" customWidth="1"/>
    <col min="12293" max="12293" width="76.140625" style="3" customWidth="1"/>
    <col min="12294" max="12295" width="16.5703125" style="3" customWidth="1"/>
    <col min="12296" max="12296" width="16.7109375" style="3" customWidth="1"/>
    <col min="12297" max="12297" width="18.5703125" style="3" customWidth="1"/>
    <col min="12298" max="12543" width="9.140625" style="3"/>
    <col min="12544" max="12544" width="7.5703125" style="3" bestFit="1" customWidth="1"/>
    <col min="12545" max="12545" width="7" style="3" bestFit="1" customWidth="1"/>
    <col min="12546" max="12546" width="5.5703125" style="3" bestFit="1" customWidth="1"/>
    <col min="12547" max="12547" width="8.7109375" style="3" bestFit="1" customWidth="1"/>
    <col min="12548" max="12548" width="8.42578125" style="3" bestFit="1" customWidth="1"/>
    <col min="12549" max="12549" width="76.140625" style="3" customWidth="1"/>
    <col min="12550" max="12551" width="16.5703125" style="3" customWidth="1"/>
    <col min="12552" max="12552" width="16.7109375" style="3" customWidth="1"/>
    <col min="12553" max="12553" width="18.5703125" style="3" customWidth="1"/>
    <col min="12554" max="12799" width="9.140625" style="3"/>
    <col min="12800" max="12800" width="7.5703125" style="3" bestFit="1" customWidth="1"/>
    <col min="12801" max="12801" width="7" style="3" bestFit="1" customWidth="1"/>
    <col min="12802" max="12802" width="5.5703125" style="3" bestFit="1" customWidth="1"/>
    <col min="12803" max="12803" width="8.7109375" style="3" bestFit="1" customWidth="1"/>
    <col min="12804" max="12804" width="8.42578125" style="3" bestFit="1" customWidth="1"/>
    <col min="12805" max="12805" width="76.140625" style="3" customWidth="1"/>
    <col min="12806" max="12807" width="16.5703125" style="3" customWidth="1"/>
    <col min="12808" max="12808" width="16.7109375" style="3" customWidth="1"/>
    <col min="12809" max="12809" width="18.5703125" style="3" customWidth="1"/>
    <col min="12810" max="13055" width="9.140625" style="3"/>
    <col min="13056" max="13056" width="7.5703125" style="3" bestFit="1" customWidth="1"/>
    <col min="13057" max="13057" width="7" style="3" bestFit="1" customWidth="1"/>
    <col min="13058" max="13058" width="5.5703125" style="3" bestFit="1" customWidth="1"/>
    <col min="13059" max="13059" width="8.7109375" style="3" bestFit="1" customWidth="1"/>
    <col min="13060" max="13060" width="8.42578125" style="3" bestFit="1" customWidth="1"/>
    <col min="13061" max="13061" width="76.140625" style="3" customWidth="1"/>
    <col min="13062" max="13063" width="16.5703125" style="3" customWidth="1"/>
    <col min="13064" max="13064" width="16.7109375" style="3" customWidth="1"/>
    <col min="13065" max="13065" width="18.5703125" style="3" customWidth="1"/>
    <col min="13066" max="13311" width="9.140625" style="3"/>
    <col min="13312" max="13312" width="7.5703125" style="3" bestFit="1" customWidth="1"/>
    <col min="13313" max="13313" width="7" style="3" bestFit="1" customWidth="1"/>
    <col min="13314" max="13314" width="5.5703125" style="3" bestFit="1" customWidth="1"/>
    <col min="13315" max="13315" width="8.7109375" style="3" bestFit="1" customWidth="1"/>
    <col min="13316" max="13316" width="8.42578125" style="3" bestFit="1" customWidth="1"/>
    <col min="13317" max="13317" width="76.140625" style="3" customWidth="1"/>
    <col min="13318" max="13319" width="16.5703125" style="3" customWidth="1"/>
    <col min="13320" max="13320" width="16.7109375" style="3" customWidth="1"/>
    <col min="13321" max="13321" width="18.5703125" style="3" customWidth="1"/>
    <col min="13322" max="13567" width="9.140625" style="3"/>
    <col min="13568" max="13568" width="7.5703125" style="3" bestFit="1" customWidth="1"/>
    <col min="13569" max="13569" width="7" style="3" bestFit="1" customWidth="1"/>
    <col min="13570" max="13570" width="5.5703125" style="3" bestFit="1" customWidth="1"/>
    <col min="13571" max="13571" width="8.7109375" style="3" bestFit="1" customWidth="1"/>
    <col min="13572" max="13572" width="8.42578125" style="3" bestFit="1" customWidth="1"/>
    <col min="13573" max="13573" width="76.140625" style="3" customWidth="1"/>
    <col min="13574" max="13575" width="16.5703125" style="3" customWidth="1"/>
    <col min="13576" max="13576" width="16.7109375" style="3" customWidth="1"/>
    <col min="13577" max="13577" width="18.5703125" style="3" customWidth="1"/>
    <col min="13578" max="13823" width="9.140625" style="3"/>
    <col min="13824" max="13824" width="7.5703125" style="3" bestFit="1" customWidth="1"/>
    <col min="13825" max="13825" width="7" style="3" bestFit="1" customWidth="1"/>
    <col min="13826" max="13826" width="5.5703125" style="3" bestFit="1" customWidth="1"/>
    <col min="13827" max="13827" width="8.7109375" style="3" bestFit="1" customWidth="1"/>
    <col min="13828" max="13828" width="8.42578125" style="3" bestFit="1" customWidth="1"/>
    <col min="13829" max="13829" width="76.140625" style="3" customWidth="1"/>
    <col min="13830" max="13831" width="16.5703125" style="3" customWidth="1"/>
    <col min="13832" max="13832" width="16.7109375" style="3" customWidth="1"/>
    <col min="13833" max="13833" width="18.5703125" style="3" customWidth="1"/>
    <col min="13834" max="14079" width="9.140625" style="3"/>
    <col min="14080" max="14080" width="7.5703125" style="3" bestFit="1" customWidth="1"/>
    <col min="14081" max="14081" width="7" style="3" bestFit="1" customWidth="1"/>
    <col min="14082" max="14082" width="5.5703125" style="3" bestFit="1" customWidth="1"/>
    <col min="14083" max="14083" width="8.7109375" style="3" bestFit="1" customWidth="1"/>
    <col min="14084" max="14084" width="8.42578125" style="3" bestFit="1" customWidth="1"/>
    <col min="14085" max="14085" width="76.140625" style="3" customWidth="1"/>
    <col min="14086" max="14087" width="16.5703125" style="3" customWidth="1"/>
    <col min="14088" max="14088" width="16.7109375" style="3" customWidth="1"/>
    <col min="14089" max="14089" width="18.5703125" style="3" customWidth="1"/>
    <col min="14090" max="14335" width="9.140625" style="3"/>
    <col min="14336" max="14336" width="7.5703125" style="3" bestFit="1" customWidth="1"/>
    <col min="14337" max="14337" width="7" style="3" bestFit="1" customWidth="1"/>
    <col min="14338" max="14338" width="5.5703125" style="3" bestFit="1" customWidth="1"/>
    <col min="14339" max="14339" width="8.7109375" style="3" bestFit="1" customWidth="1"/>
    <col min="14340" max="14340" width="8.42578125" style="3" bestFit="1" customWidth="1"/>
    <col min="14341" max="14341" width="76.140625" style="3" customWidth="1"/>
    <col min="14342" max="14343" width="16.5703125" style="3" customWidth="1"/>
    <col min="14344" max="14344" width="16.7109375" style="3" customWidth="1"/>
    <col min="14345" max="14345" width="18.5703125" style="3" customWidth="1"/>
    <col min="14346" max="14591" width="9.140625" style="3"/>
    <col min="14592" max="14592" width="7.5703125" style="3" bestFit="1" customWidth="1"/>
    <col min="14593" max="14593" width="7" style="3" bestFit="1" customWidth="1"/>
    <col min="14594" max="14594" width="5.5703125" style="3" bestFit="1" customWidth="1"/>
    <col min="14595" max="14595" width="8.7109375" style="3" bestFit="1" customWidth="1"/>
    <col min="14596" max="14596" width="8.42578125" style="3" bestFit="1" customWidth="1"/>
    <col min="14597" max="14597" width="76.140625" style="3" customWidth="1"/>
    <col min="14598" max="14599" width="16.5703125" style="3" customWidth="1"/>
    <col min="14600" max="14600" width="16.7109375" style="3" customWidth="1"/>
    <col min="14601" max="14601" width="18.5703125" style="3" customWidth="1"/>
    <col min="14602" max="14847" width="9.140625" style="3"/>
    <col min="14848" max="14848" width="7.5703125" style="3" bestFit="1" customWidth="1"/>
    <col min="14849" max="14849" width="7" style="3" bestFit="1" customWidth="1"/>
    <col min="14850" max="14850" width="5.5703125" style="3" bestFit="1" customWidth="1"/>
    <col min="14851" max="14851" width="8.7109375" style="3" bestFit="1" customWidth="1"/>
    <col min="14852" max="14852" width="8.42578125" style="3" bestFit="1" customWidth="1"/>
    <col min="14853" max="14853" width="76.140625" style="3" customWidth="1"/>
    <col min="14854" max="14855" width="16.5703125" style="3" customWidth="1"/>
    <col min="14856" max="14856" width="16.7109375" style="3" customWidth="1"/>
    <col min="14857" max="14857" width="18.5703125" style="3" customWidth="1"/>
    <col min="14858" max="15103" width="9.140625" style="3"/>
    <col min="15104" max="15104" width="7.5703125" style="3" bestFit="1" customWidth="1"/>
    <col min="15105" max="15105" width="7" style="3" bestFit="1" customWidth="1"/>
    <col min="15106" max="15106" width="5.5703125" style="3" bestFit="1" customWidth="1"/>
    <col min="15107" max="15107" width="8.7109375" style="3" bestFit="1" customWidth="1"/>
    <col min="15108" max="15108" width="8.42578125" style="3" bestFit="1" customWidth="1"/>
    <col min="15109" max="15109" width="76.140625" style="3" customWidth="1"/>
    <col min="15110" max="15111" width="16.5703125" style="3" customWidth="1"/>
    <col min="15112" max="15112" width="16.7109375" style="3" customWidth="1"/>
    <col min="15113" max="15113" width="18.5703125" style="3" customWidth="1"/>
    <col min="15114" max="15359" width="9.140625" style="3"/>
    <col min="15360" max="15360" width="7.5703125" style="3" bestFit="1" customWidth="1"/>
    <col min="15361" max="15361" width="7" style="3" bestFit="1" customWidth="1"/>
    <col min="15362" max="15362" width="5.5703125" style="3" bestFit="1" customWidth="1"/>
    <col min="15363" max="15363" width="8.7109375" style="3" bestFit="1" customWidth="1"/>
    <col min="15364" max="15364" width="8.42578125" style="3" bestFit="1" customWidth="1"/>
    <col min="15365" max="15365" width="76.140625" style="3" customWidth="1"/>
    <col min="15366" max="15367" width="16.5703125" style="3" customWidth="1"/>
    <col min="15368" max="15368" width="16.7109375" style="3" customWidth="1"/>
    <col min="15369" max="15369" width="18.5703125" style="3" customWidth="1"/>
    <col min="15370" max="15615" width="9.140625" style="3"/>
    <col min="15616" max="15616" width="7.5703125" style="3" bestFit="1" customWidth="1"/>
    <col min="15617" max="15617" width="7" style="3" bestFit="1" customWidth="1"/>
    <col min="15618" max="15618" width="5.5703125" style="3" bestFit="1" customWidth="1"/>
    <col min="15619" max="15619" width="8.7109375" style="3" bestFit="1" customWidth="1"/>
    <col min="15620" max="15620" width="8.42578125" style="3" bestFit="1" customWidth="1"/>
    <col min="15621" max="15621" width="76.140625" style="3" customWidth="1"/>
    <col min="15622" max="15623" width="16.5703125" style="3" customWidth="1"/>
    <col min="15624" max="15624" width="16.7109375" style="3" customWidth="1"/>
    <col min="15625" max="15625" width="18.5703125" style="3" customWidth="1"/>
    <col min="15626" max="15871" width="9.140625" style="3"/>
    <col min="15872" max="15872" width="7.5703125" style="3" bestFit="1" customWidth="1"/>
    <col min="15873" max="15873" width="7" style="3" bestFit="1" customWidth="1"/>
    <col min="15874" max="15874" width="5.5703125" style="3" bestFit="1" customWidth="1"/>
    <col min="15875" max="15875" width="8.7109375" style="3" bestFit="1" customWidth="1"/>
    <col min="15876" max="15876" width="8.42578125" style="3" bestFit="1" customWidth="1"/>
    <col min="15877" max="15877" width="76.140625" style="3" customWidth="1"/>
    <col min="15878" max="15879" width="16.5703125" style="3" customWidth="1"/>
    <col min="15880" max="15880" width="16.7109375" style="3" customWidth="1"/>
    <col min="15881" max="15881" width="18.5703125" style="3" customWidth="1"/>
    <col min="15882" max="16127" width="9.140625" style="3"/>
    <col min="16128" max="16128" width="7.5703125" style="3" bestFit="1" customWidth="1"/>
    <col min="16129" max="16129" width="7" style="3" bestFit="1" customWidth="1"/>
    <col min="16130" max="16130" width="5.5703125" style="3" bestFit="1" customWidth="1"/>
    <col min="16131" max="16131" width="8.7109375" style="3" bestFit="1" customWidth="1"/>
    <col min="16132" max="16132" width="8.42578125" style="3" bestFit="1" customWidth="1"/>
    <col min="16133" max="16133" width="76.140625" style="3" customWidth="1"/>
    <col min="16134" max="16135" width="16.5703125" style="3" customWidth="1"/>
    <col min="16136" max="16136" width="16.7109375" style="3" customWidth="1"/>
    <col min="16137" max="16137" width="18.5703125" style="3" customWidth="1"/>
    <col min="16138" max="16384" width="9.140625" style="3"/>
  </cols>
  <sheetData>
    <row r="1" spans="1:9" ht="14.25" customHeight="1">
      <c r="A1" s="141" t="s">
        <v>57</v>
      </c>
      <c r="B1" s="141"/>
      <c r="C1" s="141"/>
      <c r="D1" s="141"/>
      <c r="E1" s="141"/>
      <c r="F1" s="141"/>
      <c r="G1" s="141"/>
      <c r="H1" s="141"/>
      <c r="I1" s="141"/>
    </row>
    <row r="2" spans="1:9" ht="15" customHeight="1">
      <c r="A2" s="141" t="s">
        <v>90</v>
      </c>
      <c r="B2" s="141"/>
      <c r="C2" s="141"/>
      <c r="D2" s="141"/>
      <c r="E2" s="141"/>
      <c r="F2" s="141"/>
      <c r="G2" s="141"/>
      <c r="H2" s="141"/>
      <c r="I2" s="141"/>
    </row>
    <row r="3" spans="1:9">
      <c r="A3" s="141" t="s">
        <v>0</v>
      </c>
      <c r="B3" s="141"/>
      <c r="C3" s="141"/>
      <c r="D3" s="141"/>
      <c r="E3" s="141"/>
      <c r="F3" s="141"/>
      <c r="G3" s="141"/>
      <c r="H3" s="141"/>
      <c r="I3" s="141"/>
    </row>
    <row r="4" spans="1:9">
      <c r="A4" s="141"/>
      <c r="B4" s="141"/>
      <c r="C4" s="141"/>
      <c r="D4" s="141"/>
      <c r="E4" s="141"/>
      <c r="F4" s="141"/>
      <c r="G4" s="141"/>
      <c r="H4" s="141"/>
      <c r="I4" s="141"/>
    </row>
    <row r="5" spans="1:9" ht="46.5" customHeight="1">
      <c r="A5" s="142" t="s">
        <v>93</v>
      </c>
      <c r="B5" s="142"/>
      <c r="C5" s="142"/>
      <c r="D5" s="142"/>
      <c r="E5" s="142"/>
      <c r="F5" s="142"/>
      <c r="G5" s="142"/>
      <c r="H5" s="142"/>
      <c r="I5" s="142"/>
    </row>
    <row r="6" spans="1:9">
      <c r="F6" s="76"/>
      <c r="G6" s="76"/>
      <c r="H6" s="76"/>
      <c r="I6" s="76"/>
    </row>
    <row r="7" spans="1:9">
      <c r="H7" s="140" t="s">
        <v>85</v>
      </c>
      <c r="I7" s="140"/>
    </row>
    <row r="8" spans="1:9" ht="57.75" customHeight="1">
      <c r="A8" s="143" t="s">
        <v>5</v>
      </c>
      <c r="B8" s="144"/>
      <c r="C8" s="145"/>
      <c r="D8" s="143" t="s">
        <v>1</v>
      </c>
      <c r="E8" s="145"/>
      <c r="F8" s="146" t="s">
        <v>20</v>
      </c>
      <c r="G8" s="148" t="s">
        <v>36</v>
      </c>
      <c r="H8" s="149"/>
      <c r="I8" s="150"/>
    </row>
    <row r="9" spans="1:9" ht="40.5" customHeight="1">
      <c r="A9" s="4" t="s">
        <v>100</v>
      </c>
      <c r="B9" s="4" t="s">
        <v>101</v>
      </c>
      <c r="C9" s="4" t="s">
        <v>102</v>
      </c>
      <c r="D9" s="4" t="s">
        <v>24</v>
      </c>
      <c r="E9" s="4" t="s">
        <v>25</v>
      </c>
      <c r="F9" s="147"/>
      <c r="G9" s="4" t="s">
        <v>83</v>
      </c>
      <c r="H9" s="4" t="s">
        <v>84</v>
      </c>
      <c r="I9" s="4" t="s">
        <v>2</v>
      </c>
    </row>
    <row r="10" spans="1:9">
      <c r="A10" s="4"/>
      <c r="B10" s="4"/>
      <c r="C10" s="4"/>
      <c r="D10" s="4"/>
      <c r="E10" s="4"/>
      <c r="F10" s="5" t="s">
        <v>4</v>
      </c>
      <c r="G10" s="10">
        <f>G12</f>
        <v>0</v>
      </c>
      <c r="H10" s="10">
        <f>H12</f>
        <v>3442060.7</v>
      </c>
      <c r="I10" s="10">
        <f>I12</f>
        <v>0</v>
      </c>
    </row>
    <row r="11" spans="1:9" ht="18" customHeight="1">
      <c r="A11" s="4"/>
      <c r="B11" s="4"/>
      <c r="C11" s="4"/>
      <c r="D11" s="4"/>
      <c r="E11" s="4"/>
      <c r="F11" s="6" t="s">
        <v>3</v>
      </c>
      <c r="G11" s="10"/>
      <c r="H11" s="10"/>
      <c r="I11" s="10"/>
    </row>
    <row r="12" spans="1:9">
      <c r="A12" s="7" t="s">
        <v>38</v>
      </c>
      <c r="B12" s="4"/>
      <c r="C12" s="4"/>
      <c r="D12" s="4"/>
      <c r="E12" s="4"/>
      <c r="F12" s="5" t="s">
        <v>39</v>
      </c>
      <c r="G12" s="10">
        <f>G14</f>
        <v>0</v>
      </c>
      <c r="H12" s="10">
        <f>H14</f>
        <v>3442060.7</v>
      </c>
      <c r="I12" s="10">
        <f>I14</f>
        <v>0</v>
      </c>
    </row>
    <row r="13" spans="1:9">
      <c r="A13" s="4"/>
      <c r="B13" s="4"/>
      <c r="C13" s="4"/>
      <c r="D13" s="4"/>
      <c r="E13" s="4"/>
      <c r="F13" s="6" t="s">
        <v>3</v>
      </c>
      <c r="G13" s="10"/>
      <c r="H13" s="10"/>
      <c r="I13" s="10"/>
    </row>
    <row r="14" spans="1:9">
      <c r="A14" s="4"/>
      <c r="B14" s="4" t="s">
        <v>40</v>
      </c>
      <c r="C14" s="4"/>
      <c r="D14" s="4"/>
      <c r="E14" s="4"/>
      <c r="F14" s="5" t="s">
        <v>41</v>
      </c>
      <c r="G14" s="10">
        <f>G16</f>
        <v>0</v>
      </c>
      <c r="H14" s="10">
        <f>H16</f>
        <v>3442060.7</v>
      </c>
      <c r="I14" s="10">
        <f>I16</f>
        <v>0</v>
      </c>
    </row>
    <row r="15" spans="1:9">
      <c r="A15" s="4"/>
      <c r="B15" s="4"/>
      <c r="C15" s="4"/>
      <c r="D15" s="4"/>
      <c r="E15" s="4"/>
      <c r="F15" s="6" t="s">
        <v>3</v>
      </c>
      <c r="G15" s="10"/>
      <c r="H15" s="10"/>
      <c r="I15" s="10"/>
    </row>
    <row r="16" spans="1:9">
      <c r="A16" s="4"/>
      <c r="B16" s="4"/>
      <c r="C16" s="7" t="s">
        <v>17</v>
      </c>
      <c r="D16" s="4"/>
      <c r="E16" s="4"/>
      <c r="F16" s="5" t="s">
        <v>42</v>
      </c>
      <c r="G16" s="10">
        <f>G18</f>
        <v>0</v>
      </c>
      <c r="H16" s="10">
        <f>H18</f>
        <v>3442060.7</v>
      </c>
      <c r="I16" s="10">
        <f>I18</f>
        <v>0</v>
      </c>
    </row>
    <row r="17" spans="1:9">
      <c r="A17" s="4"/>
      <c r="B17" s="4"/>
      <c r="C17" s="4"/>
      <c r="D17" s="4"/>
      <c r="E17" s="4"/>
      <c r="F17" s="6" t="s">
        <v>3</v>
      </c>
      <c r="G17" s="10"/>
      <c r="H17" s="10"/>
      <c r="I17" s="10"/>
    </row>
    <row r="18" spans="1:9" ht="42.75" customHeight="1">
      <c r="A18" s="143"/>
      <c r="B18" s="144"/>
      <c r="C18" s="144"/>
      <c r="D18" s="144"/>
      <c r="E18" s="145"/>
      <c r="F18" s="5" t="s">
        <v>34</v>
      </c>
      <c r="G18" s="10">
        <f>+G20</f>
        <v>0</v>
      </c>
      <c r="H18" s="10">
        <f>+H20</f>
        <v>3442060.7</v>
      </c>
      <c r="I18" s="10">
        <f>+I20</f>
        <v>0</v>
      </c>
    </row>
    <row r="19" spans="1:9">
      <c r="A19" s="4"/>
      <c r="B19" s="4"/>
      <c r="C19" s="4"/>
      <c r="D19" s="4"/>
      <c r="E19" s="4"/>
      <c r="F19" s="6" t="s">
        <v>3</v>
      </c>
      <c r="G19" s="10"/>
      <c r="H19" s="10"/>
      <c r="I19" s="10"/>
    </row>
    <row r="20" spans="1:9">
      <c r="A20" s="4"/>
      <c r="B20" s="4"/>
      <c r="C20" s="4"/>
      <c r="D20" s="4" t="s">
        <v>43</v>
      </c>
      <c r="E20" s="4"/>
      <c r="F20" s="5" t="s">
        <v>44</v>
      </c>
      <c r="G20" s="10">
        <f>+G22</f>
        <v>0</v>
      </c>
      <c r="H20" s="10">
        <f t="shared" ref="H20:I20" si="0">+H22</f>
        <v>3442060.7</v>
      </c>
      <c r="I20" s="10">
        <f t="shared" si="0"/>
        <v>0</v>
      </c>
    </row>
    <row r="21" spans="1:9">
      <c r="A21" s="4"/>
      <c r="B21" s="4"/>
      <c r="C21" s="4"/>
      <c r="D21" s="4"/>
      <c r="E21" s="4"/>
      <c r="F21" s="6" t="s">
        <v>3</v>
      </c>
      <c r="G21" s="10"/>
      <c r="H21" s="10"/>
      <c r="I21" s="10"/>
    </row>
    <row r="22" spans="1:9" ht="26.25" customHeight="1">
      <c r="A22" s="4"/>
      <c r="B22" s="4"/>
      <c r="C22" s="4"/>
      <c r="D22" s="4"/>
      <c r="E22" s="4" t="s">
        <v>45</v>
      </c>
      <c r="F22" s="5" t="s">
        <v>46</v>
      </c>
      <c r="G22" s="10">
        <f>+G24+G31</f>
        <v>0</v>
      </c>
      <c r="H22" s="10">
        <f t="shared" ref="H22:I22" si="1">+H24+H31</f>
        <v>3442060.7</v>
      </c>
      <c r="I22" s="10">
        <f t="shared" si="1"/>
        <v>0</v>
      </c>
    </row>
    <row r="23" spans="1:9">
      <c r="A23" s="4"/>
      <c r="B23" s="4"/>
      <c r="C23" s="4"/>
      <c r="D23" s="4"/>
      <c r="E23" s="4"/>
      <c r="F23" s="6" t="s">
        <v>18</v>
      </c>
      <c r="G23" s="10"/>
      <c r="H23" s="10"/>
      <c r="I23" s="10"/>
    </row>
    <row r="24" spans="1:9" s="11" customFormat="1" ht="24.75" customHeight="1">
      <c r="A24" s="8"/>
      <c r="B24" s="8"/>
      <c r="C24" s="8"/>
      <c r="D24" s="8"/>
      <c r="E24" s="8"/>
      <c r="F24" s="9" t="s">
        <v>80</v>
      </c>
      <c r="G24" s="10">
        <f>+G26</f>
        <v>-400600</v>
      </c>
      <c r="H24" s="10">
        <f>+H26</f>
        <v>-400600</v>
      </c>
      <c r="I24" s="10">
        <f>+I26</f>
        <v>-4267513.7</v>
      </c>
    </row>
    <row r="25" spans="1:9" s="15" customFormat="1" ht="16.5" customHeight="1">
      <c r="A25" s="12"/>
      <c r="B25" s="13"/>
      <c r="C25" s="14"/>
      <c r="D25" s="14"/>
      <c r="E25" s="14"/>
      <c r="F25" s="6" t="s">
        <v>19</v>
      </c>
      <c r="G25" s="10"/>
      <c r="H25" s="10"/>
      <c r="I25" s="10"/>
    </row>
    <row r="26" spans="1:9" s="15" customFormat="1" ht="15.75" customHeight="1">
      <c r="A26" s="12"/>
      <c r="B26" s="13"/>
      <c r="C26" s="14"/>
      <c r="D26" s="14"/>
      <c r="E26" s="14"/>
      <c r="F26" s="6" t="s">
        <v>4</v>
      </c>
      <c r="G26" s="10">
        <f t="shared" ref="G26:I29" si="2">+G27</f>
        <v>-400600</v>
      </c>
      <c r="H26" s="10">
        <f t="shared" si="2"/>
        <v>-400600</v>
      </c>
      <c r="I26" s="10">
        <f t="shared" si="2"/>
        <v>-4267513.7</v>
      </c>
    </row>
    <row r="27" spans="1:9" s="15" customFormat="1" ht="15.75" customHeight="1">
      <c r="A27" s="12"/>
      <c r="B27" s="13"/>
      <c r="C27" s="14"/>
      <c r="D27" s="14"/>
      <c r="E27" s="14"/>
      <c r="F27" s="6" t="s">
        <v>76</v>
      </c>
      <c r="G27" s="10">
        <f t="shared" si="2"/>
        <v>-400600</v>
      </c>
      <c r="H27" s="10">
        <f t="shared" si="2"/>
        <v>-400600</v>
      </c>
      <c r="I27" s="10">
        <f t="shared" si="2"/>
        <v>-4267513.7</v>
      </c>
    </row>
    <row r="28" spans="1:9" s="15" customFormat="1" ht="15.75" customHeight="1">
      <c r="A28" s="12"/>
      <c r="B28" s="13"/>
      <c r="C28" s="14"/>
      <c r="D28" s="14"/>
      <c r="E28" s="14"/>
      <c r="F28" s="6" t="s">
        <v>77</v>
      </c>
      <c r="G28" s="10">
        <f t="shared" si="2"/>
        <v>-400600</v>
      </c>
      <c r="H28" s="10">
        <f t="shared" si="2"/>
        <v>-400600</v>
      </c>
      <c r="I28" s="10">
        <f t="shared" si="2"/>
        <v>-4267513.7</v>
      </c>
    </row>
    <row r="29" spans="1:9" s="15" customFormat="1" ht="15.75" customHeight="1">
      <c r="A29" s="12"/>
      <c r="B29" s="13"/>
      <c r="C29" s="14"/>
      <c r="D29" s="14"/>
      <c r="E29" s="14"/>
      <c r="F29" s="6" t="s">
        <v>78</v>
      </c>
      <c r="G29" s="10">
        <f t="shared" si="2"/>
        <v>-400600</v>
      </c>
      <c r="H29" s="10">
        <f t="shared" si="2"/>
        <v>-400600</v>
      </c>
      <c r="I29" s="10">
        <f t="shared" si="2"/>
        <v>-4267513.7</v>
      </c>
    </row>
    <row r="30" spans="1:9" s="18" customFormat="1">
      <c r="A30" s="16"/>
      <c r="B30" s="1"/>
      <c r="C30" s="17"/>
      <c r="D30" s="16"/>
      <c r="E30" s="2"/>
      <c r="F30" s="6" t="s">
        <v>47</v>
      </c>
      <c r="G30" s="10">
        <f>-G31</f>
        <v>-400600</v>
      </c>
      <c r="H30" s="10">
        <f>+G30</f>
        <v>-400600</v>
      </c>
      <c r="I30" s="10">
        <f>-I31</f>
        <v>-4267513.7</v>
      </c>
    </row>
    <row r="31" spans="1:9" s="11" customFormat="1" ht="34.5">
      <c r="A31" s="8"/>
      <c r="B31" s="8"/>
      <c r="C31" s="8"/>
      <c r="D31" s="8"/>
      <c r="E31" s="8"/>
      <c r="F31" s="9" t="s">
        <v>58</v>
      </c>
      <c r="G31" s="10">
        <f>+G33</f>
        <v>400600</v>
      </c>
      <c r="H31" s="10">
        <f>+H33</f>
        <v>3842660.7</v>
      </c>
      <c r="I31" s="10">
        <f>+I33</f>
        <v>4267513.7</v>
      </c>
    </row>
    <row r="32" spans="1:9" s="15" customFormat="1" ht="16.5" customHeight="1">
      <c r="A32" s="12"/>
      <c r="B32" s="13"/>
      <c r="C32" s="14"/>
      <c r="D32" s="14"/>
      <c r="E32" s="14"/>
      <c r="F32" s="6" t="s">
        <v>19</v>
      </c>
      <c r="G32" s="10"/>
      <c r="H32" s="10"/>
      <c r="I32" s="10"/>
    </row>
    <row r="33" spans="1:12" s="15" customFormat="1" ht="15.75" customHeight="1">
      <c r="A33" s="12"/>
      <c r="B33" s="13"/>
      <c r="C33" s="14"/>
      <c r="D33" s="14"/>
      <c r="E33" s="14"/>
      <c r="F33" s="6" t="s">
        <v>4</v>
      </c>
      <c r="G33" s="10">
        <f t="shared" ref="G33:I36" si="3">+G34</f>
        <v>400600</v>
      </c>
      <c r="H33" s="10">
        <f t="shared" si="3"/>
        <v>3842660.7</v>
      </c>
      <c r="I33" s="10">
        <f t="shared" si="3"/>
        <v>4267513.7</v>
      </c>
    </row>
    <row r="34" spans="1:12" s="15" customFormat="1" ht="15.75" customHeight="1">
      <c r="A34" s="12"/>
      <c r="B34" s="13"/>
      <c r="C34" s="14"/>
      <c r="D34" s="14"/>
      <c r="E34" s="14"/>
      <c r="F34" s="6" t="s">
        <v>76</v>
      </c>
      <c r="G34" s="10">
        <f t="shared" si="3"/>
        <v>400600</v>
      </c>
      <c r="H34" s="10">
        <f t="shared" si="3"/>
        <v>3842660.7</v>
      </c>
      <c r="I34" s="10">
        <f t="shared" si="3"/>
        <v>4267513.7</v>
      </c>
    </row>
    <row r="35" spans="1:12" s="15" customFormat="1" ht="15.75" customHeight="1">
      <c r="A35" s="12"/>
      <c r="B35" s="13"/>
      <c r="C35" s="14"/>
      <c r="D35" s="14"/>
      <c r="E35" s="14"/>
      <c r="F35" s="6" t="s">
        <v>77</v>
      </c>
      <c r="G35" s="10">
        <f>+G36</f>
        <v>400600</v>
      </c>
      <c r="H35" s="10">
        <f t="shared" si="3"/>
        <v>3842660.7</v>
      </c>
      <c r="I35" s="10">
        <f t="shared" si="3"/>
        <v>4267513.7</v>
      </c>
      <c r="J35" s="70"/>
    </row>
    <row r="36" spans="1:12" s="15" customFormat="1" ht="15.75" customHeight="1">
      <c r="A36" s="12"/>
      <c r="B36" s="13"/>
      <c r="C36" s="14"/>
      <c r="D36" s="14"/>
      <c r="E36" s="14"/>
      <c r="F36" s="6" t="s">
        <v>78</v>
      </c>
      <c r="G36" s="10">
        <f t="shared" si="3"/>
        <v>400600</v>
      </c>
      <c r="H36" s="10">
        <f t="shared" si="3"/>
        <v>3842660.7</v>
      </c>
      <c r="I36" s="10">
        <f t="shared" si="3"/>
        <v>4267513.7</v>
      </c>
      <c r="J36" s="70"/>
    </row>
    <row r="37" spans="1:12" s="18" customFormat="1">
      <c r="A37" s="16"/>
      <c r="B37" s="1"/>
      <c r="C37" s="17"/>
      <c r="D37" s="16"/>
      <c r="E37" s="2"/>
      <c r="F37" s="6" t="s">
        <v>47</v>
      </c>
      <c r="G37" s="10">
        <f>+'4'!D16</f>
        <v>400600</v>
      </c>
      <c r="H37" s="10">
        <f>+'4'!E16</f>
        <v>3842660.7</v>
      </c>
      <c r="I37" s="10">
        <f>+'4'!F16</f>
        <v>4267513.7</v>
      </c>
      <c r="J37" s="50"/>
      <c r="K37" s="50"/>
      <c r="L37" s="50"/>
    </row>
  </sheetData>
  <mergeCells count="11">
    <mergeCell ref="A8:C8"/>
    <mergeCell ref="D8:E8"/>
    <mergeCell ref="F8:F9"/>
    <mergeCell ref="A18:E18"/>
    <mergeCell ref="G8:I8"/>
    <mergeCell ref="H7:I7"/>
    <mergeCell ref="A1:I1"/>
    <mergeCell ref="A2:I2"/>
    <mergeCell ref="A3:I3"/>
    <mergeCell ref="A4:I4"/>
    <mergeCell ref="A5:I5"/>
  </mergeCells>
  <pageMargins left="0.19685039370078741" right="0.19685039370078741" top="0.15748031496062992" bottom="0.15748031496062992" header="0.15748031496062992" footer="0.15748031496062992"/>
  <pageSetup paperSize="9" scale="75" orientation="landscape" r:id="rId1"/>
  <ignoredErrors>
    <ignoredError sqref="A23:F35 F7 F9:F19 F8 F22 A6:I6 G25:I29 G7:I7 G9:I9 G19:I19 G36:I36 F20:F21 G31:I34 G30 I30" formula="1"/>
    <ignoredError sqref="A7:E8 A22:E22 A9:D9 A10:E21" numberStoredAsText="1" formula="1"/>
    <ignoredError sqref="G10:I18 G23:I24 G21:I21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5" sqref="A5:F5"/>
    </sheetView>
  </sheetViews>
  <sheetFormatPr defaultRowHeight="17.25"/>
  <cols>
    <col min="1" max="1" width="10.140625" style="33" customWidth="1"/>
    <col min="2" max="2" width="10.5703125" style="33" customWidth="1"/>
    <col min="3" max="3" width="63.42578125" style="30" customWidth="1"/>
    <col min="4" max="4" width="16.42578125" style="30" customWidth="1"/>
    <col min="5" max="5" width="17.5703125" style="30" bestFit="1" customWidth="1"/>
    <col min="6" max="6" width="17.140625" style="30" bestFit="1" customWidth="1"/>
    <col min="7" max="16384" width="9.140625" style="30"/>
  </cols>
  <sheetData>
    <row r="1" spans="1:7" ht="17.25" customHeight="1">
      <c r="A1" s="154" t="s">
        <v>48</v>
      </c>
      <c r="B1" s="154"/>
      <c r="C1" s="154"/>
      <c r="D1" s="154"/>
      <c r="E1" s="154"/>
      <c r="F1" s="154"/>
    </row>
    <row r="2" spans="1:7" ht="17.25" customHeight="1">
      <c r="A2" s="154" t="s">
        <v>90</v>
      </c>
      <c r="B2" s="154"/>
      <c r="C2" s="154"/>
      <c r="D2" s="154"/>
      <c r="E2" s="154"/>
      <c r="F2" s="154"/>
    </row>
    <row r="3" spans="1:7" ht="17.25" customHeight="1">
      <c r="A3" s="154" t="s">
        <v>0</v>
      </c>
      <c r="B3" s="154"/>
      <c r="C3" s="154"/>
      <c r="D3" s="154"/>
      <c r="E3" s="154"/>
      <c r="F3" s="154"/>
    </row>
    <row r="4" spans="1:7">
      <c r="A4" s="154"/>
      <c r="B4" s="154"/>
      <c r="C4" s="154"/>
      <c r="D4" s="154"/>
      <c r="E4" s="154"/>
      <c r="F4" s="154"/>
    </row>
    <row r="5" spans="1:7" ht="48" customHeight="1">
      <c r="A5" s="155" t="s">
        <v>94</v>
      </c>
      <c r="B5" s="155"/>
      <c r="C5" s="155"/>
      <c r="D5" s="155"/>
      <c r="E5" s="155"/>
      <c r="F5" s="155"/>
    </row>
    <row r="6" spans="1:7" ht="17.25" customHeight="1">
      <c r="A6" s="31"/>
      <c r="B6" s="31"/>
      <c r="C6" s="75"/>
      <c r="D6" s="32"/>
      <c r="E6" s="156" t="s">
        <v>85</v>
      </c>
      <c r="F6" s="156"/>
    </row>
    <row r="7" spans="1:7" s="33" customFormat="1" ht="63.75" customHeight="1">
      <c r="A7" s="151" t="s">
        <v>21</v>
      </c>
      <c r="B7" s="151"/>
      <c r="C7" s="152" t="s">
        <v>22</v>
      </c>
      <c r="D7" s="136" t="s">
        <v>36</v>
      </c>
      <c r="E7" s="157"/>
      <c r="F7" s="138"/>
    </row>
    <row r="8" spans="1:7" s="33" customFormat="1" ht="42.75">
      <c r="A8" s="34" t="s">
        <v>24</v>
      </c>
      <c r="B8" s="34" t="s">
        <v>25</v>
      </c>
      <c r="C8" s="153"/>
      <c r="D8" s="35" t="s">
        <v>83</v>
      </c>
      <c r="E8" s="35" t="s">
        <v>84</v>
      </c>
      <c r="F8" s="36" t="s">
        <v>2</v>
      </c>
    </row>
    <row r="9" spans="1:7" s="33" customFormat="1">
      <c r="A9" s="34"/>
      <c r="B9" s="34"/>
      <c r="C9" s="37" t="s">
        <v>30</v>
      </c>
      <c r="D9" s="80">
        <f>D11</f>
        <v>0</v>
      </c>
      <c r="E9" s="80">
        <f>E11</f>
        <v>3442060.7</v>
      </c>
      <c r="F9" s="80">
        <f>F11</f>
        <v>0</v>
      </c>
    </row>
    <row r="10" spans="1:7">
      <c r="A10" s="34"/>
      <c r="B10" s="34"/>
      <c r="C10" s="37" t="s">
        <v>31</v>
      </c>
      <c r="D10" s="38"/>
      <c r="E10" s="38"/>
      <c r="F10" s="38"/>
    </row>
    <row r="11" spans="1:7" s="33" customFormat="1" ht="34.5">
      <c r="A11" s="39"/>
      <c r="B11" s="40"/>
      <c r="C11" s="41" t="s">
        <v>34</v>
      </c>
      <c r="D11" s="80">
        <f>+D13</f>
        <v>0</v>
      </c>
      <c r="E11" s="80">
        <f>+E13</f>
        <v>3442060.7</v>
      </c>
      <c r="F11" s="80">
        <f>+F13</f>
        <v>0</v>
      </c>
    </row>
    <row r="12" spans="1:7" s="33" customFormat="1">
      <c r="A12" s="39"/>
      <c r="B12" s="39"/>
      <c r="C12" s="42" t="s">
        <v>32</v>
      </c>
      <c r="D12" s="36"/>
      <c r="E12" s="36"/>
      <c r="F12" s="36"/>
    </row>
    <row r="13" spans="1:7" ht="34.5">
      <c r="A13" s="64">
        <v>1049</v>
      </c>
      <c r="B13" s="64">
        <v>21001</v>
      </c>
      <c r="C13" s="82" t="s">
        <v>35</v>
      </c>
      <c r="D13" s="80">
        <f>+D15+D16</f>
        <v>0</v>
      </c>
      <c r="E13" s="80">
        <f>+E15+E16</f>
        <v>3442060.7</v>
      </c>
      <c r="F13" s="80">
        <f>+F15+F16</f>
        <v>0</v>
      </c>
    </row>
    <row r="14" spans="1:7" s="46" customFormat="1">
      <c r="A14" s="43"/>
      <c r="B14" s="43"/>
      <c r="C14" s="44" t="s">
        <v>18</v>
      </c>
      <c r="D14" s="45"/>
      <c r="E14" s="45"/>
      <c r="F14" s="45"/>
    </row>
    <row r="15" spans="1:7" s="46" customFormat="1" ht="27" customHeight="1">
      <c r="A15" s="43"/>
      <c r="B15" s="43"/>
      <c r="C15" s="47" t="s">
        <v>81</v>
      </c>
      <c r="D15" s="48">
        <f>-D16</f>
        <v>-400600</v>
      </c>
      <c r="E15" s="48">
        <v>-400600</v>
      </c>
      <c r="F15" s="48">
        <f t="shared" ref="F15" si="0">-F16</f>
        <v>-4267513.7</v>
      </c>
    </row>
    <row r="16" spans="1:7" s="46" customFormat="1" ht="39" customHeight="1">
      <c r="A16" s="49"/>
      <c r="B16" s="49"/>
      <c r="C16" s="42" t="s">
        <v>37</v>
      </c>
      <c r="D16" s="45">
        <f>+D18+D26+D31</f>
        <v>400600</v>
      </c>
      <c r="E16" s="45">
        <f>+E18+E26+E31</f>
        <v>3842660.7</v>
      </c>
      <c r="F16" s="45">
        <f>+F18+F26+F31</f>
        <v>4267513.7</v>
      </c>
      <c r="G16" s="72"/>
    </row>
    <row r="17" spans="1:6">
      <c r="A17" s="51"/>
      <c r="B17" s="51"/>
      <c r="C17" s="44" t="s">
        <v>33</v>
      </c>
      <c r="D17" s="25"/>
      <c r="E17" s="25"/>
      <c r="F17" s="25"/>
    </row>
    <row r="18" spans="1:6" ht="34.5">
      <c r="A18" s="42"/>
      <c r="B18" s="42">
        <v>1</v>
      </c>
      <c r="C18" s="42" t="s">
        <v>56</v>
      </c>
      <c r="D18" s="80">
        <f>SUM(D19:D25)</f>
        <v>100000</v>
      </c>
      <c r="E18" s="84">
        <f t="shared" ref="E18:F18" si="1">SUM(E19:E25)</f>
        <v>2539059.7000000002</v>
      </c>
      <c r="F18" s="84">
        <f t="shared" si="1"/>
        <v>2587122.7000000002</v>
      </c>
    </row>
    <row r="19" spans="1:6" ht="34.5">
      <c r="A19" s="42"/>
      <c r="B19" s="42"/>
      <c r="C19" s="42" t="s">
        <v>118</v>
      </c>
      <c r="D19" s="84">
        <v>0</v>
      </c>
      <c r="E19" s="88">
        <v>630913.4</v>
      </c>
      <c r="F19" s="88">
        <v>630913.4</v>
      </c>
    </row>
    <row r="20" spans="1:6" ht="51.75">
      <c r="A20" s="42"/>
      <c r="B20" s="42"/>
      <c r="C20" s="42" t="s">
        <v>119</v>
      </c>
      <c r="D20" s="84">
        <v>-50000</v>
      </c>
      <c r="E20" s="84">
        <v>0</v>
      </c>
      <c r="F20" s="84">
        <v>0</v>
      </c>
    </row>
    <row r="21" spans="1:6" ht="34.5">
      <c r="A21" s="42"/>
      <c r="B21" s="42"/>
      <c r="C21" s="42" t="s">
        <v>120</v>
      </c>
      <c r="D21" s="84">
        <v>0</v>
      </c>
      <c r="E21" s="84">
        <v>936248.8</v>
      </c>
      <c r="F21" s="84">
        <v>936248.8</v>
      </c>
    </row>
    <row r="22" spans="1:6" ht="69">
      <c r="A22" s="42"/>
      <c r="B22" s="42"/>
      <c r="C22" s="42" t="s">
        <v>121</v>
      </c>
      <c r="D22" s="84">
        <v>0</v>
      </c>
      <c r="E22" s="84">
        <v>25186.2</v>
      </c>
      <c r="F22" s="84">
        <v>25186.2</v>
      </c>
    </row>
    <row r="23" spans="1:6" ht="69">
      <c r="A23" s="42"/>
      <c r="B23" s="42"/>
      <c r="C23" s="42" t="s">
        <v>122</v>
      </c>
      <c r="D23" s="84">
        <v>0</v>
      </c>
      <c r="E23" s="84">
        <v>134826.20000000001</v>
      </c>
      <c r="F23" s="84">
        <v>134826.20000000001</v>
      </c>
    </row>
    <row r="24" spans="1:6" ht="51.75">
      <c r="A24" s="42"/>
      <c r="B24" s="42"/>
      <c r="C24" s="42" t="s">
        <v>123</v>
      </c>
      <c r="D24" s="84">
        <v>150000</v>
      </c>
      <c r="E24" s="84">
        <v>0</v>
      </c>
      <c r="F24" s="84">
        <v>0</v>
      </c>
    </row>
    <row r="25" spans="1:6" ht="51.75">
      <c r="A25" s="42"/>
      <c r="B25" s="42"/>
      <c r="C25" s="52" t="s">
        <v>124</v>
      </c>
      <c r="D25" s="80"/>
      <c r="E25" s="80">
        <v>811885.1</v>
      </c>
      <c r="F25" s="80">
        <v>859948.1</v>
      </c>
    </row>
    <row r="26" spans="1:6" ht="34.5">
      <c r="A26" s="42"/>
      <c r="B26" s="42" t="s">
        <v>99</v>
      </c>
      <c r="C26" s="53" t="s">
        <v>75</v>
      </c>
      <c r="D26" s="80">
        <f>SUM(D27:D30)</f>
        <v>120000</v>
      </c>
      <c r="E26" s="80">
        <f>SUM(E27:E30)</f>
        <v>478151.69999999995</v>
      </c>
      <c r="F26" s="80">
        <f>SUM(F27:F30)</f>
        <v>478151.69999999995</v>
      </c>
    </row>
    <row r="27" spans="1:6" ht="69">
      <c r="A27" s="42"/>
      <c r="B27" s="42"/>
      <c r="C27" s="52" t="s">
        <v>114</v>
      </c>
      <c r="D27" s="80">
        <v>0</v>
      </c>
      <c r="E27" s="80">
        <v>238557.9</v>
      </c>
      <c r="F27" s="80">
        <v>238557.9</v>
      </c>
    </row>
    <row r="28" spans="1:6" ht="51.75">
      <c r="A28" s="42"/>
      <c r="B28" s="42"/>
      <c r="C28" s="52" t="s">
        <v>115</v>
      </c>
      <c r="D28" s="84">
        <v>200000</v>
      </c>
      <c r="E28" s="84">
        <v>0</v>
      </c>
      <c r="F28" s="84">
        <v>0</v>
      </c>
    </row>
    <row r="29" spans="1:6" ht="69">
      <c r="A29" s="42"/>
      <c r="B29" s="42"/>
      <c r="C29" s="54" t="s">
        <v>116</v>
      </c>
      <c r="D29" s="80">
        <v>0</v>
      </c>
      <c r="E29" s="80">
        <v>239593.8</v>
      </c>
      <c r="F29" s="80">
        <v>239593.8</v>
      </c>
    </row>
    <row r="30" spans="1:6" ht="51.75">
      <c r="A30" s="42"/>
      <c r="B30" s="42"/>
      <c r="C30" s="54" t="s">
        <v>117</v>
      </c>
      <c r="D30" s="80">
        <v>-80000</v>
      </c>
      <c r="E30" s="80">
        <v>0</v>
      </c>
      <c r="F30" s="80">
        <v>0</v>
      </c>
    </row>
    <row r="31" spans="1:6" ht="34.5">
      <c r="A31" s="42"/>
      <c r="B31" s="42">
        <v>3</v>
      </c>
      <c r="C31" s="53" t="s">
        <v>74</v>
      </c>
      <c r="D31" s="80">
        <f>SUM(D32:D36)</f>
        <v>180600</v>
      </c>
      <c r="E31" s="80">
        <f>SUM(E32:E36)</f>
        <v>825449.29999999993</v>
      </c>
      <c r="F31" s="80">
        <f>SUM(F32:F36)</f>
        <v>1202239.3</v>
      </c>
    </row>
    <row r="32" spans="1:6" ht="69">
      <c r="A32" s="42"/>
      <c r="B32" s="42"/>
      <c r="C32" s="52" t="s">
        <v>109</v>
      </c>
      <c r="D32" s="80">
        <v>0</v>
      </c>
      <c r="E32" s="80">
        <v>370577.19999999995</v>
      </c>
      <c r="F32" s="80">
        <v>529396</v>
      </c>
    </row>
    <row r="33" spans="1:6" ht="51.75">
      <c r="A33" s="42"/>
      <c r="B33" s="42"/>
      <c r="C33" s="52" t="s">
        <v>110</v>
      </c>
      <c r="D33" s="80">
        <v>220000</v>
      </c>
      <c r="E33" s="80">
        <v>0</v>
      </c>
      <c r="F33" s="80">
        <v>0</v>
      </c>
    </row>
    <row r="34" spans="1:6" ht="34.5">
      <c r="A34" s="42"/>
      <c r="B34" s="42"/>
      <c r="C34" s="52" t="s">
        <v>111</v>
      </c>
      <c r="D34" s="80">
        <v>0</v>
      </c>
      <c r="E34" s="80">
        <v>326956.90000000002</v>
      </c>
      <c r="F34" s="80">
        <v>544928.1</v>
      </c>
    </row>
    <row r="35" spans="1:6" ht="34.5">
      <c r="A35" s="42"/>
      <c r="B35" s="42"/>
      <c r="C35" s="52" t="s">
        <v>112</v>
      </c>
      <c r="D35" s="80">
        <v>-39400</v>
      </c>
      <c r="E35" s="80">
        <v>0</v>
      </c>
      <c r="F35" s="80">
        <v>0</v>
      </c>
    </row>
    <row r="36" spans="1:6" ht="34.5">
      <c r="A36" s="42"/>
      <c r="B36" s="42"/>
      <c r="C36" s="52" t="s">
        <v>113</v>
      </c>
      <c r="D36" s="80">
        <v>0</v>
      </c>
      <c r="E36" s="88">
        <v>127915.2</v>
      </c>
      <c r="F36" s="80">
        <v>127915.2</v>
      </c>
    </row>
  </sheetData>
  <mergeCells count="9">
    <mergeCell ref="A7:B7"/>
    <mergeCell ref="C7:C8"/>
    <mergeCell ref="A1:F1"/>
    <mergeCell ref="A2:F2"/>
    <mergeCell ref="A3:F3"/>
    <mergeCell ref="A4:F4"/>
    <mergeCell ref="A5:F5"/>
    <mergeCell ref="E6:F6"/>
    <mergeCell ref="D7:F7"/>
  </mergeCells>
  <printOptions horizontalCentered="1"/>
  <pageMargins left="0.23622047244094491" right="0.15748031496062992" top="0.19685039370078741" bottom="0.27559055118110237" header="0.15748031496062992" footer="0.19685039370078741"/>
  <pageSetup paperSize="9" scale="65" firstPageNumber="23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9"/>
  <sheetViews>
    <sheetView tabSelected="1" workbookViewId="0">
      <selection activeCell="C7" sqref="C7:C8"/>
    </sheetView>
  </sheetViews>
  <sheetFormatPr defaultColWidth="9.140625" defaultRowHeight="17.25"/>
  <cols>
    <col min="1" max="1" width="9.140625" style="206" bestFit="1" customWidth="1"/>
    <col min="2" max="2" width="11.85546875" style="206" customWidth="1"/>
    <col min="3" max="3" width="84.85546875" style="206" customWidth="1"/>
    <col min="4" max="4" width="15.42578125" style="206" bestFit="1" customWidth="1"/>
    <col min="5" max="5" width="17.42578125" style="206" customWidth="1"/>
    <col min="6" max="6" width="13" style="206" customWidth="1"/>
    <col min="7" max="16384" width="9.140625" style="206"/>
  </cols>
  <sheetData>
    <row r="1" spans="1:92">
      <c r="F1" s="234" t="s">
        <v>174</v>
      </c>
    </row>
    <row r="2" spans="1:92">
      <c r="C2" s="235"/>
      <c r="D2" s="235"/>
      <c r="E2" s="235"/>
      <c r="F2" s="234" t="s">
        <v>106</v>
      </c>
    </row>
    <row r="3" spans="1:92">
      <c r="B3" s="205"/>
      <c r="C3" s="236"/>
      <c r="D3" s="236"/>
      <c r="E3" s="236"/>
      <c r="F3" s="237" t="s">
        <v>175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</row>
    <row r="4" spans="1:92">
      <c r="B4" s="205"/>
      <c r="C4" s="205"/>
      <c r="D4" s="205"/>
      <c r="E4" s="205"/>
      <c r="F4" s="238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</row>
    <row r="5" spans="1:92" ht="50.25" customHeight="1">
      <c r="A5" s="223" t="s">
        <v>173</v>
      </c>
      <c r="B5" s="223"/>
      <c r="C5" s="223"/>
      <c r="D5" s="223"/>
      <c r="E5" s="223"/>
      <c r="F5" s="223"/>
    </row>
    <row r="6" spans="1:92" ht="16.5" customHeight="1">
      <c r="F6" s="203" t="s">
        <v>167</v>
      </c>
    </row>
    <row r="7" spans="1:92" ht="57" customHeight="1">
      <c r="A7" s="202" t="s">
        <v>168</v>
      </c>
      <c r="B7" s="201"/>
      <c r="C7" s="200" t="s">
        <v>169</v>
      </c>
      <c r="D7" s="199" t="s">
        <v>170</v>
      </c>
      <c r="E7" s="198"/>
      <c r="F7" s="197"/>
    </row>
    <row r="8" spans="1:92" ht="40.5" customHeight="1">
      <c r="A8" s="188" t="s">
        <v>24</v>
      </c>
      <c r="B8" s="188" t="s">
        <v>25</v>
      </c>
      <c r="C8" s="214"/>
      <c r="D8" s="215" t="s">
        <v>83</v>
      </c>
      <c r="E8" s="215" t="s">
        <v>160</v>
      </c>
      <c r="F8" s="215" t="s">
        <v>161</v>
      </c>
    </row>
    <row r="9" spans="1:92">
      <c r="A9" s="216"/>
      <c r="B9" s="216"/>
      <c r="C9" s="224" t="s">
        <v>171</v>
      </c>
      <c r="D9" s="218">
        <f>D10</f>
        <v>0</v>
      </c>
      <c r="E9" s="218">
        <f>E10</f>
        <v>3442060.7</v>
      </c>
      <c r="F9" s="218">
        <f>F10</f>
        <v>0</v>
      </c>
    </row>
    <row r="10" spans="1:92">
      <c r="A10" s="216"/>
      <c r="B10" s="217"/>
      <c r="C10" s="224" t="s">
        <v>37</v>
      </c>
      <c r="D10" s="218">
        <f t="shared" ref="D10:F10" si="0">+D12</f>
        <v>0</v>
      </c>
      <c r="E10" s="218">
        <f t="shared" si="0"/>
        <v>3442060.7</v>
      </c>
      <c r="F10" s="218">
        <f t="shared" si="0"/>
        <v>0</v>
      </c>
    </row>
    <row r="11" spans="1:92">
      <c r="A11" s="215"/>
      <c r="B11" s="215"/>
      <c r="C11" s="219" t="s">
        <v>134</v>
      </c>
      <c r="D11" s="218"/>
      <c r="E11" s="218"/>
      <c r="F11" s="218"/>
    </row>
    <row r="12" spans="1:92">
      <c r="A12" s="225">
        <v>1049</v>
      </c>
      <c r="B12" s="226"/>
      <c r="C12" s="220" t="s">
        <v>44</v>
      </c>
      <c r="D12" s="227">
        <f>D19</f>
        <v>0</v>
      </c>
      <c r="E12" s="228">
        <f>E19</f>
        <v>3442060.7</v>
      </c>
      <c r="F12" s="228">
        <f>F19</f>
        <v>0</v>
      </c>
    </row>
    <row r="13" spans="1:92">
      <c r="A13" s="225"/>
      <c r="B13" s="226"/>
      <c r="C13" s="219" t="s">
        <v>135</v>
      </c>
      <c r="D13" s="229"/>
      <c r="E13" s="230"/>
      <c r="F13" s="230"/>
    </row>
    <row r="14" spans="1:92" ht="34.5">
      <c r="A14" s="225"/>
      <c r="B14" s="226"/>
      <c r="C14" s="220" t="s">
        <v>136</v>
      </c>
      <c r="D14" s="229"/>
      <c r="E14" s="230"/>
      <c r="F14" s="230"/>
    </row>
    <row r="15" spans="1:92">
      <c r="A15" s="225"/>
      <c r="B15" s="226"/>
      <c r="C15" s="219" t="s">
        <v>137</v>
      </c>
      <c r="D15" s="229"/>
      <c r="E15" s="230"/>
      <c r="F15" s="230"/>
    </row>
    <row r="16" spans="1:92" ht="51.75">
      <c r="A16" s="225"/>
      <c r="B16" s="226"/>
      <c r="C16" s="220" t="s">
        <v>138</v>
      </c>
      <c r="D16" s="231"/>
      <c r="E16" s="232"/>
      <c r="F16" s="232"/>
    </row>
    <row r="17" spans="1:6">
      <c r="A17" s="226" t="s">
        <v>172</v>
      </c>
      <c r="B17" s="226"/>
      <c r="C17" s="226"/>
      <c r="D17" s="233"/>
      <c r="E17" s="233"/>
      <c r="F17" s="233"/>
    </row>
    <row r="18" spans="1:6">
      <c r="A18" s="215"/>
      <c r="B18" s="215">
        <v>21001</v>
      </c>
      <c r="C18" s="219" t="s">
        <v>139</v>
      </c>
      <c r="D18" s="221"/>
      <c r="E18" s="221"/>
      <c r="F18" s="221"/>
    </row>
    <row r="19" spans="1:6" ht="27" customHeight="1">
      <c r="A19" s="215"/>
      <c r="B19" s="215"/>
      <c r="C19" s="220" t="s">
        <v>46</v>
      </c>
      <c r="D19" s="227">
        <f>+'1'!D15</f>
        <v>0</v>
      </c>
      <c r="E19" s="227">
        <f>+'1'!E15</f>
        <v>3442060.7</v>
      </c>
      <c r="F19" s="227">
        <f>+'1'!F15</f>
        <v>0</v>
      </c>
    </row>
    <row r="20" spans="1:6">
      <c r="A20" s="215"/>
      <c r="B20" s="215"/>
      <c r="C20" s="219" t="s">
        <v>140</v>
      </c>
      <c r="D20" s="229"/>
      <c r="E20" s="229"/>
      <c r="F20" s="229"/>
    </row>
    <row r="21" spans="1:6" ht="51.75">
      <c r="A21" s="215"/>
      <c r="B21" s="215"/>
      <c r="C21" s="220" t="s">
        <v>142</v>
      </c>
      <c r="D21" s="229"/>
      <c r="E21" s="229"/>
      <c r="F21" s="229"/>
    </row>
    <row r="22" spans="1:6">
      <c r="A22" s="215"/>
      <c r="B22" s="215"/>
      <c r="C22" s="219" t="s">
        <v>141</v>
      </c>
      <c r="D22" s="229"/>
      <c r="E22" s="229"/>
      <c r="F22" s="229"/>
    </row>
    <row r="23" spans="1:6" ht="34.5">
      <c r="A23" s="215"/>
      <c r="B23" s="215"/>
      <c r="C23" s="220" t="s">
        <v>59</v>
      </c>
      <c r="D23" s="231"/>
      <c r="E23" s="231"/>
      <c r="F23" s="231"/>
    </row>
    <row r="25" spans="1:6">
      <c r="E25" s="222"/>
    </row>
    <row r="26" spans="1:6">
      <c r="E26" s="222"/>
    </row>
    <row r="27" spans="1:6">
      <c r="E27" s="222"/>
    </row>
    <row r="28" spans="1:6">
      <c r="E28" s="222"/>
    </row>
    <row r="29" spans="1:6">
      <c r="E29" s="222"/>
    </row>
  </sheetData>
  <mergeCells count="13">
    <mergeCell ref="A17:C17"/>
    <mergeCell ref="D19:D23"/>
    <mergeCell ref="E19:E23"/>
    <mergeCell ref="F19:F23"/>
    <mergeCell ref="A5:F5"/>
    <mergeCell ref="A7:B7"/>
    <mergeCell ref="C7:C8"/>
    <mergeCell ref="D7:F7"/>
    <mergeCell ref="A12:A16"/>
    <mergeCell ref="B12:B16"/>
    <mergeCell ref="D12:D16"/>
    <mergeCell ref="E12:E16"/>
    <mergeCell ref="F12:F16"/>
  </mergeCells>
  <pageMargins left="0.23622047244094491" right="0.19685039370078741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/>
  </sheetViews>
  <sheetFormatPr defaultRowHeight="17.25"/>
  <cols>
    <col min="1" max="1" width="28.5703125" style="97" customWidth="1"/>
    <col min="2" max="2" width="69.42578125" style="97" customWidth="1"/>
    <col min="3" max="3" width="18" style="98" customWidth="1"/>
    <col min="4" max="4" width="18.7109375" style="98" customWidth="1"/>
    <col min="5" max="5" width="17.140625" style="98" customWidth="1"/>
    <col min="6" max="11" width="9.140625" style="97"/>
    <col min="12" max="12" width="9.5703125" style="97" bestFit="1" customWidth="1"/>
    <col min="13" max="14" width="9.140625" style="97"/>
    <col min="15" max="15" width="9.85546875" style="97" bestFit="1" customWidth="1"/>
    <col min="16" max="32" width="9.140625" style="97"/>
    <col min="33" max="33" width="9.42578125" style="97" bestFit="1" customWidth="1"/>
    <col min="34" max="40" width="9.140625" style="97"/>
    <col min="41" max="41" width="10" style="97" bestFit="1" customWidth="1"/>
    <col min="42" max="256" width="9.140625" style="97"/>
    <col min="257" max="257" width="28.5703125" style="97" customWidth="1"/>
    <col min="258" max="258" width="69.42578125" style="97" customWidth="1"/>
    <col min="259" max="259" width="18" style="97" customWidth="1"/>
    <col min="260" max="260" width="16.85546875" style="97" customWidth="1"/>
    <col min="261" max="261" width="17.140625" style="97" customWidth="1"/>
    <col min="262" max="267" width="9.140625" style="97"/>
    <col min="268" max="268" width="9.5703125" style="97" bestFit="1" customWidth="1"/>
    <col min="269" max="270" width="9.140625" style="97"/>
    <col min="271" max="271" width="9.85546875" style="97" bestFit="1" customWidth="1"/>
    <col min="272" max="288" width="9.140625" style="97"/>
    <col min="289" max="289" width="9.42578125" style="97" bestFit="1" customWidth="1"/>
    <col min="290" max="296" width="9.140625" style="97"/>
    <col min="297" max="297" width="10" style="97" bestFit="1" customWidth="1"/>
    <col min="298" max="512" width="9.140625" style="97"/>
    <col min="513" max="513" width="28.5703125" style="97" customWidth="1"/>
    <col min="514" max="514" width="69.42578125" style="97" customWidth="1"/>
    <col min="515" max="515" width="18" style="97" customWidth="1"/>
    <col min="516" max="516" width="16.85546875" style="97" customWidth="1"/>
    <col min="517" max="517" width="17.140625" style="97" customWidth="1"/>
    <col min="518" max="523" width="9.140625" style="97"/>
    <col min="524" max="524" width="9.5703125" style="97" bestFit="1" customWidth="1"/>
    <col min="525" max="526" width="9.140625" style="97"/>
    <col min="527" max="527" width="9.85546875" style="97" bestFit="1" customWidth="1"/>
    <col min="528" max="544" width="9.140625" style="97"/>
    <col min="545" max="545" width="9.42578125" style="97" bestFit="1" customWidth="1"/>
    <col min="546" max="552" width="9.140625" style="97"/>
    <col min="553" max="553" width="10" style="97" bestFit="1" customWidth="1"/>
    <col min="554" max="768" width="9.140625" style="97"/>
    <col min="769" max="769" width="28.5703125" style="97" customWidth="1"/>
    <col min="770" max="770" width="69.42578125" style="97" customWidth="1"/>
    <col min="771" max="771" width="18" style="97" customWidth="1"/>
    <col min="772" max="772" width="16.85546875" style="97" customWidth="1"/>
    <col min="773" max="773" width="17.140625" style="97" customWidth="1"/>
    <col min="774" max="779" width="9.140625" style="97"/>
    <col min="780" max="780" width="9.5703125" style="97" bestFit="1" customWidth="1"/>
    <col min="781" max="782" width="9.140625" style="97"/>
    <col min="783" max="783" width="9.85546875" style="97" bestFit="1" customWidth="1"/>
    <col min="784" max="800" width="9.140625" style="97"/>
    <col min="801" max="801" width="9.42578125" style="97" bestFit="1" customWidth="1"/>
    <col min="802" max="808" width="9.140625" style="97"/>
    <col min="809" max="809" width="10" style="97" bestFit="1" customWidth="1"/>
    <col min="810" max="1024" width="9.140625" style="97"/>
    <col min="1025" max="1025" width="28.5703125" style="97" customWidth="1"/>
    <col min="1026" max="1026" width="69.42578125" style="97" customWidth="1"/>
    <col min="1027" max="1027" width="18" style="97" customWidth="1"/>
    <col min="1028" max="1028" width="16.85546875" style="97" customWidth="1"/>
    <col min="1029" max="1029" width="17.140625" style="97" customWidth="1"/>
    <col min="1030" max="1035" width="9.140625" style="97"/>
    <col min="1036" max="1036" width="9.5703125" style="97" bestFit="1" customWidth="1"/>
    <col min="1037" max="1038" width="9.140625" style="97"/>
    <col min="1039" max="1039" width="9.85546875" style="97" bestFit="1" customWidth="1"/>
    <col min="1040" max="1056" width="9.140625" style="97"/>
    <col min="1057" max="1057" width="9.42578125" style="97" bestFit="1" customWidth="1"/>
    <col min="1058" max="1064" width="9.140625" style="97"/>
    <col min="1065" max="1065" width="10" style="97" bestFit="1" customWidth="1"/>
    <col min="1066" max="1280" width="9.140625" style="97"/>
    <col min="1281" max="1281" width="28.5703125" style="97" customWidth="1"/>
    <col min="1282" max="1282" width="69.42578125" style="97" customWidth="1"/>
    <col min="1283" max="1283" width="18" style="97" customWidth="1"/>
    <col min="1284" max="1284" width="16.85546875" style="97" customWidth="1"/>
    <col min="1285" max="1285" width="17.140625" style="97" customWidth="1"/>
    <col min="1286" max="1291" width="9.140625" style="97"/>
    <col min="1292" max="1292" width="9.5703125" style="97" bestFit="1" customWidth="1"/>
    <col min="1293" max="1294" width="9.140625" style="97"/>
    <col min="1295" max="1295" width="9.85546875" style="97" bestFit="1" customWidth="1"/>
    <col min="1296" max="1312" width="9.140625" style="97"/>
    <col min="1313" max="1313" width="9.42578125" style="97" bestFit="1" customWidth="1"/>
    <col min="1314" max="1320" width="9.140625" style="97"/>
    <col min="1321" max="1321" width="10" style="97" bestFit="1" customWidth="1"/>
    <col min="1322" max="1536" width="9.140625" style="97"/>
    <col min="1537" max="1537" width="28.5703125" style="97" customWidth="1"/>
    <col min="1538" max="1538" width="69.42578125" style="97" customWidth="1"/>
    <col min="1539" max="1539" width="18" style="97" customWidth="1"/>
    <col min="1540" max="1540" width="16.85546875" style="97" customWidth="1"/>
    <col min="1541" max="1541" width="17.140625" style="97" customWidth="1"/>
    <col min="1542" max="1547" width="9.140625" style="97"/>
    <col min="1548" max="1548" width="9.5703125" style="97" bestFit="1" customWidth="1"/>
    <col min="1549" max="1550" width="9.140625" style="97"/>
    <col min="1551" max="1551" width="9.85546875" style="97" bestFit="1" customWidth="1"/>
    <col min="1552" max="1568" width="9.140625" style="97"/>
    <col min="1569" max="1569" width="9.42578125" style="97" bestFit="1" customWidth="1"/>
    <col min="1570" max="1576" width="9.140625" style="97"/>
    <col min="1577" max="1577" width="10" style="97" bestFit="1" customWidth="1"/>
    <col min="1578" max="1792" width="9.140625" style="97"/>
    <col min="1793" max="1793" width="28.5703125" style="97" customWidth="1"/>
    <col min="1794" max="1794" width="69.42578125" style="97" customWidth="1"/>
    <col min="1795" max="1795" width="18" style="97" customWidth="1"/>
    <col min="1796" max="1796" width="16.85546875" style="97" customWidth="1"/>
    <col min="1797" max="1797" width="17.140625" style="97" customWidth="1"/>
    <col min="1798" max="1803" width="9.140625" style="97"/>
    <col min="1804" max="1804" width="9.5703125" style="97" bestFit="1" customWidth="1"/>
    <col min="1805" max="1806" width="9.140625" style="97"/>
    <col min="1807" max="1807" width="9.85546875" style="97" bestFit="1" customWidth="1"/>
    <col min="1808" max="1824" width="9.140625" style="97"/>
    <col min="1825" max="1825" width="9.42578125" style="97" bestFit="1" customWidth="1"/>
    <col min="1826" max="1832" width="9.140625" style="97"/>
    <col min="1833" max="1833" width="10" style="97" bestFit="1" customWidth="1"/>
    <col min="1834" max="2048" width="9.140625" style="97"/>
    <col min="2049" max="2049" width="28.5703125" style="97" customWidth="1"/>
    <col min="2050" max="2050" width="69.42578125" style="97" customWidth="1"/>
    <col min="2051" max="2051" width="18" style="97" customWidth="1"/>
    <col min="2052" max="2052" width="16.85546875" style="97" customWidth="1"/>
    <col min="2053" max="2053" width="17.140625" style="97" customWidth="1"/>
    <col min="2054" max="2059" width="9.140625" style="97"/>
    <col min="2060" max="2060" width="9.5703125" style="97" bestFit="1" customWidth="1"/>
    <col min="2061" max="2062" width="9.140625" style="97"/>
    <col min="2063" max="2063" width="9.85546875" style="97" bestFit="1" customWidth="1"/>
    <col min="2064" max="2080" width="9.140625" style="97"/>
    <col min="2081" max="2081" width="9.42578125" style="97" bestFit="1" customWidth="1"/>
    <col min="2082" max="2088" width="9.140625" style="97"/>
    <col min="2089" max="2089" width="10" style="97" bestFit="1" customWidth="1"/>
    <col min="2090" max="2304" width="9.140625" style="97"/>
    <col min="2305" max="2305" width="28.5703125" style="97" customWidth="1"/>
    <col min="2306" max="2306" width="69.42578125" style="97" customWidth="1"/>
    <col min="2307" max="2307" width="18" style="97" customWidth="1"/>
    <col min="2308" max="2308" width="16.85546875" style="97" customWidth="1"/>
    <col min="2309" max="2309" width="17.140625" style="97" customWidth="1"/>
    <col min="2310" max="2315" width="9.140625" style="97"/>
    <col min="2316" max="2316" width="9.5703125" style="97" bestFit="1" customWidth="1"/>
    <col min="2317" max="2318" width="9.140625" style="97"/>
    <col min="2319" max="2319" width="9.85546875" style="97" bestFit="1" customWidth="1"/>
    <col min="2320" max="2336" width="9.140625" style="97"/>
    <col min="2337" max="2337" width="9.42578125" style="97" bestFit="1" customWidth="1"/>
    <col min="2338" max="2344" width="9.140625" style="97"/>
    <col min="2345" max="2345" width="10" style="97" bestFit="1" customWidth="1"/>
    <col min="2346" max="2560" width="9.140625" style="97"/>
    <col min="2561" max="2561" width="28.5703125" style="97" customWidth="1"/>
    <col min="2562" max="2562" width="69.42578125" style="97" customWidth="1"/>
    <col min="2563" max="2563" width="18" style="97" customWidth="1"/>
    <col min="2564" max="2564" width="16.85546875" style="97" customWidth="1"/>
    <col min="2565" max="2565" width="17.140625" style="97" customWidth="1"/>
    <col min="2566" max="2571" width="9.140625" style="97"/>
    <col min="2572" max="2572" width="9.5703125" style="97" bestFit="1" customWidth="1"/>
    <col min="2573" max="2574" width="9.140625" style="97"/>
    <col min="2575" max="2575" width="9.85546875" style="97" bestFit="1" customWidth="1"/>
    <col min="2576" max="2592" width="9.140625" style="97"/>
    <col min="2593" max="2593" width="9.42578125" style="97" bestFit="1" customWidth="1"/>
    <col min="2594" max="2600" width="9.140625" style="97"/>
    <col min="2601" max="2601" width="10" style="97" bestFit="1" customWidth="1"/>
    <col min="2602" max="2816" width="9.140625" style="97"/>
    <col min="2817" max="2817" width="28.5703125" style="97" customWidth="1"/>
    <col min="2818" max="2818" width="69.42578125" style="97" customWidth="1"/>
    <col min="2819" max="2819" width="18" style="97" customWidth="1"/>
    <col min="2820" max="2820" width="16.85546875" style="97" customWidth="1"/>
    <col min="2821" max="2821" width="17.140625" style="97" customWidth="1"/>
    <col min="2822" max="2827" width="9.140625" style="97"/>
    <col min="2828" max="2828" width="9.5703125" style="97" bestFit="1" customWidth="1"/>
    <col min="2829" max="2830" width="9.140625" style="97"/>
    <col min="2831" max="2831" width="9.85546875" style="97" bestFit="1" customWidth="1"/>
    <col min="2832" max="2848" width="9.140625" style="97"/>
    <col min="2849" max="2849" width="9.42578125" style="97" bestFit="1" customWidth="1"/>
    <col min="2850" max="2856" width="9.140625" style="97"/>
    <col min="2857" max="2857" width="10" style="97" bestFit="1" customWidth="1"/>
    <col min="2858" max="3072" width="9.140625" style="97"/>
    <col min="3073" max="3073" width="28.5703125" style="97" customWidth="1"/>
    <col min="3074" max="3074" width="69.42578125" style="97" customWidth="1"/>
    <col min="3075" max="3075" width="18" style="97" customWidth="1"/>
    <col min="3076" max="3076" width="16.85546875" style="97" customWidth="1"/>
    <col min="3077" max="3077" width="17.140625" style="97" customWidth="1"/>
    <col min="3078" max="3083" width="9.140625" style="97"/>
    <col min="3084" max="3084" width="9.5703125" style="97" bestFit="1" customWidth="1"/>
    <col min="3085" max="3086" width="9.140625" style="97"/>
    <col min="3087" max="3087" width="9.85546875" style="97" bestFit="1" customWidth="1"/>
    <col min="3088" max="3104" width="9.140625" style="97"/>
    <col min="3105" max="3105" width="9.42578125" style="97" bestFit="1" customWidth="1"/>
    <col min="3106" max="3112" width="9.140625" style="97"/>
    <col min="3113" max="3113" width="10" style="97" bestFit="1" customWidth="1"/>
    <col min="3114" max="3328" width="9.140625" style="97"/>
    <col min="3329" max="3329" width="28.5703125" style="97" customWidth="1"/>
    <col min="3330" max="3330" width="69.42578125" style="97" customWidth="1"/>
    <col min="3331" max="3331" width="18" style="97" customWidth="1"/>
    <col min="3332" max="3332" width="16.85546875" style="97" customWidth="1"/>
    <col min="3333" max="3333" width="17.140625" style="97" customWidth="1"/>
    <col min="3334" max="3339" width="9.140625" style="97"/>
    <col min="3340" max="3340" width="9.5703125" style="97" bestFit="1" customWidth="1"/>
    <col min="3341" max="3342" width="9.140625" style="97"/>
    <col min="3343" max="3343" width="9.85546875" style="97" bestFit="1" customWidth="1"/>
    <col min="3344" max="3360" width="9.140625" style="97"/>
    <col min="3361" max="3361" width="9.42578125" style="97" bestFit="1" customWidth="1"/>
    <col min="3362" max="3368" width="9.140625" style="97"/>
    <col min="3369" max="3369" width="10" style="97" bestFit="1" customWidth="1"/>
    <col min="3370" max="3584" width="9.140625" style="97"/>
    <col min="3585" max="3585" width="28.5703125" style="97" customWidth="1"/>
    <col min="3586" max="3586" width="69.42578125" style="97" customWidth="1"/>
    <col min="3587" max="3587" width="18" style="97" customWidth="1"/>
    <col min="3588" max="3588" width="16.85546875" style="97" customWidth="1"/>
    <col min="3589" max="3589" width="17.140625" style="97" customWidth="1"/>
    <col min="3590" max="3595" width="9.140625" style="97"/>
    <col min="3596" max="3596" width="9.5703125" style="97" bestFit="1" customWidth="1"/>
    <col min="3597" max="3598" width="9.140625" style="97"/>
    <col min="3599" max="3599" width="9.85546875" style="97" bestFit="1" customWidth="1"/>
    <col min="3600" max="3616" width="9.140625" style="97"/>
    <col min="3617" max="3617" width="9.42578125" style="97" bestFit="1" customWidth="1"/>
    <col min="3618" max="3624" width="9.140625" style="97"/>
    <col min="3625" max="3625" width="10" style="97" bestFit="1" customWidth="1"/>
    <col min="3626" max="3840" width="9.140625" style="97"/>
    <col min="3841" max="3841" width="28.5703125" style="97" customWidth="1"/>
    <col min="3842" max="3842" width="69.42578125" style="97" customWidth="1"/>
    <col min="3843" max="3843" width="18" style="97" customWidth="1"/>
    <col min="3844" max="3844" width="16.85546875" style="97" customWidth="1"/>
    <col min="3845" max="3845" width="17.140625" style="97" customWidth="1"/>
    <col min="3846" max="3851" width="9.140625" style="97"/>
    <col min="3852" max="3852" width="9.5703125" style="97" bestFit="1" customWidth="1"/>
    <col min="3853" max="3854" width="9.140625" style="97"/>
    <col min="3855" max="3855" width="9.85546875" style="97" bestFit="1" customWidth="1"/>
    <col min="3856" max="3872" width="9.140625" style="97"/>
    <col min="3873" max="3873" width="9.42578125" style="97" bestFit="1" customWidth="1"/>
    <col min="3874" max="3880" width="9.140625" style="97"/>
    <col min="3881" max="3881" width="10" style="97" bestFit="1" customWidth="1"/>
    <col min="3882" max="4096" width="9.140625" style="97"/>
    <col min="4097" max="4097" width="28.5703125" style="97" customWidth="1"/>
    <col min="4098" max="4098" width="69.42578125" style="97" customWidth="1"/>
    <col min="4099" max="4099" width="18" style="97" customWidth="1"/>
    <col min="4100" max="4100" width="16.85546875" style="97" customWidth="1"/>
    <col min="4101" max="4101" width="17.140625" style="97" customWidth="1"/>
    <col min="4102" max="4107" width="9.140625" style="97"/>
    <col min="4108" max="4108" width="9.5703125" style="97" bestFit="1" customWidth="1"/>
    <col min="4109" max="4110" width="9.140625" style="97"/>
    <col min="4111" max="4111" width="9.85546875" style="97" bestFit="1" customWidth="1"/>
    <col min="4112" max="4128" width="9.140625" style="97"/>
    <col min="4129" max="4129" width="9.42578125" style="97" bestFit="1" customWidth="1"/>
    <col min="4130" max="4136" width="9.140625" style="97"/>
    <col min="4137" max="4137" width="10" style="97" bestFit="1" customWidth="1"/>
    <col min="4138" max="4352" width="9.140625" style="97"/>
    <col min="4353" max="4353" width="28.5703125" style="97" customWidth="1"/>
    <col min="4354" max="4354" width="69.42578125" style="97" customWidth="1"/>
    <col min="4355" max="4355" width="18" style="97" customWidth="1"/>
    <col min="4356" max="4356" width="16.85546875" style="97" customWidth="1"/>
    <col min="4357" max="4357" width="17.140625" style="97" customWidth="1"/>
    <col min="4358" max="4363" width="9.140625" style="97"/>
    <col min="4364" max="4364" width="9.5703125" style="97" bestFit="1" customWidth="1"/>
    <col min="4365" max="4366" width="9.140625" style="97"/>
    <col min="4367" max="4367" width="9.85546875" style="97" bestFit="1" customWidth="1"/>
    <col min="4368" max="4384" width="9.140625" style="97"/>
    <col min="4385" max="4385" width="9.42578125" style="97" bestFit="1" customWidth="1"/>
    <col min="4386" max="4392" width="9.140625" style="97"/>
    <col min="4393" max="4393" width="10" style="97" bestFit="1" customWidth="1"/>
    <col min="4394" max="4608" width="9.140625" style="97"/>
    <col min="4609" max="4609" width="28.5703125" style="97" customWidth="1"/>
    <col min="4610" max="4610" width="69.42578125" style="97" customWidth="1"/>
    <col min="4611" max="4611" width="18" style="97" customWidth="1"/>
    <col min="4612" max="4612" width="16.85546875" style="97" customWidth="1"/>
    <col min="4613" max="4613" width="17.140625" style="97" customWidth="1"/>
    <col min="4614" max="4619" width="9.140625" style="97"/>
    <col min="4620" max="4620" width="9.5703125" style="97" bestFit="1" customWidth="1"/>
    <col min="4621" max="4622" width="9.140625" style="97"/>
    <col min="4623" max="4623" width="9.85546875" style="97" bestFit="1" customWidth="1"/>
    <col min="4624" max="4640" width="9.140625" style="97"/>
    <col min="4641" max="4641" width="9.42578125" style="97" bestFit="1" customWidth="1"/>
    <col min="4642" max="4648" width="9.140625" style="97"/>
    <col min="4649" max="4649" width="10" style="97" bestFit="1" customWidth="1"/>
    <col min="4650" max="4864" width="9.140625" style="97"/>
    <col min="4865" max="4865" width="28.5703125" style="97" customWidth="1"/>
    <col min="4866" max="4866" width="69.42578125" style="97" customWidth="1"/>
    <col min="4867" max="4867" width="18" style="97" customWidth="1"/>
    <col min="4868" max="4868" width="16.85546875" style="97" customWidth="1"/>
    <col min="4869" max="4869" width="17.140625" style="97" customWidth="1"/>
    <col min="4870" max="4875" width="9.140625" style="97"/>
    <col min="4876" max="4876" width="9.5703125" style="97" bestFit="1" customWidth="1"/>
    <col min="4877" max="4878" width="9.140625" style="97"/>
    <col min="4879" max="4879" width="9.85546875" style="97" bestFit="1" customWidth="1"/>
    <col min="4880" max="4896" width="9.140625" style="97"/>
    <col min="4897" max="4897" width="9.42578125" style="97" bestFit="1" customWidth="1"/>
    <col min="4898" max="4904" width="9.140625" style="97"/>
    <col min="4905" max="4905" width="10" style="97" bestFit="1" customWidth="1"/>
    <col min="4906" max="5120" width="9.140625" style="97"/>
    <col min="5121" max="5121" width="28.5703125" style="97" customWidth="1"/>
    <col min="5122" max="5122" width="69.42578125" style="97" customWidth="1"/>
    <col min="5123" max="5123" width="18" style="97" customWidth="1"/>
    <col min="5124" max="5124" width="16.85546875" style="97" customWidth="1"/>
    <col min="5125" max="5125" width="17.140625" style="97" customWidth="1"/>
    <col min="5126" max="5131" width="9.140625" style="97"/>
    <col min="5132" max="5132" width="9.5703125" style="97" bestFit="1" customWidth="1"/>
    <col min="5133" max="5134" width="9.140625" style="97"/>
    <col min="5135" max="5135" width="9.85546875" style="97" bestFit="1" customWidth="1"/>
    <col min="5136" max="5152" width="9.140625" style="97"/>
    <col min="5153" max="5153" width="9.42578125" style="97" bestFit="1" customWidth="1"/>
    <col min="5154" max="5160" width="9.140625" style="97"/>
    <col min="5161" max="5161" width="10" style="97" bestFit="1" customWidth="1"/>
    <col min="5162" max="5376" width="9.140625" style="97"/>
    <col min="5377" max="5377" width="28.5703125" style="97" customWidth="1"/>
    <col min="5378" max="5378" width="69.42578125" style="97" customWidth="1"/>
    <col min="5379" max="5379" width="18" style="97" customWidth="1"/>
    <col min="5380" max="5380" width="16.85546875" style="97" customWidth="1"/>
    <col min="5381" max="5381" width="17.140625" style="97" customWidth="1"/>
    <col min="5382" max="5387" width="9.140625" style="97"/>
    <col min="5388" max="5388" width="9.5703125" style="97" bestFit="1" customWidth="1"/>
    <col min="5389" max="5390" width="9.140625" style="97"/>
    <col min="5391" max="5391" width="9.85546875" style="97" bestFit="1" customWidth="1"/>
    <col min="5392" max="5408" width="9.140625" style="97"/>
    <col min="5409" max="5409" width="9.42578125" style="97" bestFit="1" customWidth="1"/>
    <col min="5410" max="5416" width="9.140625" style="97"/>
    <col min="5417" max="5417" width="10" style="97" bestFit="1" customWidth="1"/>
    <col min="5418" max="5632" width="9.140625" style="97"/>
    <col min="5633" max="5633" width="28.5703125" style="97" customWidth="1"/>
    <col min="5634" max="5634" width="69.42578125" style="97" customWidth="1"/>
    <col min="5635" max="5635" width="18" style="97" customWidth="1"/>
    <col min="5636" max="5636" width="16.85546875" style="97" customWidth="1"/>
    <col min="5637" max="5637" width="17.140625" style="97" customWidth="1"/>
    <col min="5638" max="5643" width="9.140625" style="97"/>
    <col min="5644" max="5644" width="9.5703125" style="97" bestFit="1" customWidth="1"/>
    <col min="5645" max="5646" width="9.140625" style="97"/>
    <col min="5647" max="5647" width="9.85546875" style="97" bestFit="1" customWidth="1"/>
    <col min="5648" max="5664" width="9.140625" style="97"/>
    <col min="5665" max="5665" width="9.42578125" style="97" bestFit="1" customWidth="1"/>
    <col min="5666" max="5672" width="9.140625" style="97"/>
    <col min="5673" max="5673" width="10" style="97" bestFit="1" customWidth="1"/>
    <col min="5674" max="5888" width="9.140625" style="97"/>
    <col min="5889" max="5889" width="28.5703125" style="97" customWidth="1"/>
    <col min="5890" max="5890" width="69.42578125" style="97" customWidth="1"/>
    <col min="5891" max="5891" width="18" style="97" customWidth="1"/>
    <col min="5892" max="5892" width="16.85546875" style="97" customWidth="1"/>
    <col min="5893" max="5893" width="17.140625" style="97" customWidth="1"/>
    <col min="5894" max="5899" width="9.140625" style="97"/>
    <col min="5900" max="5900" width="9.5703125" style="97" bestFit="1" customWidth="1"/>
    <col min="5901" max="5902" width="9.140625" style="97"/>
    <col min="5903" max="5903" width="9.85546875" style="97" bestFit="1" customWidth="1"/>
    <col min="5904" max="5920" width="9.140625" style="97"/>
    <col min="5921" max="5921" width="9.42578125" style="97" bestFit="1" customWidth="1"/>
    <col min="5922" max="5928" width="9.140625" style="97"/>
    <col min="5929" max="5929" width="10" style="97" bestFit="1" customWidth="1"/>
    <col min="5930" max="6144" width="9.140625" style="97"/>
    <col min="6145" max="6145" width="28.5703125" style="97" customWidth="1"/>
    <col min="6146" max="6146" width="69.42578125" style="97" customWidth="1"/>
    <col min="6147" max="6147" width="18" style="97" customWidth="1"/>
    <col min="6148" max="6148" width="16.85546875" style="97" customWidth="1"/>
    <col min="6149" max="6149" width="17.140625" style="97" customWidth="1"/>
    <col min="6150" max="6155" width="9.140625" style="97"/>
    <col min="6156" max="6156" width="9.5703125" style="97" bestFit="1" customWidth="1"/>
    <col min="6157" max="6158" width="9.140625" style="97"/>
    <col min="6159" max="6159" width="9.85546875" style="97" bestFit="1" customWidth="1"/>
    <col min="6160" max="6176" width="9.140625" style="97"/>
    <col min="6177" max="6177" width="9.42578125" style="97" bestFit="1" customWidth="1"/>
    <col min="6178" max="6184" width="9.140625" style="97"/>
    <col min="6185" max="6185" width="10" style="97" bestFit="1" customWidth="1"/>
    <col min="6186" max="6400" width="9.140625" style="97"/>
    <col min="6401" max="6401" width="28.5703125" style="97" customWidth="1"/>
    <col min="6402" max="6402" width="69.42578125" style="97" customWidth="1"/>
    <col min="6403" max="6403" width="18" style="97" customWidth="1"/>
    <col min="6404" max="6404" width="16.85546875" style="97" customWidth="1"/>
    <col min="6405" max="6405" width="17.140625" style="97" customWidth="1"/>
    <col min="6406" max="6411" width="9.140625" style="97"/>
    <col min="6412" max="6412" width="9.5703125" style="97" bestFit="1" customWidth="1"/>
    <col min="6413" max="6414" width="9.140625" style="97"/>
    <col min="6415" max="6415" width="9.85546875" style="97" bestFit="1" customWidth="1"/>
    <col min="6416" max="6432" width="9.140625" style="97"/>
    <col min="6433" max="6433" width="9.42578125" style="97" bestFit="1" customWidth="1"/>
    <col min="6434" max="6440" width="9.140625" style="97"/>
    <col min="6441" max="6441" width="10" style="97" bestFit="1" customWidth="1"/>
    <col min="6442" max="6656" width="9.140625" style="97"/>
    <col min="6657" max="6657" width="28.5703125" style="97" customWidth="1"/>
    <col min="6658" max="6658" width="69.42578125" style="97" customWidth="1"/>
    <col min="6659" max="6659" width="18" style="97" customWidth="1"/>
    <col min="6660" max="6660" width="16.85546875" style="97" customWidth="1"/>
    <col min="6661" max="6661" width="17.140625" style="97" customWidth="1"/>
    <col min="6662" max="6667" width="9.140625" style="97"/>
    <col min="6668" max="6668" width="9.5703125" style="97" bestFit="1" customWidth="1"/>
    <col min="6669" max="6670" width="9.140625" style="97"/>
    <col min="6671" max="6671" width="9.85546875" style="97" bestFit="1" customWidth="1"/>
    <col min="6672" max="6688" width="9.140625" style="97"/>
    <col min="6689" max="6689" width="9.42578125" style="97" bestFit="1" customWidth="1"/>
    <col min="6690" max="6696" width="9.140625" style="97"/>
    <col min="6697" max="6697" width="10" style="97" bestFit="1" customWidth="1"/>
    <col min="6698" max="6912" width="9.140625" style="97"/>
    <col min="6913" max="6913" width="28.5703125" style="97" customWidth="1"/>
    <col min="6914" max="6914" width="69.42578125" style="97" customWidth="1"/>
    <col min="6915" max="6915" width="18" style="97" customWidth="1"/>
    <col min="6916" max="6916" width="16.85546875" style="97" customWidth="1"/>
    <col min="6917" max="6917" width="17.140625" style="97" customWidth="1"/>
    <col min="6918" max="6923" width="9.140625" style="97"/>
    <col min="6924" max="6924" width="9.5703125" style="97" bestFit="1" customWidth="1"/>
    <col min="6925" max="6926" width="9.140625" style="97"/>
    <col min="6927" max="6927" width="9.85546875" style="97" bestFit="1" customWidth="1"/>
    <col min="6928" max="6944" width="9.140625" style="97"/>
    <col min="6945" max="6945" width="9.42578125" style="97" bestFit="1" customWidth="1"/>
    <col min="6946" max="6952" width="9.140625" style="97"/>
    <col min="6953" max="6953" width="10" style="97" bestFit="1" customWidth="1"/>
    <col min="6954" max="7168" width="9.140625" style="97"/>
    <col min="7169" max="7169" width="28.5703125" style="97" customWidth="1"/>
    <col min="7170" max="7170" width="69.42578125" style="97" customWidth="1"/>
    <col min="7171" max="7171" width="18" style="97" customWidth="1"/>
    <col min="7172" max="7172" width="16.85546875" style="97" customWidth="1"/>
    <col min="7173" max="7173" width="17.140625" style="97" customWidth="1"/>
    <col min="7174" max="7179" width="9.140625" style="97"/>
    <col min="7180" max="7180" width="9.5703125" style="97" bestFit="1" customWidth="1"/>
    <col min="7181" max="7182" width="9.140625" style="97"/>
    <col min="7183" max="7183" width="9.85546875" style="97" bestFit="1" customWidth="1"/>
    <col min="7184" max="7200" width="9.140625" style="97"/>
    <col min="7201" max="7201" width="9.42578125" style="97" bestFit="1" customWidth="1"/>
    <col min="7202" max="7208" width="9.140625" style="97"/>
    <col min="7209" max="7209" width="10" style="97" bestFit="1" customWidth="1"/>
    <col min="7210" max="7424" width="9.140625" style="97"/>
    <col min="7425" max="7425" width="28.5703125" style="97" customWidth="1"/>
    <col min="7426" max="7426" width="69.42578125" style="97" customWidth="1"/>
    <col min="7427" max="7427" width="18" style="97" customWidth="1"/>
    <col min="7428" max="7428" width="16.85546875" style="97" customWidth="1"/>
    <col min="7429" max="7429" width="17.140625" style="97" customWidth="1"/>
    <col min="7430" max="7435" width="9.140625" style="97"/>
    <col min="7436" max="7436" width="9.5703125" style="97" bestFit="1" customWidth="1"/>
    <col min="7437" max="7438" width="9.140625" style="97"/>
    <col min="7439" max="7439" width="9.85546875" style="97" bestFit="1" customWidth="1"/>
    <col min="7440" max="7456" width="9.140625" style="97"/>
    <col min="7457" max="7457" width="9.42578125" style="97" bestFit="1" customWidth="1"/>
    <col min="7458" max="7464" width="9.140625" style="97"/>
    <col min="7465" max="7465" width="10" style="97" bestFit="1" customWidth="1"/>
    <col min="7466" max="7680" width="9.140625" style="97"/>
    <col min="7681" max="7681" width="28.5703125" style="97" customWidth="1"/>
    <col min="7682" max="7682" width="69.42578125" style="97" customWidth="1"/>
    <col min="7683" max="7683" width="18" style="97" customWidth="1"/>
    <col min="7684" max="7684" width="16.85546875" style="97" customWidth="1"/>
    <col min="7685" max="7685" width="17.140625" style="97" customWidth="1"/>
    <col min="7686" max="7691" width="9.140625" style="97"/>
    <col min="7692" max="7692" width="9.5703125" style="97" bestFit="1" customWidth="1"/>
    <col min="7693" max="7694" width="9.140625" style="97"/>
    <col min="7695" max="7695" width="9.85546875" style="97" bestFit="1" customWidth="1"/>
    <col min="7696" max="7712" width="9.140625" style="97"/>
    <col min="7713" max="7713" width="9.42578125" style="97" bestFit="1" customWidth="1"/>
    <col min="7714" max="7720" width="9.140625" style="97"/>
    <col min="7721" max="7721" width="10" style="97" bestFit="1" customWidth="1"/>
    <col min="7722" max="7936" width="9.140625" style="97"/>
    <col min="7937" max="7937" width="28.5703125" style="97" customWidth="1"/>
    <col min="7938" max="7938" width="69.42578125" style="97" customWidth="1"/>
    <col min="7939" max="7939" width="18" style="97" customWidth="1"/>
    <col min="7940" max="7940" width="16.85546875" style="97" customWidth="1"/>
    <col min="7941" max="7941" width="17.140625" style="97" customWidth="1"/>
    <col min="7942" max="7947" width="9.140625" style="97"/>
    <col min="7948" max="7948" width="9.5703125" style="97" bestFit="1" customWidth="1"/>
    <col min="7949" max="7950" width="9.140625" style="97"/>
    <col min="7951" max="7951" width="9.85546875" style="97" bestFit="1" customWidth="1"/>
    <col min="7952" max="7968" width="9.140625" style="97"/>
    <col min="7969" max="7969" width="9.42578125" style="97" bestFit="1" customWidth="1"/>
    <col min="7970" max="7976" width="9.140625" style="97"/>
    <col min="7977" max="7977" width="10" style="97" bestFit="1" customWidth="1"/>
    <col min="7978" max="8192" width="9.140625" style="97"/>
    <col min="8193" max="8193" width="28.5703125" style="97" customWidth="1"/>
    <col min="8194" max="8194" width="69.42578125" style="97" customWidth="1"/>
    <col min="8195" max="8195" width="18" style="97" customWidth="1"/>
    <col min="8196" max="8196" width="16.85546875" style="97" customWidth="1"/>
    <col min="8197" max="8197" width="17.140625" style="97" customWidth="1"/>
    <col min="8198" max="8203" width="9.140625" style="97"/>
    <col min="8204" max="8204" width="9.5703125" style="97" bestFit="1" customWidth="1"/>
    <col min="8205" max="8206" width="9.140625" style="97"/>
    <col min="8207" max="8207" width="9.85546875" style="97" bestFit="1" customWidth="1"/>
    <col min="8208" max="8224" width="9.140625" style="97"/>
    <col min="8225" max="8225" width="9.42578125" style="97" bestFit="1" customWidth="1"/>
    <col min="8226" max="8232" width="9.140625" style="97"/>
    <col min="8233" max="8233" width="10" style="97" bestFit="1" customWidth="1"/>
    <col min="8234" max="8448" width="9.140625" style="97"/>
    <col min="8449" max="8449" width="28.5703125" style="97" customWidth="1"/>
    <col min="8450" max="8450" width="69.42578125" style="97" customWidth="1"/>
    <col min="8451" max="8451" width="18" style="97" customWidth="1"/>
    <col min="8452" max="8452" width="16.85546875" style="97" customWidth="1"/>
    <col min="8453" max="8453" width="17.140625" style="97" customWidth="1"/>
    <col min="8454" max="8459" width="9.140625" style="97"/>
    <col min="8460" max="8460" width="9.5703125" style="97" bestFit="1" customWidth="1"/>
    <col min="8461" max="8462" width="9.140625" style="97"/>
    <col min="8463" max="8463" width="9.85546875" style="97" bestFit="1" customWidth="1"/>
    <col min="8464" max="8480" width="9.140625" style="97"/>
    <col min="8481" max="8481" width="9.42578125" style="97" bestFit="1" customWidth="1"/>
    <col min="8482" max="8488" width="9.140625" style="97"/>
    <col min="8489" max="8489" width="10" style="97" bestFit="1" customWidth="1"/>
    <col min="8490" max="8704" width="9.140625" style="97"/>
    <col min="8705" max="8705" width="28.5703125" style="97" customWidth="1"/>
    <col min="8706" max="8706" width="69.42578125" style="97" customWidth="1"/>
    <col min="8707" max="8707" width="18" style="97" customWidth="1"/>
    <col min="8708" max="8708" width="16.85546875" style="97" customWidth="1"/>
    <col min="8709" max="8709" width="17.140625" style="97" customWidth="1"/>
    <col min="8710" max="8715" width="9.140625" style="97"/>
    <col min="8716" max="8716" width="9.5703125" style="97" bestFit="1" customWidth="1"/>
    <col min="8717" max="8718" width="9.140625" style="97"/>
    <col min="8719" max="8719" width="9.85546875" style="97" bestFit="1" customWidth="1"/>
    <col min="8720" max="8736" width="9.140625" style="97"/>
    <col min="8737" max="8737" width="9.42578125" style="97" bestFit="1" customWidth="1"/>
    <col min="8738" max="8744" width="9.140625" style="97"/>
    <col min="8745" max="8745" width="10" style="97" bestFit="1" customWidth="1"/>
    <col min="8746" max="8960" width="9.140625" style="97"/>
    <col min="8961" max="8961" width="28.5703125" style="97" customWidth="1"/>
    <col min="8962" max="8962" width="69.42578125" style="97" customWidth="1"/>
    <col min="8963" max="8963" width="18" style="97" customWidth="1"/>
    <col min="8964" max="8964" width="16.85546875" style="97" customWidth="1"/>
    <col min="8965" max="8965" width="17.140625" style="97" customWidth="1"/>
    <col min="8966" max="8971" width="9.140625" style="97"/>
    <col min="8972" max="8972" width="9.5703125" style="97" bestFit="1" customWidth="1"/>
    <col min="8973" max="8974" width="9.140625" style="97"/>
    <col min="8975" max="8975" width="9.85546875" style="97" bestFit="1" customWidth="1"/>
    <col min="8976" max="8992" width="9.140625" style="97"/>
    <col min="8993" max="8993" width="9.42578125" style="97" bestFit="1" customWidth="1"/>
    <col min="8994" max="9000" width="9.140625" style="97"/>
    <col min="9001" max="9001" width="10" style="97" bestFit="1" customWidth="1"/>
    <col min="9002" max="9216" width="9.140625" style="97"/>
    <col min="9217" max="9217" width="28.5703125" style="97" customWidth="1"/>
    <col min="9218" max="9218" width="69.42578125" style="97" customWidth="1"/>
    <col min="9219" max="9219" width="18" style="97" customWidth="1"/>
    <col min="9220" max="9220" width="16.85546875" style="97" customWidth="1"/>
    <col min="9221" max="9221" width="17.140625" style="97" customWidth="1"/>
    <col min="9222" max="9227" width="9.140625" style="97"/>
    <col min="9228" max="9228" width="9.5703125" style="97" bestFit="1" customWidth="1"/>
    <col min="9229" max="9230" width="9.140625" style="97"/>
    <col min="9231" max="9231" width="9.85546875" style="97" bestFit="1" customWidth="1"/>
    <col min="9232" max="9248" width="9.140625" style="97"/>
    <col min="9249" max="9249" width="9.42578125" style="97" bestFit="1" customWidth="1"/>
    <col min="9250" max="9256" width="9.140625" style="97"/>
    <col min="9257" max="9257" width="10" style="97" bestFit="1" customWidth="1"/>
    <col min="9258" max="9472" width="9.140625" style="97"/>
    <col min="9473" max="9473" width="28.5703125" style="97" customWidth="1"/>
    <col min="9474" max="9474" width="69.42578125" style="97" customWidth="1"/>
    <col min="9475" max="9475" width="18" style="97" customWidth="1"/>
    <col min="9476" max="9476" width="16.85546875" style="97" customWidth="1"/>
    <col min="9477" max="9477" width="17.140625" style="97" customWidth="1"/>
    <col min="9478" max="9483" width="9.140625" style="97"/>
    <col min="9484" max="9484" width="9.5703125" style="97" bestFit="1" customWidth="1"/>
    <col min="9485" max="9486" width="9.140625" style="97"/>
    <col min="9487" max="9487" width="9.85546875" style="97" bestFit="1" customWidth="1"/>
    <col min="9488" max="9504" width="9.140625" style="97"/>
    <col min="9505" max="9505" width="9.42578125" style="97" bestFit="1" customWidth="1"/>
    <col min="9506" max="9512" width="9.140625" style="97"/>
    <col min="9513" max="9513" width="10" style="97" bestFit="1" customWidth="1"/>
    <col min="9514" max="9728" width="9.140625" style="97"/>
    <col min="9729" max="9729" width="28.5703125" style="97" customWidth="1"/>
    <col min="9730" max="9730" width="69.42578125" style="97" customWidth="1"/>
    <col min="9731" max="9731" width="18" style="97" customWidth="1"/>
    <col min="9732" max="9732" width="16.85546875" style="97" customWidth="1"/>
    <col min="9733" max="9733" width="17.140625" style="97" customWidth="1"/>
    <col min="9734" max="9739" width="9.140625" style="97"/>
    <col min="9740" max="9740" width="9.5703125" style="97" bestFit="1" customWidth="1"/>
    <col min="9741" max="9742" width="9.140625" style="97"/>
    <col min="9743" max="9743" width="9.85546875" style="97" bestFit="1" customWidth="1"/>
    <col min="9744" max="9760" width="9.140625" style="97"/>
    <col min="9761" max="9761" width="9.42578125" style="97" bestFit="1" customWidth="1"/>
    <col min="9762" max="9768" width="9.140625" style="97"/>
    <col min="9769" max="9769" width="10" style="97" bestFit="1" customWidth="1"/>
    <col min="9770" max="9984" width="9.140625" style="97"/>
    <col min="9985" max="9985" width="28.5703125" style="97" customWidth="1"/>
    <col min="9986" max="9986" width="69.42578125" style="97" customWidth="1"/>
    <col min="9987" max="9987" width="18" style="97" customWidth="1"/>
    <col min="9988" max="9988" width="16.85546875" style="97" customWidth="1"/>
    <col min="9989" max="9989" width="17.140625" style="97" customWidth="1"/>
    <col min="9990" max="9995" width="9.140625" style="97"/>
    <col min="9996" max="9996" width="9.5703125" style="97" bestFit="1" customWidth="1"/>
    <col min="9997" max="9998" width="9.140625" style="97"/>
    <col min="9999" max="9999" width="9.85546875" style="97" bestFit="1" customWidth="1"/>
    <col min="10000" max="10016" width="9.140625" style="97"/>
    <col min="10017" max="10017" width="9.42578125" style="97" bestFit="1" customWidth="1"/>
    <col min="10018" max="10024" width="9.140625" style="97"/>
    <col min="10025" max="10025" width="10" style="97" bestFit="1" customWidth="1"/>
    <col min="10026" max="10240" width="9.140625" style="97"/>
    <col min="10241" max="10241" width="28.5703125" style="97" customWidth="1"/>
    <col min="10242" max="10242" width="69.42578125" style="97" customWidth="1"/>
    <col min="10243" max="10243" width="18" style="97" customWidth="1"/>
    <col min="10244" max="10244" width="16.85546875" style="97" customWidth="1"/>
    <col min="10245" max="10245" width="17.140625" style="97" customWidth="1"/>
    <col min="10246" max="10251" width="9.140625" style="97"/>
    <col min="10252" max="10252" width="9.5703125" style="97" bestFit="1" customWidth="1"/>
    <col min="10253" max="10254" width="9.140625" style="97"/>
    <col min="10255" max="10255" width="9.85546875" style="97" bestFit="1" customWidth="1"/>
    <col min="10256" max="10272" width="9.140625" style="97"/>
    <col min="10273" max="10273" width="9.42578125" style="97" bestFit="1" customWidth="1"/>
    <col min="10274" max="10280" width="9.140625" style="97"/>
    <col min="10281" max="10281" width="10" style="97" bestFit="1" customWidth="1"/>
    <col min="10282" max="10496" width="9.140625" style="97"/>
    <col min="10497" max="10497" width="28.5703125" style="97" customWidth="1"/>
    <col min="10498" max="10498" width="69.42578125" style="97" customWidth="1"/>
    <col min="10499" max="10499" width="18" style="97" customWidth="1"/>
    <col min="10500" max="10500" width="16.85546875" style="97" customWidth="1"/>
    <col min="10501" max="10501" width="17.140625" style="97" customWidth="1"/>
    <col min="10502" max="10507" width="9.140625" style="97"/>
    <col min="10508" max="10508" width="9.5703125" style="97" bestFit="1" customWidth="1"/>
    <col min="10509" max="10510" width="9.140625" style="97"/>
    <col min="10511" max="10511" width="9.85546875" style="97" bestFit="1" customWidth="1"/>
    <col min="10512" max="10528" width="9.140625" style="97"/>
    <col min="10529" max="10529" width="9.42578125" style="97" bestFit="1" customWidth="1"/>
    <col min="10530" max="10536" width="9.140625" style="97"/>
    <col min="10537" max="10537" width="10" style="97" bestFit="1" customWidth="1"/>
    <col min="10538" max="10752" width="9.140625" style="97"/>
    <col min="10753" max="10753" width="28.5703125" style="97" customWidth="1"/>
    <col min="10754" max="10754" width="69.42578125" style="97" customWidth="1"/>
    <col min="10755" max="10755" width="18" style="97" customWidth="1"/>
    <col min="10756" max="10756" width="16.85546875" style="97" customWidth="1"/>
    <col min="10757" max="10757" width="17.140625" style="97" customWidth="1"/>
    <col min="10758" max="10763" width="9.140625" style="97"/>
    <col min="10764" max="10764" width="9.5703125" style="97" bestFit="1" customWidth="1"/>
    <col min="10765" max="10766" width="9.140625" style="97"/>
    <col min="10767" max="10767" width="9.85546875" style="97" bestFit="1" customWidth="1"/>
    <col min="10768" max="10784" width="9.140625" style="97"/>
    <col min="10785" max="10785" width="9.42578125" style="97" bestFit="1" customWidth="1"/>
    <col min="10786" max="10792" width="9.140625" style="97"/>
    <col min="10793" max="10793" width="10" style="97" bestFit="1" customWidth="1"/>
    <col min="10794" max="11008" width="9.140625" style="97"/>
    <col min="11009" max="11009" width="28.5703125" style="97" customWidth="1"/>
    <col min="11010" max="11010" width="69.42578125" style="97" customWidth="1"/>
    <col min="11011" max="11011" width="18" style="97" customWidth="1"/>
    <col min="11012" max="11012" width="16.85546875" style="97" customWidth="1"/>
    <col min="11013" max="11013" width="17.140625" style="97" customWidth="1"/>
    <col min="11014" max="11019" width="9.140625" style="97"/>
    <col min="11020" max="11020" width="9.5703125" style="97" bestFit="1" customWidth="1"/>
    <col min="11021" max="11022" width="9.140625" style="97"/>
    <col min="11023" max="11023" width="9.85546875" style="97" bestFit="1" customWidth="1"/>
    <col min="11024" max="11040" width="9.140625" style="97"/>
    <col min="11041" max="11041" width="9.42578125" style="97" bestFit="1" customWidth="1"/>
    <col min="11042" max="11048" width="9.140625" style="97"/>
    <col min="11049" max="11049" width="10" style="97" bestFit="1" customWidth="1"/>
    <col min="11050" max="11264" width="9.140625" style="97"/>
    <col min="11265" max="11265" width="28.5703125" style="97" customWidth="1"/>
    <col min="11266" max="11266" width="69.42578125" style="97" customWidth="1"/>
    <col min="11267" max="11267" width="18" style="97" customWidth="1"/>
    <col min="11268" max="11268" width="16.85546875" style="97" customWidth="1"/>
    <col min="11269" max="11269" width="17.140625" style="97" customWidth="1"/>
    <col min="11270" max="11275" width="9.140625" style="97"/>
    <col min="11276" max="11276" width="9.5703125" style="97" bestFit="1" customWidth="1"/>
    <col min="11277" max="11278" width="9.140625" style="97"/>
    <col min="11279" max="11279" width="9.85546875" style="97" bestFit="1" customWidth="1"/>
    <col min="11280" max="11296" width="9.140625" style="97"/>
    <col min="11297" max="11297" width="9.42578125" style="97" bestFit="1" customWidth="1"/>
    <col min="11298" max="11304" width="9.140625" style="97"/>
    <col min="11305" max="11305" width="10" style="97" bestFit="1" customWidth="1"/>
    <col min="11306" max="11520" width="9.140625" style="97"/>
    <col min="11521" max="11521" width="28.5703125" style="97" customWidth="1"/>
    <col min="11522" max="11522" width="69.42578125" style="97" customWidth="1"/>
    <col min="11523" max="11523" width="18" style="97" customWidth="1"/>
    <col min="11524" max="11524" width="16.85546875" style="97" customWidth="1"/>
    <col min="11525" max="11525" width="17.140625" style="97" customWidth="1"/>
    <col min="11526" max="11531" width="9.140625" style="97"/>
    <col min="11532" max="11532" width="9.5703125" style="97" bestFit="1" customWidth="1"/>
    <col min="11533" max="11534" width="9.140625" style="97"/>
    <col min="11535" max="11535" width="9.85546875" style="97" bestFit="1" customWidth="1"/>
    <col min="11536" max="11552" width="9.140625" style="97"/>
    <col min="11553" max="11553" width="9.42578125" style="97" bestFit="1" customWidth="1"/>
    <col min="11554" max="11560" width="9.140625" style="97"/>
    <col min="11561" max="11561" width="10" style="97" bestFit="1" customWidth="1"/>
    <col min="11562" max="11776" width="9.140625" style="97"/>
    <col min="11777" max="11777" width="28.5703125" style="97" customWidth="1"/>
    <col min="11778" max="11778" width="69.42578125" style="97" customWidth="1"/>
    <col min="11779" max="11779" width="18" style="97" customWidth="1"/>
    <col min="11780" max="11780" width="16.85546875" style="97" customWidth="1"/>
    <col min="11781" max="11781" width="17.140625" style="97" customWidth="1"/>
    <col min="11782" max="11787" width="9.140625" style="97"/>
    <col min="11788" max="11788" width="9.5703125" style="97" bestFit="1" customWidth="1"/>
    <col min="11789" max="11790" width="9.140625" style="97"/>
    <col min="11791" max="11791" width="9.85546875" style="97" bestFit="1" customWidth="1"/>
    <col min="11792" max="11808" width="9.140625" style="97"/>
    <col min="11809" max="11809" width="9.42578125" style="97" bestFit="1" customWidth="1"/>
    <col min="11810" max="11816" width="9.140625" style="97"/>
    <col min="11817" max="11817" width="10" style="97" bestFit="1" customWidth="1"/>
    <col min="11818" max="12032" width="9.140625" style="97"/>
    <col min="12033" max="12033" width="28.5703125" style="97" customWidth="1"/>
    <col min="12034" max="12034" width="69.42578125" style="97" customWidth="1"/>
    <col min="12035" max="12035" width="18" style="97" customWidth="1"/>
    <col min="12036" max="12036" width="16.85546875" style="97" customWidth="1"/>
    <col min="12037" max="12037" width="17.140625" style="97" customWidth="1"/>
    <col min="12038" max="12043" width="9.140625" style="97"/>
    <col min="12044" max="12044" width="9.5703125" style="97" bestFit="1" customWidth="1"/>
    <col min="12045" max="12046" width="9.140625" style="97"/>
    <col min="12047" max="12047" width="9.85546875" style="97" bestFit="1" customWidth="1"/>
    <col min="12048" max="12064" width="9.140625" style="97"/>
    <col min="12065" max="12065" width="9.42578125" style="97" bestFit="1" customWidth="1"/>
    <col min="12066" max="12072" width="9.140625" style="97"/>
    <col min="12073" max="12073" width="10" style="97" bestFit="1" customWidth="1"/>
    <col min="12074" max="12288" width="9.140625" style="97"/>
    <col min="12289" max="12289" width="28.5703125" style="97" customWidth="1"/>
    <col min="12290" max="12290" width="69.42578125" style="97" customWidth="1"/>
    <col min="12291" max="12291" width="18" style="97" customWidth="1"/>
    <col min="12292" max="12292" width="16.85546875" style="97" customWidth="1"/>
    <col min="12293" max="12293" width="17.140625" style="97" customWidth="1"/>
    <col min="12294" max="12299" width="9.140625" style="97"/>
    <col min="12300" max="12300" width="9.5703125" style="97" bestFit="1" customWidth="1"/>
    <col min="12301" max="12302" width="9.140625" style="97"/>
    <col min="12303" max="12303" width="9.85546875" style="97" bestFit="1" customWidth="1"/>
    <col min="12304" max="12320" width="9.140625" style="97"/>
    <col min="12321" max="12321" width="9.42578125" style="97" bestFit="1" customWidth="1"/>
    <col min="12322" max="12328" width="9.140625" style="97"/>
    <col min="12329" max="12329" width="10" style="97" bestFit="1" customWidth="1"/>
    <col min="12330" max="12544" width="9.140625" style="97"/>
    <col min="12545" max="12545" width="28.5703125" style="97" customWidth="1"/>
    <col min="12546" max="12546" width="69.42578125" style="97" customWidth="1"/>
    <col min="12547" max="12547" width="18" style="97" customWidth="1"/>
    <col min="12548" max="12548" width="16.85546875" style="97" customWidth="1"/>
    <col min="12549" max="12549" width="17.140625" style="97" customWidth="1"/>
    <col min="12550" max="12555" width="9.140625" style="97"/>
    <col min="12556" max="12556" width="9.5703125" style="97" bestFit="1" customWidth="1"/>
    <col min="12557" max="12558" width="9.140625" style="97"/>
    <col min="12559" max="12559" width="9.85546875" style="97" bestFit="1" customWidth="1"/>
    <col min="12560" max="12576" width="9.140625" style="97"/>
    <col min="12577" max="12577" width="9.42578125" style="97" bestFit="1" customWidth="1"/>
    <col min="12578" max="12584" width="9.140625" style="97"/>
    <col min="12585" max="12585" width="10" style="97" bestFit="1" customWidth="1"/>
    <col min="12586" max="12800" width="9.140625" style="97"/>
    <col min="12801" max="12801" width="28.5703125" style="97" customWidth="1"/>
    <col min="12802" max="12802" width="69.42578125" style="97" customWidth="1"/>
    <col min="12803" max="12803" width="18" style="97" customWidth="1"/>
    <col min="12804" max="12804" width="16.85546875" style="97" customWidth="1"/>
    <col min="12805" max="12805" width="17.140625" style="97" customWidth="1"/>
    <col min="12806" max="12811" width="9.140625" style="97"/>
    <col min="12812" max="12812" width="9.5703125" style="97" bestFit="1" customWidth="1"/>
    <col min="12813" max="12814" width="9.140625" style="97"/>
    <col min="12815" max="12815" width="9.85546875" style="97" bestFit="1" customWidth="1"/>
    <col min="12816" max="12832" width="9.140625" style="97"/>
    <col min="12833" max="12833" width="9.42578125" style="97" bestFit="1" customWidth="1"/>
    <col min="12834" max="12840" width="9.140625" style="97"/>
    <col min="12841" max="12841" width="10" style="97" bestFit="1" customWidth="1"/>
    <col min="12842" max="13056" width="9.140625" style="97"/>
    <col min="13057" max="13057" width="28.5703125" style="97" customWidth="1"/>
    <col min="13058" max="13058" width="69.42578125" style="97" customWidth="1"/>
    <col min="13059" max="13059" width="18" style="97" customWidth="1"/>
    <col min="13060" max="13060" width="16.85546875" style="97" customWidth="1"/>
    <col min="13061" max="13061" width="17.140625" style="97" customWidth="1"/>
    <col min="13062" max="13067" width="9.140625" style="97"/>
    <col min="13068" max="13068" width="9.5703125" style="97" bestFit="1" customWidth="1"/>
    <col min="13069" max="13070" width="9.140625" style="97"/>
    <col min="13071" max="13071" width="9.85546875" style="97" bestFit="1" customWidth="1"/>
    <col min="13072" max="13088" width="9.140625" style="97"/>
    <col min="13089" max="13089" width="9.42578125" style="97" bestFit="1" customWidth="1"/>
    <col min="13090" max="13096" width="9.140625" style="97"/>
    <col min="13097" max="13097" width="10" style="97" bestFit="1" customWidth="1"/>
    <col min="13098" max="13312" width="9.140625" style="97"/>
    <col min="13313" max="13313" width="28.5703125" style="97" customWidth="1"/>
    <col min="13314" max="13314" width="69.42578125" style="97" customWidth="1"/>
    <col min="13315" max="13315" width="18" style="97" customWidth="1"/>
    <col min="13316" max="13316" width="16.85546875" style="97" customWidth="1"/>
    <col min="13317" max="13317" width="17.140625" style="97" customWidth="1"/>
    <col min="13318" max="13323" width="9.140625" style="97"/>
    <col min="13324" max="13324" width="9.5703125" style="97" bestFit="1" customWidth="1"/>
    <col min="13325" max="13326" width="9.140625" style="97"/>
    <col min="13327" max="13327" width="9.85546875" style="97" bestFit="1" customWidth="1"/>
    <col min="13328" max="13344" width="9.140625" style="97"/>
    <col min="13345" max="13345" width="9.42578125" style="97" bestFit="1" customWidth="1"/>
    <col min="13346" max="13352" width="9.140625" style="97"/>
    <col min="13353" max="13353" width="10" style="97" bestFit="1" customWidth="1"/>
    <col min="13354" max="13568" width="9.140625" style="97"/>
    <col min="13569" max="13569" width="28.5703125" style="97" customWidth="1"/>
    <col min="13570" max="13570" width="69.42578125" style="97" customWidth="1"/>
    <col min="13571" max="13571" width="18" style="97" customWidth="1"/>
    <col min="13572" max="13572" width="16.85546875" style="97" customWidth="1"/>
    <col min="13573" max="13573" width="17.140625" style="97" customWidth="1"/>
    <col min="13574" max="13579" width="9.140625" style="97"/>
    <col min="13580" max="13580" width="9.5703125" style="97" bestFit="1" customWidth="1"/>
    <col min="13581" max="13582" width="9.140625" style="97"/>
    <col min="13583" max="13583" width="9.85546875" style="97" bestFit="1" customWidth="1"/>
    <col min="13584" max="13600" width="9.140625" style="97"/>
    <col min="13601" max="13601" width="9.42578125" style="97" bestFit="1" customWidth="1"/>
    <col min="13602" max="13608" width="9.140625" style="97"/>
    <col min="13609" max="13609" width="10" style="97" bestFit="1" customWidth="1"/>
    <col min="13610" max="13824" width="9.140625" style="97"/>
    <col min="13825" max="13825" width="28.5703125" style="97" customWidth="1"/>
    <col min="13826" max="13826" width="69.42578125" style="97" customWidth="1"/>
    <col min="13827" max="13827" width="18" style="97" customWidth="1"/>
    <col min="13828" max="13828" width="16.85546875" style="97" customWidth="1"/>
    <col min="13829" max="13829" width="17.140625" style="97" customWidth="1"/>
    <col min="13830" max="13835" width="9.140625" style="97"/>
    <col min="13836" max="13836" width="9.5703125" style="97" bestFit="1" customWidth="1"/>
    <col min="13837" max="13838" width="9.140625" style="97"/>
    <col min="13839" max="13839" width="9.85546875" style="97" bestFit="1" customWidth="1"/>
    <col min="13840" max="13856" width="9.140625" style="97"/>
    <col min="13857" max="13857" width="9.42578125" style="97" bestFit="1" customWidth="1"/>
    <col min="13858" max="13864" width="9.140625" style="97"/>
    <col min="13865" max="13865" width="10" style="97" bestFit="1" customWidth="1"/>
    <col min="13866" max="14080" width="9.140625" style="97"/>
    <col min="14081" max="14081" width="28.5703125" style="97" customWidth="1"/>
    <col min="14082" max="14082" width="69.42578125" style="97" customWidth="1"/>
    <col min="14083" max="14083" width="18" style="97" customWidth="1"/>
    <col min="14084" max="14084" width="16.85546875" style="97" customWidth="1"/>
    <col min="14085" max="14085" width="17.140625" style="97" customWidth="1"/>
    <col min="14086" max="14091" width="9.140625" style="97"/>
    <col min="14092" max="14092" width="9.5703125" style="97" bestFit="1" customWidth="1"/>
    <col min="14093" max="14094" width="9.140625" style="97"/>
    <col min="14095" max="14095" width="9.85546875" style="97" bestFit="1" customWidth="1"/>
    <col min="14096" max="14112" width="9.140625" style="97"/>
    <col min="14113" max="14113" width="9.42578125" style="97" bestFit="1" customWidth="1"/>
    <col min="14114" max="14120" width="9.140625" style="97"/>
    <col min="14121" max="14121" width="10" style="97" bestFit="1" customWidth="1"/>
    <col min="14122" max="14336" width="9.140625" style="97"/>
    <col min="14337" max="14337" width="28.5703125" style="97" customWidth="1"/>
    <col min="14338" max="14338" width="69.42578125" style="97" customWidth="1"/>
    <col min="14339" max="14339" width="18" style="97" customWidth="1"/>
    <col min="14340" max="14340" width="16.85546875" style="97" customWidth="1"/>
    <col min="14341" max="14341" width="17.140625" style="97" customWidth="1"/>
    <col min="14342" max="14347" width="9.140625" style="97"/>
    <col min="14348" max="14348" width="9.5703125" style="97" bestFit="1" customWidth="1"/>
    <col min="14349" max="14350" width="9.140625" style="97"/>
    <col min="14351" max="14351" width="9.85546875" style="97" bestFit="1" customWidth="1"/>
    <col min="14352" max="14368" width="9.140625" style="97"/>
    <col min="14369" max="14369" width="9.42578125" style="97" bestFit="1" customWidth="1"/>
    <col min="14370" max="14376" width="9.140625" style="97"/>
    <col min="14377" max="14377" width="10" style="97" bestFit="1" customWidth="1"/>
    <col min="14378" max="14592" width="9.140625" style="97"/>
    <col min="14593" max="14593" width="28.5703125" style="97" customWidth="1"/>
    <col min="14594" max="14594" width="69.42578125" style="97" customWidth="1"/>
    <col min="14595" max="14595" width="18" style="97" customWidth="1"/>
    <col min="14596" max="14596" width="16.85546875" style="97" customWidth="1"/>
    <col min="14597" max="14597" width="17.140625" style="97" customWidth="1"/>
    <col min="14598" max="14603" width="9.140625" style="97"/>
    <col min="14604" max="14604" width="9.5703125" style="97" bestFit="1" customWidth="1"/>
    <col min="14605" max="14606" width="9.140625" style="97"/>
    <col min="14607" max="14607" width="9.85546875" style="97" bestFit="1" customWidth="1"/>
    <col min="14608" max="14624" width="9.140625" style="97"/>
    <col min="14625" max="14625" width="9.42578125" style="97" bestFit="1" customWidth="1"/>
    <col min="14626" max="14632" width="9.140625" style="97"/>
    <col min="14633" max="14633" width="10" style="97" bestFit="1" customWidth="1"/>
    <col min="14634" max="14848" width="9.140625" style="97"/>
    <col min="14849" max="14849" width="28.5703125" style="97" customWidth="1"/>
    <col min="14850" max="14850" width="69.42578125" style="97" customWidth="1"/>
    <col min="14851" max="14851" width="18" style="97" customWidth="1"/>
    <col min="14852" max="14852" width="16.85546875" style="97" customWidth="1"/>
    <col min="14853" max="14853" width="17.140625" style="97" customWidth="1"/>
    <col min="14854" max="14859" width="9.140625" style="97"/>
    <col min="14860" max="14860" width="9.5703125" style="97" bestFit="1" customWidth="1"/>
    <col min="14861" max="14862" width="9.140625" style="97"/>
    <col min="14863" max="14863" width="9.85546875" style="97" bestFit="1" customWidth="1"/>
    <col min="14864" max="14880" width="9.140625" style="97"/>
    <col min="14881" max="14881" width="9.42578125" style="97" bestFit="1" customWidth="1"/>
    <col min="14882" max="14888" width="9.140625" style="97"/>
    <col min="14889" max="14889" width="10" style="97" bestFit="1" customWidth="1"/>
    <col min="14890" max="15104" width="9.140625" style="97"/>
    <col min="15105" max="15105" width="28.5703125" style="97" customWidth="1"/>
    <col min="15106" max="15106" width="69.42578125" style="97" customWidth="1"/>
    <col min="15107" max="15107" width="18" style="97" customWidth="1"/>
    <col min="15108" max="15108" width="16.85546875" style="97" customWidth="1"/>
    <col min="15109" max="15109" width="17.140625" style="97" customWidth="1"/>
    <col min="15110" max="15115" width="9.140625" style="97"/>
    <col min="15116" max="15116" width="9.5703125" style="97" bestFit="1" customWidth="1"/>
    <col min="15117" max="15118" width="9.140625" style="97"/>
    <col min="15119" max="15119" width="9.85546875" style="97" bestFit="1" customWidth="1"/>
    <col min="15120" max="15136" width="9.140625" style="97"/>
    <col min="15137" max="15137" width="9.42578125" style="97" bestFit="1" customWidth="1"/>
    <col min="15138" max="15144" width="9.140625" style="97"/>
    <col min="15145" max="15145" width="10" style="97" bestFit="1" customWidth="1"/>
    <col min="15146" max="15360" width="9.140625" style="97"/>
    <col min="15361" max="15361" width="28.5703125" style="97" customWidth="1"/>
    <col min="15362" max="15362" width="69.42578125" style="97" customWidth="1"/>
    <col min="15363" max="15363" width="18" style="97" customWidth="1"/>
    <col min="15364" max="15364" width="16.85546875" style="97" customWidth="1"/>
    <col min="15365" max="15365" width="17.140625" style="97" customWidth="1"/>
    <col min="15366" max="15371" width="9.140625" style="97"/>
    <col min="15372" max="15372" width="9.5703125" style="97" bestFit="1" customWidth="1"/>
    <col min="15373" max="15374" width="9.140625" style="97"/>
    <col min="15375" max="15375" width="9.85546875" style="97" bestFit="1" customWidth="1"/>
    <col min="15376" max="15392" width="9.140625" style="97"/>
    <col min="15393" max="15393" width="9.42578125" style="97" bestFit="1" customWidth="1"/>
    <col min="15394" max="15400" width="9.140625" style="97"/>
    <col min="15401" max="15401" width="10" style="97" bestFit="1" customWidth="1"/>
    <col min="15402" max="15616" width="9.140625" style="97"/>
    <col min="15617" max="15617" width="28.5703125" style="97" customWidth="1"/>
    <col min="15618" max="15618" width="69.42578125" style="97" customWidth="1"/>
    <col min="15619" max="15619" width="18" style="97" customWidth="1"/>
    <col min="15620" max="15620" width="16.85546875" style="97" customWidth="1"/>
    <col min="15621" max="15621" width="17.140625" style="97" customWidth="1"/>
    <col min="15622" max="15627" width="9.140625" style="97"/>
    <col min="15628" max="15628" width="9.5703125" style="97" bestFit="1" customWidth="1"/>
    <col min="15629" max="15630" width="9.140625" style="97"/>
    <col min="15631" max="15631" width="9.85546875" style="97" bestFit="1" customWidth="1"/>
    <col min="15632" max="15648" width="9.140625" style="97"/>
    <col min="15649" max="15649" width="9.42578125" style="97" bestFit="1" customWidth="1"/>
    <col min="15650" max="15656" width="9.140625" style="97"/>
    <col min="15657" max="15657" width="10" style="97" bestFit="1" customWidth="1"/>
    <col min="15658" max="15872" width="9.140625" style="97"/>
    <col min="15873" max="15873" width="28.5703125" style="97" customWidth="1"/>
    <col min="15874" max="15874" width="69.42578125" style="97" customWidth="1"/>
    <col min="15875" max="15875" width="18" style="97" customWidth="1"/>
    <col min="15876" max="15876" width="16.85546875" style="97" customWidth="1"/>
    <col min="15877" max="15877" width="17.140625" style="97" customWidth="1"/>
    <col min="15878" max="15883" width="9.140625" style="97"/>
    <col min="15884" max="15884" width="9.5703125" style="97" bestFit="1" customWidth="1"/>
    <col min="15885" max="15886" width="9.140625" style="97"/>
    <col min="15887" max="15887" width="9.85546875" style="97" bestFit="1" customWidth="1"/>
    <col min="15888" max="15904" width="9.140625" style="97"/>
    <col min="15905" max="15905" width="9.42578125" style="97" bestFit="1" customWidth="1"/>
    <col min="15906" max="15912" width="9.140625" style="97"/>
    <col min="15913" max="15913" width="10" style="97" bestFit="1" customWidth="1"/>
    <col min="15914" max="16128" width="9.140625" style="97"/>
    <col min="16129" max="16129" width="28.5703125" style="97" customWidth="1"/>
    <col min="16130" max="16130" width="69.42578125" style="97" customWidth="1"/>
    <col min="16131" max="16131" width="18" style="97" customWidth="1"/>
    <col min="16132" max="16132" width="16.85546875" style="97" customWidth="1"/>
    <col min="16133" max="16133" width="17.140625" style="97" customWidth="1"/>
    <col min="16134" max="16139" width="9.140625" style="97"/>
    <col min="16140" max="16140" width="9.5703125" style="97" bestFit="1" customWidth="1"/>
    <col min="16141" max="16142" width="9.140625" style="97"/>
    <col min="16143" max="16143" width="9.85546875" style="97" bestFit="1" customWidth="1"/>
    <col min="16144" max="16160" width="9.140625" style="97"/>
    <col min="16161" max="16161" width="9.42578125" style="97" bestFit="1" customWidth="1"/>
    <col min="16162" max="16168" width="9.140625" style="97"/>
    <col min="16169" max="16169" width="10" style="97" bestFit="1" customWidth="1"/>
    <col min="16170" max="16384" width="9.140625" style="97"/>
  </cols>
  <sheetData>
    <row r="1" spans="1:8">
      <c r="D1" s="99" t="s">
        <v>150</v>
      </c>
      <c r="E1" s="100"/>
      <c r="F1" s="100"/>
      <c r="G1" s="100"/>
      <c r="H1" s="100"/>
    </row>
    <row r="2" spans="1:8">
      <c r="D2" s="99" t="s">
        <v>106</v>
      </c>
      <c r="E2" s="100"/>
      <c r="F2" s="100"/>
      <c r="G2" s="100"/>
      <c r="H2" s="100"/>
    </row>
    <row r="3" spans="1:8">
      <c r="D3" s="99" t="s">
        <v>0</v>
      </c>
      <c r="E3" s="100"/>
      <c r="F3" s="100"/>
      <c r="G3" s="100"/>
      <c r="H3" s="100"/>
    </row>
    <row r="4" spans="1:8" ht="39.75" customHeight="1">
      <c r="A4" s="162" t="s">
        <v>143</v>
      </c>
      <c r="B4" s="162"/>
      <c r="C4" s="162"/>
      <c r="D4" s="162"/>
    </row>
    <row r="6" spans="1:8">
      <c r="D6" s="98" t="s">
        <v>144</v>
      </c>
    </row>
    <row r="7" spans="1:8">
      <c r="A7" s="163" t="s">
        <v>145</v>
      </c>
      <c r="B7" s="163"/>
      <c r="C7" s="163"/>
      <c r="D7" s="163"/>
      <c r="E7" s="163"/>
    </row>
    <row r="8" spans="1:8">
      <c r="A8" s="164" t="s">
        <v>146</v>
      </c>
      <c r="B8" s="164"/>
      <c r="C8" s="164"/>
      <c r="D8" s="164"/>
      <c r="E8" s="164"/>
    </row>
    <row r="10" spans="1:8">
      <c r="A10" s="102" t="s">
        <v>7</v>
      </c>
      <c r="B10" s="103" t="s">
        <v>8</v>
      </c>
      <c r="C10" s="100"/>
      <c r="D10" s="100"/>
      <c r="E10" s="100"/>
    </row>
    <row r="11" spans="1:8">
      <c r="A11" s="104" t="s">
        <v>49</v>
      </c>
      <c r="B11" s="105" t="s">
        <v>50</v>
      </c>
      <c r="C11" s="106"/>
      <c r="D11" s="106"/>
      <c r="E11" s="106"/>
    </row>
    <row r="13" spans="1:8">
      <c r="A13" s="164" t="s">
        <v>9</v>
      </c>
      <c r="B13" s="164"/>
      <c r="C13" s="164"/>
      <c r="D13" s="164"/>
      <c r="E13" s="164"/>
    </row>
    <row r="15" spans="1:8" ht="41.25" customHeight="1">
      <c r="A15" s="102" t="s">
        <v>10</v>
      </c>
      <c r="B15" s="104" t="s">
        <v>49</v>
      </c>
      <c r="C15" s="158" t="s">
        <v>151</v>
      </c>
      <c r="D15" s="165"/>
      <c r="E15" s="159"/>
    </row>
    <row r="16" spans="1:8" ht="36.75" customHeight="1">
      <c r="A16" s="102" t="s">
        <v>11</v>
      </c>
      <c r="B16" s="104" t="s">
        <v>51</v>
      </c>
      <c r="C16" s="107" t="s">
        <v>147</v>
      </c>
      <c r="D16" s="107" t="s">
        <v>148</v>
      </c>
      <c r="E16" s="107" t="s">
        <v>149</v>
      </c>
    </row>
    <row r="17" spans="1:5" ht="34.5">
      <c r="A17" s="102" t="s">
        <v>12</v>
      </c>
      <c r="B17" s="104" t="s">
        <v>52</v>
      </c>
      <c r="C17" s="102"/>
      <c r="D17" s="102"/>
      <c r="E17" s="102"/>
    </row>
    <row r="18" spans="1:5" ht="51.75">
      <c r="A18" s="102" t="s">
        <v>13</v>
      </c>
      <c r="B18" s="104" t="s">
        <v>79</v>
      </c>
      <c r="C18" s="102"/>
      <c r="D18" s="102"/>
      <c r="E18" s="102"/>
    </row>
    <row r="19" spans="1:5" ht="34.5">
      <c r="A19" s="102" t="s">
        <v>14</v>
      </c>
      <c r="B19" s="104" t="s">
        <v>59</v>
      </c>
      <c r="C19" s="102"/>
      <c r="D19" s="102"/>
      <c r="E19" s="102"/>
    </row>
    <row r="20" spans="1:5" ht="51.75">
      <c r="A20" s="102" t="s">
        <v>103</v>
      </c>
      <c r="B20" s="104" t="s">
        <v>104</v>
      </c>
      <c r="C20" s="102"/>
      <c r="D20" s="102"/>
      <c r="E20" s="102"/>
    </row>
    <row r="21" spans="1:5" ht="17.25" customHeight="1">
      <c r="A21" s="158" t="s">
        <v>15</v>
      </c>
      <c r="B21" s="159"/>
      <c r="C21" s="102"/>
      <c r="D21" s="102"/>
      <c r="E21" s="102"/>
    </row>
    <row r="22" spans="1:5" ht="17.25" customHeight="1">
      <c r="A22" s="160" t="s">
        <v>16</v>
      </c>
      <c r="B22" s="161"/>
      <c r="C22" s="108">
        <f>+'1'!D15</f>
        <v>0</v>
      </c>
      <c r="D22" s="108">
        <f>+'1'!E15</f>
        <v>3442060.7</v>
      </c>
      <c r="E22" s="108">
        <f>+'1'!F15</f>
        <v>0</v>
      </c>
    </row>
  </sheetData>
  <mergeCells count="7">
    <mergeCell ref="A4:D4"/>
    <mergeCell ref="A7:E7"/>
    <mergeCell ref="A8:E8"/>
    <mergeCell ref="A13:E13"/>
    <mergeCell ref="C15:E15"/>
    <mergeCell ref="A21:B21"/>
    <mergeCell ref="A22:B22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0"/>
  <sheetViews>
    <sheetView zoomScaleNormal="100" zoomScaleSheetLayoutView="85" workbookViewId="0"/>
  </sheetViews>
  <sheetFormatPr defaultColWidth="8.28515625" defaultRowHeight="17.25"/>
  <cols>
    <col min="1" max="1" width="28.5703125" style="109" customWidth="1"/>
    <col min="2" max="2" width="57.5703125" style="109" customWidth="1"/>
    <col min="3" max="5" width="17.140625" style="109" customWidth="1"/>
    <col min="6" max="255" width="8.28515625" style="109"/>
    <col min="256" max="256" width="28.5703125" style="109" customWidth="1"/>
    <col min="257" max="257" width="47.7109375" style="109" customWidth="1"/>
    <col min="258" max="260" width="13.85546875" style="109" customWidth="1"/>
    <col min="261" max="261" width="15.42578125" style="109" customWidth="1"/>
    <col min="262" max="511" width="8.28515625" style="109"/>
    <col min="512" max="512" width="28.5703125" style="109" customWidth="1"/>
    <col min="513" max="513" width="47.7109375" style="109" customWidth="1"/>
    <col min="514" max="516" width="13.85546875" style="109" customWidth="1"/>
    <col min="517" max="517" width="15.42578125" style="109" customWidth="1"/>
    <col min="518" max="767" width="8.28515625" style="109"/>
    <col min="768" max="768" width="28.5703125" style="109" customWidth="1"/>
    <col min="769" max="769" width="47.7109375" style="109" customWidth="1"/>
    <col min="770" max="772" width="13.85546875" style="109" customWidth="1"/>
    <col min="773" max="773" width="15.42578125" style="109" customWidth="1"/>
    <col min="774" max="1023" width="8.28515625" style="109"/>
    <col min="1024" max="1024" width="28.5703125" style="109" customWidth="1"/>
    <col min="1025" max="1025" width="47.7109375" style="109" customWidth="1"/>
    <col min="1026" max="1028" width="13.85546875" style="109" customWidth="1"/>
    <col min="1029" max="1029" width="15.42578125" style="109" customWidth="1"/>
    <col min="1030" max="1279" width="8.28515625" style="109"/>
    <col min="1280" max="1280" width="28.5703125" style="109" customWidth="1"/>
    <col min="1281" max="1281" width="47.7109375" style="109" customWidth="1"/>
    <col min="1282" max="1284" width="13.85546875" style="109" customWidth="1"/>
    <col min="1285" max="1285" width="15.42578125" style="109" customWidth="1"/>
    <col min="1286" max="1535" width="8.28515625" style="109"/>
    <col min="1536" max="1536" width="28.5703125" style="109" customWidth="1"/>
    <col min="1537" max="1537" width="47.7109375" style="109" customWidth="1"/>
    <col min="1538" max="1540" width="13.85546875" style="109" customWidth="1"/>
    <col min="1541" max="1541" width="15.42578125" style="109" customWidth="1"/>
    <col min="1542" max="1791" width="8.28515625" style="109"/>
    <col min="1792" max="1792" width="28.5703125" style="109" customWidth="1"/>
    <col min="1793" max="1793" width="47.7109375" style="109" customWidth="1"/>
    <col min="1794" max="1796" width="13.85546875" style="109" customWidth="1"/>
    <col min="1797" max="1797" width="15.42578125" style="109" customWidth="1"/>
    <col min="1798" max="2047" width="8.28515625" style="109"/>
    <col min="2048" max="2048" width="28.5703125" style="109" customWidth="1"/>
    <col min="2049" max="2049" width="47.7109375" style="109" customWidth="1"/>
    <col min="2050" max="2052" width="13.85546875" style="109" customWidth="1"/>
    <col min="2053" max="2053" width="15.42578125" style="109" customWidth="1"/>
    <col min="2054" max="2303" width="8.28515625" style="109"/>
    <col min="2304" max="2304" width="28.5703125" style="109" customWidth="1"/>
    <col min="2305" max="2305" width="47.7109375" style="109" customWidth="1"/>
    <col min="2306" max="2308" width="13.85546875" style="109" customWidth="1"/>
    <col min="2309" max="2309" width="15.42578125" style="109" customWidth="1"/>
    <col min="2310" max="2559" width="8.28515625" style="109"/>
    <col min="2560" max="2560" width="28.5703125" style="109" customWidth="1"/>
    <col min="2561" max="2561" width="47.7109375" style="109" customWidth="1"/>
    <col min="2562" max="2564" width="13.85546875" style="109" customWidth="1"/>
    <col min="2565" max="2565" width="15.42578125" style="109" customWidth="1"/>
    <col min="2566" max="2815" width="8.28515625" style="109"/>
    <col min="2816" max="2816" width="28.5703125" style="109" customWidth="1"/>
    <col min="2817" max="2817" width="47.7109375" style="109" customWidth="1"/>
    <col min="2818" max="2820" width="13.85546875" style="109" customWidth="1"/>
    <col min="2821" max="2821" width="15.42578125" style="109" customWidth="1"/>
    <col min="2822" max="3071" width="8.28515625" style="109"/>
    <col min="3072" max="3072" width="28.5703125" style="109" customWidth="1"/>
    <col min="3073" max="3073" width="47.7109375" style="109" customWidth="1"/>
    <col min="3074" max="3076" width="13.85546875" style="109" customWidth="1"/>
    <col min="3077" max="3077" width="15.42578125" style="109" customWidth="1"/>
    <col min="3078" max="3327" width="8.28515625" style="109"/>
    <col min="3328" max="3328" width="28.5703125" style="109" customWidth="1"/>
    <col min="3329" max="3329" width="47.7109375" style="109" customWidth="1"/>
    <col min="3330" max="3332" width="13.85546875" style="109" customWidth="1"/>
    <col min="3333" max="3333" width="15.42578125" style="109" customWidth="1"/>
    <col min="3334" max="3583" width="8.28515625" style="109"/>
    <col min="3584" max="3584" width="28.5703125" style="109" customWidth="1"/>
    <col min="3585" max="3585" width="47.7109375" style="109" customWidth="1"/>
    <col min="3586" max="3588" width="13.85546875" style="109" customWidth="1"/>
    <col min="3589" max="3589" width="15.42578125" style="109" customWidth="1"/>
    <col min="3590" max="3839" width="8.28515625" style="109"/>
    <col min="3840" max="3840" width="28.5703125" style="109" customWidth="1"/>
    <col min="3841" max="3841" width="47.7109375" style="109" customWidth="1"/>
    <col min="3842" max="3844" width="13.85546875" style="109" customWidth="1"/>
    <col min="3845" max="3845" width="15.42578125" style="109" customWidth="1"/>
    <col min="3846" max="4095" width="8.28515625" style="109"/>
    <col min="4096" max="4096" width="28.5703125" style="109" customWidth="1"/>
    <col min="4097" max="4097" width="47.7109375" style="109" customWidth="1"/>
    <col min="4098" max="4100" width="13.85546875" style="109" customWidth="1"/>
    <col min="4101" max="4101" width="15.42578125" style="109" customWidth="1"/>
    <col min="4102" max="4351" width="8.28515625" style="109"/>
    <col min="4352" max="4352" width="28.5703125" style="109" customWidth="1"/>
    <col min="4353" max="4353" width="47.7109375" style="109" customWidth="1"/>
    <col min="4354" max="4356" width="13.85546875" style="109" customWidth="1"/>
    <col min="4357" max="4357" width="15.42578125" style="109" customWidth="1"/>
    <col min="4358" max="4607" width="8.28515625" style="109"/>
    <col min="4608" max="4608" width="28.5703125" style="109" customWidth="1"/>
    <col min="4609" max="4609" width="47.7109375" style="109" customWidth="1"/>
    <col min="4610" max="4612" width="13.85546875" style="109" customWidth="1"/>
    <col min="4613" max="4613" width="15.42578125" style="109" customWidth="1"/>
    <col min="4614" max="4863" width="8.28515625" style="109"/>
    <col min="4864" max="4864" width="28.5703125" style="109" customWidth="1"/>
    <col min="4865" max="4865" width="47.7109375" style="109" customWidth="1"/>
    <col min="4866" max="4868" width="13.85546875" style="109" customWidth="1"/>
    <col min="4869" max="4869" width="15.42578125" style="109" customWidth="1"/>
    <col min="4870" max="5119" width="8.28515625" style="109"/>
    <col min="5120" max="5120" width="28.5703125" style="109" customWidth="1"/>
    <col min="5121" max="5121" width="47.7109375" style="109" customWidth="1"/>
    <col min="5122" max="5124" width="13.85546875" style="109" customWidth="1"/>
    <col min="5125" max="5125" width="15.42578125" style="109" customWidth="1"/>
    <col min="5126" max="5375" width="8.28515625" style="109"/>
    <col min="5376" max="5376" width="28.5703125" style="109" customWidth="1"/>
    <col min="5377" max="5377" width="47.7109375" style="109" customWidth="1"/>
    <col min="5378" max="5380" width="13.85546875" style="109" customWidth="1"/>
    <col min="5381" max="5381" width="15.42578125" style="109" customWidth="1"/>
    <col min="5382" max="5631" width="8.28515625" style="109"/>
    <col min="5632" max="5632" width="28.5703125" style="109" customWidth="1"/>
    <col min="5633" max="5633" width="47.7109375" style="109" customWidth="1"/>
    <col min="5634" max="5636" width="13.85546875" style="109" customWidth="1"/>
    <col min="5637" max="5637" width="15.42578125" style="109" customWidth="1"/>
    <col min="5638" max="5887" width="8.28515625" style="109"/>
    <col min="5888" max="5888" width="28.5703125" style="109" customWidth="1"/>
    <col min="5889" max="5889" width="47.7109375" style="109" customWidth="1"/>
    <col min="5890" max="5892" width="13.85546875" style="109" customWidth="1"/>
    <col min="5893" max="5893" width="15.42578125" style="109" customWidth="1"/>
    <col min="5894" max="6143" width="8.28515625" style="109"/>
    <col min="6144" max="6144" width="28.5703125" style="109" customWidth="1"/>
    <col min="6145" max="6145" width="47.7109375" style="109" customWidth="1"/>
    <col min="6146" max="6148" width="13.85546875" style="109" customWidth="1"/>
    <col min="6149" max="6149" width="15.42578125" style="109" customWidth="1"/>
    <col min="6150" max="6399" width="8.28515625" style="109"/>
    <col min="6400" max="6400" width="28.5703125" style="109" customWidth="1"/>
    <col min="6401" max="6401" width="47.7109375" style="109" customWidth="1"/>
    <col min="6402" max="6404" width="13.85546875" style="109" customWidth="1"/>
    <col min="6405" max="6405" width="15.42578125" style="109" customWidth="1"/>
    <col min="6406" max="6655" width="8.28515625" style="109"/>
    <col min="6656" max="6656" width="28.5703125" style="109" customWidth="1"/>
    <col min="6657" max="6657" width="47.7109375" style="109" customWidth="1"/>
    <col min="6658" max="6660" width="13.85546875" style="109" customWidth="1"/>
    <col min="6661" max="6661" width="15.42578125" style="109" customWidth="1"/>
    <col min="6662" max="6911" width="8.28515625" style="109"/>
    <col min="6912" max="6912" width="28.5703125" style="109" customWidth="1"/>
    <col min="6913" max="6913" width="47.7109375" style="109" customWidth="1"/>
    <col min="6914" max="6916" width="13.85546875" style="109" customWidth="1"/>
    <col min="6917" max="6917" width="15.42578125" style="109" customWidth="1"/>
    <col min="6918" max="7167" width="8.28515625" style="109"/>
    <col min="7168" max="7168" width="28.5703125" style="109" customWidth="1"/>
    <col min="7169" max="7169" width="47.7109375" style="109" customWidth="1"/>
    <col min="7170" max="7172" width="13.85546875" style="109" customWidth="1"/>
    <col min="7173" max="7173" width="15.42578125" style="109" customWidth="1"/>
    <col min="7174" max="7423" width="8.28515625" style="109"/>
    <col min="7424" max="7424" width="28.5703125" style="109" customWidth="1"/>
    <col min="7425" max="7425" width="47.7109375" style="109" customWidth="1"/>
    <col min="7426" max="7428" width="13.85546875" style="109" customWidth="1"/>
    <col min="7429" max="7429" width="15.42578125" style="109" customWidth="1"/>
    <col min="7430" max="7679" width="8.28515625" style="109"/>
    <col min="7680" max="7680" width="28.5703125" style="109" customWidth="1"/>
    <col min="7681" max="7681" width="47.7109375" style="109" customWidth="1"/>
    <col min="7682" max="7684" width="13.85546875" style="109" customWidth="1"/>
    <col min="7685" max="7685" width="15.42578125" style="109" customWidth="1"/>
    <col min="7686" max="7935" width="8.28515625" style="109"/>
    <col min="7936" max="7936" width="28.5703125" style="109" customWidth="1"/>
    <col min="7937" max="7937" width="47.7109375" style="109" customWidth="1"/>
    <col min="7938" max="7940" width="13.85546875" style="109" customWidth="1"/>
    <col min="7941" max="7941" width="15.42578125" style="109" customWidth="1"/>
    <col min="7942" max="8191" width="8.28515625" style="109"/>
    <col min="8192" max="8192" width="28.5703125" style="109" customWidth="1"/>
    <col min="8193" max="8193" width="47.7109375" style="109" customWidth="1"/>
    <col min="8194" max="8196" width="13.85546875" style="109" customWidth="1"/>
    <col min="8197" max="8197" width="15.42578125" style="109" customWidth="1"/>
    <col min="8198" max="8447" width="8.28515625" style="109"/>
    <col min="8448" max="8448" width="28.5703125" style="109" customWidth="1"/>
    <col min="8449" max="8449" width="47.7109375" style="109" customWidth="1"/>
    <col min="8450" max="8452" width="13.85546875" style="109" customWidth="1"/>
    <col min="8453" max="8453" width="15.42578125" style="109" customWidth="1"/>
    <col min="8454" max="8703" width="8.28515625" style="109"/>
    <col min="8704" max="8704" width="28.5703125" style="109" customWidth="1"/>
    <col min="8705" max="8705" width="47.7109375" style="109" customWidth="1"/>
    <col min="8706" max="8708" width="13.85546875" style="109" customWidth="1"/>
    <col min="8709" max="8709" width="15.42578125" style="109" customWidth="1"/>
    <col min="8710" max="8959" width="8.28515625" style="109"/>
    <col min="8960" max="8960" width="28.5703125" style="109" customWidth="1"/>
    <col min="8961" max="8961" width="47.7109375" style="109" customWidth="1"/>
    <col min="8962" max="8964" width="13.85546875" style="109" customWidth="1"/>
    <col min="8965" max="8965" width="15.42578125" style="109" customWidth="1"/>
    <col min="8966" max="9215" width="8.28515625" style="109"/>
    <col min="9216" max="9216" width="28.5703125" style="109" customWidth="1"/>
    <col min="9217" max="9217" width="47.7109375" style="109" customWidth="1"/>
    <col min="9218" max="9220" width="13.85546875" style="109" customWidth="1"/>
    <col min="9221" max="9221" width="15.42578125" style="109" customWidth="1"/>
    <col min="9222" max="9471" width="8.28515625" style="109"/>
    <col min="9472" max="9472" width="28.5703125" style="109" customWidth="1"/>
    <col min="9473" max="9473" width="47.7109375" style="109" customWidth="1"/>
    <col min="9474" max="9476" width="13.85546875" style="109" customWidth="1"/>
    <col min="9477" max="9477" width="15.42578125" style="109" customWidth="1"/>
    <col min="9478" max="9727" width="8.28515625" style="109"/>
    <col min="9728" max="9728" width="28.5703125" style="109" customWidth="1"/>
    <col min="9729" max="9729" width="47.7109375" style="109" customWidth="1"/>
    <col min="9730" max="9732" width="13.85546875" style="109" customWidth="1"/>
    <col min="9733" max="9733" width="15.42578125" style="109" customWidth="1"/>
    <col min="9734" max="9983" width="8.28515625" style="109"/>
    <col min="9984" max="9984" width="28.5703125" style="109" customWidth="1"/>
    <col min="9985" max="9985" width="47.7109375" style="109" customWidth="1"/>
    <col min="9986" max="9988" width="13.85546875" style="109" customWidth="1"/>
    <col min="9989" max="9989" width="15.42578125" style="109" customWidth="1"/>
    <col min="9990" max="10239" width="8.28515625" style="109"/>
    <col min="10240" max="10240" width="28.5703125" style="109" customWidth="1"/>
    <col min="10241" max="10241" width="47.7109375" style="109" customWidth="1"/>
    <col min="10242" max="10244" width="13.85546875" style="109" customWidth="1"/>
    <col min="10245" max="10245" width="15.42578125" style="109" customWidth="1"/>
    <col min="10246" max="10495" width="8.28515625" style="109"/>
    <col min="10496" max="10496" width="28.5703125" style="109" customWidth="1"/>
    <col min="10497" max="10497" width="47.7109375" style="109" customWidth="1"/>
    <col min="10498" max="10500" width="13.85546875" style="109" customWidth="1"/>
    <col min="10501" max="10501" width="15.42578125" style="109" customWidth="1"/>
    <col min="10502" max="10751" width="8.28515625" style="109"/>
    <col min="10752" max="10752" width="28.5703125" style="109" customWidth="1"/>
    <col min="10753" max="10753" width="47.7109375" style="109" customWidth="1"/>
    <col min="10754" max="10756" width="13.85546875" style="109" customWidth="1"/>
    <col min="10757" max="10757" width="15.42578125" style="109" customWidth="1"/>
    <col min="10758" max="11007" width="8.28515625" style="109"/>
    <col min="11008" max="11008" width="28.5703125" style="109" customWidth="1"/>
    <col min="11009" max="11009" width="47.7109375" style="109" customWidth="1"/>
    <col min="11010" max="11012" width="13.85546875" style="109" customWidth="1"/>
    <col min="11013" max="11013" width="15.42578125" style="109" customWidth="1"/>
    <col min="11014" max="11263" width="8.28515625" style="109"/>
    <col min="11264" max="11264" width="28.5703125" style="109" customWidth="1"/>
    <col min="11265" max="11265" width="47.7109375" style="109" customWidth="1"/>
    <col min="11266" max="11268" width="13.85546875" style="109" customWidth="1"/>
    <col min="11269" max="11269" width="15.42578125" style="109" customWidth="1"/>
    <col min="11270" max="11519" width="8.28515625" style="109"/>
    <col min="11520" max="11520" width="28.5703125" style="109" customWidth="1"/>
    <col min="11521" max="11521" width="47.7109375" style="109" customWidth="1"/>
    <col min="11522" max="11524" width="13.85546875" style="109" customWidth="1"/>
    <col min="11525" max="11525" width="15.42578125" style="109" customWidth="1"/>
    <col min="11526" max="11775" width="8.28515625" style="109"/>
    <col min="11776" max="11776" width="28.5703125" style="109" customWidth="1"/>
    <col min="11777" max="11777" width="47.7109375" style="109" customWidth="1"/>
    <col min="11778" max="11780" width="13.85546875" style="109" customWidth="1"/>
    <col min="11781" max="11781" width="15.42578125" style="109" customWidth="1"/>
    <col min="11782" max="12031" width="8.28515625" style="109"/>
    <col min="12032" max="12032" width="28.5703125" style="109" customWidth="1"/>
    <col min="12033" max="12033" width="47.7109375" style="109" customWidth="1"/>
    <col min="12034" max="12036" width="13.85546875" style="109" customWidth="1"/>
    <col min="12037" max="12037" width="15.42578125" style="109" customWidth="1"/>
    <col min="12038" max="12287" width="8.28515625" style="109"/>
    <col min="12288" max="12288" width="28.5703125" style="109" customWidth="1"/>
    <col min="12289" max="12289" width="47.7109375" style="109" customWidth="1"/>
    <col min="12290" max="12292" width="13.85546875" style="109" customWidth="1"/>
    <col min="12293" max="12293" width="15.42578125" style="109" customWidth="1"/>
    <col min="12294" max="12543" width="8.28515625" style="109"/>
    <col min="12544" max="12544" width="28.5703125" style="109" customWidth="1"/>
    <col min="12545" max="12545" width="47.7109375" style="109" customWidth="1"/>
    <col min="12546" max="12548" width="13.85546875" style="109" customWidth="1"/>
    <col min="12549" max="12549" width="15.42578125" style="109" customWidth="1"/>
    <col min="12550" max="12799" width="8.28515625" style="109"/>
    <col min="12800" max="12800" width="28.5703125" style="109" customWidth="1"/>
    <col min="12801" max="12801" width="47.7109375" style="109" customWidth="1"/>
    <col min="12802" max="12804" width="13.85546875" style="109" customWidth="1"/>
    <col min="12805" max="12805" width="15.42578125" style="109" customWidth="1"/>
    <col min="12806" max="13055" width="8.28515625" style="109"/>
    <col min="13056" max="13056" width="28.5703125" style="109" customWidth="1"/>
    <col min="13057" max="13057" width="47.7109375" style="109" customWidth="1"/>
    <col min="13058" max="13060" width="13.85546875" style="109" customWidth="1"/>
    <col min="13061" max="13061" width="15.42578125" style="109" customWidth="1"/>
    <col min="13062" max="13311" width="8.28515625" style="109"/>
    <col min="13312" max="13312" width="28.5703125" style="109" customWidth="1"/>
    <col min="13313" max="13313" width="47.7109375" style="109" customWidth="1"/>
    <col min="13314" max="13316" width="13.85546875" style="109" customWidth="1"/>
    <col min="13317" max="13317" width="15.42578125" style="109" customWidth="1"/>
    <col min="13318" max="13567" width="8.28515625" style="109"/>
    <col min="13568" max="13568" width="28.5703125" style="109" customWidth="1"/>
    <col min="13569" max="13569" width="47.7109375" style="109" customWidth="1"/>
    <col min="13570" max="13572" width="13.85546875" style="109" customWidth="1"/>
    <col min="13573" max="13573" width="15.42578125" style="109" customWidth="1"/>
    <col min="13574" max="13823" width="8.28515625" style="109"/>
    <col min="13824" max="13824" width="28.5703125" style="109" customWidth="1"/>
    <col min="13825" max="13825" width="47.7109375" style="109" customWidth="1"/>
    <col min="13826" max="13828" width="13.85546875" style="109" customWidth="1"/>
    <col min="13829" max="13829" width="15.42578125" style="109" customWidth="1"/>
    <col min="13830" max="14079" width="8.28515625" style="109"/>
    <col min="14080" max="14080" width="28.5703125" style="109" customWidth="1"/>
    <col min="14081" max="14081" width="47.7109375" style="109" customWidth="1"/>
    <col min="14082" max="14084" width="13.85546875" style="109" customWidth="1"/>
    <col min="14085" max="14085" width="15.42578125" style="109" customWidth="1"/>
    <col min="14086" max="14335" width="8.28515625" style="109"/>
    <col min="14336" max="14336" width="28.5703125" style="109" customWidth="1"/>
    <col min="14337" max="14337" width="47.7109375" style="109" customWidth="1"/>
    <col min="14338" max="14340" width="13.85546875" style="109" customWidth="1"/>
    <col min="14341" max="14341" width="15.42578125" style="109" customWidth="1"/>
    <col min="14342" max="14591" width="8.28515625" style="109"/>
    <col min="14592" max="14592" width="28.5703125" style="109" customWidth="1"/>
    <col min="14593" max="14593" width="47.7109375" style="109" customWidth="1"/>
    <col min="14594" max="14596" width="13.85546875" style="109" customWidth="1"/>
    <col min="14597" max="14597" width="15.42578125" style="109" customWidth="1"/>
    <col min="14598" max="14847" width="8.28515625" style="109"/>
    <col min="14848" max="14848" width="28.5703125" style="109" customWidth="1"/>
    <col min="14849" max="14849" width="47.7109375" style="109" customWidth="1"/>
    <col min="14850" max="14852" width="13.85546875" style="109" customWidth="1"/>
    <col min="14853" max="14853" width="15.42578125" style="109" customWidth="1"/>
    <col min="14854" max="15103" width="8.28515625" style="109"/>
    <col min="15104" max="15104" width="28.5703125" style="109" customWidth="1"/>
    <col min="15105" max="15105" width="47.7109375" style="109" customWidth="1"/>
    <col min="15106" max="15108" width="13.85546875" style="109" customWidth="1"/>
    <col min="15109" max="15109" width="15.42578125" style="109" customWidth="1"/>
    <col min="15110" max="15359" width="8.28515625" style="109"/>
    <col min="15360" max="15360" width="28.5703125" style="109" customWidth="1"/>
    <col min="15361" max="15361" width="47.7109375" style="109" customWidth="1"/>
    <col min="15362" max="15364" width="13.85546875" style="109" customWidth="1"/>
    <col min="15365" max="15365" width="15.42578125" style="109" customWidth="1"/>
    <col min="15366" max="15615" width="8.28515625" style="109"/>
    <col min="15616" max="15616" width="28.5703125" style="109" customWidth="1"/>
    <col min="15617" max="15617" width="47.7109375" style="109" customWidth="1"/>
    <col min="15618" max="15620" width="13.85546875" style="109" customWidth="1"/>
    <col min="15621" max="15621" width="15.42578125" style="109" customWidth="1"/>
    <col min="15622" max="15871" width="8.28515625" style="109"/>
    <col min="15872" max="15872" width="28.5703125" style="109" customWidth="1"/>
    <col min="15873" max="15873" width="47.7109375" style="109" customWidth="1"/>
    <col min="15874" max="15876" width="13.85546875" style="109" customWidth="1"/>
    <col min="15877" max="15877" width="15.42578125" style="109" customWidth="1"/>
    <col min="15878" max="16127" width="8.28515625" style="109"/>
    <col min="16128" max="16128" width="28.5703125" style="109" customWidth="1"/>
    <col min="16129" max="16129" width="47.7109375" style="109" customWidth="1"/>
    <col min="16130" max="16132" width="13.85546875" style="109" customWidth="1"/>
    <col min="16133" max="16133" width="15.42578125" style="109" customWidth="1"/>
    <col min="16134" max="16384" width="8.28515625" style="109"/>
  </cols>
  <sheetData>
    <row r="1" spans="1:6">
      <c r="E1" s="110" t="s">
        <v>153</v>
      </c>
    </row>
    <row r="2" spans="1:6" s="30" customFormat="1" ht="17.25" customHeight="1">
      <c r="A2" s="154" t="s">
        <v>90</v>
      </c>
      <c r="B2" s="154"/>
      <c r="C2" s="154"/>
      <c r="D2" s="154"/>
      <c r="E2" s="154"/>
      <c r="F2" s="55"/>
    </row>
    <row r="3" spans="1:6" s="30" customFormat="1" ht="17.25" customHeight="1">
      <c r="A3" s="154" t="s">
        <v>0</v>
      </c>
      <c r="B3" s="154"/>
      <c r="C3" s="154"/>
      <c r="D3" s="154"/>
      <c r="E3" s="154"/>
      <c r="F3" s="55"/>
    </row>
    <row r="4" spans="1:6" ht="55.5" customHeight="1">
      <c r="A4" s="178" t="s">
        <v>95</v>
      </c>
      <c r="B4" s="178"/>
      <c r="C4" s="178"/>
      <c r="D4" s="178"/>
      <c r="E4" s="178"/>
    </row>
    <row r="5" spans="1:6" ht="21.75" customHeight="1">
      <c r="A5" s="111"/>
      <c r="B5" s="111"/>
      <c r="C5" s="111"/>
      <c r="D5" s="111"/>
      <c r="E5" s="112" t="s">
        <v>96</v>
      </c>
    </row>
    <row r="6" spans="1:6" ht="20.45" customHeight="1">
      <c r="A6" s="168" t="s">
        <v>34</v>
      </c>
      <c r="B6" s="168"/>
      <c r="C6" s="168"/>
      <c r="D6" s="168"/>
      <c r="E6" s="168"/>
    </row>
    <row r="7" spans="1:6" ht="21.75" customHeight="1">
      <c r="A7" s="113" t="s">
        <v>55</v>
      </c>
      <c r="B7" s="113"/>
      <c r="C7" s="113"/>
      <c r="D7" s="113"/>
      <c r="E7" s="113"/>
    </row>
    <row r="8" spans="1:6">
      <c r="A8" s="124" t="s">
        <v>7</v>
      </c>
      <c r="B8" s="114" t="s">
        <v>8</v>
      </c>
      <c r="C8" s="115"/>
      <c r="D8" s="115"/>
      <c r="E8" s="115"/>
    </row>
    <row r="9" spans="1:6" ht="18.75" customHeight="1">
      <c r="A9" s="121" t="s">
        <v>49</v>
      </c>
      <c r="B9" s="116" t="s">
        <v>50</v>
      </c>
      <c r="C9" s="117"/>
      <c r="D9" s="117"/>
      <c r="E9" s="117"/>
    </row>
    <row r="10" spans="1:6" ht="18.75" customHeight="1">
      <c r="A10" s="118"/>
      <c r="B10" s="118"/>
      <c r="C10" s="118"/>
      <c r="D10" s="118"/>
      <c r="E10" s="118"/>
    </row>
    <row r="11" spans="1:6" s="123" customFormat="1">
      <c r="A11" s="113" t="s">
        <v>9</v>
      </c>
      <c r="B11" s="115"/>
      <c r="C11" s="115"/>
      <c r="D11" s="115"/>
      <c r="E11" s="115"/>
    </row>
    <row r="12" spans="1:6" ht="14.25" customHeight="1">
      <c r="A12" s="118"/>
      <c r="B12" s="118"/>
      <c r="C12" s="118"/>
      <c r="D12" s="118"/>
      <c r="E12" s="118"/>
    </row>
    <row r="13" spans="1:6" ht="42" customHeight="1">
      <c r="A13" s="124" t="s">
        <v>10</v>
      </c>
      <c r="B13" s="121" t="s">
        <v>49</v>
      </c>
      <c r="C13" s="174" t="s">
        <v>156</v>
      </c>
      <c r="D13" s="175"/>
      <c r="E13" s="176"/>
    </row>
    <row r="14" spans="1:6" ht="34.5">
      <c r="A14" s="124" t="s">
        <v>11</v>
      </c>
      <c r="B14" s="121" t="s">
        <v>51</v>
      </c>
      <c r="C14" s="119" t="s">
        <v>83</v>
      </c>
      <c r="D14" s="119" t="s">
        <v>84</v>
      </c>
      <c r="E14" s="119" t="s">
        <v>2</v>
      </c>
    </row>
    <row r="15" spans="1:6" ht="34.5">
      <c r="A15" s="124" t="s">
        <v>12</v>
      </c>
      <c r="B15" s="121" t="s">
        <v>52</v>
      </c>
      <c r="C15" s="172"/>
      <c r="D15" s="172"/>
      <c r="E15" s="172"/>
    </row>
    <row r="16" spans="1:6" ht="62.25" customHeight="1">
      <c r="A16" s="124" t="s">
        <v>13</v>
      </c>
      <c r="B16" s="121" t="s">
        <v>79</v>
      </c>
      <c r="C16" s="173"/>
      <c r="D16" s="173"/>
      <c r="E16" s="173"/>
    </row>
    <row r="17" spans="1:255" ht="57" customHeight="1">
      <c r="A17" s="124" t="s">
        <v>14</v>
      </c>
      <c r="B17" s="121" t="s">
        <v>59</v>
      </c>
      <c r="C17" s="173"/>
      <c r="D17" s="173"/>
      <c r="E17" s="173"/>
    </row>
    <row r="18" spans="1:255" ht="62.25" customHeight="1">
      <c r="A18" s="124" t="s">
        <v>103</v>
      </c>
      <c r="B18" s="121" t="s">
        <v>104</v>
      </c>
      <c r="C18" s="125"/>
      <c r="D18" s="125"/>
      <c r="E18" s="125"/>
    </row>
    <row r="19" spans="1:255" ht="26.25" customHeight="1">
      <c r="A19" s="166" t="s">
        <v>15</v>
      </c>
      <c r="B19" s="166"/>
      <c r="C19" s="124"/>
      <c r="D19" s="124"/>
      <c r="E19" s="124"/>
    </row>
    <row r="20" spans="1:255" s="123" customFormat="1" ht="17.25" customHeight="1">
      <c r="A20" s="239" t="s">
        <v>54</v>
      </c>
      <c r="B20" s="240"/>
      <c r="C20" s="120">
        <v>0</v>
      </c>
      <c r="D20" s="120">
        <v>4</v>
      </c>
      <c r="E20" s="120">
        <v>8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</row>
    <row r="21" spans="1:255" ht="17.25" customHeight="1">
      <c r="A21" s="177" t="s">
        <v>105</v>
      </c>
      <c r="B21" s="177"/>
      <c r="C21" s="120">
        <v>0</v>
      </c>
      <c r="D21" s="120">
        <v>0</v>
      </c>
      <c r="E21" s="120">
        <v>1.4</v>
      </c>
    </row>
    <row r="22" spans="1:255" ht="17.25" customHeight="1">
      <c r="A22" s="177" t="s">
        <v>107</v>
      </c>
      <c r="B22" s="177"/>
      <c r="C22" s="120">
        <v>0</v>
      </c>
      <c r="D22" s="120">
        <v>0</v>
      </c>
      <c r="E22" s="120">
        <v>8.3339999999999996</v>
      </c>
    </row>
    <row r="23" spans="1:255">
      <c r="A23" s="170" t="s">
        <v>16</v>
      </c>
      <c r="B23" s="171"/>
      <c r="C23" s="126">
        <f>+'4'!D16</f>
        <v>400600</v>
      </c>
      <c r="D23" s="126">
        <f>+'4'!E16</f>
        <v>3842660.7</v>
      </c>
      <c r="E23" s="126">
        <f>+'4'!F16</f>
        <v>4267513.7</v>
      </c>
    </row>
    <row r="24" spans="1:255" s="97" customFormat="1">
      <c r="C24" s="101"/>
      <c r="D24" s="101"/>
      <c r="E24" s="101"/>
    </row>
    <row r="25" spans="1:255">
      <c r="E25" s="122" t="s">
        <v>97</v>
      </c>
    </row>
    <row r="26" spans="1:255">
      <c r="A26" s="168" t="s">
        <v>82</v>
      </c>
      <c r="B26" s="168"/>
      <c r="C26" s="168"/>
      <c r="D26" s="168"/>
      <c r="E26" s="168"/>
    </row>
    <row r="27" spans="1:255">
      <c r="A27" s="113" t="s">
        <v>55</v>
      </c>
      <c r="B27" s="113"/>
      <c r="C27" s="113"/>
      <c r="D27" s="113"/>
      <c r="E27" s="113"/>
    </row>
    <row r="28" spans="1:255">
      <c r="A28" s="124" t="s">
        <v>7</v>
      </c>
      <c r="B28" s="114" t="s">
        <v>8</v>
      </c>
      <c r="C28" s="115"/>
      <c r="D28" s="115"/>
      <c r="E28" s="115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  <c r="FF28" s="123"/>
      <c r="FG28" s="123"/>
      <c r="FH28" s="123"/>
      <c r="FI28" s="123"/>
      <c r="FJ28" s="123"/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/>
      <c r="FY28" s="123"/>
      <c r="FZ28" s="123"/>
      <c r="GA28" s="123"/>
      <c r="GB28" s="123"/>
      <c r="GC28" s="123"/>
      <c r="GD28" s="123"/>
      <c r="GE28" s="123"/>
      <c r="GF28" s="123"/>
      <c r="GG28" s="123"/>
      <c r="GH28" s="123"/>
      <c r="GI28" s="123"/>
      <c r="GJ28" s="123"/>
      <c r="GK28" s="123"/>
      <c r="GL28" s="123"/>
      <c r="GM28" s="123"/>
      <c r="GN28" s="123"/>
      <c r="GO28" s="123"/>
      <c r="GP28" s="123"/>
      <c r="GQ28" s="123"/>
      <c r="GR28" s="123"/>
      <c r="GS28" s="123"/>
      <c r="GT28" s="123"/>
      <c r="GU28" s="123"/>
      <c r="GV28" s="123"/>
      <c r="GW28" s="123"/>
      <c r="GX28" s="123"/>
      <c r="GY28" s="123"/>
      <c r="GZ28" s="123"/>
      <c r="HA28" s="123"/>
      <c r="HB28" s="123"/>
      <c r="HC28" s="123"/>
      <c r="HD28" s="123"/>
      <c r="HE28" s="123"/>
      <c r="HF28" s="123"/>
      <c r="HG28" s="123"/>
      <c r="HH28" s="123"/>
      <c r="HI28" s="123"/>
      <c r="HJ28" s="123"/>
      <c r="HK28" s="123"/>
      <c r="HL28" s="123"/>
      <c r="HM28" s="123"/>
      <c r="HN28" s="123"/>
      <c r="HO28" s="123"/>
      <c r="HP28" s="123"/>
      <c r="HQ28" s="123"/>
      <c r="HR28" s="123"/>
      <c r="HS28" s="123"/>
      <c r="HT28" s="123"/>
      <c r="HU28" s="123"/>
      <c r="HV28" s="123"/>
      <c r="HW28" s="123"/>
      <c r="HX28" s="123"/>
      <c r="HY28" s="123"/>
      <c r="HZ28" s="123"/>
      <c r="IA28" s="123"/>
      <c r="IB28" s="123"/>
      <c r="IC28" s="123"/>
      <c r="ID28" s="123"/>
      <c r="IE28" s="123"/>
      <c r="IF28" s="123"/>
      <c r="IG28" s="123"/>
      <c r="IH28" s="123"/>
      <c r="II28" s="123"/>
      <c r="IJ28" s="123"/>
      <c r="IK28" s="123"/>
      <c r="IL28" s="123"/>
      <c r="IM28" s="123"/>
      <c r="IN28" s="123"/>
      <c r="IO28" s="123"/>
      <c r="IP28" s="123"/>
      <c r="IQ28" s="123"/>
      <c r="IR28" s="123"/>
      <c r="IS28" s="123"/>
      <c r="IT28" s="123"/>
      <c r="IU28" s="123"/>
    </row>
    <row r="29" spans="1:255">
      <c r="A29" s="121" t="s">
        <v>49</v>
      </c>
      <c r="B29" s="116" t="s">
        <v>50</v>
      </c>
      <c r="C29" s="117"/>
      <c r="D29" s="117"/>
      <c r="E29" s="117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3"/>
      <c r="IP29" s="123"/>
      <c r="IQ29" s="123"/>
      <c r="IR29" s="123"/>
      <c r="IS29" s="123"/>
      <c r="IT29" s="123"/>
      <c r="IU29" s="123"/>
    </row>
    <row r="30" spans="1:255">
      <c r="A30" s="118"/>
      <c r="B30" s="117"/>
      <c r="C30" s="117"/>
      <c r="D30" s="117"/>
      <c r="E30" s="117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  <c r="FL30" s="123"/>
      <c r="FM30" s="123"/>
      <c r="FN30" s="123"/>
      <c r="FO30" s="123"/>
      <c r="FP30" s="123"/>
      <c r="FQ30" s="123"/>
      <c r="FR30" s="123"/>
      <c r="FS30" s="123"/>
      <c r="FT30" s="123"/>
      <c r="FU30" s="123"/>
      <c r="FV30" s="123"/>
      <c r="FW30" s="123"/>
      <c r="FX30" s="123"/>
      <c r="FY30" s="123"/>
      <c r="FZ30" s="123"/>
      <c r="GA30" s="123"/>
      <c r="GB30" s="123"/>
      <c r="GC30" s="123"/>
      <c r="GD30" s="123"/>
      <c r="GE30" s="123"/>
      <c r="GF30" s="123"/>
      <c r="GG30" s="123"/>
      <c r="GH30" s="123"/>
      <c r="GI30" s="123"/>
      <c r="GJ30" s="123"/>
      <c r="GK30" s="123"/>
      <c r="GL30" s="123"/>
      <c r="GM30" s="123"/>
      <c r="GN30" s="123"/>
      <c r="GO30" s="123"/>
      <c r="GP30" s="123"/>
      <c r="GQ30" s="123"/>
      <c r="GR30" s="123"/>
      <c r="GS30" s="123"/>
      <c r="GT30" s="123"/>
      <c r="GU30" s="123"/>
      <c r="GV30" s="123"/>
      <c r="GW30" s="123"/>
      <c r="GX30" s="123"/>
      <c r="GY30" s="123"/>
      <c r="GZ30" s="123"/>
      <c r="HA30" s="123"/>
      <c r="HB30" s="123"/>
      <c r="HC30" s="123"/>
      <c r="HD30" s="123"/>
      <c r="HE30" s="123"/>
      <c r="HF30" s="123"/>
      <c r="HG30" s="123"/>
      <c r="HH30" s="123"/>
      <c r="HI30" s="123"/>
      <c r="HJ30" s="123"/>
      <c r="HK30" s="123"/>
      <c r="HL30" s="123"/>
      <c r="HM30" s="123"/>
      <c r="HN30" s="123"/>
      <c r="HO30" s="123"/>
      <c r="HP30" s="123"/>
      <c r="HQ30" s="123"/>
      <c r="HR30" s="123"/>
      <c r="HS30" s="123"/>
      <c r="HT30" s="123"/>
      <c r="HU30" s="123"/>
      <c r="HV30" s="123"/>
      <c r="HW30" s="123"/>
      <c r="HX30" s="123"/>
      <c r="HY30" s="123"/>
      <c r="HZ30" s="123"/>
      <c r="IA30" s="123"/>
      <c r="IB30" s="123"/>
      <c r="IC30" s="123"/>
      <c r="ID30" s="123"/>
      <c r="IE30" s="123"/>
      <c r="IF30" s="123"/>
      <c r="IG30" s="123"/>
      <c r="IH30" s="123"/>
      <c r="II30" s="123"/>
      <c r="IJ30" s="123"/>
      <c r="IK30" s="123"/>
      <c r="IL30" s="123"/>
      <c r="IM30" s="123"/>
      <c r="IN30" s="123"/>
      <c r="IO30" s="123"/>
      <c r="IP30" s="123"/>
      <c r="IQ30" s="123"/>
      <c r="IR30" s="123"/>
      <c r="IS30" s="123"/>
      <c r="IT30" s="123"/>
      <c r="IU30" s="123"/>
    </row>
    <row r="31" spans="1:255">
      <c r="A31" s="169" t="s">
        <v>9</v>
      </c>
      <c r="B31" s="169"/>
      <c r="C31" s="169"/>
      <c r="D31" s="169"/>
      <c r="E31" s="169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3"/>
      <c r="EY31" s="123"/>
      <c r="EZ31" s="123"/>
      <c r="FA31" s="123"/>
      <c r="FB31" s="123"/>
      <c r="FC31" s="123"/>
      <c r="FD31" s="123"/>
      <c r="FE31" s="123"/>
      <c r="FF31" s="123"/>
      <c r="FG31" s="123"/>
      <c r="FH31" s="123"/>
      <c r="FI31" s="123"/>
      <c r="FJ31" s="123"/>
      <c r="FK31" s="123"/>
      <c r="FL31" s="123"/>
      <c r="FM31" s="123"/>
      <c r="FN31" s="123"/>
      <c r="FO31" s="123"/>
      <c r="FP31" s="123"/>
      <c r="FQ31" s="123"/>
      <c r="FR31" s="123"/>
      <c r="FS31" s="123"/>
      <c r="FT31" s="123"/>
      <c r="FU31" s="123"/>
      <c r="FV31" s="123"/>
      <c r="FW31" s="123"/>
      <c r="FX31" s="123"/>
      <c r="FY31" s="123"/>
      <c r="FZ31" s="123"/>
      <c r="GA31" s="123"/>
      <c r="GB31" s="123"/>
      <c r="GC31" s="123"/>
      <c r="GD31" s="123"/>
      <c r="GE31" s="123"/>
      <c r="GF31" s="123"/>
      <c r="GG31" s="123"/>
      <c r="GH31" s="123"/>
      <c r="GI31" s="123"/>
      <c r="GJ31" s="123"/>
      <c r="GK31" s="123"/>
      <c r="GL31" s="123"/>
      <c r="GM31" s="123"/>
      <c r="GN31" s="123"/>
      <c r="GO31" s="123"/>
      <c r="GP31" s="123"/>
      <c r="GQ31" s="123"/>
      <c r="GR31" s="123"/>
      <c r="GS31" s="123"/>
      <c r="GT31" s="123"/>
      <c r="GU31" s="123"/>
      <c r="GV31" s="123"/>
      <c r="GW31" s="123"/>
      <c r="GX31" s="123"/>
      <c r="GY31" s="123"/>
      <c r="GZ31" s="123"/>
      <c r="HA31" s="123"/>
      <c r="HB31" s="123"/>
      <c r="HC31" s="123"/>
      <c r="HD31" s="123"/>
      <c r="HE31" s="123"/>
      <c r="HF31" s="123"/>
      <c r="HG31" s="123"/>
      <c r="HH31" s="123"/>
      <c r="HI31" s="123"/>
      <c r="HJ31" s="123"/>
      <c r="HK31" s="123"/>
      <c r="HL31" s="123"/>
      <c r="HM31" s="123"/>
      <c r="HN31" s="123"/>
      <c r="HO31" s="123"/>
      <c r="HP31" s="123"/>
      <c r="HQ31" s="123"/>
      <c r="HR31" s="123"/>
      <c r="HS31" s="123"/>
      <c r="HT31" s="123"/>
      <c r="HU31" s="123"/>
      <c r="HV31" s="123"/>
      <c r="HW31" s="123"/>
      <c r="HX31" s="123"/>
      <c r="HY31" s="123"/>
      <c r="HZ31" s="123"/>
      <c r="IA31" s="123"/>
      <c r="IB31" s="123"/>
      <c r="IC31" s="123"/>
      <c r="ID31" s="123"/>
      <c r="IE31" s="123"/>
      <c r="IF31" s="123"/>
      <c r="IG31" s="123"/>
      <c r="IH31" s="123"/>
      <c r="II31" s="123"/>
      <c r="IJ31" s="123"/>
      <c r="IK31" s="123"/>
      <c r="IL31" s="123"/>
      <c r="IM31" s="123"/>
      <c r="IN31" s="123"/>
      <c r="IO31" s="123"/>
      <c r="IP31" s="123"/>
      <c r="IQ31" s="123"/>
      <c r="IR31" s="123"/>
      <c r="IS31" s="123"/>
      <c r="IT31" s="123"/>
      <c r="IU31" s="123"/>
    </row>
    <row r="32" spans="1:255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3"/>
      <c r="FL32" s="123"/>
      <c r="FM32" s="123"/>
      <c r="FN32" s="123"/>
      <c r="FO32" s="123"/>
      <c r="FP32" s="123"/>
      <c r="FQ32" s="123"/>
      <c r="FR32" s="123"/>
      <c r="FS32" s="123"/>
      <c r="FT32" s="123"/>
      <c r="FU32" s="123"/>
      <c r="FV32" s="123"/>
      <c r="FW32" s="123"/>
      <c r="FX32" s="123"/>
      <c r="FY32" s="123"/>
      <c r="FZ32" s="123"/>
      <c r="GA32" s="123"/>
      <c r="GB32" s="123"/>
      <c r="GC32" s="123"/>
      <c r="GD32" s="123"/>
      <c r="GE32" s="123"/>
      <c r="GF32" s="123"/>
      <c r="GG32" s="123"/>
      <c r="GH32" s="123"/>
      <c r="GI32" s="123"/>
      <c r="GJ32" s="123"/>
      <c r="GK32" s="123"/>
      <c r="GL32" s="123"/>
      <c r="GM32" s="123"/>
      <c r="GN32" s="123"/>
      <c r="GO32" s="123"/>
      <c r="GP32" s="123"/>
      <c r="GQ32" s="123"/>
      <c r="GR32" s="123"/>
      <c r="GS32" s="123"/>
      <c r="GT32" s="123"/>
      <c r="GU32" s="123"/>
      <c r="GV32" s="123"/>
      <c r="GW32" s="123"/>
      <c r="GX32" s="123"/>
      <c r="GY32" s="123"/>
      <c r="GZ32" s="123"/>
      <c r="HA32" s="123"/>
      <c r="HB32" s="123"/>
      <c r="HC32" s="123"/>
      <c r="HD32" s="123"/>
      <c r="HE32" s="123"/>
      <c r="HF32" s="123"/>
      <c r="HG32" s="123"/>
      <c r="HH32" s="123"/>
      <c r="HI32" s="123"/>
      <c r="HJ32" s="123"/>
      <c r="HK32" s="123"/>
      <c r="HL32" s="123"/>
      <c r="HM32" s="123"/>
      <c r="HN32" s="123"/>
      <c r="HO32" s="123"/>
      <c r="HP32" s="123"/>
      <c r="HQ32" s="123"/>
      <c r="HR32" s="123"/>
      <c r="HS32" s="123"/>
      <c r="HT32" s="123"/>
      <c r="HU32" s="123"/>
      <c r="HV32" s="123"/>
      <c r="HW32" s="123"/>
      <c r="HX32" s="123"/>
      <c r="HY32" s="123"/>
      <c r="HZ32" s="123"/>
      <c r="IA32" s="123"/>
      <c r="IB32" s="123"/>
      <c r="IC32" s="123"/>
      <c r="ID32" s="123"/>
      <c r="IE32" s="123"/>
      <c r="IF32" s="123"/>
      <c r="IG32" s="123"/>
      <c r="IH32" s="123"/>
      <c r="II32" s="123"/>
      <c r="IJ32" s="123"/>
      <c r="IK32" s="123"/>
      <c r="IL32" s="123"/>
      <c r="IM32" s="123"/>
      <c r="IN32" s="123"/>
      <c r="IO32" s="123"/>
      <c r="IP32" s="123"/>
      <c r="IQ32" s="123"/>
      <c r="IR32" s="123"/>
      <c r="IS32" s="123"/>
      <c r="IT32" s="123"/>
      <c r="IU32" s="123"/>
    </row>
    <row r="33" spans="1:255" ht="38.25" customHeight="1">
      <c r="A33" s="124" t="s">
        <v>10</v>
      </c>
      <c r="B33" s="121" t="s">
        <v>49</v>
      </c>
      <c r="C33" s="174" t="s">
        <v>155</v>
      </c>
      <c r="D33" s="175"/>
      <c r="E33" s="176"/>
    </row>
    <row r="34" spans="1:255" ht="34.5">
      <c r="A34" s="124" t="s">
        <v>11</v>
      </c>
      <c r="B34" s="121" t="s">
        <v>51</v>
      </c>
      <c r="C34" s="119" t="s">
        <v>83</v>
      </c>
      <c r="D34" s="119" t="s">
        <v>84</v>
      </c>
      <c r="E34" s="119" t="s">
        <v>2</v>
      </c>
    </row>
    <row r="35" spans="1:255" ht="34.5">
      <c r="A35" s="124" t="s">
        <v>12</v>
      </c>
      <c r="B35" s="121" t="s">
        <v>52</v>
      </c>
      <c r="C35" s="172"/>
      <c r="D35" s="172"/>
      <c r="E35" s="172"/>
    </row>
    <row r="36" spans="1:255" ht="54.75" customHeight="1">
      <c r="A36" s="124" t="s">
        <v>13</v>
      </c>
      <c r="B36" s="121" t="s">
        <v>60</v>
      </c>
      <c r="C36" s="173"/>
      <c r="D36" s="173"/>
      <c r="E36" s="173"/>
    </row>
    <row r="37" spans="1:255" ht="51.75">
      <c r="A37" s="124" t="s">
        <v>14</v>
      </c>
      <c r="B37" s="121" t="s">
        <v>53</v>
      </c>
      <c r="C37" s="173"/>
      <c r="D37" s="173"/>
      <c r="E37" s="173"/>
    </row>
    <row r="38" spans="1:255">
      <c r="A38" s="166" t="s">
        <v>15</v>
      </c>
      <c r="B38" s="166"/>
      <c r="C38" s="124"/>
      <c r="D38" s="124"/>
      <c r="E38" s="124"/>
    </row>
    <row r="39" spans="1:255" s="127" customFormat="1" ht="17.25" customHeight="1">
      <c r="A39" s="239" t="s">
        <v>54</v>
      </c>
      <c r="B39" s="240"/>
      <c r="C39" s="120">
        <v>0</v>
      </c>
      <c r="D39" s="120">
        <v>-4</v>
      </c>
      <c r="E39" s="120">
        <v>-8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</row>
    <row r="40" spans="1:255">
      <c r="A40" s="167" t="s">
        <v>16</v>
      </c>
      <c r="B40" s="167"/>
      <c r="C40" s="126">
        <f>-C23</f>
        <v>-400600</v>
      </c>
      <c r="D40" s="126">
        <v>-400600</v>
      </c>
      <c r="E40" s="126">
        <f>-E23</f>
        <v>-4267513.7</v>
      </c>
    </row>
  </sheetData>
  <mergeCells count="22">
    <mergeCell ref="A39:B39"/>
    <mergeCell ref="A2:E2"/>
    <mergeCell ref="A3:E3"/>
    <mergeCell ref="D15:D17"/>
    <mergeCell ref="E15:E17"/>
    <mergeCell ref="C15:C17"/>
    <mergeCell ref="C13:E13"/>
    <mergeCell ref="A4:E4"/>
    <mergeCell ref="A6:E6"/>
    <mergeCell ref="A19:B19"/>
    <mergeCell ref="A40:B40"/>
    <mergeCell ref="A38:B38"/>
    <mergeCell ref="A20:B20"/>
    <mergeCell ref="A26:E26"/>
    <mergeCell ref="A31:E31"/>
    <mergeCell ref="A23:B23"/>
    <mergeCell ref="D35:D37"/>
    <mergeCell ref="E35:E37"/>
    <mergeCell ref="C35:C37"/>
    <mergeCell ref="C33:E33"/>
    <mergeCell ref="A22:B22"/>
    <mergeCell ref="A21:B21"/>
  </mergeCells>
  <pageMargins left="0.54" right="0.41" top="0.33" bottom="0.33" header="0.31496062992125984" footer="0.31496062992125984"/>
  <pageSetup paperSize="9" scale="69" orientation="portrait" r:id="rId1"/>
  <ignoredErrors>
    <ignoredError sqref="B13:B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sqref="A1:G1"/>
    </sheetView>
  </sheetViews>
  <sheetFormatPr defaultRowHeight="17.25"/>
  <cols>
    <col min="1" max="1" width="16" style="26" customWidth="1"/>
    <col min="2" max="2" width="57.5703125" style="19" bestFit="1" customWidth="1"/>
    <col min="3" max="3" width="11.5703125" style="19" bestFit="1" customWidth="1"/>
    <col min="4" max="4" width="10.7109375" style="19" customWidth="1"/>
    <col min="5" max="5" width="19.7109375" style="27" customWidth="1"/>
    <col min="6" max="6" width="10.85546875" style="27" customWidth="1"/>
    <col min="7" max="7" width="17.7109375" style="27" customWidth="1"/>
    <col min="8" max="9" width="9.140625" style="19"/>
    <col min="10" max="10" width="17" style="19" customWidth="1"/>
    <col min="11" max="11" width="20.7109375" style="19" customWidth="1"/>
    <col min="12" max="16384" width="9.140625" style="19"/>
  </cols>
  <sheetData>
    <row r="1" spans="1:11" s="20" customFormat="1" ht="17.25" customHeight="1">
      <c r="A1" s="179" t="s">
        <v>152</v>
      </c>
      <c r="B1" s="179"/>
      <c r="C1" s="179"/>
      <c r="D1" s="179"/>
      <c r="E1" s="179"/>
      <c r="F1" s="179"/>
      <c r="G1" s="179"/>
    </row>
    <row r="2" spans="1:11" s="20" customFormat="1" ht="17.25" customHeight="1">
      <c r="A2" s="179" t="s">
        <v>106</v>
      </c>
      <c r="B2" s="179"/>
      <c r="C2" s="179"/>
      <c r="D2" s="179"/>
      <c r="E2" s="179"/>
      <c r="F2" s="179"/>
      <c r="G2" s="179"/>
    </row>
    <row r="3" spans="1:11" s="20" customFormat="1" ht="17.25" customHeight="1">
      <c r="A3" s="179" t="s">
        <v>0</v>
      </c>
      <c r="B3" s="179"/>
      <c r="C3" s="179"/>
      <c r="D3" s="179"/>
      <c r="E3" s="179"/>
      <c r="F3" s="179"/>
      <c r="G3" s="179"/>
    </row>
    <row r="5" spans="1:11" ht="55.5" customHeight="1">
      <c r="A5" s="180" t="s">
        <v>98</v>
      </c>
      <c r="B5" s="180"/>
      <c r="C5" s="180"/>
      <c r="D5" s="180"/>
      <c r="E5" s="180"/>
      <c r="F5" s="180"/>
      <c r="G5" s="180"/>
    </row>
    <row r="6" spans="1:11" ht="74.25" customHeight="1">
      <c r="A6" s="181" t="s">
        <v>61</v>
      </c>
      <c r="B6" s="182" t="s">
        <v>62</v>
      </c>
      <c r="C6" s="182" t="s">
        <v>63</v>
      </c>
      <c r="D6" s="182" t="s">
        <v>64</v>
      </c>
      <c r="E6" s="183" t="s">
        <v>65</v>
      </c>
      <c r="F6" s="183" t="s">
        <v>108</v>
      </c>
      <c r="G6" s="183"/>
      <c r="J6" s="21"/>
      <c r="K6" s="23"/>
    </row>
    <row r="7" spans="1:11" ht="54.75" customHeight="1">
      <c r="A7" s="181"/>
      <c r="B7" s="182"/>
      <c r="C7" s="182"/>
      <c r="D7" s="182"/>
      <c r="E7" s="183"/>
      <c r="F7" s="80" t="s">
        <v>66</v>
      </c>
      <c r="G7" s="80" t="s">
        <v>67</v>
      </c>
    </row>
    <row r="8" spans="1:11" ht="17.25" customHeight="1">
      <c r="A8" s="184" t="s">
        <v>37</v>
      </c>
      <c r="B8" s="184"/>
      <c r="C8" s="184"/>
      <c r="D8" s="184"/>
      <c r="E8" s="184"/>
      <c r="F8" s="184"/>
      <c r="G8" s="80">
        <f>+G9</f>
        <v>4267513.1270000003</v>
      </c>
      <c r="J8" s="23"/>
      <c r="K8" s="21"/>
    </row>
    <row r="9" spans="1:11" ht="17.25" customHeight="1">
      <c r="A9" s="78" t="s">
        <v>68</v>
      </c>
      <c r="B9" s="79" t="s">
        <v>69</v>
      </c>
      <c r="C9" s="79" t="s">
        <v>70</v>
      </c>
      <c r="D9" s="184" t="s">
        <v>42</v>
      </c>
      <c r="E9" s="184"/>
      <c r="F9" s="184"/>
      <c r="G9" s="80">
        <f>+G10</f>
        <v>4267513.1270000003</v>
      </c>
      <c r="I9" s="22"/>
      <c r="K9" s="21"/>
    </row>
    <row r="10" spans="1:11" ht="17.25" customHeight="1">
      <c r="A10" s="78" t="s">
        <v>71</v>
      </c>
      <c r="B10" s="184" t="s">
        <v>35</v>
      </c>
      <c r="C10" s="184"/>
      <c r="D10" s="184"/>
      <c r="E10" s="184"/>
      <c r="F10" s="184"/>
      <c r="G10" s="80">
        <f>+G11+G22</f>
        <v>4267513.1270000003</v>
      </c>
      <c r="K10" s="22"/>
    </row>
    <row r="11" spans="1:11" ht="17.25" customHeight="1">
      <c r="A11" s="184" t="s">
        <v>72</v>
      </c>
      <c r="B11" s="184"/>
      <c r="C11" s="184"/>
      <c r="D11" s="184"/>
      <c r="E11" s="184"/>
      <c r="F11" s="184"/>
      <c r="G11" s="80">
        <f>SUM(G12:G21)</f>
        <v>4183898.2919999999</v>
      </c>
    </row>
    <row r="12" spans="1:11" s="77" customFormat="1">
      <c r="A12" s="73">
        <v>45231177</v>
      </c>
      <c r="B12" s="24" t="s">
        <v>86</v>
      </c>
      <c r="C12" s="79" t="s">
        <v>130</v>
      </c>
      <c r="D12" s="79" t="s">
        <v>87</v>
      </c>
      <c r="E12" s="74">
        <v>620692519</v>
      </c>
      <c r="F12" s="79">
        <v>1</v>
      </c>
      <c r="G12" s="25">
        <f t="shared" ref="G12:G21" si="0">+F12*E12/1000</f>
        <v>620692.51899999997</v>
      </c>
    </row>
    <row r="13" spans="1:11" s="77" customFormat="1">
      <c r="A13" s="73">
        <v>45231177</v>
      </c>
      <c r="B13" s="24" t="s">
        <v>86</v>
      </c>
      <c r="C13" s="87" t="s">
        <v>130</v>
      </c>
      <c r="D13" s="79" t="s">
        <v>87</v>
      </c>
      <c r="E13" s="74">
        <v>923179528</v>
      </c>
      <c r="F13" s="79">
        <v>1</v>
      </c>
      <c r="G13" s="25">
        <f t="shared" si="0"/>
        <v>923179.52800000005</v>
      </c>
    </row>
    <row r="14" spans="1:11" s="77" customFormat="1">
      <c r="A14" s="73">
        <v>45231177</v>
      </c>
      <c r="B14" s="24" t="s">
        <v>86</v>
      </c>
      <c r="C14" s="87" t="s">
        <v>130</v>
      </c>
      <c r="D14" s="79" t="s">
        <v>87</v>
      </c>
      <c r="E14" s="74">
        <v>25005160</v>
      </c>
      <c r="F14" s="79">
        <v>1</v>
      </c>
      <c r="G14" s="25">
        <f t="shared" si="0"/>
        <v>25005.16</v>
      </c>
    </row>
    <row r="15" spans="1:11" s="77" customFormat="1">
      <c r="A15" s="73">
        <v>45231177</v>
      </c>
      <c r="B15" s="24" t="s">
        <v>86</v>
      </c>
      <c r="C15" s="87" t="s">
        <v>130</v>
      </c>
      <c r="D15" s="79" t="s">
        <v>87</v>
      </c>
      <c r="E15" s="74">
        <v>131911973</v>
      </c>
      <c r="F15" s="79">
        <v>1</v>
      </c>
      <c r="G15" s="25">
        <f t="shared" si="0"/>
        <v>131911.973</v>
      </c>
    </row>
    <row r="16" spans="1:11" s="77" customFormat="1">
      <c r="A16" s="73">
        <v>45231177</v>
      </c>
      <c r="B16" s="24" t="s">
        <v>86</v>
      </c>
      <c r="C16" s="87" t="s">
        <v>130</v>
      </c>
      <c r="D16" s="79" t="s">
        <v>87</v>
      </c>
      <c r="E16" s="74">
        <v>842431196</v>
      </c>
      <c r="F16" s="79">
        <v>1</v>
      </c>
      <c r="G16" s="25">
        <f t="shared" si="0"/>
        <v>842431.196</v>
      </c>
    </row>
    <row r="17" spans="1:7" s="77" customFormat="1">
      <c r="A17" s="73">
        <v>45231177</v>
      </c>
      <c r="B17" s="24" t="s">
        <v>86</v>
      </c>
      <c r="C17" s="87" t="s">
        <v>130</v>
      </c>
      <c r="D17" s="79" t="s">
        <v>87</v>
      </c>
      <c r="E17" s="74">
        <v>232771013.99999997</v>
      </c>
      <c r="F17" s="79">
        <v>1</v>
      </c>
      <c r="G17" s="25">
        <f t="shared" si="0"/>
        <v>232771.01399999997</v>
      </c>
    </row>
    <row r="18" spans="1:7" s="77" customFormat="1">
      <c r="A18" s="73">
        <v>45231177</v>
      </c>
      <c r="B18" s="24" t="s">
        <v>86</v>
      </c>
      <c r="C18" s="87" t="s">
        <v>130</v>
      </c>
      <c r="D18" s="79" t="s">
        <v>87</v>
      </c>
      <c r="E18" s="74">
        <v>232041005</v>
      </c>
      <c r="F18" s="79">
        <v>1</v>
      </c>
      <c r="G18" s="25">
        <f t="shared" si="0"/>
        <v>232041.005</v>
      </c>
    </row>
    <row r="19" spans="1:7" s="77" customFormat="1">
      <c r="A19" s="73">
        <v>45231177</v>
      </c>
      <c r="B19" s="24" t="s">
        <v>86</v>
      </c>
      <c r="C19" s="87" t="s">
        <v>130</v>
      </c>
      <c r="D19" s="79" t="s">
        <v>87</v>
      </c>
      <c r="E19" s="74">
        <v>513650000</v>
      </c>
      <c r="F19" s="79">
        <v>1</v>
      </c>
      <c r="G19" s="25">
        <f t="shared" si="0"/>
        <v>513650</v>
      </c>
    </row>
    <row r="20" spans="1:7" s="77" customFormat="1">
      <c r="A20" s="73">
        <v>45231177</v>
      </c>
      <c r="B20" s="24" t="s">
        <v>86</v>
      </c>
      <c r="C20" s="87" t="s">
        <v>130</v>
      </c>
      <c r="D20" s="79" t="s">
        <v>87</v>
      </c>
      <c r="E20" s="74">
        <v>536408526</v>
      </c>
      <c r="F20" s="79">
        <v>1</v>
      </c>
      <c r="G20" s="25">
        <f t="shared" si="0"/>
        <v>536408.52599999995</v>
      </c>
    </row>
    <row r="21" spans="1:7" s="77" customFormat="1">
      <c r="A21" s="73">
        <v>45231177</v>
      </c>
      <c r="B21" s="24" t="s">
        <v>86</v>
      </c>
      <c r="C21" s="87" t="s">
        <v>130</v>
      </c>
      <c r="D21" s="79" t="s">
        <v>87</v>
      </c>
      <c r="E21" s="74">
        <v>125807371</v>
      </c>
      <c r="F21" s="79">
        <v>1</v>
      </c>
      <c r="G21" s="25">
        <f t="shared" si="0"/>
        <v>125807.371</v>
      </c>
    </row>
    <row r="22" spans="1:7" s="77" customFormat="1">
      <c r="A22" s="185" t="s">
        <v>73</v>
      </c>
      <c r="B22" s="186"/>
      <c r="C22" s="186"/>
      <c r="D22" s="186"/>
      <c r="E22" s="186"/>
      <c r="F22" s="187"/>
      <c r="G22" s="80">
        <f>SUM(G23:G37)</f>
        <v>83614.835000000006</v>
      </c>
    </row>
    <row r="23" spans="1:7" s="77" customFormat="1">
      <c r="A23" s="73">
        <v>98111140</v>
      </c>
      <c r="B23" s="81" t="s">
        <v>88</v>
      </c>
      <c r="C23" s="79" t="s">
        <v>131</v>
      </c>
      <c r="D23" s="79" t="s">
        <v>87</v>
      </c>
      <c r="E23" s="74">
        <v>4921200</v>
      </c>
      <c r="F23" s="79">
        <v>1</v>
      </c>
      <c r="G23" s="25">
        <f t="shared" ref="G23:G37" si="1">+F23*E23/1000</f>
        <v>4921.2</v>
      </c>
    </row>
    <row r="24" spans="1:7" s="77" customFormat="1">
      <c r="A24" s="73">
        <v>98111140</v>
      </c>
      <c r="B24" s="81" t="s">
        <v>88</v>
      </c>
      <c r="C24" s="87" t="s">
        <v>131</v>
      </c>
      <c r="D24" s="79" t="s">
        <v>87</v>
      </c>
      <c r="E24" s="74">
        <v>6292680</v>
      </c>
      <c r="F24" s="79">
        <v>1</v>
      </c>
      <c r="G24" s="25">
        <f t="shared" si="1"/>
        <v>6292.68</v>
      </c>
    </row>
    <row r="25" spans="1:7" s="77" customFormat="1">
      <c r="A25" s="73">
        <v>98111140</v>
      </c>
      <c r="B25" s="81" t="s">
        <v>88</v>
      </c>
      <c r="C25" s="87" t="s">
        <v>131</v>
      </c>
      <c r="D25" s="79" t="s">
        <v>87</v>
      </c>
      <c r="E25" s="74">
        <v>180958</v>
      </c>
      <c r="F25" s="79">
        <v>1</v>
      </c>
      <c r="G25" s="25">
        <f t="shared" si="1"/>
        <v>180.958</v>
      </c>
    </row>
    <row r="26" spans="1:7" s="86" customFormat="1">
      <c r="A26" s="73">
        <v>98111140</v>
      </c>
      <c r="B26" s="85" t="s">
        <v>88</v>
      </c>
      <c r="C26" s="87" t="s">
        <v>131</v>
      </c>
      <c r="D26" s="87" t="s">
        <v>87</v>
      </c>
      <c r="E26" s="74">
        <v>1000000</v>
      </c>
      <c r="F26" s="87">
        <v>1</v>
      </c>
      <c r="G26" s="25">
        <f t="shared" si="1"/>
        <v>1000</v>
      </c>
    </row>
    <row r="27" spans="1:7" s="86" customFormat="1">
      <c r="A27" s="73">
        <v>98111140</v>
      </c>
      <c r="B27" s="85" t="s">
        <v>88</v>
      </c>
      <c r="C27" s="87" t="s">
        <v>131</v>
      </c>
      <c r="D27" s="87" t="s">
        <v>87</v>
      </c>
      <c r="E27" s="74">
        <v>6092089</v>
      </c>
      <c r="F27" s="87">
        <v>1</v>
      </c>
      <c r="G27" s="25">
        <f t="shared" si="1"/>
        <v>6092.0889999999999</v>
      </c>
    </row>
    <row r="28" spans="1:7" s="86" customFormat="1">
      <c r="A28" s="73">
        <v>98111140</v>
      </c>
      <c r="B28" s="85" t="s">
        <v>88</v>
      </c>
      <c r="C28" s="87" t="s">
        <v>131</v>
      </c>
      <c r="D28" s="87" t="s">
        <v>87</v>
      </c>
      <c r="E28" s="74">
        <v>1451000</v>
      </c>
      <c r="F28" s="87">
        <v>1</v>
      </c>
      <c r="G28" s="25">
        <f t="shared" ref="G28:G31" si="2">+F28*E28/1000</f>
        <v>1451</v>
      </c>
    </row>
    <row r="29" spans="1:7" s="86" customFormat="1">
      <c r="A29" s="73">
        <v>98111140</v>
      </c>
      <c r="B29" s="85" t="s">
        <v>88</v>
      </c>
      <c r="C29" s="87" t="s">
        <v>131</v>
      </c>
      <c r="D29" s="87" t="s">
        <v>87</v>
      </c>
      <c r="E29" s="74">
        <v>1304000</v>
      </c>
      <c r="F29" s="87">
        <v>1</v>
      </c>
      <c r="G29" s="25">
        <f t="shared" si="2"/>
        <v>1304</v>
      </c>
    </row>
    <row r="30" spans="1:7" s="86" customFormat="1">
      <c r="A30" s="73">
        <v>98111140</v>
      </c>
      <c r="B30" s="85" t="s">
        <v>88</v>
      </c>
      <c r="C30" s="87" t="s">
        <v>131</v>
      </c>
      <c r="D30" s="87" t="s">
        <v>87</v>
      </c>
      <c r="E30" s="74">
        <v>3163670</v>
      </c>
      <c r="F30" s="87">
        <v>1</v>
      </c>
      <c r="G30" s="25">
        <f t="shared" si="2"/>
        <v>3163.67</v>
      </c>
    </row>
    <row r="31" spans="1:7" s="86" customFormat="1">
      <c r="A31" s="73">
        <v>98111140</v>
      </c>
      <c r="B31" s="85" t="s">
        <v>88</v>
      </c>
      <c r="C31" s="87" t="s">
        <v>131</v>
      </c>
      <c r="D31" s="87" t="s">
        <v>87</v>
      </c>
      <c r="E31" s="74">
        <v>2806551</v>
      </c>
      <c r="F31" s="87">
        <v>1</v>
      </c>
      <c r="G31" s="25">
        <f t="shared" si="2"/>
        <v>2806.5509999999999</v>
      </c>
    </row>
    <row r="32" spans="1:7" s="77" customFormat="1">
      <c r="A32" s="73">
        <v>98111140</v>
      </c>
      <c r="B32" s="81" t="s">
        <v>88</v>
      </c>
      <c r="C32" s="87" t="s">
        <v>131</v>
      </c>
      <c r="D32" s="79" t="s">
        <v>87</v>
      </c>
      <c r="E32" s="74">
        <v>537800</v>
      </c>
      <c r="F32" s="79">
        <v>1</v>
      </c>
      <c r="G32" s="25">
        <f t="shared" si="1"/>
        <v>537.79999999999995</v>
      </c>
    </row>
    <row r="33" spans="1:11">
      <c r="A33" s="73" t="s">
        <v>126</v>
      </c>
      <c r="B33" s="81" t="s">
        <v>89</v>
      </c>
      <c r="C33" s="79" t="s">
        <v>130</v>
      </c>
      <c r="D33" s="79" t="s">
        <v>87</v>
      </c>
      <c r="E33" s="74">
        <v>12076155</v>
      </c>
      <c r="F33" s="79">
        <v>1</v>
      </c>
      <c r="G33" s="25">
        <f t="shared" si="1"/>
        <v>12076.155000000001</v>
      </c>
      <c r="K33" s="28"/>
    </row>
    <row r="34" spans="1:11">
      <c r="A34" s="73" t="s">
        <v>125</v>
      </c>
      <c r="B34" s="81" t="s">
        <v>89</v>
      </c>
      <c r="C34" s="87" t="s">
        <v>130</v>
      </c>
      <c r="D34" s="79" t="s">
        <v>87</v>
      </c>
      <c r="E34" s="71">
        <v>14908945</v>
      </c>
      <c r="F34" s="79">
        <v>1</v>
      </c>
      <c r="G34" s="25">
        <f t="shared" si="1"/>
        <v>14908.945</v>
      </c>
      <c r="K34" s="28"/>
    </row>
    <row r="35" spans="1:11">
      <c r="A35" s="73" t="s">
        <v>127</v>
      </c>
      <c r="B35" s="81" t="s">
        <v>89</v>
      </c>
      <c r="C35" s="87" t="s">
        <v>130</v>
      </c>
      <c r="D35" s="79" t="s">
        <v>87</v>
      </c>
      <c r="E35" s="74">
        <v>10584599</v>
      </c>
      <c r="F35" s="79">
        <v>1</v>
      </c>
      <c r="G35" s="25">
        <f t="shared" si="1"/>
        <v>10584.599</v>
      </c>
      <c r="K35" s="28"/>
    </row>
    <row r="36" spans="1:11">
      <c r="A36" s="73" t="s">
        <v>129</v>
      </c>
      <c r="B36" s="85" t="s">
        <v>89</v>
      </c>
      <c r="C36" s="87" t="s">
        <v>130</v>
      </c>
      <c r="D36" s="87" t="s">
        <v>87</v>
      </c>
      <c r="E36" s="74">
        <v>5712939</v>
      </c>
      <c r="F36" s="87">
        <v>1</v>
      </c>
      <c r="G36" s="25">
        <f t="shared" si="1"/>
        <v>5712.9390000000003</v>
      </c>
      <c r="K36" s="28"/>
    </row>
    <row r="37" spans="1:11">
      <c r="A37" s="73" t="s">
        <v>128</v>
      </c>
      <c r="B37" s="81" t="s">
        <v>89</v>
      </c>
      <c r="C37" s="87" t="s">
        <v>130</v>
      </c>
      <c r="D37" s="79" t="s">
        <v>87</v>
      </c>
      <c r="E37" s="74">
        <v>12582249</v>
      </c>
      <c r="F37" s="79">
        <v>1</v>
      </c>
      <c r="G37" s="25">
        <f t="shared" si="1"/>
        <v>12582.249</v>
      </c>
      <c r="K37" s="28"/>
    </row>
  </sheetData>
  <mergeCells count="15">
    <mergeCell ref="A11:F11"/>
    <mergeCell ref="A22:F22"/>
    <mergeCell ref="A8:F8"/>
    <mergeCell ref="D9:F9"/>
    <mergeCell ref="B10:F10"/>
    <mergeCell ref="A1:G1"/>
    <mergeCell ref="A2:G2"/>
    <mergeCell ref="A3:G3"/>
    <mergeCell ref="A5:G5"/>
    <mergeCell ref="A6:A7"/>
    <mergeCell ref="B6:B7"/>
    <mergeCell ref="C6:C7"/>
    <mergeCell ref="D6:D7"/>
    <mergeCell ref="E6:E7"/>
    <mergeCell ref="F6:G6"/>
  </mergeCells>
  <pageMargins left="0.28000000000000003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'2'!Заголовки_для_печати</vt:lpstr>
      <vt:lpstr>'3'!Заголовки_для_печати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 Aperyan</dc:creator>
  <cp:keywords>https://mul2-mta.gov.am/tasks/1117860/oneclick/5dc1dba202ca86a8aa7149fb5a28d8b6619a40f9862432bd4be068ab7b0006d9.xlsx?token=14b83866d5ab422eee46e53ae386857d</cp:keywords>
  <cp:lastModifiedBy>h.aperyan</cp:lastModifiedBy>
  <cp:lastPrinted>2022-03-01T09:29:35Z</cp:lastPrinted>
  <dcterms:created xsi:type="dcterms:W3CDTF">2020-01-16T08:04:10Z</dcterms:created>
  <dcterms:modified xsi:type="dcterms:W3CDTF">2022-06-15T14:05:09Z</dcterms:modified>
</cp:coreProperties>
</file>