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06.09.19\aaa\FINOTDEL2022\NPAST_voroshum\VOROSHUM_NP\"/>
    </mc:Choice>
  </mc:AlternateContent>
  <bookViews>
    <workbookView xWindow="0" yWindow="0" windowWidth="19050" windowHeight="10965" tabRatio="759" activeTab="4"/>
  </bookViews>
  <sheets>
    <sheet name="Havelvats 1" sheetId="27" r:id="rId1"/>
    <sheet name="Havelvats 2 " sheetId="32" r:id="rId2"/>
    <sheet name="Havelvats 3" sheetId="29" r:id="rId3"/>
    <sheet name="Havelvats 4" sheetId="50" r:id="rId4"/>
    <sheet name="Havelvats 5" sheetId="49" r:id="rId5"/>
  </sheets>
  <definedNames>
    <definedName name="AgencyCode" localSheetId="1">#REF!</definedName>
    <definedName name="AgencyCode" localSheetId="3">#REF!</definedName>
    <definedName name="AgencyCode" localSheetId="4">#REF!</definedName>
    <definedName name="AgencyCode">#REF!</definedName>
    <definedName name="AgencyName" localSheetId="1">#REF!</definedName>
    <definedName name="AgencyName" localSheetId="3">#REF!</definedName>
    <definedName name="AgencyName" localSheetId="4">#REF!</definedName>
    <definedName name="AgencyName">#REF!</definedName>
    <definedName name="davit" localSheetId="3">#REF!</definedName>
    <definedName name="davit" localSheetId="4">#REF!</definedName>
    <definedName name="davit">#REF!</definedName>
    <definedName name="Functional1" localSheetId="1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PANature" localSheetId="1">#REF!</definedName>
    <definedName name="PANature" localSheetId="3">#REF!</definedName>
    <definedName name="PANature" localSheetId="4">#REF!</definedName>
    <definedName name="PANature">#REF!</definedName>
    <definedName name="PAType" localSheetId="1">#REF!</definedName>
    <definedName name="PAType" localSheetId="3">#REF!</definedName>
    <definedName name="PAType" localSheetId="4">#REF!</definedName>
    <definedName name="PAType">#REF!</definedName>
    <definedName name="Performance2" localSheetId="1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3">#REF!</definedName>
    <definedName name="PerformanceType" localSheetId="4">#REF!</definedName>
    <definedName name="PerformanceType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22" i="27" l="1"/>
  <c r="E22" i="27"/>
  <c r="D22" i="27"/>
  <c r="F24" i="50" l="1"/>
  <c r="E24" i="50"/>
  <c r="D24" i="50"/>
  <c r="F41" i="50" l="1"/>
  <c r="E41" i="50"/>
  <c r="D41" i="50"/>
  <c r="F41" i="29"/>
  <c r="E41" i="29"/>
  <c r="F24" i="29"/>
  <c r="E24" i="29"/>
  <c r="I51" i="32"/>
  <c r="I50" i="32" s="1"/>
  <c r="I49" i="32" s="1"/>
  <c r="I48" i="32" s="1"/>
  <c r="I46" i="32" s="1"/>
  <c r="I44" i="32" s="1"/>
  <c r="H51" i="32"/>
  <c r="H50" i="32" s="1"/>
  <c r="H49" i="32" s="1"/>
  <c r="H48" i="32" s="1"/>
  <c r="H46" i="32" s="1"/>
  <c r="H44" i="32" s="1"/>
  <c r="I32" i="32"/>
  <c r="H32" i="32"/>
  <c r="D29" i="27"/>
  <c r="E29" i="27"/>
  <c r="E27" i="27" s="1"/>
  <c r="H31" i="49" s="1"/>
  <c r="H30" i="49" s="1"/>
  <c r="H29" i="49" s="1"/>
  <c r="H28" i="49" s="1"/>
  <c r="H26" i="49" s="1"/>
  <c r="H24" i="49" s="1"/>
  <c r="H22" i="49" s="1"/>
  <c r="H20" i="49" s="1"/>
  <c r="H18" i="49" s="1"/>
  <c r="H16" i="49" s="1"/>
  <c r="H14" i="49" s="1"/>
  <c r="H13" i="49" s="1"/>
  <c r="F29" i="27"/>
  <c r="D15" i="27"/>
  <c r="D13" i="27" s="1"/>
  <c r="E15" i="27"/>
  <c r="E13" i="27" s="1"/>
  <c r="F15" i="27"/>
  <c r="F13" i="27" s="1"/>
  <c r="F27" i="27"/>
  <c r="I31" i="49" s="1"/>
  <c r="I30" i="49" s="1"/>
  <c r="I29" i="49" s="1"/>
  <c r="I28" i="49" s="1"/>
  <c r="I26" i="49" s="1"/>
  <c r="I24" i="49" s="1"/>
  <c r="I22" i="49" s="1"/>
  <c r="I20" i="49" s="1"/>
  <c r="I18" i="49" s="1"/>
  <c r="I16" i="49" s="1"/>
  <c r="I14" i="49" s="1"/>
  <c r="I13" i="49" s="1"/>
  <c r="H51" i="49" l="1"/>
  <c r="H50" i="49" s="1"/>
  <c r="H31" i="32"/>
  <c r="H30" i="32" s="1"/>
  <c r="I51" i="49"/>
  <c r="I50" i="49" s="1"/>
  <c r="I31" i="32"/>
  <c r="I30" i="32" s="1"/>
  <c r="H42" i="32"/>
  <c r="H40" i="32" s="1"/>
  <c r="H38" i="32"/>
  <c r="H36" i="32" s="1"/>
  <c r="H34" i="32" s="1"/>
  <c r="H33" i="32" s="1"/>
  <c r="I42" i="32"/>
  <c r="I40" i="32" s="1"/>
  <c r="I38" i="32"/>
  <c r="I36" i="32" s="1"/>
  <c r="I34" i="32" s="1"/>
  <c r="I33" i="32" s="1"/>
  <c r="E11" i="27"/>
  <c r="F11" i="27"/>
  <c r="D24" i="29"/>
  <c r="G32" i="32"/>
  <c r="G51" i="32"/>
  <c r="I28" i="32" l="1"/>
  <c r="I26" i="32" s="1"/>
  <c r="I24" i="32" s="1"/>
  <c r="I22" i="32" s="1"/>
  <c r="I20" i="32" s="1"/>
  <c r="I18" i="32" s="1"/>
  <c r="I16" i="32" s="1"/>
  <c r="I14" i="32" s="1"/>
  <c r="I13" i="32" s="1"/>
  <c r="I29" i="32"/>
  <c r="I49" i="49"/>
  <c r="I47" i="49" s="1"/>
  <c r="I45" i="49" s="1"/>
  <c r="I43" i="49" s="1"/>
  <c r="I41" i="49" s="1"/>
  <c r="I39" i="49" s="1"/>
  <c r="I37" i="49" s="1"/>
  <c r="I35" i="49" s="1"/>
  <c r="I33" i="49" s="1"/>
  <c r="I32" i="49" s="1"/>
  <c r="I11" i="49" s="1"/>
  <c r="I48" i="49"/>
  <c r="H28" i="32"/>
  <c r="H26" i="32" s="1"/>
  <c r="H24" i="32" s="1"/>
  <c r="H22" i="32" s="1"/>
  <c r="H20" i="32" s="1"/>
  <c r="H18" i="32" s="1"/>
  <c r="H16" i="32" s="1"/>
  <c r="H14" i="32" s="1"/>
  <c r="H13" i="32" s="1"/>
  <c r="H29" i="32"/>
  <c r="H49" i="49"/>
  <c r="H47" i="49" s="1"/>
  <c r="H45" i="49" s="1"/>
  <c r="H43" i="49" s="1"/>
  <c r="H41" i="49" s="1"/>
  <c r="H39" i="49" s="1"/>
  <c r="H37" i="49" s="1"/>
  <c r="H35" i="49" s="1"/>
  <c r="H33" i="49" s="1"/>
  <c r="H32" i="49" s="1"/>
  <c r="H11" i="49" s="1"/>
  <c r="H48" i="49"/>
  <c r="I11" i="32"/>
  <c r="G31" i="32"/>
  <c r="G30" i="32" s="1"/>
  <c r="G51" i="49"/>
  <c r="H11" i="32"/>
  <c r="G38" i="32"/>
  <c r="G36" i="32" s="1"/>
  <c r="G34" i="32" s="1"/>
  <c r="G33" i="32" s="1"/>
  <c r="G42" i="32"/>
  <c r="G28" i="32" l="1"/>
  <c r="G26" i="32" s="1"/>
  <c r="G24" i="32" s="1"/>
  <c r="G22" i="32" s="1"/>
  <c r="G20" i="32" s="1"/>
  <c r="G18" i="32" s="1"/>
  <c r="G16" i="32" s="1"/>
  <c r="G14" i="32" s="1"/>
  <c r="G13" i="32" s="1"/>
  <c r="G29" i="32"/>
  <c r="G40" i="32"/>
  <c r="G50" i="32"/>
  <c r="G49" i="32" s="1"/>
  <c r="G48" i="32" s="1"/>
  <c r="G46" i="32" s="1"/>
  <c r="G44" i="32" s="1"/>
  <c r="D41" i="29" l="1"/>
  <c r="D27" i="27"/>
  <c r="D11" i="27" s="1"/>
  <c r="G31" i="49" l="1"/>
  <c r="G30" i="49" s="1"/>
  <c r="G29" i="49" s="1"/>
  <c r="G28" i="49" s="1"/>
  <c r="G26" i="49" s="1"/>
  <c r="G24" i="49" s="1"/>
  <c r="G22" i="49" s="1"/>
  <c r="G20" i="49" s="1"/>
  <c r="G18" i="49" s="1"/>
  <c r="G16" i="49" s="1"/>
  <c r="G14" i="49" s="1"/>
  <c r="G13" i="49" s="1"/>
  <c r="G50" i="49"/>
  <c r="G49" i="49" l="1"/>
  <c r="G47" i="49" s="1"/>
  <c r="G45" i="49" s="1"/>
  <c r="G43" i="49" s="1"/>
  <c r="G41" i="49" s="1"/>
  <c r="G39" i="49" s="1"/>
  <c r="G37" i="49" s="1"/>
  <c r="G35" i="49" s="1"/>
  <c r="G33" i="49" s="1"/>
  <c r="G32" i="49" s="1"/>
  <c r="G48" i="49"/>
  <c r="G11" i="49"/>
  <c r="G11" i="32" l="1"/>
</calcChain>
</file>

<file path=xl/sharedStrings.xml><?xml version="1.0" encoding="utf-8"?>
<sst xmlns="http://schemas.openxmlformats.org/spreadsheetml/2006/main" count="278" uniqueCount="104">
  <si>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</si>
  <si>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</si>
  <si>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</si>
  <si>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</si>
  <si>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</si>
  <si>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</si>
  <si>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</si>
  <si>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</si>
  <si>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</si>
  <si>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</si>
  <si>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</si>
  <si>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</si>
  <si>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</si>
  <si>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</si>
  <si>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</si>
  <si>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</si>
  <si>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</si>
  <si>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</si>
  <si>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</si>
  <si>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</si>
  <si>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</si>
  <si>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</si>
  <si>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</si>
  <si>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</si>
  <si>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</si>
  <si>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</si>
  <si>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</si>
  <si>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</si>
  <si>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</si>
  <si>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</si>
  <si>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</si>
  <si>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</si>
  <si>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</si>
  <si>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</si>
  <si>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</si>
  <si>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</si>
  <si>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</si>
  <si>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</si>
  <si>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</si>
  <si>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</si>
  <si>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</si>
  <si>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</si>
  <si>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</si>
  <si>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>այդ թվում</t>
  </si>
  <si>
    <t>Ցուցանիշների փոփոխությունը (նվազեցումները նշված են փակագծերում)</t>
  </si>
  <si>
    <t>ՀՀ կրթության, գիտության, մշակույթի և սպորտի նախարարություն</t>
  </si>
  <si>
    <t xml:space="preserve"> ԱՅԼ  ԾԱԽՍԵՐ</t>
  </si>
  <si>
    <t>ՀՀ կառավարություն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</si>
  <si>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</si>
  <si>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</si>
  <si>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Ծառայությունների մատուցում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</si>
  <si>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</si>
  <si>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</si>
  <si>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</si>
  <si>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</si>
  <si>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</si>
  <si>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</si>
  <si>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</si>
  <si>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</si>
  <si>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</si>
  <si>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</si>
  <si>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</si>
  <si>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</si>
  <si>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9․47</t>
  </si>
  <si>
    <t xml:space="preserve"> Պահուստային ֆոնդի կառավարման արդյունավետության և թափանցիկության ապահովում</t>
  </si>
  <si>
    <t>Հավելված N 1</t>
  </si>
  <si>
    <t>Հավելված N 2</t>
  </si>
  <si>
    <t>Հավելված N 4</t>
  </si>
  <si>
    <t>01</t>
  </si>
  <si>
    <t>ՀՀ ԿԱՌԱՎԱՐՈՒԹՅՈՒՆ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</si>
  <si>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</si>
  <si>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</si>
  <si>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</si>
  <si>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Ցուցանիշների փոփոխությունը (ավելացումները նշված են դրական նշանով)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</si>
  <si>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</si>
  <si>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</si>
  <si>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</si>
  <si>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</si>
  <si>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 xml:space="preserve"> այդ թվում</t>
  </si>
  <si>
    <t>Մեծ նվաճումների սպորտ</t>
  </si>
  <si>
    <t xml:space="preserve"> Առաջին կիսամյակ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</si>
  <si>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</si>
  <si>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</si>
  <si>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ՀՀ կառավարության  2022 թվականի 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</si>
  <si>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</si>
  <si>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ՀԱՅԱՍՏԱՆԻ ՀԱՆՐԱՊԵՏՈՒԹՅԱՆ 2022 ԹՎԱԿԱՆԻ ՊԵՏԱԿԱՆ ԲՅՈՒՋԵՈՎ ՆԱԽԱՏԵՍՎԱԾ՝ ՀԱՅԱՍՏԱՆԻ
ՀԱՆՐԱՊԵՏՈՒԹՅԱՆ ԿԱՌԱՎԱՐՈՒԹՅԱՆ ՊԱՀՈՒՍՏԱՅԻՆ ՖՈՆԴԻՑ ՀԱՏԿԱՑՈՒՄՆԵՐ ԿԱՏԱՐԵԼՈՒ ՎԵՐԱԲԵՐՅԱԼ 
</t>
  </si>
  <si>
    <t xml:space="preserve">ՀԱՅԱՍՏԱՆԻ ՀԱՆՐԱՊԵՏՈՒԹՅԱՆ ԿԱՌԱՎԱՐՈՒԹՅԱՆ 2021 ԹՎԱԿԱՆԻ ԴԵԿՏԵՄԲԵՐԻ 23-Ի N 2121-Ն ՈՐՈՇՄԱՆ N 9 ՀԱՎԵԼՎԱԾԻ  N 9.13 ԵՎ 9․47 ԱՂՅՈՒՍԱԿՆԵՐՈՒՄ ԿԱՏԱՐՎՈՂ ՓՈՓՈԽՈՒԹՅՈՒՆՆԵՐԸ ԵՎ ԼՐԱՑՈՒՄՆԵՐԸ </t>
  </si>
  <si>
    <t>Աղյուսակ 9․13</t>
  </si>
  <si>
    <t xml:space="preserve">ՀԱՅԱՍՏԱՆԻ ՀԱՆՐԱՊԵՏՈՒԹՅԱՆ ԿԱՌԱՎԱՐՈՒԹՅԱՆ 2021 ԹՎԱԿԱՆԻ ԴԵԿՏԵՄԲԵՐԻ 23-Ի N 2121-Ն ՈՐՈՇՄԱՆ N 9․1 ՀԱՎԵԼՎԱԾԻ  N 9.1․14 ԵՎ 9․1․59 ԱՂՅՈՒՍԱԿՆԵՐՈՒՄ ԿԱՏԱՐՎՈՂ ՓՈՓՈԽՈՒԹՅՈՒՆՆԵՐԸ ԵՎ ԼՐԱՑՈՒՄՆԵՐԸ </t>
  </si>
  <si>
    <t>Աղյուսակ 9․1․14</t>
  </si>
  <si>
    <t>Աղյուսակ 9․1․59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</si>
  <si>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</si>
  <si>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Հավելված N 5</t>
  </si>
  <si>
    <t>Հավելված N 3</t>
  </si>
  <si>
    <t xml:space="preserve"> Տրանսֆերտների տրամադրում </t>
  </si>
  <si>
    <t xml:space="preserve">2024 թվականի ամառային օլիմպիական խաղերին նախապատրաստվելու նպատակով ֆինանսական աջակցության տրամադրում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</si>
  <si>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</si>
  <si>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</si>
  <si>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</si>
  <si>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Տրանսֆերտների տրամադրում </t>
  </si>
  <si>
    <t xml:space="preserve"> Շահառուների ընտրության չափանիշները </t>
  </si>
  <si>
    <t xml:space="preserve">   ՀՀ կրթության, գիտության, մշակույթի և սպորտի նախարարի հրամանով հաստատված կարգով սահմանված ՀՀ հավաքական թիմերի մարզիկներ, մարզիչներ ու բժիշկներին և/կամ մերսողներ </t>
  </si>
  <si>
    <t xml:space="preserve"> Շահառուների խմբերի (մարզիկներ, մարզիչներ, բժիշկներ) թիվ, հատ </t>
  </si>
  <si>
    <t xml:space="preserve">Ամառային օլիմպիական խաղերին նախապատրաստվելու նպատակով ֆինանսական աջակցության տրամադրում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</si>
</sst>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0_);\(0\)"/>
    <numFmt numFmtId="172" formatCode="General_)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164" fontId="1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7" fillId="0" borderId="0"/>
    <xf numFmtId="43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7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38">
      <protection locked="0"/>
    </xf>
    <xf numFmtId="172" fontId="82" fillId="56" borderId="38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83" fillId="0" borderId="0"/>
    <xf numFmtId="164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255">
    <xf numFmtId="0" fontId="0" fillId="0" borderId="0" xfId="0"/>
    <xf numFmtId="0" fontId="16" fillId="0" borderId="30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center" wrapText="1"/>
    </xf>
    <xf numFmtId="0" fontId="72" fillId="0" borderId="30" xfId="0" applyFont="1" applyBorder="1" applyAlignment="1">
      <alignment horizontal="center" vertical="center" wrapText="1"/>
    </xf>
    <xf numFmtId="0" fontId="72" fillId="0" borderId="0" xfId="0" applyFont="1"/>
    <xf numFmtId="0" fontId="84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168" fontId="72" fillId="0" borderId="30" xfId="0" applyNumberFormat="1" applyFont="1" applyFill="1" applyBorder="1" applyAlignment="1">
      <alignment vertical="center"/>
    </xf>
    <xf numFmtId="169" fontId="72" fillId="0" borderId="30" xfId="0" applyNumberFormat="1" applyFont="1" applyFill="1" applyBorder="1" applyAlignment="1">
      <alignment vertical="center"/>
    </xf>
    <xf numFmtId="0" fontId="72" fillId="0" borderId="0" xfId="0" applyFont="1" applyAlignment="1">
      <alignment horizontal="left" vertical="top" wrapText="1"/>
    </xf>
    <xf numFmtId="0" fontId="72" fillId="0" borderId="30" xfId="0" applyFont="1" applyBorder="1" applyAlignment="1">
      <alignment horizontal="center" vertical="top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30" xfId="0" applyFont="1" applyFill="1" applyBorder="1" applyAlignment="1">
      <alignment horizontal="left" vertical="center" wrapText="1"/>
    </xf>
    <xf numFmtId="166" fontId="16" fillId="0" borderId="30" xfId="7" applyNumberFormat="1" applyFont="1" applyFill="1" applyBorder="1" applyAlignment="1">
      <alignment horizontal="right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0" fontId="84" fillId="0" borderId="30" xfId="165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69" fontId="72" fillId="2" borderId="30" xfId="7" applyNumberFormat="1" applyFont="1" applyFill="1" applyBorder="1" applyAlignment="1">
      <alignment horizontal="right" vertical="center" wrapText="1"/>
    </xf>
    <xf numFmtId="0" fontId="16" fillId="0" borderId="30" xfId="0" applyFont="1" applyBorder="1" applyAlignment="1">
      <alignment horizontal="center" wrapText="1"/>
    </xf>
    <xf numFmtId="0" fontId="72" fillId="2" borderId="2" xfId="0" applyFont="1" applyFill="1" applyBorder="1" applyAlignment="1">
      <alignment vertical="top" wrapText="1"/>
    </xf>
    <xf numFmtId="0" fontId="72" fillId="0" borderId="0" xfId="0" applyFont="1" applyAlignment="1">
      <alignment horizontal="left" wrapText="1"/>
    </xf>
    <xf numFmtId="168" fontId="72" fillId="0" borderId="30" xfId="0" applyNumberFormat="1" applyFont="1" applyFill="1" applyBorder="1" applyAlignment="1">
      <alignment horizontal="right" vertical="center"/>
    </xf>
    <xf numFmtId="0" fontId="16" fillId="0" borderId="30" xfId="0" applyFont="1" applyBorder="1" applyAlignment="1">
      <alignment wrapText="1"/>
    </xf>
    <xf numFmtId="165" fontId="72" fillId="0" borderId="30" xfId="6" applyNumberFormat="1" applyFont="1" applyFill="1" applyBorder="1" applyAlignment="1">
      <alignment horizontal="center" vertical="center"/>
    </xf>
    <xf numFmtId="168" fontId="16" fillId="0" borderId="30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vertical="center" wrapText="1"/>
    </xf>
    <xf numFmtId="0" fontId="84" fillId="0" borderId="30" xfId="0" applyFont="1" applyFill="1" applyBorder="1" applyAlignment="1">
      <alignment horizontal="left" vertical="center" wrapText="1"/>
    </xf>
    <xf numFmtId="0" fontId="72" fillId="0" borderId="36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16" fillId="2" borderId="43" xfId="0" applyFont="1" applyFill="1" applyBorder="1" applyAlignment="1">
      <alignment horizontal="center" vertical="center" wrapText="1"/>
    </xf>
    <xf numFmtId="169" fontId="72" fillId="2" borderId="43" xfId="7" applyNumberFormat="1" applyFont="1" applyFill="1" applyBorder="1" applyAlignment="1">
      <alignment horizontal="right" vertical="center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5" fontId="16" fillId="0" borderId="30" xfId="8" applyNumberFormat="1" applyFont="1" applyFill="1" applyBorder="1" applyAlignment="1">
      <alignment horizontal="right" vertical="center" wrapText="1"/>
    </xf>
    <xf numFmtId="169" fontId="72" fillId="0" borderId="30" xfId="7" applyNumberFormat="1" applyFont="1" applyFill="1" applyBorder="1" applyAlignment="1">
      <alignment horizontal="right" vertical="center" wrapText="1"/>
    </xf>
    <xf numFmtId="164" fontId="72" fillId="0" borderId="30" xfId="7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right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top" wrapText="1"/>
    </xf>
    <xf numFmtId="0" fontId="72" fillId="0" borderId="30" xfId="0" applyFont="1" applyBorder="1" applyAlignment="1">
      <alignment horizontal="right" vertical="center" wrapText="1"/>
    </xf>
    <xf numFmtId="169" fontId="84" fillId="2" borderId="30" xfId="7" applyNumberFormat="1" applyFont="1" applyFill="1" applyBorder="1" applyAlignment="1">
      <alignment horizontal="right" vertical="center" wrapText="1"/>
    </xf>
    <xf numFmtId="166" fontId="84" fillId="2" borderId="30" xfId="7" applyNumberFormat="1" applyFont="1" applyFill="1" applyBorder="1" applyAlignment="1">
      <alignment horizontal="right" vertical="center" wrapText="1"/>
    </xf>
    <xf numFmtId="165" fontId="72" fillId="0" borderId="30" xfId="8" applyNumberFormat="1" applyFont="1" applyFill="1" applyBorder="1" applyAlignment="1">
      <alignment horizontal="right" vertical="center" wrapText="1"/>
    </xf>
    <xf numFmtId="165" fontId="72" fillId="0" borderId="30" xfId="6" applyNumberFormat="1" applyFont="1" applyFill="1" applyBorder="1" applyAlignment="1">
      <alignment horizontal="right" vertical="center"/>
    </xf>
    <xf numFmtId="0" fontId="73" fillId="0" borderId="0" xfId="253" applyFont="1"/>
    <xf numFmtId="0" fontId="73" fillId="0" borderId="0" xfId="253" applyFont="1" applyAlignment="1">
      <alignment horizontal="left" vertical="top" wrapText="1"/>
    </xf>
    <xf numFmtId="0" fontId="73" fillId="0" borderId="43" xfId="253" applyFont="1" applyBorder="1" applyAlignment="1">
      <alignment horizontal="center" vertical="center" wrapText="1"/>
    </xf>
    <xf numFmtId="0" fontId="73" fillId="0" borderId="0" xfId="253" applyFont="1" applyAlignment="1">
      <alignment horizontal="left" vertical="center" wrapText="1"/>
    </xf>
    <xf numFmtId="0" fontId="73" fillId="0" borderId="43" xfId="253" applyFont="1" applyBorder="1" applyAlignment="1">
      <alignment horizontal="left" vertical="top" wrapText="1"/>
    </xf>
    <xf numFmtId="0" fontId="16" fillId="0" borderId="43" xfId="253" applyFont="1" applyBorder="1" applyAlignment="1">
      <alignment horizontal="left" vertical="top" wrapText="1"/>
    </xf>
    <xf numFmtId="0" fontId="72" fillId="0" borderId="43" xfId="253" applyFont="1" applyBorder="1" applyAlignment="1">
      <alignment horizontal="left" vertical="top" wrapText="1"/>
    </xf>
    <xf numFmtId="0" fontId="73" fillId="0" borderId="43" xfId="253" applyFont="1" applyBorder="1" applyAlignment="1">
      <alignment horizontal="left" vertical="center" wrapText="1"/>
    </xf>
    <xf numFmtId="0" fontId="16" fillId="0" borderId="43" xfId="253" applyFont="1" applyBorder="1" applyAlignment="1">
      <alignment horizontal="left" vertical="center" wrapText="1"/>
    </xf>
    <xf numFmtId="169" fontId="72" fillId="0" borderId="43" xfId="299" applyNumberFormat="1" applyFont="1" applyFill="1" applyBorder="1" applyAlignment="1">
      <alignment horizontal="right" vertical="center"/>
    </xf>
    <xf numFmtId="0" fontId="73" fillId="0" borderId="0" xfId="253" applyFont="1" applyAlignment="1">
      <alignment vertical="center"/>
    </xf>
    <xf numFmtId="0" fontId="13" fillId="0" borderId="43" xfId="253" applyFont="1" applyBorder="1" applyAlignment="1">
      <alignment wrapText="1"/>
    </xf>
    <xf numFmtId="0" fontId="73" fillId="2" borderId="43" xfId="253" applyFont="1" applyFill="1" applyBorder="1" applyAlignment="1">
      <alignment horizontal="left" vertical="top" wrapText="1"/>
    </xf>
    <xf numFmtId="0" fontId="13" fillId="0" borderId="43" xfId="253" applyFont="1" applyBorder="1" applyAlignment="1">
      <alignment horizontal="center" wrapText="1"/>
    </xf>
    <xf numFmtId="165" fontId="16" fillId="0" borderId="43" xfId="6" applyNumberFormat="1" applyFont="1" applyBorder="1" applyAlignment="1">
      <alignment horizontal="right" vertical="center"/>
    </xf>
    <xf numFmtId="165" fontId="72" fillId="0" borderId="43" xfId="6" applyNumberFormat="1" applyFont="1" applyBorder="1" applyAlignment="1">
      <alignment horizontal="right" vertical="center"/>
    </xf>
    <xf numFmtId="0" fontId="84" fillId="0" borderId="43" xfId="253" applyFont="1" applyBorder="1" applyAlignment="1">
      <alignment horizontal="left" vertical="top" wrapText="1"/>
    </xf>
    <xf numFmtId="165" fontId="84" fillId="0" borderId="43" xfId="6" applyNumberFormat="1" applyFont="1" applyBorder="1" applyAlignment="1">
      <alignment horizontal="right" vertical="center"/>
    </xf>
    <xf numFmtId="0" fontId="87" fillId="0" borderId="43" xfId="253" applyFont="1" applyBorder="1" applyAlignment="1">
      <alignment horizontal="center" vertical="center" wrapText="1"/>
    </xf>
    <xf numFmtId="0" fontId="87" fillId="0" borderId="43" xfId="253" applyFont="1" applyBorder="1" applyAlignment="1">
      <alignment horizontal="left" vertical="center" wrapText="1"/>
    </xf>
    <xf numFmtId="0" fontId="73" fillId="0" borderId="43" xfId="253" applyFont="1" applyBorder="1" applyAlignment="1">
      <alignment horizontal="left" wrapText="1"/>
    </xf>
    <xf numFmtId="0" fontId="16" fillId="0" borderId="43" xfId="253" applyFont="1" applyBorder="1" applyAlignment="1">
      <alignment horizontal="left" wrapText="1"/>
    </xf>
    <xf numFmtId="0" fontId="73" fillId="0" borderId="0" xfId="253" applyFont="1" applyAlignment="1">
      <alignment horizontal="left" wrapText="1"/>
    </xf>
    <xf numFmtId="0" fontId="88" fillId="0" borderId="0" xfId="299" applyFont="1"/>
    <xf numFmtId="0" fontId="88" fillId="0" borderId="0" xfId="299" applyFont="1" applyAlignment="1">
      <alignment vertical="center"/>
    </xf>
    <xf numFmtId="0" fontId="73" fillId="2" borderId="43" xfId="299" applyFont="1" applyFill="1" applyBorder="1" applyAlignment="1">
      <alignment horizontal="left" vertical="center" wrapText="1"/>
    </xf>
    <xf numFmtId="169" fontId="13" fillId="2" borderId="43" xfId="223" applyNumberFormat="1" applyFont="1" applyFill="1" applyBorder="1" applyAlignment="1">
      <alignment horizontal="right" vertical="center" wrapText="1"/>
    </xf>
    <xf numFmtId="169" fontId="16" fillId="0" borderId="43" xfId="299" applyNumberFormat="1" applyFont="1" applyFill="1" applyBorder="1" applyAlignment="1">
      <alignment horizontal="right" vertical="center"/>
    </xf>
    <xf numFmtId="165" fontId="16" fillId="0" borderId="43" xfId="8" applyNumberFormat="1" applyFont="1" applyFill="1" applyBorder="1" applyAlignment="1">
      <alignment horizontal="right" vertical="center" wrapText="1"/>
    </xf>
    <xf numFmtId="165" fontId="72" fillId="0" borderId="43" xfId="8" applyNumberFormat="1" applyFont="1" applyFill="1" applyBorder="1" applyAlignment="1">
      <alignment horizontal="right" vertical="center" wrapText="1"/>
    </xf>
    <xf numFmtId="168" fontId="16" fillId="0" borderId="43" xfId="299" applyNumberFormat="1" applyFont="1" applyFill="1" applyBorder="1" applyAlignment="1">
      <alignment horizontal="right" vertical="center"/>
    </xf>
    <xf numFmtId="165" fontId="72" fillId="0" borderId="43" xfId="6" applyNumberFormat="1" applyFont="1" applyFill="1" applyBorder="1" applyAlignment="1">
      <alignment horizontal="right" vertical="center"/>
    </xf>
    <xf numFmtId="166" fontId="13" fillId="0" borderId="43" xfId="299" applyNumberFormat="1" applyFont="1" applyBorder="1" applyAlignment="1">
      <alignment horizontal="right" vertical="center"/>
    </xf>
    <xf numFmtId="0" fontId="13" fillId="0" borderId="43" xfId="299" applyFont="1" applyBorder="1" applyAlignment="1">
      <alignment horizontal="right" vertical="center"/>
    </xf>
    <xf numFmtId="0" fontId="13" fillId="0" borderId="43" xfId="299" applyFont="1" applyBorder="1" applyAlignment="1">
      <alignment horizontal="right"/>
    </xf>
    <xf numFmtId="0" fontId="73" fillId="0" borderId="43" xfId="299" applyFont="1" applyBorder="1" applyAlignment="1">
      <alignment horizontal="right"/>
    </xf>
    <xf numFmtId="164" fontId="73" fillId="0" borderId="43" xfId="299" applyNumberFormat="1" applyFont="1" applyBorder="1" applyAlignment="1">
      <alignment horizontal="right" vertical="center"/>
    </xf>
    <xf numFmtId="166" fontId="85" fillId="0" borderId="43" xfId="299" applyNumberFormat="1" applyFont="1" applyBorder="1" applyAlignment="1">
      <alignment horizontal="right" vertical="center"/>
    </xf>
    <xf numFmtId="166" fontId="73" fillId="0" borderId="43" xfId="299" applyNumberFormat="1" applyFont="1" applyBorder="1" applyAlignment="1">
      <alignment horizontal="right" vertical="center"/>
    </xf>
    <xf numFmtId="166" fontId="73" fillId="0" borderId="43" xfId="299" applyNumberFormat="1" applyFont="1" applyBorder="1" applyAlignment="1">
      <alignment horizontal="right"/>
    </xf>
    <xf numFmtId="0" fontId="16" fillId="0" borderId="30" xfId="165" applyFont="1" applyFill="1" applyBorder="1" applyAlignment="1">
      <alignment horizontal="left" vertical="top" wrapText="1"/>
    </xf>
    <xf numFmtId="0" fontId="84" fillId="0" borderId="30" xfId="165" applyFont="1" applyFill="1" applyBorder="1">
      <alignment horizontal="left" vertical="top" wrapText="1"/>
    </xf>
    <xf numFmtId="0" fontId="72" fillId="0" borderId="30" xfId="165" applyFont="1" applyFill="1" applyBorder="1" applyAlignment="1">
      <alignment horizontal="left" vertical="top" wrapText="1"/>
    </xf>
    <xf numFmtId="0" fontId="16" fillId="0" borderId="43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left" vertical="top" wrapText="1"/>
    </xf>
    <xf numFmtId="0" fontId="84" fillId="0" borderId="1" xfId="0" applyFont="1" applyFill="1" applyBorder="1" applyAlignment="1">
      <alignment horizontal="left" vertical="top" wrapText="1"/>
    </xf>
    <xf numFmtId="0" fontId="73" fillId="0" borderId="0" xfId="0" applyFont="1" applyFill="1"/>
    <xf numFmtId="0" fontId="13" fillId="0" borderId="0" xfId="0" applyFont="1" applyFill="1" applyAlignment="1">
      <alignment wrapText="1"/>
    </xf>
    <xf numFmtId="0" fontId="73" fillId="0" borderId="0" xfId="0" applyFont="1" applyFill="1" applyAlignment="1">
      <alignment horizontal="center"/>
    </xf>
    <xf numFmtId="0" fontId="13" fillId="0" borderId="31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center"/>
    </xf>
    <xf numFmtId="0" fontId="73" fillId="0" borderId="0" xfId="0" applyFont="1" applyFill="1" applyBorder="1"/>
    <xf numFmtId="0" fontId="72" fillId="0" borderId="0" xfId="0" applyFont="1" applyFill="1" applyBorder="1"/>
    <xf numFmtId="167" fontId="73" fillId="0" borderId="0" xfId="0" applyNumberFormat="1" applyFont="1" applyFill="1" applyBorder="1" applyAlignment="1">
      <alignment horizontal="center"/>
    </xf>
    <xf numFmtId="0" fontId="16" fillId="0" borderId="39" xfId="0" applyFont="1" applyFill="1" applyBorder="1" applyAlignment="1">
      <alignment vertical="top" wrapText="1"/>
    </xf>
    <xf numFmtId="0" fontId="72" fillId="0" borderId="39" xfId="0" applyFont="1" applyFill="1" applyBorder="1" applyAlignment="1">
      <alignment horizontal="left" vertical="top" wrapText="1"/>
    </xf>
    <xf numFmtId="0" fontId="72" fillId="0" borderId="0" xfId="0" applyFont="1" applyFill="1"/>
    <xf numFmtId="0" fontId="72" fillId="0" borderId="1" xfId="0" applyFont="1" applyFill="1" applyBorder="1" applyAlignment="1">
      <alignment vertical="top" wrapText="1"/>
    </xf>
    <xf numFmtId="0" fontId="72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left" vertical="top" wrapText="1"/>
    </xf>
    <xf numFmtId="0" fontId="72" fillId="0" borderId="1" xfId="0" applyFont="1" applyFill="1" applyBorder="1" applyAlignment="1">
      <alignment horizontal="left" vertical="top"/>
    </xf>
    <xf numFmtId="165" fontId="72" fillId="0" borderId="1" xfId="6" applyNumberFormat="1" applyFont="1" applyFill="1" applyBorder="1" applyAlignment="1">
      <alignment horizontal="center" vertical="top"/>
    </xf>
    <xf numFmtId="0" fontId="72" fillId="0" borderId="0" xfId="0" applyFont="1" applyFill="1" applyAlignment="1">
      <alignment horizontal="center"/>
    </xf>
    <xf numFmtId="171" fontId="84" fillId="0" borderId="3" xfId="0" applyNumberFormat="1" applyFont="1" applyFill="1" applyBorder="1" applyAlignment="1">
      <alignment horizontal="right" vertical="top" wrapText="1"/>
    </xf>
    <xf numFmtId="0" fontId="13" fillId="0" borderId="30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center"/>
    </xf>
    <xf numFmtId="0" fontId="72" fillId="0" borderId="4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vertical="top" wrapText="1"/>
    </xf>
    <xf numFmtId="0" fontId="72" fillId="0" borderId="0" xfId="0" applyFont="1" applyFill="1" applyAlignment="1"/>
    <xf numFmtId="0" fontId="72" fillId="0" borderId="1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8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167" fontId="16" fillId="0" borderId="30" xfId="6" applyNumberFormat="1" applyFont="1" applyFill="1" applyBorder="1" applyAlignment="1">
      <alignment vertical="center"/>
    </xf>
    <xf numFmtId="0" fontId="72" fillId="0" borderId="0" xfId="0" applyFont="1" applyFill="1" applyAlignment="1">
      <alignment horizontal="left" vertical="center" wrapText="1"/>
    </xf>
    <xf numFmtId="0" fontId="16" fillId="0" borderId="4" xfId="0" applyFont="1" applyFill="1" applyBorder="1" applyAlignment="1">
      <alignment vertical="top" wrapText="1"/>
    </xf>
    <xf numFmtId="0" fontId="72" fillId="0" borderId="7" xfId="0" applyFont="1" applyFill="1" applyBorder="1" applyAlignment="1">
      <alignment horizontal="center" vertical="top" wrapText="1"/>
    </xf>
    <xf numFmtId="167" fontId="72" fillId="0" borderId="30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top" wrapText="1"/>
    </xf>
    <xf numFmtId="0" fontId="16" fillId="0" borderId="40" xfId="0" applyFont="1" applyFill="1" applyBorder="1" applyAlignment="1">
      <alignment vertical="top" wrapText="1"/>
    </xf>
    <xf numFmtId="0" fontId="84" fillId="0" borderId="30" xfId="0" applyFont="1" applyFill="1" applyBorder="1" applyAlignment="1">
      <alignment horizontal="left" vertical="top" wrapText="1"/>
    </xf>
    <xf numFmtId="165" fontId="16" fillId="0" borderId="30" xfId="0" applyNumberFormat="1" applyFont="1" applyFill="1" applyBorder="1" applyAlignment="1">
      <alignment vertical="top" wrapText="1"/>
    </xf>
    <xf numFmtId="0" fontId="16" fillId="0" borderId="30" xfId="0" applyFont="1" applyFill="1" applyBorder="1" applyAlignment="1">
      <alignment horizontal="left" vertical="center" wrapText="1"/>
    </xf>
    <xf numFmtId="165" fontId="16" fillId="0" borderId="30" xfId="6" applyNumberFormat="1" applyFont="1" applyFill="1" applyBorder="1" applyAlignment="1">
      <alignment vertical="center"/>
    </xf>
    <xf numFmtId="0" fontId="72" fillId="0" borderId="30" xfId="0" applyFont="1" applyFill="1" applyBorder="1" applyAlignment="1"/>
    <xf numFmtId="0" fontId="72" fillId="0" borderId="30" xfId="165" applyFont="1" applyFill="1" applyBorder="1" applyAlignment="1">
      <alignment horizontal="center" vertical="top"/>
    </xf>
    <xf numFmtId="0" fontId="72" fillId="0" borderId="30" xfId="165" applyFont="1" applyFill="1" applyBorder="1" applyAlignment="1">
      <alignment vertical="top"/>
    </xf>
    <xf numFmtId="0" fontId="16" fillId="0" borderId="42" xfId="0" applyFont="1" applyFill="1" applyBorder="1" applyAlignment="1">
      <alignment vertical="top" wrapText="1"/>
    </xf>
    <xf numFmtId="169" fontId="16" fillId="0" borderId="30" xfId="0" applyNumberFormat="1" applyFont="1" applyFill="1" applyBorder="1" applyAlignment="1">
      <alignment vertical="center"/>
    </xf>
    <xf numFmtId="0" fontId="84" fillId="0" borderId="3" xfId="0" applyFont="1" applyFill="1" applyBorder="1" applyAlignment="1">
      <alignment horizontal="left" vertical="top" wrapText="1"/>
    </xf>
    <xf numFmtId="0" fontId="72" fillId="0" borderId="1" xfId="8" applyFont="1" applyFill="1" applyBorder="1" applyAlignment="1">
      <alignment horizontal="left" vertical="top" wrapText="1"/>
    </xf>
    <xf numFmtId="0" fontId="72" fillId="0" borderId="8" xfId="8" applyFont="1" applyFill="1" applyBorder="1" applyAlignment="1">
      <alignment horizontal="left" vertical="top" wrapText="1"/>
    </xf>
    <xf numFmtId="0" fontId="16" fillId="0" borderId="1" xfId="8" applyFont="1" applyFill="1" applyBorder="1" applyAlignment="1">
      <alignment horizontal="left" vertical="center" wrapText="1"/>
    </xf>
    <xf numFmtId="0" fontId="72" fillId="0" borderId="0" xfId="0" applyFont="1" applyFill="1" applyAlignment="1"/>
    <xf numFmtId="0" fontId="72" fillId="0" borderId="0" xfId="0" applyFont="1" applyAlignment="1">
      <alignment horizontal="right"/>
    </xf>
    <xf numFmtId="0" fontId="73" fillId="0" borderId="43" xfId="253" applyFont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0" borderId="9" xfId="0" applyFont="1" applyBorder="1" applyAlignment="1"/>
    <xf numFmtId="0" fontId="7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top" wrapText="1"/>
    </xf>
    <xf numFmtId="0" fontId="16" fillId="0" borderId="43" xfId="0" applyFont="1" applyFill="1" applyBorder="1" applyAlignment="1">
      <alignment vertical="top" wrapText="1"/>
    </xf>
    <xf numFmtId="0" fontId="73" fillId="0" borderId="43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center"/>
    </xf>
    <xf numFmtId="0" fontId="16" fillId="0" borderId="42" xfId="0" applyFont="1" applyFill="1" applyBorder="1" applyAlignment="1"/>
    <xf numFmtId="0" fontId="16" fillId="0" borderId="40" xfId="0" applyFont="1" applyFill="1" applyBorder="1" applyAlignment="1"/>
    <xf numFmtId="0" fontId="16" fillId="0" borderId="41" xfId="0" applyFont="1" applyFill="1" applyBorder="1" applyAlignment="1">
      <alignment horizontal="center"/>
    </xf>
    <xf numFmtId="165" fontId="72" fillId="0" borderId="43" xfId="6" applyNumberFormat="1" applyFont="1" applyFill="1" applyBorder="1" applyAlignment="1">
      <alignment horizontal="center" vertical="center"/>
    </xf>
    <xf numFmtId="0" fontId="72" fillId="0" borderId="42" xfId="0" applyFont="1" applyFill="1" applyBorder="1" applyAlignment="1">
      <alignment horizontal="left" vertical="top" wrapText="1"/>
    </xf>
    <xf numFmtId="0" fontId="72" fillId="0" borderId="0" xfId="0" applyFont="1" applyFill="1" applyAlignment="1"/>
    <xf numFmtId="0" fontId="72" fillId="0" borderId="42" xfId="0" applyFont="1" applyFill="1" applyBorder="1" applyAlignment="1">
      <alignment horizontal="center" vertical="center" wrapText="1"/>
    </xf>
    <xf numFmtId="0" fontId="72" fillId="0" borderId="40" xfId="0" applyFont="1" applyFill="1" applyBorder="1" applyAlignment="1">
      <alignment horizontal="center" vertical="center" wrapText="1"/>
    </xf>
    <xf numFmtId="0" fontId="72" fillId="0" borderId="4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wrapText="1"/>
    </xf>
    <xf numFmtId="0" fontId="16" fillId="0" borderId="43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8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wrapText="1"/>
    </xf>
    <xf numFmtId="0" fontId="73" fillId="0" borderId="43" xfId="0" applyFont="1" applyFill="1" applyBorder="1"/>
    <xf numFmtId="0" fontId="16" fillId="0" borderId="30" xfId="0" applyFont="1" applyFill="1" applyBorder="1" applyAlignment="1">
      <alignment horizontal="center" vertical="center" wrapText="1"/>
    </xf>
    <xf numFmtId="49" fontId="16" fillId="2" borderId="43" xfId="0" applyNumberFormat="1" applyFont="1" applyFill="1" applyBorder="1" applyAlignment="1">
      <alignment horizontal="center" vertical="top" wrapText="1"/>
    </xf>
    <xf numFmtId="0" fontId="72" fillId="2" borderId="31" xfId="0" applyNumberFormat="1" applyFont="1" applyFill="1" applyBorder="1" applyAlignment="1">
      <alignment horizontal="center" vertical="top" wrapText="1"/>
    </xf>
    <xf numFmtId="0" fontId="72" fillId="2" borderId="3" xfId="0" applyNumberFormat="1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0" borderId="43" xfId="0" applyFont="1" applyBorder="1" applyAlignment="1">
      <alignment horizontal="center" vertical="top" wrapText="1"/>
    </xf>
    <xf numFmtId="0" fontId="16" fillId="2" borderId="42" xfId="0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center" vertical="top" wrapText="1"/>
    </xf>
    <xf numFmtId="0" fontId="16" fillId="0" borderId="30" xfId="8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left" wrapText="1"/>
    </xf>
    <xf numFmtId="0" fontId="72" fillId="0" borderId="30" xfId="8" applyFont="1" applyFill="1" applyBorder="1" applyAlignment="1">
      <alignment horizontal="center" vertical="top" wrapText="1"/>
    </xf>
    <xf numFmtId="0" fontId="72" fillId="0" borderId="0" xfId="0" applyFont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72" fillId="0" borderId="30" xfId="0" applyFont="1" applyBorder="1" applyAlignment="1">
      <alignment horizontal="center" vertical="center" wrapText="1"/>
    </xf>
    <xf numFmtId="0" fontId="72" fillId="0" borderId="42" xfId="0" applyFont="1" applyBorder="1" applyAlignment="1">
      <alignment horizontal="center" vertical="center" wrapText="1"/>
    </xf>
    <xf numFmtId="0" fontId="72" fillId="0" borderId="40" xfId="0" applyFont="1" applyBorder="1" applyAlignment="1">
      <alignment horizontal="center" vertical="center" wrapText="1"/>
    </xf>
    <xf numFmtId="0" fontId="72" fillId="0" borderId="41" xfId="0" applyFont="1" applyBorder="1" applyAlignment="1">
      <alignment horizontal="center" vertical="center" wrapText="1"/>
    </xf>
    <xf numFmtId="0" fontId="73" fillId="0" borderId="0" xfId="0" applyFont="1" applyFill="1" applyAlignment="1">
      <alignment horizontal="right"/>
    </xf>
    <xf numFmtId="0" fontId="16" fillId="0" borderId="42" xfId="0" applyFont="1" applyFill="1" applyBorder="1" applyAlignment="1">
      <alignment horizontal="left"/>
    </xf>
    <xf numFmtId="0" fontId="16" fillId="0" borderId="40" xfId="0" applyFont="1" applyFill="1" applyBorder="1" applyAlignment="1">
      <alignment horizontal="left"/>
    </xf>
    <xf numFmtId="0" fontId="16" fillId="0" borderId="41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vertical="center" wrapText="1"/>
    </xf>
    <xf numFmtId="0" fontId="13" fillId="0" borderId="0" xfId="0" applyFont="1" applyFill="1" applyAlignment="1">
      <alignment horizontal="center" wrapText="1"/>
    </xf>
    <xf numFmtId="0" fontId="86" fillId="0" borderId="0" xfId="0" applyFont="1" applyFill="1" applyBorder="1" applyAlignment="1">
      <alignment horizontal="right" vertical="top" wrapText="1"/>
    </xf>
    <xf numFmtId="0" fontId="72" fillId="0" borderId="43" xfId="0" applyFont="1" applyFill="1" applyBorder="1" applyAlignment="1">
      <alignment horizontal="left" vertical="center"/>
    </xf>
    <xf numFmtId="0" fontId="84" fillId="0" borderId="0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vertical="top" wrapText="1"/>
    </xf>
    <xf numFmtId="0" fontId="16" fillId="0" borderId="42" xfId="0" applyFont="1" applyFill="1" applyBorder="1" applyAlignment="1">
      <alignment horizontal="left" vertical="top" wrapText="1"/>
    </xf>
    <xf numFmtId="0" fontId="16" fillId="0" borderId="41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horizontal="center"/>
    </xf>
    <xf numFmtId="0" fontId="73" fillId="0" borderId="41" xfId="0" applyFont="1" applyFill="1" applyBorder="1" applyAlignment="1">
      <alignment horizontal="center"/>
    </xf>
    <xf numFmtId="0" fontId="72" fillId="0" borderId="36" xfId="0" applyFont="1" applyFill="1" applyBorder="1" applyAlignment="1">
      <alignment horizontal="center" vertical="top" wrapText="1"/>
    </xf>
    <xf numFmtId="0" fontId="72" fillId="0" borderId="33" xfId="0" applyFont="1" applyFill="1" applyBorder="1" applyAlignment="1">
      <alignment horizontal="center" vertical="top" wrapText="1"/>
    </xf>
    <xf numFmtId="0" fontId="16" fillId="0" borderId="40" xfId="0" applyFont="1" applyFill="1" applyBorder="1" applyAlignment="1">
      <alignment horizontal="center" vertical="top" wrapText="1"/>
    </xf>
    <xf numFmtId="0" fontId="16" fillId="0" borderId="41" xfId="0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center"/>
    </xf>
    <xf numFmtId="0" fontId="72" fillId="0" borderId="32" xfId="0" applyFont="1" applyFill="1" applyBorder="1" applyAlignment="1">
      <alignment horizontal="center"/>
    </xf>
    <xf numFmtId="0" fontId="72" fillId="0" borderId="35" xfId="0" applyFont="1" applyFill="1" applyBorder="1" applyAlignment="1">
      <alignment horizontal="center"/>
    </xf>
    <xf numFmtId="0" fontId="72" fillId="0" borderId="10" xfId="0" applyFont="1" applyFill="1" applyBorder="1" applyAlignment="1">
      <alignment horizontal="center"/>
    </xf>
    <xf numFmtId="0" fontId="72" fillId="0" borderId="9" xfId="0" applyFont="1" applyFill="1" applyBorder="1" applyAlignment="1">
      <alignment horizontal="center"/>
    </xf>
    <xf numFmtId="0" fontId="72" fillId="0" borderId="0" xfId="0" applyFont="1" applyFill="1" applyBorder="1" applyAlignment="1">
      <alignment horizontal="center"/>
    </xf>
    <xf numFmtId="0" fontId="13" fillId="0" borderId="40" xfId="0" applyFont="1" applyFill="1" applyBorder="1" applyAlignment="1">
      <alignment horizontal="center" vertical="top" wrapText="1"/>
    </xf>
    <xf numFmtId="0" fontId="13" fillId="0" borderId="41" xfId="0" applyFont="1" applyFill="1" applyBorder="1" applyAlignment="1">
      <alignment horizontal="center" vertical="top" wrapText="1"/>
    </xf>
    <xf numFmtId="0" fontId="73" fillId="0" borderId="0" xfId="253" applyFont="1" applyAlignment="1">
      <alignment horizontal="right"/>
    </xf>
    <xf numFmtId="0" fontId="73" fillId="0" borderId="43" xfId="253" applyFont="1" applyBorder="1" applyAlignment="1">
      <alignment horizontal="center" vertical="center" wrapText="1"/>
    </xf>
    <xf numFmtId="0" fontId="13" fillId="0" borderId="0" xfId="253" applyFont="1" applyAlignment="1">
      <alignment horizontal="center" wrapText="1"/>
    </xf>
    <xf numFmtId="0" fontId="73" fillId="0" borderId="42" xfId="299" applyFont="1" applyBorder="1" applyAlignment="1">
      <alignment horizontal="center" vertical="center" wrapText="1"/>
    </xf>
    <xf numFmtId="0" fontId="73" fillId="0" borderId="40" xfId="299" applyFont="1" applyBorder="1" applyAlignment="1">
      <alignment horizontal="center" vertical="center" wrapText="1"/>
    </xf>
    <xf numFmtId="0" fontId="73" fillId="0" borderId="41" xfId="299" applyFont="1" applyBorder="1" applyAlignment="1">
      <alignment horizontal="center" vertical="center" wrapText="1"/>
    </xf>
    <xf numFmtId="0" fontId="16" fillId="0" borderId="43" xfId="8" applyFont="1" applyFill="1" applyBorder="1" applyAlignment="1">
      <alignment horizontal="center" vertical="top" wrapText="1"/>
    </xf>
    <xf numFmtId="0" fontId="13" fillId="0" borderId="43" xfId="253" applyFont="1" applyBorder="1" applyAlignment="1">
      <alignment horizontal="left" vertical="center" wrapText="1"/>
    </xf>
    <xf numFmtId="0" fontId="72" fillId="0" borderId="43" xfId="8" applyFont="1" applyFill="1" applyBorder="1" applyAlignment="1">
      <alignment horizontal="center" vertical="top" wrapText="1"/>
    </xf>
    <xf numFmtId="0" fontId="73" fillId="0" borderId="43" xfId="299" applyFont="1" applyBorder="1" applyAlignment="1">
      <alignment horizontal="center" vertical="top"/>
    </xf>
    <xf numFmtId="49" fontId="13" fillId="0" borderId="43" xfId="299" applyNumberFormat="1" applyFont="1" applyBorder="1" applyAlignment="1">
      <alignment horizontal="center" vertical="top"/>
    </xf>
    <xf numFmtId="49" fontId="13" fillId="0" borderId="34" xfId="299" applyNumberFormat="1" applyFont="1" applyBorder="1" applyAlignment="1">
      <alignment horizontal="center"/>
    </xf>
    <xf numFmtId="49" fontId="13" fillId="0" borderId="29" xfId="299" applyNumberFormat="1" applyFont="1" applyBorder="1" applyAlignment="1">
      <alignment horizontal="center"/>
    </xf>
    <xf numFmtId="49" fontId="13" fillId="0" borderId="31" xfId="299" applyNumberFormat="1" applyFont="1" applyBorder="1" applyAlignment="1">
      <alignment horizontal="center"/>
    </xf>
    <xf numFmtId="49" fontId="13" fillId="0" borderId="2" xfId="299" applyNumberFormat="1" applyFont="1" applyBorder="1" applyAlignment="1">
      <alignment horizontal="center"/>
    </xf>
    <xf numFmtId="49" fontId="13" fillId="0" borderId="3" xfId="299" applyNumberFormat="1" applyFont="1" applyBorder="1" applyAlignment="1">
      <alignment horizontal="center"/>
    </xf>
    <xf numFmtId="0" fontId="73" fillId="0" borderId="31" xfId="299" applyFont="1" applyBorder="1" applyAlignment="1">
      <alignment horizontal="center"/>
    </xf>
    <xf numFmtId="0" fontId="73" fillId="0" borderId="2" xfId="299" applyFont="1" applyBorder="1" applyAlignment="1">
      <alignment horizontal="center"/>
    </xf>
    <xf numFmtId="0" fontId="73" fillId="0" borderId="3" xfId="299" applyFont="1" applyBorder="1" applyAlignment="1">
      <alignment horizontal="center"/>
    </xf>
    <xf numFmtId="0" fontId="13" fillId="0" borderId="31" xfId="299" applyFont="1" applyBorder="1" applyAlignment="1">
      <alignment horizontal="center" vertical="top"/>
    </xf>
    <xf numFmtId="0" fontId="13" fillId="0" borderId="2" xfId="299" applyFont="1" applyBorder="1" applyAlignment="1">
      <alignment horizontal="center" vertical="top"/>
    </xf>
    <xf numFmtId="0" fontId="13" fillId="0" borderId="3" xfId="299" applyFont="1" applyBorder="1" applyAlignment="1">
      <alignment horizontal="center" vertical="top"/>
    </xf>
    <xf numFmtId="0" fontId="13" fillId="0" borderId="42" xfId="299" applyFont="1" applyBorder="1" applyAlignment="1">
      <alignment horizontal="left" wrapText="1"/>
    </xf>
    <xf numFmtId="0" fontId="13" fillId="0" borderId="41" xfId="299" applyFont="1" applyBorder="1" applyAlignment="1">
      <alignment horizontal="left" wrapText="1"/>
    </xf>
    <xf numFmtId="0" fontId="13" fillId="2" borderId="31" xfId="299" applyFont="1" applyFill="1" applyBorder="1" applyAlignment="1">
      <alignment horizontal="center"/>
    </xf>
    <xf numFmtId="0" fontId="13" fillId="2" borderId="3" xfId="299" applyFont="1" applyFill="1" applyBorder="1" applyAlignment="1">
      <alignment horizontal="center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13" zoomScale="75" zoomScaleNormal="75" zoomScaleSheetLayoutView="100" workbookViewId="0">
      <selection activeCell="F36" sqref="F36"/>
    </sheetView>
  </sheetViews>
  <sheetFormatPr defaultColWidth="9.140625" defaultRowHeight="17.25"/>
  <cols>
    <col min="1" max="1" width="11.7109375" style="108" customWidth="1"/>
    <col min="2" max="2" width="24.7109375" style="108" customWidth="1"/>
    <col min="3" max="3" width="62.140625" style="108" customWidth="1"/>
    <col min="4" max="4" width="20.140625" style="120" customWidth="1"/>
    <col min="5" max="6" width="20.140625" style="147" customWidth="1"/>
    <col min="7" max="7" width="13.85546875" style="108" customWidth="1"/>
    <col min="8" max="9" width="12.42578125" style="108" customWidth="1"/>
    <col min="10" max="16384" width="9.140625" style="108"/>
  </cols>
  <sheetData>
    <row r="1" spans="1:6" ht="37.5" customHeight="1">
      <c r="E1" s="162" t="s">
        <v>65</v>
      </c>
      <c r="F1" s="162"/>
    </row>
    <row r="2" spans="1:6" ht="17.25" customHeight="1">
      <c r="E2" s="162" t="s">
        <v>83</v>
      </c>
      <c r="F2" s="162"/>
    </row>
    <row r="3" spans="1:6" ht="17.25" customHeight="1">
      <c r="E3" s="162" t="s">
        <v>9</v>
      </c>
      <c r="F3" s="162"/>
    </row>
    <row r="5" spans="1:6" ht="75.75" customHeight="1">
      <c r="A5" s="166" t="s">
        <v>84</v>
      </c>
      <c r="B5" s="166"/>
      <c r="C5" s="166"/>
      <c r="D5" s="166"/>
      <c r="E5" s="166"/>
      <c r="F5" s="166"/>
    </row>
    <row r="8" spans="1:6">
      <c r="F8" s="147" t="s">
        <v>29</v>
      </c>
    </row>
    <row r="9" spans="1:6" s="14" customFormat="1" ht="75.95" customHeight="1">
      <c r="A9" s="173" t="s">
        <v>14</v>
      </c>
      <c r="B9" s="174"/>
      <c r="C9" s="171" t="s">
        <v>15</v>
      </c>
      <c r="D9" s="163" t="s">
        <v>72</v>
      </c>
      <c r="E9" s="164"/>
      <c r="F9" s="165"/>
    </row>
    <row r="10" spans="1:6" s="14" customFormat="1" ht="44.25" customHeight="1">
      <c r="A10" s="121" t="s">
        <v>51</v>
      </c>
      <c r="B10" s="122" t="s">
        <v>19</v>
      </c>
      <c r="C10" s="172"/>
      <c r="D10" s="123" t="s">
        <v>80</v>
      </c>
      <c r="E10" s="123" t="s">
        <v>16</v>
      </c>
      <c r="F10" s="123" t="s">
        <v>17</v>
      </c>
    </row>
    <row r="11" spans="1:6" s="128" customFormat="1">
      <c r="A11" s="124"/>
      <c r="B11" s="125"/>
      <c r="C11" s="126" t="s">
        <v>28</v>
      </c>
      <c r="D11" s="127">
        <f t="shared" ref="D11:F11" si="0">+D13+D27</f>
        <v>0</v>
      </c>
      <c r="E11" s="127">
        <f t="shared" si="0"/>
        <v>0</v>
      </c>
      <c r="F11" s="127">
        <f t="shared" si="0"/>
        <v>0</v>
      </c>
    </row>
    <row r="12" spans="1:6" s="14" customFormat="1" ht="18" customHeight="1">
      <c r="A12" s="129"/>
      <c r="B12" s="130"/>
      <c r="C12" s="111" t="s">
        <v>43</v>
      </c>
      <c r="D12" s="131"/>
      <c r="E12" s="131"/>
      <c r="F12" s="131"/>
    </row>
    <row r="13" spans="1:6" s="14" customFormat="1" ht="34.5">
      <c r="A13" s="132"/>
      <c r="B13" s="133"/>
      <c r="C13" s="96" t="s">
        <v>54</v>
      </c>
      <c r="D13" s="137">
        <f t="shared" ref="D13:F13" si="1">D15</f>
        <v>48300</v>
      </c>
      <c r="E13" s="137">
        <f t="shared" si="1"/>
        <v>193200</v>
      </c>
      <c r="F13" s="137">
        <f t="shared" si="1"/>
        <v>338100</v>
      </c>
    </row>
    <row r="14" spans="1:6" s="14" customFormat="1">
      <c r="A14" s="167">
        <v>1041</v>
      </c>
      <c r="B14" s="175"/>
      <c r="C14" s="134" t="s">
        <v>35</v>
      </c>
      <c r="D14" s="135"/>
      <c r="E14" s="135"/>
      <c r="F14" s="135"/>
    </row>
    <row r="15" spans="1:6" s="14" customFormat="1">
      <c r="A15" s="177"/>
      <c r="B15" s="176"/>
      <c r="C15" s="136" t="s">
        <v>79</v>
      </c>
      <c r="D15" s="137">
        <f t="shared" ref="D15:F15" si="2">D22</f>
        <v>48300</v>
      </c>
      <c r="E15" s="137">
        <f t="shared" si="2"/>
        <v>193200</v>
      </c>
      <c r="F15" s="137">
        <f t="shared" si="2"/>
        <v>338100</v>
      </c>
    </row>
    <row r="16" spans="1:6" s="14" customFormat="1">
      <c r="A16" s="177"/>
      <c r="B16" s="176"/>
      <c r="C16" s="93" t="s">
        <v>36</v>
      </c>
      <c r="D16" s="135"/>
      <c r="E16" s="135"/>
      <c r="F16" s="135"/>
    </row>
    <row r="17" spans="1:6" s="14" customFormat="1" ht="51.75">
      <c r="A17" s="177"/>
      <c r="B17" s="176"/>
      <c r="C17" s="94" t="s">
        <v>81</v>
      </c>
      <c r="D17" s="138"/>
      <c r="E17" s="138"/>
      <c r="F17" s="138"/>
    </row>
    <row r="18" spans="1:6" s="14" customFormat="1">
      <c r="A18" s="177"/>
      <c r="B18" s="176"/>
      <c r="C18" s="93" t="s">
        <v>37</v>
      </c>
      <c r="D18" s="138"/>
      <c r="E18" s="138"/>
      <c r="F18" s="138"/>
    </row>
    <row r="19" spans="1:6" s="14" customFormat="1" ht="51.75">
      <c r="A19" s="177"/>
      <c r="B19" s="176"/>
      <c r="C19" s="94" t="s">
        <v>82</v>
      </c>
      <c r="D19" s="138"/>
      <c r="E19" s="138"/>
      <c r="F19" s="138"/>
    </row>
    <row r="20" spans="1:6" s="14" customFormat="1" ht="23.65" customHeight="1">
      <c r="A20" s="177"/>
      <c r="B20" s="138"/>
      <c r="C20" s="139" t="s">
        <v>49</v>
      </c>
      <c r="D20" s="140"/>
      <c r="E20" s="140"/>
      <c r="F20" s="140"/>
    </row>
    <row r="21" spans="1:6" s="14" customFormat="1">
      <c r="A21" s="177"/>
      <c r="B21" s="178">
        <v>12007</v>
      </c>
      <c r="C21" s="93" t="s">
        <v>38</v>
      </c>
      <c r="D21" s="138"/>
      <c r="E21" s="138"/>
      <c r="F21" s="138"/>
    </row>
    <row r="22" spans="1:6" s="14" customFormat="1" ht="51.75">
      <c r="A22" s="177"/>
      <c r="B22" s="178"/>
      <c r="C22" s="92" t="s">
        <v>103</v>
      </c>
      <c r="D22" s="137">
        <f>48300</f>
        <v>48300</v>
      </c>
      <c r="E22" s="137">
        <f>48300*4</f>
        <v>193200</v>
      </c>
      <c r="F22" s="137">
        <f>48300*7</f>
        <v>338100</v>
      </c>
    </row>
    <row r="23" spans="1:6" s="14" customFormat="1">
      <c r="A23" s="177"/>
      <c r="B23" s="178"/>
      <c r="C23" s="93" t="s">
        <v>39</v>
      </c>
      <c r="D23" s="138"/>
      <c r="E23" s="138"/>
      <c r="F23" s="138"/>
    </row>
    <row r="24" spans="1:6" s="14" customFormat="1" ht="51.75">
      <c r="A24" s="177"/>
      <c r="B24" s="178"/>
      <c r="C24" s="94" t="s">
        <v>95</v>
      </c>
      <c r="D24" s="138"/>
      <c r="E24" s="138"/>
      <c r="F24" s="138"/>
    </row>
    <row r="25" spans="1:6" s="14" customFormat="1">
      <c r="A25" s="177"/>
      <c r="B25" s="178"/>
      <c r="C25" s="93" t="s">
        <v>40</v>
      </c>
      <c r="D25" s="138"/>
      <c r="E25" s="138"/>
      <c r="F25" s="138"/>
    </row>
    <row r="26" spans="1:6" s="14" customFormat="1">
      <c r="A26" s="177"/>
      <c r="B26" s="178"/>
      <c r="C26" s="94" t="s">
        <v>94</v>
      </c>
      <c r="D26" s="138"/>
      <c r="E26" s="138"/>
      <c r="F26" s="138"/>
    </row>
    <row r="27" spans="1:6" s="14" customFormat="1" ht="34.9" customHeight="1">
      <c r="A27" s="141"/>
      <c r="B27" s="133"/>
      <c r="C27" s="136" t="s">
        <v>69</v>
      </c>
      <c r="D27" s="142">
        <f t="shared" ref="D27" si="3">+D29</f>
        <v>-48300</v>
      </c>
      <c r="E27" s="142">
        <f t="shared" ref="E27:F27" si="4">+E29</f>
        <v>-193200</v>
      </c>
      <c r="F27" s="142">
        <f t="shared" si="4"/>
        <v>-338100</v>
      </c>
    </row>
    <row r="28" spans="1:6">
      <c r="A28" s="167">
        <v>1139</v>
      </c>
      <c r="B28" s="168"/>
      <c r="C28" s="143" t="s">
        <v>35</v>
      </c>
      <c r="D28" s="9"/>
      <c r="E28" s="9"/>
      <c r="F28" s="9"/>
    </row>
    <row r="29" spans="1:6" ht="19.350000000000001" customHeight="1">
      <c r="A29" s="167"/>
      <c r="B29" s="169"/>
      <c r="C29" s="96" t="s">
        <v>21</v>
      </c>
      <c r="D29" s="142">
        <f t="shared" ref="D29:F29" si="5">+D35</f>
        <v>-48300</v>
      </c>
      <c r="E29" s="142">
        <f t="shared" si="5"/>
        <v>-193200</v>
      </c>
      <c r="F29" s="142">
        <f t="shared" si="5"/>
        <v>-338100</v>
      </c>
    </row>
    <row r="30" spans="1:6">
      <c r="A30" s="167"/>
      <c r="B30" s="169"/>
      <c r="C30" s="97" t="s">
        <v>36</v>
      </c>
      <c r="D30" s="9"/>
      <c r="E30" s="9"/>
      <c r="F30" s="9"/>
    </row>
    <row r="31" spans="1:6" ht="51.75">
      <c r="A31" s="167"/>
      <c r="B31" s="169"/>
      <c r="C31" s="144" t="s">
        <v>56</v>
      </c>
      <c r="D31" s="9"/>
      <c r="E31" s="9"/>
      <c r="F31" s="9"/>
    </row>
    <row r="32" spans="1:6">
      <c r="A32" s="167"/>
      <c r="B32" s="169"/>
      <c r="C32" s="97" t="s">
        <v>37</v>
      </c>
      <c r="D32" s="9"/>
      <c r="E32" s="9"/>
      <c r="F32" s="9"/>
    </row>
    <row r="33" spans="1:6" ht="34.5">
      <c r="A33" s="167"/>
      <c r="B33" s="170"/>
      <c r="C33" s="145" t="s">
        <v>64</v>
      </c>
      <c r="D33" s="9"/>
      <c r="E33" s="9"/>
      <c r="F33" s="9"/>
    </row>
    <row r="34" spans="1:6" ht="18" customHeight="1">
      <c r="A34" s="167"/>
      <c r="B34" s="168" t="s">
        <v>57</v>
      </c>
      <c r="C34" s="97" t="s">
        <v>38</v>
      </c>
      <c r="D34" s="138"/>
      <c r="E34" s="138"/>
      <c r="F34" s="138"/>
    </row>
    <row r="35" spans="1:6" ht="19.350000000000001" customHeight="1">
      <c r="A35" s="167"/>
      <c r="B35" s="169"/>
      <c r="C35" s="146" t="s">
        <v>21</v>
      </c>
      <c r="D35" s="142">
        <v>-48300</v>
      </c>
      <c r="E35" s="142">
        <v>-193200</v>
      </c>
      <c r="F35" s="142">
        <v>-338100</v>
      </c>
    </row>
    <row r="36" spans="1:6">
      <c r="A36" s="167"/>
      <c r="B36" s="169"/>
      <c r="C36" s="97" t="s">
        <v>39</v>
      </c>
      <c r="D36" s="10"/>
      <c r="E36" s="10"/>
      <c r="F36" s="10"/>
    </row>
    <row r="37" spans="1:6" ht="86.25">
      <c r="A37" s="167"/>
      <c r="B37" s="169"/>
      <c r="C37" s="144" t="s">
        <v>58</v>
      </c>
      <c r="D37" s="10"/>
      <c r="E37" s="10"/>
      <c r="F37" s="10"/>
    </row>
    <row r="38" spans="1:6">
      <c r="A38" s="167"/>
      <c r="B38" s="169"/>
      <c r="C38" s="97" t="s">
        <v>40</v>
      </c>
      <c r="D38" s="10"/>
      <c r="E38" s="10"/>
      <c r="F38" s="10"/>
    </row>
    <row r="39" spans="1:6">
      <c r="A39" s="167"/>
      <c r="B39" s="170"/>
      <c r="C39" s="144" t="s">
        <v>41</v>
      </c>
      <c r="D39" s="10"/>
      <c r="E39" s="10"/>
      <c r="F39" s="10"/>
    </row>
  </sheetData>
  <mergeCells count="13">
    <mergeCell ref="A28:A39"/>
    <mergeCell ref="B34:B39"/>
    <mergeCell ref="B28:B33"/>
    <mergeCell ref="C9:C10"/>
    <mergeCell ref="A9:B9"/>
    <mergeCell ref="B14:B19"/>
    <mergeCell ref="A14:A26"/>
    <mergeCell ref="B21:B26"/>
    <mergeCell ref="E3:F3"/>
    <mergeCell ref="E2:F2"/>
    <mergeCell ref="E1:F1"/>
    <mergeCell ref="D9:F9"/>
    <mergeCell ref="A5:F5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10" zoomScale="80" zoomScaleNormal="80" zoomScaleSheetLayoutView="100" workbookViewId="0">
      <selection activeCell="F29" sqref="F29"/>
    </sheetView>
  </sheetViews>
  <sheetFormatPr defaultColWidth="9.140625" defaultRowHeight="17.25"/>
  <cols>
    <col min="1" max="3" width="8.140625" style="5" customWidth="1"/>
    <col min="4" max="4" width="11.5703125" style="5" customWidth="1"/>
    <col min="5" max="5" width="13.85546875" style="5" customWidth="1"/>
    <col min="6" max="6" width="62.140625" style="5" customWidth="1"/>
    <col min="7" max="7" width="20.140625" style="43" customWidth="1"/>
    <col min="8" max="9" width="20.140625" style="148" customWidth="1"/>
    <col min="10" max="10" width="15" style="5" customWidth="1"/>
    <col min="11" max="16384" width="9.140625" style="5"/>
  </cols>
  <sheetData>
    <row r="1" spans="1:9" ht="37.5" customHeight="1">
      <c r="H1" s="196" t="s">
        <v>66</v>
      </c>
      <c r="I1" s="196"/>
    </row>
    <row r="2" spans="1:9" ht="30.75" customHeight="1">
      <c r="H2" s="196" t="s">
        <v>83</v>
      </c>
      <c r="I2" s="196"/>
    </row>
    <row r="3" spans="1:9" ht="17.25" customHeight="1">
      <c r="H3" s="196" t="s">
        <v>9</v>
      </c>
      <c r="I3" s="196"/>
    </row>
    <row r="4" spans="1:9" ht="13.5" customHeight="1"/>
    <row r="5" spans="1:9" ht="52.5" customHeight="1">
      <c r="A5" s="197" t="s">
        <v>91</v>
      </c>
      <c r="B5" s="197"/>
      <c r="C5" s="197"/>
      <c r="D5" s="197"/>
      <c r="E5" s="197"/>
      <c r="F5" s="197"/>
      <c r="G5" s="197"/>
      <c r="H5" s="197"/>
      <c r="I5" s="197"/>
    </row>
    <row r="8" spans="1:9">
      <c r="G8" s="151"/>
      <c r="H8" s="5"/>
      <c r="I8" s="151" t="s">
        <v>29</v>
      </c>
    </row>
    <row r="9" spans="1:9" s="11" customFormat="1" ht="105.6" customHeight="1">
      <c r="A9" s="198" t="s">
        <v>30</v>
      </c>
      <c r="B9" s="198"/>
      <c r="C9" s="198"/>
      <c r="D9" s="198" t="s">
        <v>14</v>
      </c>
      <c r="E9" s="198"/>
      <c r="F9" s="198" t="s">
        <v>20</v>
      </c>
      <c r="G9" s="199" t="s">
        <v>72</v>
      </c>
      <c r="H9" s="200"/>
      <c r="I9" s="201"/>
    </row>
    <row r="10" spans="1:9" s="11" customFormat="1" ht="34.5">
      <c r="A10" s="4" t="s">
        <v>74</v>
      </c>
      <c r="B10" s="4" t="s">
        <v>75</v>
      </c>
      <c r="C10" s="4" t="s">
        <v>31</v>
      </c>
      <c r="D10" s="4" t="s">
        <v>18</v>
      </c>
      <c r="E10" s="4" t="s">
        <v>52</v>
      </c>
      <c r="F10" s="198"/>
      <c r="G10" s="123" t="s">
        <v>80</v>
      </c>
      <c r="H10" s="47" t="s">
        <v>16</v>
      </c>
      <c r="I10" s="47" t="s">
        <v>17</v>
      </c>
    </row>
    <row r="11" spans="1:9" s="11" customFormat="1">
      <c r="A11" s="7"/>
      <c r="B11" s="7"/>
      <c r="C11" s="7"/>
      <c r="D11" s="4"/>
      <c r="E11" s="4"/>
      <c r="F11" s="2" t="s">
        <v>28</v>
      </c>
      <c r="G11" s="39">
        <f>+G13+G33</f>
        <v>0</v>
      </c>
      <c r="H11" s="39">
        <f>+H13+H33</f>
        <v>0</v>
      </c>
      <c r="I11" s="39">
        <f>+I13+I33</f>
        <v>0</v>
      </c>
    </row>
    <row r="12" spans="1:9" s="11" customFormat="1">
      <c r="A12" s="7"/>
      <c r="B12" s="7"/>
      <c r="C12" s="7"/>
      <c r="D12" s="4"/>
      <c r="E12" s="4"/>
      <c r="F12" s="7" t="s">
        <v>43</v>
      </c>
      <c r="G12" s="39"/>
      <c r="H12" s="39"/>
      <c r="I12" s="39"/>
    </row>
    <row r="13" spans="1:9" s="11" customFormat="1" ht="34.5">
      <c r="A13" s="7"/>
      <c r="B13" s="7"/>
      <c r="C13" s="7"/>
      <c r="D13" s="4"/>
      <c r="E13" s="4"/>
      <c r="F13" s="2" t="s">
        <v>54</v>
      </c>
      <c r="G13" s="39">
        <f t="shared" ref="G13:I13" si="0">+G14</f>
        <v>48300</v>
      </c>
      <c r="H13" s="39">
        <f t="shared" si="0"/>
        <v>193200</v>
      </c>
      <c r="I13" s="39">
        <f t="shared" si="0"/>
        <v>338100</v>
      </c>
    </row>
    <row r="14" spans="1:9" s="11" customFormat="1">
      <c r="A14" s="179" t="s">
        <v>70</v>
      </c>
      <c r="B14" s="180"/>
      <c r="C14" s="182"/>
      <c r="D14" s="185"/>
      <c r="E14" s="182"/>
      <c r="F14" s="34" t="s">
        <v>76</v>
      </c>
      <c r="G14" s="39">
        <f>+G16</f>
        <v>48300</v>
      </c>
      <c r="H14" s="39">
        <f t="shared" ref="H14:I14" si="1">+H16</f>
        <v>193200</v>
      </c>
      <c r="I14" s="39">
        <f t="shared" si="1"/>
        <v>338100</v>
      </c>
    </row>
    <row r="15" spans="1:9" s="11" customFormat="1" ht="16.899999999999999" customHeight="1">
      <c r="A15" s="179"/>
      <c r="B15" s="181"/>
      <c r="C15" s="183"/>
      <c r="D15" s="186"/>
      <c r="E15" s="183"/>
      <c r="F15" s="36" t="s">
        <v>22</v>
      </c>
      <c r="G15" s="21"/>
      <c r="H15" s="21"/>
      <c r="I15" s="21"/>
    </row>
    <row r="16" spans="1:9" s="11" customFormat="1">
      <c r="A16" s="179"/>
      <c r="B16" s="188" t="s">
        <v>68</v>
      </c>
      <c r="C16" s="183"/>
      <c r="D16" s="186"/>
      <c r="E16" s="23"/>
      <c r="F16" s="34" t="s">
        <v>77</v>
      </c>
      <c r="G16" s="39">
        <f>+G18</f>
        <v>48300</v>
      </c>
      <c r="H16" s="39">
        <f t="shared" ref="H16:I16" si="2">+H18</f>
        <v>193200</v>
      </c>
      <c r="I16" s="39">
        <f t="shared" si="2"/>
        <v>338100</v>
      </c>
    </row>
    <row r="17" spans="1:15" s="11" customFormat="1" ht="16.899999999999999" customHeight="1">
      <c r="A17" s="179"/>
      <c r="B17" s="189"/>
      <c r="C17" s="184"/>
      <c r="D17" s="186"/>
      <c r="E17" s="23"/>
      <c r="F17" s="36" t="s">
        <v>22</v>
      </c>
      <c r="G17" s="39"/>
      <c r="H17" s="39"/>
      <c r="I17" s="39"/>
    </row>
    <row r="18" spans="1:15" s="14" customFormat="1">
      <c r="A18" s="179"/>
      <c r="B18" s="189"/>
      <c r="C18" s="44" t="s">
        <v>68</v>
      </c>
      <c r="D18" s="186"/>
      <c r="E18" s="23"/>
      <c r="F18" s="34" t="s">
        <v>77</v>
      </c>
      <c r="G18" s="17">
        <f>+G20</f>
        <v>48300</v>
      </c>
      <c r="H18" s="17">
        <f t="shared" ref="H18:I18" si="3">+H20</f>
        <v>193200</v>
      </c>
      <c r="I18" s="17">
        <f t="shared" si="3"/>
        <v>338100</v>
      </c>
      <c r="J18" s="13"/>
      <c r="K18" s="13"/>
      <c r="L18" s="13"/>
      <c r="M18" s="13"/>
      <c r="N18" s="13"/>
      <c r="O18" s="13"/>
    </row>
    <row r="19" spans="1:15" s="14" customFormat="1" ht="16.899999999999999" customHeight="1">
      <c r="A19" s="179"/>
      <c r="B19" s="189"/>
      <c r="C19" s="45"/>
      <c r="D19" s="186"/>
      <c r="E19" s="23"/>
      <c r="F19" s="36" t="s">
        <v>22</v>
      </c>
      <c r="G19" s="42"/>
      <c r="H19" s="42"/>
      <c r="I19" s="42"/>
      <c r="J19" s="13"/>
      <c r="K19" s="13"/>
      <c r="L19" s="13"/>
      <c r="M19" s="13"/>
      <c r="N19" s="13"/>
      <c r="O19" s="13"/>
    </row>
    <row r="20" spans="1:15" s="14" customFormat="1" ht="34.5">
      <c r="A20" s="179"/>
      <c r="B20" s="189"/>
      <c r="C20" s="45"/>
      <c r="D20" s="186"/>
      <c r="E20" s="23"/>
      <c r="F20" s="35" t="s">
        <v>45</v>
      </c>
      <c r="G20" s="41">
        <f>+G22</f>
        <v>48300</v>
      </c>
      <c r="H20" s="41">
        <f t="shared" ref="H20:I20" si="4">+H22</f>
        <v>193200</v>
      </c>
      <c r="I20" s="41">
        <f t="shared" si="4"/>
        <v>338100</v>
      </c>
      <c r="J20" s="13"/>
      <c r="K20" s="13"/>
      <c r="L20" s="13"/>
      <c r="M20" s="13"/>
      <c r="N20" s="13"/>
      <c r="O20" s="13"/>
    </row>
    <row r="21" spans="1:15" s="14" customFormat="1" ht="16.899999999999999" customHeight="1">
      <c r="A21" s="179"/>
      <c r="B21" s="189"/>
      <c r="C21" s="45"/>
      <c r="D21" s="187"/>
      <c r="E21" s="23"/>
      <c r="F21" s="46" t="s">
        <v>22</v>
      </c>
      <c r="G21" s="42"/>
      <c r="H21" s="42"/>
      <c r="I21" s="42"/>
      <c r="J21" s="13"/>
      <c r="K21" s="13"/>
      <c r="L21" s="13"/>
      <c r="M21" s="13"/>
      <c r="N21" s="13"/>
      <c r="O21" s="13"/>
    </row>
    <row r="22" spans="1:15" s="14" customFormat="1">
      <c r="A22" s="179"/>
      <c r="B22" s="189"/>
      <c r="C22" s="45"/>
      <c r="D22" s="190">
        <v>1041</v>
      </c>
      <c r="E22" s="191" t="s">
        <v>79</v>
      </c>
      <c r="F22" s="192"/>
      <c r="G22" s="17">
        <f>+G24</f>
        <v>48300</v>
      </c>
      <c r="H22" s="17">
        <f t="shared" ref="H22:I22" si="5">+H24</f>
        <v>193200</v>
      </c>
      <c r="I22" s="17">
        <f t="shared" si="5"/>
        <v>338100</v>
      </c>
      <c r="J22" s="13"/>
      <c r="K22" s="13"/>
      <c r="L22" s="13"/>
      <c r="M22" s="13"/>
      <c r="N22" s="13"/>
      <c r="O22" s="13"/>
    </row>
    <row r="23" spans="1:15" s="14" customFormat="1" ht="16.899999999999999" customHeight="1">
      <c r="A23" s="179"/>
      <c r="B23" s="189"/>
      <c r="C23" s="45"/>
      <c r="D23" s="190"/>
      <c r="E23" s="37"/>
      <c r="F23" s="36" t="s">
        <v>22</v>
      </c>
      <c r="G23" s="42"/>
      <c r="H23" s="42"/>
      <c r="I23" s="42"/>
      <c r="J23" s="13"/>
      <c r="K23" s="13"/>
      <c r="L23" s="13"/>
      <c r="M23" s="13"/>
      <c r="N23" s="13"/>
      <c r="O23" s="13"/>
    </row>
    <row r="24" spans="1:15" s="14" customFormat="1" ht="51.75">
      <c r="A24" s="179"/>
      <c r="B24" s="189"/>
      <c r="C24" s="45"/>
      <c r="D24" s="190"/>
      <c r="E24" s="95">
        <v>12007</v>
      </c>
      <c r="F24" s="96" t="s">
        <v>103</v>
      </c>
      <c r="G24" s="16">
        <f t="shared" ref="G24" si="6">G26</f>
        <v>48300</v>
      </c>
      <c r="H24" s="16">
        <f t="shared" ref="H24:I24" si="7">H26</f>
        <v>193200</v>
      </c>
      <c r="I24" s="16">
        <f t="shared" si="7"/>
        <v>338100</v>
      </c>
      <c r="J24" s="13"/>
      <c r="K24" s="13"/>
      <c r="L24" s="13"/>
      <c r="M24" s="13"/>
      <c r="N24" s="13"/>
      <c r="O24" s="13"/>
    </row>
    <row r="25" spans="1:15" s="11" customFormat="1" ht="16.899999999999999" customHeight="1">
      <c r="A25" s="179"/>
      <c r="B25" s="189"/>
      <c r="C25" s="45"/>
      <c r="D25" s="190"/>
      <c r="E25" s="23"/>
      <c r="F25" s="7" t="s">
        <v>53</v>
      </c>
      <c r="G25" s="20"/>
      <c r="H25" s="20"/>
      <c r="I25" s="20"/>
    </row>
    <row r="26" spans="1:15" s="19" customFormat="1" ht="34.5">
      <c r="A26" s="179"/>
      <c r="B26" s="189"/>
      <c r="C26" s="45"/>
      <c r="D26" s="190"/>
      <c r="E26" s="23"/>
      <c r="F26" s="18" t="s">
        <v>45</v>
      </c>
      <c r="G26" s="49">
        <f t="shared" ref="G26" si="8">G28</f>
        <v>48300</v>
      </c>
      <c r="H26" s="49">
        <f t="shared" ref="H26:I26" si="9">H28</f>
        <v>193200</v>
      </c>
      <c r="I26" s="49">
        <f t="shared" si="9"/>
        <v>338100</v>
      </c>
    </row>
    <row r="27" spans="1:15" s="11" customFormat="1" ht="51.75">
      <c r="A27" s="179"/>
      <c r="B27" s="189"/>
      <c r="C27" s="45"/>
      <c r="D27" s="190"/>
      <c r="E27" s="23"/>
      <c r="F27" s="7" t="s">
        <v>48</v>
      </c>
      <c r="G27" s="20"/>
      <c r="H27" s="20"/>
      <c r="I27" s="20"/>
    </row>
    <row r="28" spans="1:15" s="11" customFormat="1" ht="16.899999999999999" customHeight="1">
      <c r="A28" s="179"/>
      <c r="B28" s="189"/>
      <c r="C28" s="45"/>
      <c r="D28" s="190"/>
      <c r="E28" s="23"/>
      <c r="F28" s="12" t="s">
        <v>25</v>
      </c>
      <c r="G28" s="21">
        <f>G30</f>
        <v>48300</v>
      </c>
      <c r="H28" s="21">
        <f>H30</f>
        <v>193200</v>
      </c>
      <c r="I28" s="21">
        <f>I30</f>
        <v>338100</v>
      </c>
    </row>
    <row r="29" spans="1:15" s="11" customFormat="1" ht="16.899999999999999" customHeight="1">
      <c r="A29" s="179"/>
      <c r="B29" s="189"/>
      <c r="C29" s="150"/>
      <c r="D29" s="190"/>
      <c r="E29" s="23"/>
      <c r="F29" s="7" t="s">
        <v>26</v>
      </c>
      <c r="G29" s="38">
        <f>G30</f>
        <v>48300</v>
      </c>
      <c r="H29" s="38">
        <f t="shared" ref="H29:I29" si="10">H30</f>
        <v>193200</v>
      </c>
      <c r="I29" s="38">
        <f t="shared" si="10"/>
        <v>338100</v>
      </c>
    </row>
    <row r="30" spans="1:15" s="11" customFormat="1" ht="19.5" customHeight="1">
      <c r="A30" s="179"/>
      <c r="B30" s="189"/>
      <c r="C30" s="45"/>
      <c r="D30" s="190"/>
      <c r="E30" s="23"/>
      <c r="F30" s="12" t="s">
        <v>96</v>
      </c>
      <c r="G30" s="21">
        <f>+G31</f>
        <v>48300</v>
      </c>
      <c r="H30" s="21">
        <f>+H31</f>
        <v>193200</v>
      </c>
      <c r="I30" s="21">
        <f>+I31</f>
        <v>338100</v>
      </c>
    </row>
    <row r="31" spans="1:15" s="11" customFormat="1" ht="16.899999999999999" customHeight="1">
      <c r="A31" s="179"/>
      <c r="B31" s="189"/>
      <c r="C31" s="45"/>
      <c r="D31" s="190"/>
      <c r="E31" s="23"/>
      <c r="F31" s="7" t="s">
        <v>97</v>
      </c>
      <c r="G31" s="38">
        <f>+G32</f>
        <v>48300</v>
      </c>
      <c r="H31" s="38">
        <f t="shared" ref="H31:I31" si="11">+H32</f>
        <v>193200</v>
      </c>
      <c r="I31" s="38">
        <f t="shared" si="11"/>
        <v>338100</v>
      </c>
    </row>
    <row r="32" spans="1:15" s="11" customFormat="1" ht="35.25" customHeight="1">
      <c r="A32" s="179"/>
      <c r="B32" s="189"/>
      <c r="C32" s="45"/>
      <c r="D32" s="190"/>
      <c r="E32" s="23"/>
      <c r="F32" s="7" t="s">
        <v>98</v>
      </c>
      <c r="G32" s="38">
        <f>'Havelvats 1'!D22</f>
        <v>48300</v>
      </c>
      <c r="H32" s="38">
        <f>'Havelvats 1'!E22</f>
        <v>193200</v>
      </c>
      <c r="I32" s="38">
        <f>'Havelvats 1'!F22</f>
        <v>338100</v>
      </c>
    </row>
    <row r="33" spans="1:9" s="24" customFormat="1" ht="34.9" customHeight="1">
      <c r="A33" s="3"/>
      <c r="B33" s="3"/>
      <c r="C33" s="3"/>
      <c r="D33" s="4"/>
      <c r="E33" s="4"/>
      <c r="F33" s="1" t="s">
        <v>69</v>
      </c>
      <c r="G33" s="39">
        <f t="shared" ref="G33:I33" si="12">+G34</f>
        <v>-48300</v>
      </c>
      <c r="H33" s="39">
        <f t="shared" si="12"/>
        <v>-193200</v>
      </c>
      <c r="I33" s="39">
        <f t="shared" si="12"/>
        <v>-338100</v>
      </c>
    </row>
    <row r="34" spans="1:9" ht="34.5">
      <c r="A34" s="193" t="s">
        <v>59</v>
      </c>
      <c r="B34" s="193"/>
      <c r="C34" s="193"/>
      <c r="D34" s="193"/>
      <c r="E34" s="193"/>
      <c r="F34" s="1" t="s">
        <v>32</v>
      </c>
      <c r="G34" s="17">
        <f t="shared" ref="G34" si="13">+G36</f>
        <v>-48300</v>
      </c>
      <c r="H34" s="17">
        <f t="shared" ref="H34:I34" si="14">+H36</f>
        <v>-193200</v>
      </c>
      <c r="I34" s="17">
        <f t="shared" si="14"/>
        <v>-338100</v>
      </c>
    </row>
    <row r="35" spans="1:9">
      <c r="A35" s="193"/>
      <c r="B35" s="193"/>
      <c r="C35" s="193"/>
      <c r="D35" s="193"/>
      <c r="E35" s="193"/>
      <c r="F35" s="7" t="s">
        <v>22</v>
      </c>
      <c r="G35" s="40"/>
      <c r="H35" s="40"/>
      <c r="I35" s="40"/>
    </row>
    <row r="36" spans="1:9" ht="34.5">
      <c r="A36" s="193"/>
      <c r="B36" s="193" t="s">
        <v>33</v>
      </c>
      <c r="C36" s="193"/>
      <c r="D36" s="193"/>
      <c r="E36" s="193"/>
      <c r="F36" s="1" t="s">
        <v>34</v>
      </c>
      <c r="G36" s="17">
        <f t="shared" ref="G36" si="15">+G38</f>
        <v>-48300</v>
      </c>
      <c r="H36" s="17">
        <f t="shared" ref="H36:I36" si="16">+H38</f>
        <v>-193200</v>
      </c>
      <c r="I36" s="17">
        <f t="shared" si="16"/>
        <v>-338100</v>
      </c>
    </row>
    <row r="37" spans="1:9">
      <c r="A37" s="193"/>
      <c r="B37" s="193"/>
      <c r="C37" s="193"/>
      <c r="D37" s="193"/>
      <c r="E37" s="193"/>
      <c r="F37" s="7" t="s">
        <v>22</v>
      </c>
      <c r="G37" s="40"/>
      <c r="H37" s="40"/>
      <c r="I37" s="40"/>
    </row>
    <row r="38" spans="1:9">
      <c r="A38" s="193"/>
      <c r="B38" s="193"/>
      <c r="C38" s="193" t="s">
        <v>33</v>
      </c>
      <c r="D38" s="193"/>
      <c r="E38" s="193"/>
      <c r="F38" s="2" t="s">
        <v>21</v>
      </c>
      <c r="G38" s="17">
        <f t="shared" ref="G38:I38" si="17">+G51</f>
        <v>-48300</v>
      </c>
      <c r="H38" s="17">
        <f t="shared" si="17"/>
        <v>-193200</v>
      </c>
      <c r="I38" s="17">
        <f t="shared" si="17"/>
        <v>-338100</v>
      </c>
    </row>
    <row r="39" spans="1:9">
      <c r="A39" s="193"/>
      <c r="B39" s="193"/>
      <c r="C39" s="193"/>
      <c r="D39" s="193"/>
      <c r="E39" s="193"/>
      <c r="F39" s="7" t="s">
        <v>22</v>
      </c>
      <c r="G39" s="50"/>
      <c r="H39" s="50"/>
      <c r="I39" s="50"/>
    </row>
    <row r="40" spans="1:9">
      <c r="A40" s="193"/>
      <c r="B40" s="193"/>
      <c r="C40" s="193"/>
      <c r="D40" s="193"/>
      <c r="E40" s="193"/>
      <c r="F40" s="7" t="s">
        <v>23</v>
      </c>
      <c r="G40" s="21">
        <f t="shared" ref="G40" si="18">+G42</f>
        <v>-48300</v>
      </c>
      <c r="H40" s="21">
        <f t="shared" ref="H40:I40" si="19">+H42</f>
        <v>-193200</v>
      </c>
      <c r="I40" s="21">
        <f t="shared" si="19"/>
        <v>-338100</v>
      </c>
    </row>
    <row r="41" spans="1:9">
      <c r="A41" s="193"/>
      <c r="B41" s="193"/>
      <c r="C41" s="193"/>
      <c r="D41" s="193"/>
      <c r="E41" s="193"/>
      <c r="F41" s="7" t="s">
        <v>22</v>
      </c>
      <c r="G41" s="28"/>
      <c r="H41" s="28"/>
      <c r="I41" s="28"/>
    </row>
    <row r="42" spans="1:9">
      <c r="A42" s="193"/>
      <c r="B42" s="193"/>
      <c r="C42" s="193"/>
      <c r="D42" s="193" t="s">
        <v>55</v>
      </c>
      <c r="E42" s="194" t="s">
        <v>61</v>
      </c>
      <c r="F42" s="194" t="s">
        <v>21</v>
      </c>
      <c r="G42" s="17">
        <f t="shared" ref="G42:I42" si="20">+G51</f>
        <v>-48300</v>
      </c>
      <c r="H42" s="17">
        <f t="shared" si="20"/>
        <v>-193200</v>
      </c>
      <c r="I42" s="17">
        <f t="shared" si="20"/>
        <v>-338100</v>
      </c>
    </row>
    <row r="43" spans="1:9">
      <c r="A43" s="193"/>
      <c r="B43" s="193"/>
      <c r="C43" s="193"/>
      <c r="D43" s="193"/>
      <c r="E43" s="26"/>
      <c r="F43" s="8" t="s">
        <v>22</v>
      </c>
      <c r="G43" s="51"/>
      <c r="H43" s="51"/>
      <c r="I43" s="51"/>
    </row>
    <row r="44" spans="1:9">
      <c r="A44" s="193"/>
      <c r="B44" s="193"/>
      <c r="C44" s="193"/>
      <c r="D44" s="193"/>
      <c r="E44" s="22">
        <v>11001</v>
      </c>
      <c r="F44" s="2" t="s">
        <v>21</v>
      </c>
      <c r="G44" s="17">
        <f t="shared" ref="G44" si="21">+G46</f>
        <v>-48300</v>
      </c>
      <c r="H44" s="17">
        <f t="shared" ref="H44:I44" si="22">+H46</f>
        <v>-193200</v>
      </c>
      <c r="I44" s="17">
        <f t="shared" si="22"/>
        <v>-338100</v>
      </c>
    </row>
    <row r="45" spans="1:9">
      <c r="A45" s="193"/>
      <c r="B45" s="193"/>
      <c r="C45" s="193"/>
      <c r="D45" s="193"/>
      <c r="E45" s="195"/>
      <c r="F45" s="7" t="s">
        <v>53</v>
      </c>
      <c r="G45" s="25"/>
      <c r="H45" s="25"/>
      <c r="I45" s="25"/>
    </row>
    <row r="46" spans="1:9">
      <c r="A46" s="193"/>
      <c r="B46" s="193"/>
      <c r="C46" s="193"/>
      <c r="D46" s="193"/>
      <c r="E46" s="195"/>
      <c r="F46" s="6" t="s">
        <v>23</v>
      </c>
      <c r="G46" s="48">
        <f t="shared" ref="G46" si="23">+G48</f>
        <v>-48300</v>
      </c>
      <c r="H46" s="48">
        <f t="shared" ref="H46:I46" si="24">+H48</f>
        <v>-193200</v>
      </c>
      <c r="I46" s="48">
        <f t="shared" si="24"/>
        <v>-338100</v>
      </c>
    </row>
    <row r="47" spans="1:9" ht="34.5">
      <c r="A47" s="193"/>
      <c r="B47" s="193"/>
      <c r="C47" s="193"/>
      <c r="D47" s="193"/>
      <c r="E47" s="195"/>
      <c r="F47" s="7" t="s">
        <v>24</v>
      </c>
      <c r="G47" s="25"/>
      <c r="H47" s="25"/>
      <c r="I47" s="25"/>
    </row>
    <row r="48" spans="1:9">
      <c r="A48" s="193"/>
      <c r="B48" s="193"/>
      <c r="C48" s="193"/>
      <c r="D48" s="193"/>
      <c r="E48" s="195"/>
      <c r="F48" s="12" t="s">
        <v>25</v>
      </c>
      <c r="G48" s="21">
        <f t="shared" ref="G48:I49" si="25">+G49</f>
        <v>-48300</v>
      </c>
      <c r="H48" s="21">
        <f t="shared" si="25"/>
        <v>-193200</v>
      </c>
      <c r="I48" s="21">
        <f t="shared" si="25"/>
        <v>-338100</v>
      </c>
    </row>
    <row r="49" spans="1:9">
      <c r="A49" s="193"/>
      <c r="B49" s="193"/>
      <c r="C49" s="193"/>
      <c r="D49" s="193"/>
      <c r="E49" s="195"/>
      <c r="F49" s="7" t="s">
        <v>26</v>
      </c>
      <c r="G49" s="38">
        <f t="shared" si="25"/>
        <v>-48300</v>
      </c>
      <c r="H49" s="38">
        <f t="shared" si="25"/>
        <v>-193200</v>
      </c>
      <c r="I49" s="38">
        <f t="shared" si="25"/>
        <v>-338100</v>
      </c>
    </row>
    <row r="50" spans="1:9">
      <c r="A50" s="193"/>
      <c r="B50" s="193"/>
      <c r="C50" s="193"/>
      <c r="D50" s="193"/>
      <c r="E50" s="195"/>
      <c r="F50" s="7" t="s">
        <v>60</v>
      </c>
      <c r="G50" s="38">
        <f t="shared" ref="G50:I50" si="26">+G51</f>
        <v>-48300</v>
      </c>
      <c r="H50" s="38">
        <f t="shared" si="26"/>
        <v>-193200</v>
      </c>
      <c r="I50" s="38">
        <f t="shared" si="26"/>
        <v>-338100</v>
      </c>
    </row>
    <row r="51" spans="1:9">
      <c r="A51" s="193"/>
      <c r="B51" s="193"/>
      <c r="C51" s="193"/>
      <c r="D51" s="193"/>
      <c r="E51" s="195"/>
      <c r="F51" s="7" t="s">
        <v>27</v>
      </c>
      <c r="G51" s="38">
        <f>'Havelvats 1'!D35</f>
        <v>-48300</v>
      </c>
      <c r="H51" s="38">
        <f>'Havelvats 1'!E35</f>
        <v>-193200</v>
      </c>
      <c r="I51" s="38">
        <f>'Havelvats 1'!F35</f>
        <v>-338100</v>
      </c>
    </row>
  </sheetData>
  <mergeCells count="26">
    <mergeCell ref="H1:I1"/>
    <mergeCell ref="H3:I3"/>
    <mergeCell ref="H2:I2"/>
    <mergeCell ref="A5:I5"/>
    <mergeCell ref="D9:E9"/>
    <mergeCell ref="F9:F10"/>
    <mergeCell ref="A9:C9"/>
    <mergeCell ref="G9:I9"/>
    <mergeCell ref="A34:A51"/>
    <mergeCell ref="C34:C37"/>
    <mergeCell ref="B34:B35"/>
    <mergeCell ref="E42:F42"/>
    <mergeCell ref="D42:D51"/>
    <mergeCell ref="C38:C51"/>
    <mergeCell ref="B36:B51"/>
    <mergeCell ref="E45:E51"/>
    <mergeCell ref="E34:E41"/>
    <mergeCell ref="D34:D41"/>
    <mergeCell ref="A14:A32"/>
    <mergeCell ref="B14:B15"/>
    <mergeCell ref="C14:C17"/>
    <mergeCell ref="D14:D21"/>
    <mergeCell ref="E14:E15"/>
    <mergeCell ref="B16:B32"/>
    <mergeCell ref="D22:D32"/>
    <mergeCell ref="E22:F22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28" zoomScale="90" zoomScaleNormal="90" zoomScaleSheetLayoutView="100" workbookViewId="0">
      <selection activeCell="C20" sqref="C20:C21"/>
    </sheetView>
  </sheetViews>
  <sheetFormatPr defaultColWidth="9.140625" defaultRowHeight="17.25"/>
  <cols>
    <col min="1" max="1" width="5.28515625" style="98" customWidth="1"/>
    <col min="2" max="2" width="24.5703125" style="98" customWidth="1"/>
    <col min="3" max="3" width="65.7109375" style="98" customWidth="1"/>
    <col min="4" max="6" width="20.140625" style="100" customWidth="1"/>
    <col min="7" max="16384" width="9.140625" style="98"/>
  </cols>
  <sheetData>
    <row r="1" spans="1:6" ht="37.5" customHeight="1">
      <c r="E1" s="202" t="s">
        <v>93</v>
      </c>
      <c r="F1" s="202"/>
    </row>
    <row r="2" spans="1:6" ht="17.25" customHeight="1">
      <c r="E2" s="202" t="s">
        <v>83</v>
      </c>
      <c r="F2" s="202"/>
    </row>
    <row r="3" spans="1:6" ht="17.25" customHeight="1">
      <c r="E3" s="202" t="s">
        <v>9</v>
      </c>
      <c r="F3" s="202"/>
    </row>
    <row r="5" spans="1:6" ht="59.25" customHeight="1">
      <c r="A5" s="99"/>
      <c r="B5" s="208" t="s">
        <v>86</v>
      </c>
      <c r="C5" s="208"/>
      <c r="D5" s="208"/>
      <c r="E5" s="208"/>
      <c r="F5" s="208"/>
    </row>
    <row r="6" spans="1:6" ht="23.25" customHeight="1"/>
    <row r="7" spans="1:6" ht="21.75" customHeight="1">
      <c r="A7" s="209" t="s">
        <v>87</v>
      </c>
      <c r="B7" s="209"/>
      <c r="C7" s="209"/>
      <c r="D7" s="209"/>
      <c r="E7" s="209"/>
      <c r="F7" s="209"/>
    </row>
    <row r="8" spans="1:6" ht="38.65" customHeight="1">
      <c r="C8" s="101" t="s">
        <v>71</v>
      </c>
      <c r="D8" s="102"/>
      <c r="E8" s="102"/>
      <c r="F8" s="102"/>
    </row>
    <row r="9" spans="1:6">
      <c r="B9" s="203" t="s">
        <v>11</v>
      </c>
      <c r="C9" s="204"/>
      <c r="D9" s="205"/>
      <c r="E9" s="98"/>
      <c r="F9" s="98"/>
    </row>
    <row r="10" spans="1:6" s="103" customFormat="1">
      <c r="B10" s="104"/>
      <c r="C10" s="104"/>
      <c r="D10" s="105"/>
      <c r="E10" s="105"/>
      <c r="F10" s="105"/>
    </row>
    <row r="11" spans="1:6" s="108" customFormat="1">
      <c r="D11" s="114"/>
      <c r="E11" s="114"/>
      <c r="F11" s="114"/>
    </row>
    <row r="12" spans="1:6">
      <c r="B12" s="106" t="s">
        <v>1</v>
      </c>
      <c r="C12" s="154" t="s">
        <v>2</v>
      </c>
      <c r="D12" s="152"/>
      <c r="E12" s="152"/>
      <c r="F12" s="152"/>
    </row>
    <row r="13" spans="1:6">
      <c r="B13" s="107">
        <v>1041</v>
      </c>
      <c r="C13" s="155" t="s">
        <v>79</v>
      </c>
      <c r="D13" s="153"/>
      <c r="E13" s="153"/>
      <c r="F13" s="153"/>
    </row>
    <row r="14" spans="1:6" ht="26.25" customHeight="1"/>
    <row r="15" spans="1:6" s="108" customFormat="1">
      <c r="B15" s="206" t="s">
        <v>3</v>
      </c>
      <c r="C15" s="207"/>
      <c r="D15" s="219"/>
      <c r="E15" s="219"/>
      <c r="F15" s="220"/>
    </row>
    <row r="16" spans="1:6" s="108" customFormat="1" ht="58.35" customHeight="1">
      <c r="B16" s="109" t="s">
        <v>4</v>
      </c>
      <c r="C16" s="97">
        <v>1041</v>
      </c>
      <c r="D16" s="163" t="s">
        <v>73</v>
      </c>
      <c r="E16" s="164"/>
      <c r="F16" s="165"/>
    </row>
    <row r="17" spans="1:6" s="108" customFormat="1" ht="34.5">
      <c r="B17" s="109" t="s">
        <v>5</v>
      </c>
      <c r="C17" s="97">
        <v>12007</v>
      </c>
      <c r="D17" s="123" t="s">
        <v>80</v>
      </c>
      <c r="E17" s="110" t="s">
        <v>12</v>
      </c>
      <c r="F17" s="110" t="s">
        <v>13</v>
      </c>
    </row>
    <row r="18" spans="1:6" s="108" customFormat="1" ht="34.5">
      <c r="B18" s="109" t="s">
        <v>6</v>
      </c>
      <c r="C18" s="97" t="s">
        <v>103</v>
      </c>
      <c r="D18" s="168"/>
      <c r="E18" s="168"/>
      <c r="F18" s="168"/>
    </row>
    <row r="19" spans="1:6" s="108" customFormat="1" ht="51.75">
      <c r="B19" s="109" t="s">
        <v>10</v>
      </c>
      <c r="C19" s="97" t="s">
        <v>95</v>
      </c>
      <c r="D19" s="169"/>
      <c r="E19" s="169"/>
      <c r="F19" s="169"/>
    </row>
    <row r="20" spans="1:6" s="108" customFormat="1" ht="34.5">
      <c r="B20" s="109" t="s">
        <v>7</v>
      </c>
      <c r="C20" s="97" t="s">
        <v>99</v>
      </c>
      <c r="D20" s="169"/>
      <c r="E20" s="169"/>
      <c r="F20" s="169"/>
    </row>
    <row r="21" spans="1:6" s="108" customFormat="1" ht="71.25" customHeight="1">
      <c r="B21" s="111" t="s">
        <v>100</v>
      </c>
      <c r="C21" s="97" t="s">
        <v>101</v>
      </c>
      <c r="D21" s="169"/>
      <c r="E21" s="169"/>
      <c r="F21" s="169"/>
    </row>
    <row r="22" spans="1:6" s="108" customFormat="1">
      <c r="B22" s="217" t="s">
        <v>0</v>
      </c>
      <c r="C22" s="218"/>
      <c r="D22" s="170"/>
      <c r="E22" s="170"/>
      <c r="F22" s="170"/>
    </row>
    <row r="23" spans="1:6" s="108" customFormat="1" ht="17.25" customHeight="1">
      <c r="B23" s="112" t="s">
        <v>102</v>
      </c>
      <c r="C23" s="112"/>
      <c r="D23" s="115">
        <v>3</v>
      </c>
      <c r="E23" s="115">
        <v>3</v>
      </c>
      <c r="F23" s="115">
        <v>3</v>
      </c>
    </row>
    <row r="24" spans="1:6" s="108" customFormat="1">
      <c r="B24" s="112" t="s">
        <v>8</v>
      </c>
      <c r="C24" s="112"/>
      <c r="D24" s="113">
        <f>'Havelvats 1'!D22</f>
        <v>48300</v>
      </c>
      <c r="E24" s="113">
        <f>'Havelvats 1'!E22</f>
        <v>193200</v>
      </c>
      <c r="F24" s="113">
        <f>'Havelvats 1'!F22</f>
        <v>338100</v>
      </c>
    </row>
    <row r="25" spans="1:6" s="108" customFormat="1">
      <c r="D25" s="114"/>
      <c r="E25" s="114"/>
      <c r="F25" s="114"/>
    </row>
    <row r="26" spans="1:6" ht="17.25" customHeight="1">
      <c r="A26" s="209" t="s">
        <v>63</v>
      </c>
      <c r="B26" s="209"/>
      <c r="C26" s="209"/>
      <c r="D26" s="209"/>
      <c r="E26" s="209"/>
      <c r="F26" s="209"/>
    </row>
    <row r="27" spans="1:6">
      <c r="C27" s="101" t="s">
        <v>47</v>
      </c>
      <c r="D27" s="102"/>
      <c r="E27" s="102"/>
      <c r="F27" s="102"/>
    </row>
    <row r="28" spans="1:6">
      <c r="B28" s="157" t="s">
        <v>11</v>
      </c>
      <c r="C28" s="158"/>
      <c r="D28" s="159"/>
      <c r="E28" s="156"/>
      <c r="F28" s="156"/>
    </row>
    <row r="29" spans="1:6">
      <c r="B29" s="104"/>
      <c r="C29" s="104"/>
      <c r="D29" s="105"/>
      <c r="E29" s="105"/>
      <c r="F29" s="105"/>
    </row>
    <row r="30" spans="1:6">
      <c r="B30" s="104"/>
      <c r="C30" s="104"/>
      <c r="D30" s="152"/>
      <c r="E30" s="152"/>
      <c r="F30" s="152"/>
    </row>
    <row r="31" spans="1:6">
      <c r="B31" s="154" t="s">
        <v>1</v>
      </c>
      <c r="C31" s="154" t="s">
        <v>2</v>
      </c>
      <c r="D31" s="152"/>
      <c r="E31" s="152"/>
      <c r="F31" s="152"/>
    </row>
    <row r="32" spans="1:6">
      <c r="B32" s="161">
        <v>1139</v>
      </c>
      <c r="C32" s="155" t="s">
        <v>61</v>
      </c>
      <c r="D32" s="153"/>
      <c r="E32" s="153"/>
      <c r="F32" s="153"/>
    </row>
    <row r="33" spans="2:6" ht="34.5" customHeight="1">
      <c r="B33" s="213" t="s">
        <v>3</v>
      </c>
      <c r="C33" s="214"/>
      <c r="D33" s="215"/>
      <c r="E33" s="215"/>
      <c r="F33" s="216"/>
    </row>
    <row r="34" spans="2:6" s="108" customFormat="1" ht="58.35" customHeight="1">
      <c r="B34" s="109" t="s">
        <v>4</v>
      </c>
      <c r="C34" s="97">
        <v>1139</v>
      </c>
      <c r="D34" s="163" t="s">
        <v>44</v>
      </c>
      <c r="E34" s="164"/>
      <c r="F34" s="165"/>
    </row>
    <row r="35" spans="2:6" ht="34.5">
      <c r="B35" s="30" t="s">
        <v>5</v>
      </c>
      <c r="C35" s="31">
        <v>11001</v>
      </c>
      <c r="D35" s="123" t="s">
        <v>80</v>
      </c>
      <c r="E35" s="110" t="s">
        <v>12</v>
      </c>
      <c r="F35" s="110" t="s">
        <v>13</v>
      </c>
    </row>
    <row r="36" spans="2:6" ht="34.5">
      <c r="B36" s="30" t="s">
        <v>6</v>
      </c>
      <c r="C36" s="97" t="s">
        <v>61</v>
      </c>
      <c r="D36" s="168"/>
      <c r="E36" s="168"/>
      <c r="F36" s="168"/>
    </row>
    <row r="37" spans="2:6" ht="69">
      <c r="B37" s="30" t="s">
        <v>10</v>
      </c>
      <c r="C37" s="97" t="s">
        <v>62</v>
      </c>
      <c r="D37" s="169"/>
      <c r="E37" s="169"/>
      <c r="F37" s="169"/>
    </row>
    <row r="38" spans="2:6" ht="34.5">
      <c r="B38" s="30" t="s">
        <v>7</v>
      </c>
      <c r="C38" s="97" t="s">
        <v>50</v>
      </c>
      <c r="D38" s="169"/>
      <c r="E38" s="169"/>
      <c r="F38" s="169"/>
    </row>
    <row r="39" spans="2:6" ht="51.75">
      <c r="B39" s="15" t="s">
        <v>42</v>
      </c>
      <c r="C39" s="97" t="s">
        <v>47</v>
      </c>
      <c r="D39" s="169"/>
      <c r="E39" s="169"/>
      <c r="F39" s="169"/>
    </row>
    <row r="40" spans="2:6">
      <c r="B40" s="32"/>
      <c r="C40" s="33" t="s">
        <v>0</v>
      </c>
      <c r="D40" s="170"/>
      <c r="E40" s="170"/>
      <c r="F40" s="170"/>
    </row>
    <row r="41" spans="2:6">
      <c r="B41" s="210" t="s">
        <v>8</v>
      </c>
      <c r="C41" s="210"/>
      <c r="D41" s="160">
        <f>+'Havelvats 1'!D35</f>
        <v>-48300</v>
      </c>
      <c r="E41" s="27">
        <f>+'Havelvats 1'!E35</f>
        <v>-193200</v>
      </c>
      <c r="F41" s="27">
        <f>+'Havelvats 1'!F35</f>
        <v>-338100</v>
      </c>
    </row>
    <row r="42" spans="2:6">
      <c r="B42" s="211"/>
      <c r="C42" s="212"/>
      <c r="D42" s="212"/>
      <c r="E42" s="98"/>
      <c r="F42" s="98"/>
    </row>
  </sheetData>
  <mergeCells count="22">
    <mergeCell ref="D18:D22"/>
    <mergeCell ref="A7:F7"/>
    <mergeCell ref="D16:F16"/>
    <mergeCell ref="B41:C41"/>
    <mergeCell ref="B42:D42"/>
    <mergeCell ref="D36:D40"/>
    <mergeCell ref="B33:C33"/>
    <mergeCell ref="D34:F34"/>
    <mergeCell ref="A26:F26"/>
    <mergeCell ref="E36:E40"/>
    <mergeCell ref="F36:F40"/>
    <mergeCell ref="D33:F33"/>
    <mergeCell ref="B22:C22"/>
    <mergeCell ref="D15:F15"/>
    <mergeCell ref="E18:E22"/>
    <mergeCell ref="F18:F22"/>
    <mergeCell ref="E3:F3"/>
    <mergeCell ref="E2:F2"/>
    <mergeCell ref="E1:F1"/>
    <mergeCell ref="B9:D9"/>
    <mergeCell ref="B15:C15"/>
    <mergeCell ref="B5:F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8" zoomScale="90" zoomScaleNormal="90" zoomScaleSheetLayoutView="100" workbookViewId="0">
      <selection activeCell="C20" sqref="C20"/>
    </sheetView>
  </sheetViews>
  <sheetFormatPr defaultColWidth="9.140625" defaultRowHeight="17.25"/>
  <cols>
    <col min="1" max="1" width="5.28515625" style="98" customWidth="1"/>
    <col min="2" max="2" width="24.5703125" style="98" customWidth="1"/>
    <col min="3" max="3" width="65.7109375" style="98" customWidth="1"/>
    <col min="4" max="6" width="20.140625" style="100" customWidth="1"/>
    <col min="7" max="16384" width="9.140625" style="98"/>
  </cols>
  <sheetData>
    <row r="1" spans="1:6" ht="37.5" customHeight="1">
      <c r="E1" s="202" t="s">
        <v>67</v>
      </c>
      <c r="F1" s="202"/>
    </row>
    <row r="2" spans="1:6" ht="17.25" customHeight="1">
      <c r="E2" s="202" t="s">
        <v>83</v>
      </c>
      <c r="F2" s="202"/>
    </row>
    <row r="3" spans="1:6" ht="17.25" customHeight="1">
      <c r="E3" s="202" t="s">
        <v>9</v>
      </c>
      <c r="F3" s="202"/>
    </row>
    <row r="5" spans="1:6" ht="59.25" customHeight="1">
      <c r="A5" s="99"/>
      <c r="B5" s="208" t="s">
        <v>88</v>
      </c>
      <c r="C5" s="208"/>
      <c r="D5" s="208"/>
      <c r="E5" s="208"/>
      <c r="F5" s="208"/>
    </row>
    <row r="6" spans="1:6" ht="23.25" customHeight="1"/>
    <row r="7" spans="1:6" ht="21.75" customHeight="1">
      <c r="A7" s="209" t="s">
        <v>89</v>
      </c>
      <c r="B7" s="209"/>
      <c r="C7" s="209"/>
      <c r="D7" s="209"/>
      <c r="E7" s="209"/>
      <c r="F7" s="209"/>
    </row>
    <row r="8" spans="1:6" ht="38.65" customHeight="1">
      <c r="C8" s="101" t="s">
        <v>71</v>
      </c>
      <c r="D8" s="102"/>
      <c r="E8" s="102"/>
      <c r="F8" s="102"/>
    </row>
    <row r="9" spans="1:6">
      <c r="B9" s="203" t="s">
        <v>11</v>
      </c>
      <c r="C9" s="204"/>
      <c r="D9" s="205"/>
      <c r="E9" s="98"/>
      <c r="F9" s="98"/>
    </row>
    <row r="10" spans="1:6" s="103" customFormat="1">
      <c r="B10" s="104"/>
      <c r="C10" s="104"/>
      <c r="D10" s="105"/>
      <c r="E10" s="105"/>
      <c r="F10" s="105"/>
    </row>
    <row r="11" spans="1:6" s="108" customFormat="1">
      <c r="D11" s="114"/>
      <c r="E11" s="114"/>
      <c r="F11" s="114"/>
    </row>
    <row r="12" spans="1:6">
      <c r="B12" s="106" t="s">
        <v>1</v>
      </c>
      <c r="C12" s="154" t="s">
        <v>2</v>
      </c>
      <c r="D12" s="152"/>
      <c r="E12" s="152"/>
      <c r="F12" s="152"/>
    </row>
    <row r="13" spans="1:6">
      <c r="B13" s="107">
        <v>1041</v>
      </c>
      <c r="C13" s="155" t="s">
        <v>79</v>
      </c>
      <c r="D13" s="153"/>
      <c r="E13" s="153"/>
      <c r="F13" s="153"/>
    </row>
    <row r="14" spans="1:6" ht="26.25" customHeight="1"/>
    <row r="15" spans="1:6" s="108" customFormat="1">
      <c r="B15" s="206" t="s">
        <v>3</v>
      </c>
      <c r="C15" s="207"/>
      <c r="D15" s="219"/>
      <c r="E15" s="219"/>
      <c r="F15" s="220"/>
    </row>
    <row r="16" spans="1:6" s="108" customFormat="1" ht="58.35" customHeight="1">
      <c r="B16" s="109" t="s">
        <v>4</v>
      </c>
      <c r="C16" s="97">
        <v>1041</v>
      </c>
      <c r="D16" s="163" t="s">
        <v>73</v>
      </c>
      <c r="E16" s="164"/>
      <c r="F16" s="165"/>
    </row>
    <row r="17" spans="1:6" s="108" customFormat="1" ht="34.5">
      <c r="B17" s="109" t="s">
        <v>5</v>
      </c>
      <c r="C17" s="97">
        <v>12007</v>
      </c>
      <c r="D17" s="123" t="s">
        <v>80</v>
      </c>
      <c r="E17" s="110" t="s">
        <v>12</v>
      </c>
      <c r="F17" s="110" t="s">
        <v>13</v>
      </c>
    </row>
    <row r="18" spans="1:6" s="108" customFormat="1" ht="34.5">
      <c r="B18" s="109" t="s">
        <v>6</v>
      </c>
      <c r="C18" s="97" t="s">
        <v>103</v>
      </c>
      <c r="D18" s="168"/>
      <c r="E18" s="168"/>
      <c r="F18" s="168"/>
    </row>
    <row r="19" spans="1:6" s="108" customFormat="1" ht="51.75">
      <c r="B19" s="109" t="s">
        <v>10</v>
      </c>
      <c r="C19" s="97" t="s">
        <v>95</v>
      </c>
      <c r="D19" s="169"/>
      <c r="E19" s="169"/>
      <c r="F19" s="169"/>
    </row>
    <row r="20" spans="1:6" s="108" customFormat="1" ht="34.5">
      <c r="B20" s="109" t="s">
        <v>7</v>
      </c>
      <c r="C20" s="97" t="s">
        <v>99</v>
      </c>
      <c r="D20" s="169"/>
      <c r="E20" s="169"/>
      <c r="F20" s="169"/>
    </row>
    <row r="21" spans="1:6" s="108" customFormat="1" ht="71.25" customHeight="1">
      <c r="B21" s="111" t="s">
        <v>100</v>
      </c>
      <c r="C21" s="97" t="s">
        <v>101</v>
      </c>
      <c r="D21" s="169"/>
      <c r="E21" s="169"/>
      <c r="F21" s="169"/>
    </row>
    <row r="22" spans="1:6" s="108" customFormat="1">
      <c r="B22" s="217" t="s">
        <v>0</v>
      </c>
      <c r="C22" s="218"/>
      <c r="D22" s="170"/>
      <c r="E22" s="170"/>
      <c r="F22" s="170"/>
    </row>
    <row r="23" spans="1:6" s="108" customFormat="1" ht="17.25" customHeight="1">
      <c r="B23" s="112" t="s">
        <v>102</v>
      </c>
      <c r="C23" s="112"/>
      <c r="D23" s="115">
        <v>3</v>
      </c>
      <c r="E23" s="115">
        <v>3</v>
      </c>
      <c r="F23" s="115">
        <v>3</v>
      </c>
    </row>
    <row r="24" spans="1:6" s="108" customFormat="1">
      <c r="B24" s="112" t="s">
        <v>8</v>
      </c>
      <c r="C24" s="112"/>
      <c r="D24" s="113">
        <f>'Havelvats 1'!D22</f>
        <v>48300</v>
      </c>
      <c r="E24" s="113">
        <f>'Havelvats 1'!E22</f>
        <v>193200</v>
      </c>
      <c r="F24" s="113">
        <f>'Havelvats 1'!F22</f>
        <v>338100</v>
      </c>
    </row>
    <row r="25" spans="1:6" s="108" customFormat="1">
      <c r="D25" s="114"/>
      <c r="E25" s="114"/>
      <c r="F25" s="114"/>
    </row>
    <row r="26" spans="1:6" ht="17.25" customHeight="1">
      <c r="A26" s="209" t="s">
        <v>90</v>
      </c>
      <c r="B26" s="209"/>
      <c r="C26" s="209"/>
      <c r="D26" s="209"/>
      <c r="E26" s="209"/>
      <c r="F26" s="209"/>
    </row>
    <row r="27" spans="1:6">
      <c r="C27" s="116" t="s">
        <v>47</v>
      </c>
      <c r="D27" s="102"/>
      <c r="E27" s="102"/>
      <c r="F27" s="102"/>
    </row>
    <row r="28" spans="1:6">
      <c r="B28" s="157" t="s">
        <v>11</v>
      </c>
      <c r="C28" s="158"/>
      <c r="D28" s="159"/>
      <c r="E28" s="156"/>
      <c r="F28" s="156"/>
    </row>
    <row r="29" spans="1:6">
      <c r="B29" s="222"/>
      <c r="C29" s="223"/>
      <c r="D29" s="223"/>
      <c r="E29" s="105"/>
      <c r="F29" s="105"/>
    </row>
    <row r="30" spans="1:6">
      <c r="B30" s="224"/>
      <c r="C30" s="225"/>
      <c r="D30" s="226"/>
      <c r="E30" s="152"/>
      <c r="F30" s="152"/>
    </row>
    <row r="31" spans="1:6">
      <c r="B31" s="29" t="s">
        <v>1</v>
      </c>
      <c r="C31" s="29" t="s">
        <v>2</v>
      </c>
      <c r="D31" s="215"/>
      <c r="E31" s="215"/>
      <c r="F31" s="216"/>
    </row>
    <row r="32" spans="1:6">
      <c r="B32" s="118">
        <v>1139</v>
      </c>
      <c r="C32" s="119" t="s">
        <v>61</v>
      </c>
      <c r="D32" s="227"/>
      <c r="E32" s="227"/>
      <c r="F32" s="228"/>
    </row>
    <row r="33" spans="2:6" ht="34.5" customHeight="1">
      <c r="B33" s="213" t="s">
        <v>3</v>
      </c>
      <c r="C33" s="214"/>
      <c r="D33" s="117"/>
      <c r="E33" s="117"/>
      <c r="F33" s="117"/>
    </row>
    <row r="34" spans="2:6" s="108" customFormat="1" ht="58.35" customHeight="1">
      <c r="B34" s="109" t="s">
        <v>4</v>
      </c>
      <c r="C34" s="97">
        <v>1139</v>
      </c>
      <c r="D34" s="163" t="s">
        <v>44</v>
      </c>
      <c r="E34" s="164"/>
      <c r="F34" s="165"/>
    </row>
    <row r="35" spans="2:6" ht="34.5">
      <c r="B35" s="30" t="s">
        <v>5</v>
      </c>
      <c r="C35" s="31">
        <v>11001</v>
      </c>
      <c r="D35" s="123" t="s">
        <v>80</v>
      </c>
      <c r="E35" s="110" t="s">
        <v>12</v>
      </c>
      <c r="F35" s="110" t="s">
        <v>13</v>
      </c>
    </row>
    <row r="36" spans="2:6" ht="34.5">
      <c r="B36" s="30" t="s">
        <v>6</v>
      </c>
      <c r="C36" s="97" t="s">
        <v>61</v>
      </c>
      <c r="D36" s="168"/>
      <c r="E36" s="168"/>
      <c r="F36" s="168"/>
    </row>
    <row r="37" spans="2:6" ht="69">
      <c r="B37" s="30" t="s">
        <v>10</v>
      </c>
      <c r="C37" s="97" t="s">
        <v>62</v>
      </c>
      <c r="D37" s="169"/>
      <c r="E37" s="169"/>
      <c r="F37" s="169"/>
    </row>
    <row r="38" spans="2:6" ht="34.5">
      <c r="B38" s="30" t="s">
        <v>7</v>
      </c>
      <c r="C38" s="97" t="s">
        <v>50</v>
      </c>
      <c r="D38" s="169"/>
      <c r="E38" s="169"/>
      <c r="F38" s="169"/>
    </row>
    <row r="39" spans="2:6" ht="51.75">
      <c r="B39" s="15" t="s">
        <v>42</v>
      </c>
      <c r="C39" s="97" t="s">
        <v>47</v>
      </c>
      <c r="D39" s="169"/>
      <c r="E39" s="169"/>
      <c r="F39" s="169"/>
    </row>
    <row r="40" spans="2:6">
      <c r="B40" s="32"/>
      <c r="C40" s="33" t="s">
        <v>0</v>
      </c>
      <c r="D40" s="170"/>
      <c r="E40" s="170"/>
      <c r="F40" s="170"/>
    </row>
    <row r="41" spans="2:6">
      <c r="B41" s="221" t="s">
        <v>8</v>
      </c>
      <c r="C41" s="221"/>
      <c r="D41" s="27">
        <f>+'Havelvats 1'!D35</f>
        <v>-48300</v>
      </c>
      <c r="E41" s="27">
        <f>+'Havelvats 1'!E35</f>
        <v>-193200</v>
      </c>
      <c r="F41" s="27">
        <f>+'Havelvats 1'!F35</f>
        <v>-338100</v>
      </c>
    </row>
  </sheetData>
  <mergeCells count="23">
    <mergeCell ref="E36:E40"/>
    <mergeCell ref="F36:F40"/>
    <mergeCell ref="B41:C41"/>
    <mergeCell ref="B29:D30"/>
    <mergeCell ref="D31:F31"/>
    <mergeCell ref="D32:F32"/>
    <mergeCell ref="B33:C33"/>
    <mergeCell ref="D36:D40"/>
    <mergeCell ref="E1:F1"/>
    <mergeCell ref="E2:F2"/>
    <mergeCell ref="E3:F3"/>
    <mergeCell ref="B5:F5"/>
    <mergeCell ref="B15:C15"/>
    <mergeCell ref="D15:F15"/>
    <mergeCell ref="B9:D9"/>
    <mergeCell ref="A7:F7"/>
    <mergeCell ref="A26:F26"/>
    <mergeCell ref="D34:F34"/>
    <mergeCell ref="D16:F16"/>
    <mergeCell ref="D18:D22"/>
    <mergeCell ref="E18:E22"/>
    <mergeCell ref="F18:F22"/>
    <mergeCell ref="B22:C2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zoomScaleNormal="100" zoomScaleSheetLayoutView="100" workbookViewId="0">
      <selection activeCell="F47" sqref="F47"/>
    </sheetView>
  </sheetViews>
  <sheetFormatPr defaultColWidth="9.140625" defaultRowHeight="17.25"/>
  <cols>
    <col min="1" max="1" width="7.85546875" style="52" customWidth="1"/>
    <col min="2" max="2" width="7.5703125" style="52" customWidth="1"/>
    <col min="3" max="3" width="8" style="52" customWidth="1"/>
    <col min="4" max="4" width="10.42578125" style="52" customWidth="1"/>
    <col min="5" max="5" width="13.28515625" style="52" customWidth="1"/>
    <col min="6" max="6" width="62.140625" style="52" customWidth="1"/>
    <col min="7" max="9" width="21.140625" style="52" customWidth="1"/>
    <col min="10" max="10" width="14.42578125" style="52" customWidth="1"/>
    <col min="11" max="16384" width="9.140625" style="52"/>
  </cols>
  <sheetData>
    <row r="1" spans="1:9" ht="18" customHeight="1">
      <c r="H1" s="229" t="s">
        <v>92</v>
      </c>
      <c r="I1" s="229"/>
    </row>
    <row r="2" spans="1:9" ht="15.75" customHeight="1">
      <c r="H2" s="229" t="s">
        <v>83</v>
      </c>
      <c r="I2" s="229"/>
    </row>
    <row r="3" spans="1:9" ht="17.25" customHeight="1">
      <c r="H3" s="229" t="s">
        <v>9</v>
      </c>
      <c r="I3" s="229"/>
    </row>
    <row r="6" spans="1:9" ht="52.5" customHeight="1">
      <c r="A6" s="231" t="s">
        <v>85</v>
      </c>
      <c r="B6" s="231"/>
      <c r="C6" s="231"/>
      <c r="D6" s="231"/>
      <c r="E6" s="231"/>
      <c r="F6" s="231"/>
      <c r="G6" s="231"/>
      <c r="H6" s="231"/>
      <c r="I6" s="231"/>
    </row>
    <row r="8" spans="1:9">
      <c r="I8" s="52" t="s">
        <v>29</v>
      </c>
    </row>
    <row r="9" spans="1:9" s="53" customFormat="1" ht="67.7" customHeight="1">
      <c r="A9" s="230" t="s">
        <v>30</v>
      </c>
      <c r="B9" s="230"/>
      <c r="C9" s="230"/>
      <c r="D9" s="230" t="s">
        <v>14</v>
      </c>
      <c r="E9" s="230"/>
      <c r="F9" s="230" t="s">
        <v>20</v>
      </c>
      <c r="G9" s="232" t="s">
        <v>72</v>
      </c>
      <c r="H9" s="233"/>
      <c r="I9" s="234"/>
    </row>
    <row r="10" spans="1:9" s="55" customFormat="1" ht="36.200000000000003" customHeight="1">
      <c r="A10" s="54" t="s">
        <v>74</v>
      </c>
      <c r="B10" s="54" t="s">
        <v>75</v>
      </c>
      <c r="C10" s="54" t="s">
        <v>31</v>
      </c>
      <c r="D10" s="54" t="s">
        <v>18</v>
      </c>
      <c r="E10" s="54" t="s">
        <v>52</v>
      </c>
      <c r="F10" s="230"/>
      <c r="G10" s="123" t="s">
        <v>80</v>
      </c>
      <c r="H10" s="149" t="s">
        <v>16</v>
      </c>
      <c r="I10" s="149" t="s">
        <v>17</v>
      </c>
    </row>
    <row r="11" spans="1:9" s="53" customFormat="1" ht="22.5" customHeight="1">
      <c r="A11" s="56"/>
      <c r="B11" s="56"/>
      <c r="C11" s="56"/>
      <c r="D11" s="54"/>
      <c r="E11" s="54"/>
      <c r="F11" s="57" t="s">
        <v>28</v>
      </c>
      <c r="G11" s="78">
        <f t="shared" ref="G11:I11" si="0">+G13+G32</f>
        <v>0</v>
      </c>
      <c r="H11" s="78">
        <f t="shared" si="0"/>
        <v>0</v>
      </c>
      <c r="I11" s="78">
        <f t="shared" si="0"/>
        <v>0</v>
      </c>
    </row>
    <row r="12" spans="1:9" s="53" customFormat="1" ht="22.5" customHeight="1">
      <c r="A12" s="56"/>
      <c r="B12" s="56"/>
      <c r="C12" s="56"/>
      <c r="D12" s="54"/>
      <c r="E12" s="54"/>
      <c r="F12" s="58" t="s">
        <v>78</v>
      </c>
      <c r="G12" s="78"/>
      <c r="H12" s="78"/>
      <c r="I12" s="78"/>
    </row>
    <row r="13" spans="1:9" s="55" customFormat="1" ht="27" customHeight="1">
      <c r="A13" s="59"/>
      <c r="B13" s="59"/>
      <c r="C13" s="59"/>
      <c r="D13" s="54"/>
      <c r="E13" s="54"/>
      <c r="F13" s="60" t="s">
        <v>47</v>
      </c>
      <c r="G13" s="78">
        <f t="shared" ref="G13:I13" si="1">+G14</f>
        <v>-48300</v>
      </c>
      <c r="H13" s="78">
        <f t="shared" si="1"/>
        <v>-193200</v>
      </c>
      <c r="I13" s="78">
        <f t="shared" si="1"/>
        <v>-338100</v>
      </c>
    </row>
    <row r="14" spans="1:9" ht="34.5">
      <c r="A14" s="235" t="s">
        <v>59</v>
      </c>
      <c r="B14" s="235"/>
      <c r="C14" s="235"/>
      <c r="D14" s="235"/>
      <c r="E14" s="235"/>
      <c r="F14" s="60" t="s">
        <v>32</v>
      </c>
      <c r="G14" s="79">
        <f t="shared" ref="G14" si="2">+G16</f>
        <v>-48300</v>
      </c>
      <c r="H14" s="79">
        <f t="shared" ref="H14:I14" si="3">+H16</f>
        <v>-193200</v>
      </c>
      <c r="I14" s="79">
        <f t="shared" si="3"/>
        <v>-338100</v>
      </c>
    </row>
    <row r="15" spans="1:9">
      <c r="A15" s="235"/>
      <c r="B15" s="235"/>
      <c r="C15" s="235"/>
      <c r="D15" s="235"/>
      <c r="E15" s="235"/>
      <c r="F15" s="58" t="s">
        <v>22</v>
      </c>
      <c r="G15" s="80"/>
      <c r="H15" s="80"/>
      <c r="I15" s="80"/>
    </row>
    <row r="16" spans="1:9" ht="34.5">
      <c r="A16" s="235"/>
      <c r="B16" s="235" t="s">
        <v>33</v>
      </c>
      <c r="C16" s="235"/>
      <c r="D16" s="235"/>
      <c r="E16" s="235"/>
      <c r="F16" s="60" t="s">
        <v>34</v>
      </c>
      <c r="G16" s="61">
        <f t="shared" ref="G16" si="4">+G18</f>
        <v>-48300</v>
      </c>
      <c r="H16" s="61">
        <f t="shared" ref="H16:I16" si="5">+H18</f>
        <v>-193200</v>
      </c>
      <c r="I16" s="61">
        <f t="shared" si="5"/>
        <v>-338100</v>
      </c>
    </row>
    <row r="17" spans="1:9">
      <c r="A17" s="235"/>
      <c r="B17" s="235"/>
      <c r="C17" s="235"/>
      <c r="D17" s="235"/>
      <c r="E17" s="235"/>
      <c r="F17" s="58" t="s">
        <v>22</v>
      </c>
      <c r="G17" s="61"/>
      <c r="H17" s="61"/>
      <c r="I17" s="61"/>
    </row>
    <row r="18" spans="1:9">
      <c r="A18" s="235"/>
      <c r="B18" s="235"/>
      <c r="C18" s="235" t="s">
        <v>33</v>
      </c>
      <c r="D18" s="235"/>
      <c r="E18" s="235"/>
      <c r="F18" s="57" t="s">
        <v>21</v>
      </c>
      <c r="G18" s="61">
        <f t="shared" ref="G18" si="6">+G20</f>
        <v>-48300</v>
      </c>
      <c r="H18" s="61">
        <f t="shared" ref="H18:I18" si="7">+H20</f>
        <v>-193200</v>
      </c>
      <c r="I18" s="61">
        <f t="shared" si="7"/>
        <v>-338100</v>
      </c>
    </row>
    <row r="19" spans="1:9" ht="14.25" customHeight="1">
      <c r="A19" s="235"/>
      <c r="B19" s="235"/>
      <c r="C19" s="235"/>
      <c r="D19" s="235"/>
      <c r="E19" s="235"/>
      <c r="F19" s="58" t="s">
        <v>22</v>
      </c>
      <c r="G19" s="81"/>
      <c r="H19" s="81"/>
      <c r="I19" s="81"/>
    </row>
    <row r="20" spans="1:9">
      <c r="A20" s="235"/>
      <c r="B20" s="235"/>
      <c r="C20" s="235"/>
      <c r="D20" s="235"/>
      <c r="E20" s="235"/>
      <c r="F20" s="58" t="s">
        <v>23</v>
      </c>
      <c r="G20" s="61">
        <f t="shared" ref="G20" si="8">+G22</f>
        <v>-48300</v>
      </c>
      <c r="H20" s="61">
        <f t="shared" ref="H20:I20" si="9">+H22</f>
        <v>-193200</v>
      </c>
      <c r="I20" s="61">
        <f t="shared" si="9"/>
        <v>-338100</v>
      </c>
    </row>
    <row r="21" spans="1:9">
      <c r="A21" s="235"/>
      <c r="B21" s="235"/>
      <c r="C21" s="235"/>
      <c r="D21" s="235"/>
      <c r="E21" s="235"/>
      <c r="F21" s="58" t="s">
        <v>22</v>
      </c>
      <c r="G21" s="82"/>
      <c r="H21" s="82"/>
      <c r="I21" s="82"/>
    </row>
    <row r="22" spans="1:9" s="62" customFormat="1" ht="22.5" customHeight="1">
      <c r="A22" s="235"/>
      <c r="B22" s="235"/>
      <c r="C22" s="235"/>
      <c r="D22" s="235" t="s">
        <v>55</v>
      </c>
      <c r="E22" s="236" t="s">
        <v>61</v>
      </c>
      <c r="F22" s="236" t="s">
        <v>21</v>
      </c>
      <c r="G22" s="79">
        <f t="shared" ref="G22" si="10">+G24</f>
        <v>-48300</v>
      </c>
      <c r="H22" s="79">
        <f t="shared" ref="H22:I22" si="11">+H24</f>
        <v>-193200</v>
      </c>
      <c r="I22" s="79">
        <f t="shared" si="11"/>
        <v>-338100</v>
      </c>
    </row>
    <row r="23" spans="1:9" ht="15" customHeight="1">
      <c r="A23" s="235"/>
      <c r="B23" s="235"/>
      <c r="C23" s="235"/>
      <c r="D23" s="235"/>
      <c r="E23" s="63"/>
      <c r="F23" s="64" t="s">
        <v>22</v>
      </c>
      <c r="G23" s="83"/>
      <c r="H23" s="83"/>
      <c r="I23" s="83"/>
    </row>
    <row r="24" spans="1:9" ht="22.15" customHeight="1">
      <c r="A24" s="235"/>
      <c r="B24" s="235"/>
      <c r="C24" s="235"/>
      <c r="D24" s="235"/>
      <c r="E24" s="65" t="s">
        <v>57</v>
      </c>
      <c r="F24" s="57" t="s">
        <v>21</v>
      </c>
      <c r="G24" s="66">
        <f t="shared" ref="G24" si="12">+G26</f>
        <v>-48300</v>
      </c>
      <c r="H24" s="66">
        <f t="shared" ref="H24:I24" si="13">+H26</f>
        <v>-193200</v>
      </c>
      <c r="I24" s="66">
        <f t="shared" si="13"/>
        <v>-338100</v>
      </c>
    </row>
    <row r="25" spans="1:9">
      <c r="A25" s="235"/>
      <c r="B25" s="235"/>
      <c r="C25" s="235"/>
      <c r="D25" s="235"/>
      <c r="E25" s="237"/>
      <c r="F25" s="56" t="s">
        <v>53</v>
      </c>
      <c r="G25" s="67"/>
      <c r="H25" s="67"/>
      <c r="I25" s="67"/>
    </row>
    <row r="26" spans="1:9">
      <c r="A26" s="235"/>
      <c r="B26" s="235"/>
      <c r="C26" s="235"/>
      <c r="D26" s="235"/>
      <c r="E26" s="237"/>
      <c r="F26" s="68" t="s">
        <v>23</v>
      </c>
      <c r="G26" s="69">
        <f t="shared" ref="G26" si="14">+G28</f>
        <v>-48300</v>
      </c>
      <c r="H26" s="69">
        <f t="shared" ref="H26:I26" si="15">+H28</f>
        <v>-193200</v>
      </c>
      <c r="I26" s="69">
        <f t="shared" si="15"/>
        <v>-338100</v>
      </c>
    </row>
    <row r="27" spans="1:9" ht="37.5" customHeight="1">
      <c r="A27" s="235"/>
      <c r="B27" s="235"/>
      <c r="C27" s="235"/>
      <c r="D27" s="235"/>
      <c r="E27" s="237"/>
      <c r="F27" s="56" t="s">
        <v>24</v>
      </c>
      <c r="G27" s="67"/>
      <c r="H27" s="67"/>
      <c r="I27" s="67"/>
    </row>
    <row r="28" spans="1:9">
      <c r="A28" s="235"/>
      <c r="B28" s="235"/>
      <c r="C28" s="235"/>
      <c r="D28" s="235"/>
      <c r="E28" s="237"/>
      <c r="F28" s="70" t="s">
        <v>25</v>
      </c>
      <c r="G28" s="67">
        <f t="shared" ref="G28:I30" si="16">+G29</f>
        <v>-48300</v>
      </c>
      <c r="H28" s="67">
        <f t="shared" si="16"/>
        <v>-193200</v>
      </c>
      <c r="I28" s="67">
        <f t="shared" si="16"/>
        <v>-338100</v>
      </c>
    </row>
    <row r="29" spans="1:9">
      <c r="A29" s="235"/>
      <c r="B29" s="235"/>
      <c r="C29" s="235"/>
      <c r="D29" s="235"/>
      <c r="E29" s="237"/>
      <c r="F29" s="71" t="s">
        <v>26</v>
      </c>
      <c r="G29" s="67">
        <f t="shared" si="16"/>
        <v>-48300</v>
      </c>
      <c r="H29" s="67">
        <f t="shared" si="16"/>
        <v>-193200</v>
      </c>
      <c r="I29" s="67">
        <f t="shared" si="16"/>
        <v>-338100</v>
      </c>
    </row>
    <row r="30" spans="1:9">
      <c r="A30" s="235"/>
      <c r="B30" s="235"/>
      <c r="C30" s="235"/>
      <c r="D30" s="235"/>
      <c r="E30" s="237"/>
      <c r="F30" s="71" t="s">
        <v>46</v>
      </c>
      <c r="G30" s="67">
        <f t="shared" si="16"/>
        <v>-48300</v>
      </c>
      <c r="H30" s="67">
        <f t="shared" si="16"/>
        <v>-193200</v>
      </c>
      <c r="I30" s="67">
        <f t="shared" si="16"/>
        <v>-338100</v>
      </c>
    </row>
    <row r="31" spans="1:9">
      <c r="A31" s="235"/>
      <c r="B31" s="235"/>
      <c r="C31" s="235"/>
      <c r="D31" s="235"/>
      <c r="E31" s="237"/>
      <c r="F31" s="58" t="s">
        <v>27</v>
      </c>
      <c r="G31" s="67">
        <f>'Havelvats 1'!D27</f>
        <v>-48300</v>
      </c>
      <c r="H31" s="67">
        <f>'Havelvats 1'!E27</f>
        <v>-193200</v>
      </c>
      <c r="I31" s="67">
        <f>'Havelvats 1'!F27</f>
        <v>-338100</v>
      </c>
    </row>
    <row r="32" spans="1:9" s="74" customFormat="1" ht="36.200000000000003" customHeight="1">
      <c r="A32" s="72"/>
      <c r="B32" s="72"/>
      <c r="C32" s="72"/>
      <c r="D32" s="72"/>
      <c r="E32" s="72"/>
      <c r="F32" s="73" t="s">
        <v>45</v>
      </c>
      <c r="G32" s="78">
        <f t="shared" ref="G32:I32" si="17">+G33</f>
        <v>48300</v>
      </c>
      <c r="H32" s="78">
        <f t="shared" si="17"/>
        <v>193200</v>
      </c>
      <c r="I32" s="78">
        <f t="shared" si="17"/>
        <v>338100</v>
      </c>
    </row>
    <row r="33" spans="1:9" s="75" customFormat="1">
      <c r="A33" s="239" t="s">
        <v>70</v>
      </c>
      <c r="B33" s="240"/>
      <c r="C33" s="242"/>
      <c r="D33" s="245"/>
      <c r="E33" s="245"/>
      <c r="F33" s="34" t="s">
        <v>76</v>
      </c>
      <c r="G33" s="84">
        <f t="shared" ref="G33" si="18">+G35</f>
        <v>48300</v>
      </c>
      <c r="H33" s="84">
        <f t="shared" ref="H33:I33" si="19">+H35</f>
        <v>193200</v>
      </c>
      <c r="I33" s="84">
        <f t="shared" si="19"/>
        <v>338100</v>
      </c>
    </row>
    <row r="34" spans="1:9" s="75" customFormat="1">
      <c r="A34" s="239"/>
      <c r="B34" s="241"/>
      <c r="C34" s="243"/>
      <c r="D34" s="246"/>
      <c r="E34" s="246"/>
      <c r="F34" s="36" t="s">
        <v>22</v>
      </c>
      <c r="G34" s="85"/>
      <c r="H34" s="85"/>
      <c r="I34" s="85"/>
    </row>
    <row r="35" spans="1:9" s="75" customFormat="1">
      <c r="A35" s="239"/>
      <c r="B35" s="239" t="s">
        <v>68</v>
      </c>
      <c r="C35" s="243"/>
      <c r="D35" s="246"/>
      <c r="E35" s="246"/>
      <c r="F35" s="34" t="s">
        <v>77</v>
      </c>
      <c r="G35" s="84">
        <f t="shared" ref="G35" si="20">+G37</f>
        <v>48300</v>
      </c>
      <c r="H35" s="84">
        <f t="shared" ref="H35:I35" si="21">+H37</f>
        <v>193200</v>
      </c>
      <c r="I35" s="84">
        <f t="shared" si="21"/>
        <v>338100</v>
      </c>
    </row>
    <row r="36" spans="1:9" s="75" customFormat="1">
      <c r="A36" s="239"/>
      <c r="B36" s="239"/>
      <c r="C36" s="244"/>
      <c r="D36" s="246"/>
      <c r="E36" s="246"/>
      <c r="F36" s="36" t="s">
        <v>22</v>
      </c>
      <c r="G36" s="86"/>
      <c r="H36" s="86"/>
      <c r="I36" s="86"/>
    </row>
    <row r="37" spans="1:9" s="76" customFormat="1">
      <c r="A37" s="239"/>
      <c r="B37" s="239"/>
      <c r="C37" s="239" t="s">
        <v>68</v>
      </c>
      <c r="D37" s="246"/>
      <c r="E37" s="246"/>
      <c r="F37" s="34" t="s">
        <v>77</v>
      </c>
      <c r="G37" s="84">
        <f t="shared" ref="G37" si="22">+G39</f>
        <v>48300</v>
      </c>
      <c r="H37" s="84">
        <f t="shared" ref="H37:I37" si="23">+H39</f>
        <v>193200</v>
      </c>
      <c r="I37" s="84">
        <f t="shared" si="23"/>
        <v>338100</v>
      </c>
    </row>
    <row r="38" spans="1:9" s="75" customFormat="1" ht="16.899999999999999" customHeight="1">
      <c r="A38" s="239"/>
      <c r="B38" s="239"/>
      <c r="C38" s="239"/>
      <c r="D38" s="246"/>
      <c r="E38" s="246"/>
      <c r="F38" s="36" t="s">
        <v>22</v>
      </c>
      <c r="G38" s="87"/>
      <c r="H38" s="87"/>
      <c r="I38" s="87"/>
    </row>
    <row r="39" spans="1:9" s="75" customFormat="1" ht="16.899999999999999" customHeight="1">
      <c r="A39" s="239"/>
      <c r="B39" s="239"/>
      <c r="C39" s="239"/>
      <c r="D39" s="246"/>
      <c r="E39" s="246"/>
      <c r="F39" s="35" t="s">
        <v>45</v>
      </c>
      <c r="G39" s="88">
        <f>+G41</f>
        <v>48300</v>
      </c>
      <c r="H39" s="88">
        <f t="shared" ref="H39:I39" si="24">+H41</f>
        <v>193200</v>
      </c>
      <c r="I39" s="88">
        <f t="shared" si="24"/>
        <v>338100</v>
      </c>
    </row>
    <row r="40" spans="1:9" s="75" customFormat="1" ht="16.899999999999999" customHeight="1">
      <c r="A40" s="239"/>
      <c r="B40" s="239"/>
      <c r="C40" s="239"/>
      <c r="D40" s="247"/>
      <c r="E40" s="247"/>
      <c r="F40" s="46" t="s">
        <v>22</v>
      </c>
      <c r="G40" s="87"/>
      <c r="H40" s="87"/>
      <c r="I40" s="87"/>
    </row>
    <row r="41" spans="1:9" s="75" customFormat="1">
      <c r="A41" s="239"/>
      <c r="B41" s="239"/>
      <c r="C41" s="239"/>
      <c r="D41" s="248">
        <v>1041</v>
      </c>
      <c r="E41" s="251" t="s">
        <v>79</v>
      </c>
      <c r="F41" s="252"/>
      <c r="G41" s="84">
        <f t="shared" ref="G41" si="25">+G43</f>
        <v>48300</v>
      </c>
      <c r="H41" s="84">
        <f t="shared" ref="H41:I41" si="26">+H43</f>
        <v>193200</v>
      </c>
      <c r="I41" s="84">
        <f t="shared" si="26"/>
        <v>338100</v>
      </c>
    </row>
    <row r="42" spans="1:9" s="75" customFormat="1" ht="16.899999999999999" customHeight="1">
      <c r="A42" s="239"/>
      <c r="B42" s="239"/>
      <c r="C42" s="239"/>
      <c r="D42" s="249"/>
      <c r="E42" s="253">
        <v>12007</v>
      </c>
      <c r="F42" s="77" t="s">
        <v>22</v>
      </c>
      <c r="G42" s="87"/>
      <c r="H42" s="87"/>
      <c r="I42" s="87"/>
    </row>
    <row r="43" spans="1:9" s="75" customFormat="1" ht="51.75">
      <c r="A43" s="239"/>
      <c r="B43" s="239"/>
      <c r="C43" s="239"/>
      <c r="D43" s="249"/>
      <c r="E43" s="254"/>
      <c r="F43" s="92" t="s">
        <v>103</v>
      </c>
      <c r="G43" s="84">
        <f t="shared" ref="G43" si="27">+G45</f>
        <v>48300</v>
      </c>
      <c r="H43" s="84">
        <f t="shared" ref="H43:I43" si="28">+H45</f>
        <v>193200</v>
      </c>
      <c r="I43" s="84">
        <f t="shared" si="28"/>
        <v>338100</v>
      </c>
    </row>
    <row r="44" spans="1:9" s="75" customFormat="1" ht="16.899999999999999" customHeight="1">
      <c r="A44" s="239"/>
      <c r="B44" s="239"/>
      <c r="C44" s="239"/>
      <c r="D44" s="249"/>
      <c r="E44" s="238"/>
      <c r="F44" s="7" t="s">
        <v>53</v>
      </c>
      <c r="G44" s="87"/>
      <c r="H44" s="87"/>
      <c r="I44" s="87"/>
    </row>
    <row r="45" spans="1:9" s="75" customFormat="1" ht="34.5">
      <c r="A45" s="239"/>
      <c r="B45" s="239"/>
      <c r="C45" s="239"/>
      <c r="D45" s="249"/>
      <c r="E45" s="238"/>
      <c r="F45" s="18" t="s">
        <v>45</v>
      </c>
      <c r="G45" s="89">
        <f t="shared" ref="G45" si="29">+G47</f>
        <v>48300</v>
      </c>
      <c r="H45" s="89">
        <f t="shared" ref="H45:I45" si="30">+H47</f>
        <v>193200</v>
      </c>
      <c r="I45" s="89">
        <f t="shared" si="30"/>
        <v>338100</v>
      </c>
    </row>
    <row r="46" spans="1:9" s="75" customFormat="1" ht="37.5" customHeight="1">
      <c r="A46" s="239"/>
      <c r="B46" s="239"/>
      <c r="C46" s="239"/>
      <c r="D46" s="249"/>
      <c r="E46" s="238"/>
      <c r="F46" s="7" t="s">
        <v>48</v>
      </c>
      <c r="G46" s="87"/>
      <c r="H46" s="87"/>
      <c r="I46" s="87"/>
    </row>
    <row r="47" spans="1:9" s="75" customFormat="1" ht="15" customHeight="1">
      <c r="A47" s="239"/>
      <c r="B47" s="239"/>
      <c r="C47" s="239"/>
      <c r="D47" s="249"/>
      <c r="E47" s="238"/>
      <c r="F47" s="12" t="s">
        <v>25</v>
      </c>
      <c r="G47" s="90">
        <f>+G49</f>
        <v>48300</v>
      </c>
      <c r="H47" s="90">
        <f>+H49</f>
        <v>193200</v>
      </c>
      <c r="I47" s="90">
        <f>+I49</f>
        <v>338100</v>
      </c>
    </row>
    <row r="48" spans="1:9" s="75" customFormat="1" ht="15" customHeight="1">
      <c r="A48" s="239"/>
      <c r="B48" s="239"/>
      <c r="C48" s="239"/>
      <c r="D48" s="249"/>
      <c r="E48" s="238"/>
      <c r="F48" s="7" t="s">
        <v>26</v>
      </c>
      <c r="G48" s="90">
        <f>G50</f>
        <v>48300</v>
      </c>
      <c r="H48" s="90">
        <f t="shared" ref="H48:I48" si="31">H50</f>
        <v>193200</v>
      </c>
      <c r="I48" s="90">
        <f t="shared" si="31"/>
        <v>338100</v>
      </c>
    </row>
    <row r="49" spans="1:9" s="75" customFormat="1" ht="15" customHeight="1">
      <c r="A49" s="239"/>
      <c r="B49" s="239"/>
      <c r="C49" s="239"/>
      <c r="D49" s="249"/>
      <c r="E49" s="238"/>
      <c r="F49" s="12" t="s">
        <v>96</v>
      </c>
      <c r="G49" s="91">
        <f t="shared" ref="G49:I50" si="32">+G50</f>
        <v>48300</v>
      </c>
      <c r="H49" s="91">
        <f t="shared" si="32"/>
        <v>193200</v>
      </c>
      <c r="I49" s="91">
        <f t="shared" si="32"/>
        <v>338100</v>
      </c>
    </row>
    <row r="50" spans="1:9" s="75" customFormat="1" ht="15" customHeight="1">
      <c r="A50" s="239"/>
      <c r="B50" s="239"/>
      <c r="C50" s="239"/>
      <c r="D50" s="249"/>
      <c r="E50" s="238"/>
      <c r="F50" s="7" t="s">
        <v>97</v>
      </c>
      <c r="G50" s="91">
        <f>+G51</f>
        <v>48300</v>
      </c>
      <c r="H50" s="91">
        <f t="shared" si="32"/>
        <v>193200</v>
      </c>
      <c r="I50" s="91">
        <f t="shared" si="32"/>
        <v>338100</v>
      </c>
    </row>
    <row r="51" spans="1:9" s="75" customFormat="1" ht="15" customHeight="1">
      <c r="A51" s="239"/>
      <c r="B51" s="239"/>
      <c r="C51" s="239"/>
      <c r="D51" s="250"/>
      <c r="E51" s="238"/>
      <c r="F51" s="7" t="s">
        <v>98</v>
      </c>
      <c r="G51" s="91">
        <f>'Havelvats 2 '!G32</f>
        <v>48300</v>
      </c>
      <c r="H51" s="91">
        <f>'Havelvats 2 '!H32</f>
        <v>193200</v>
      </c>
      <c r="I51" s="91">
        <f>'Havelvats 2 '!I32</f>
        <v>338100</v>
      </c>
    </row>
  </sheetData>
  <mergeCells count="29">
    <mergeCell ref="E44:E51"/>
    <mergeCell ref="A33:A51"/>
    <mergeCell ref="B33:B34"/>
    <mergeCell ref="C33:C36"/>
    <mergeCell ref="D33:D40"/>
    <mergeCell ref="E33:E40"/>
    <mergeCell ref="B35:B51"/>
    <mergeCell ref="C37:C51"/>
    <mergeCell ref="D41:D51"/>
    <mergeCell ref="E41:F41"/>
    <mergeCell ref="E42:E43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H1:I1"/>
    <mergeCell ref="H2:I2"/>
    <mergeCell ref="H3:I3"/>
    <mergeCell ref="A9:C9"/>
    <mergeCell ref="D9:E9"/>
    <mergeCell ref="F9:F10"/>
    <mergeCell ref="A6:I6"/>
    <mergeCell ref="G9:I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Havelvats 1</vt:lpstr>
      <vt:lpstr>Havelvats 2 </vt:lpstr>
      <vt:lpstr>Havelvats 3</vt:lpstr>
      <vt:lpstr>Havelvats 4</vt:lpstr>
      <vt:lpstr>Havelvats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https://mul2.gov.am/tasks/483266/oneclick/havelvacner.xlsx?token=96b8fc8ca7bf79676945571a545d4d55</cp:keywords>
  <cp:lastModifiedBy>A_Margaryan</cp:lastModifiedBy>
  <cp:lastPrinted>2021-03-22T15:51:36Z</cp:lastPrinted>
  <dcterms:created xsi:type="dcterms:W3CDTF">2021-08-23T10:50:47Z</dcterms:created>
  <dcterms:modified xsi:type="dcterms:W3CDTF">2022-05-23T08:56:37Z</dcterms:modified>
</cp:coreProperties>
</file>