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1840" windowHeight="11130" activeTab="3"/>
  </bookViews>
  <sheets>
    <sheet name="Հավելված 1" sheetId="1" r:id="rId1"/>
    <sheet name="Հավելված 2" sheetId="2" r:id="rId2"/>
    <sheet name="Հավելված 3" sheetId="3" r:id="rId3"/>
    <sheet name="Հավելված 4" sheetId="9" r:id="rId4"/>
  </sheets>
  <definedNames>
    <definedName name="_xlnm.Print_Area" localSheetId="0">'Հավելված 1'!$A$1:$G$38</definedName>
    <definedName name="_xlnm.Print_Area" localSheetId="1">'Հավելված 2'!$A$1:$J$48</definedName>
    <definedName name="_xlnm.Print_Area" localSheetId="2">'Հավելված 3'!$A$1:$F$37</definedName>
    <definedName name="_xlnm.Print_Area" localSheetId="3">'Հավելված 4'!$A$1:$F$37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/>
  <c r="H31"/>
  <c r="K31"/>
  <c r="I30"/>
  <c r="H30"/>
  <c r="K30"/>
  <c r="J29"/>
  <c r="E33" i="1"/>
  <c r="F33"/>
  <c r="G33"/>
  <c r="E26"/>
  <c r="E25"/>
  <c r="F26"/>
  <c r="F25"/>
  <c r="G26"/>
  <c r="J11" i="2" l="1"/>
  <c r="C21" i="9" l="1"/>
  <c r="C37" s="1"/>
  <c r="C37" i="3"/>
  <c r="C21"/>
  <c r="G28" i="2"/>
  <c r="G27" s="1"/>
  <c r="G26" s="1"/>
  <c r="G24" s="1"/>
  <c r="G48"/>
  <c r="G47" s="1"/>
  <c r="G46" s="1"/>
  <c r="G45" s="1"/>
  <c r="G43" s="1"/>
  <c r="G41" s="1"/>
  <c r="G40" s="1"/>
  <c r="G38" s="1"/>
  <c r="G36" s="1"/>
  <c r="G34" s="1"/>
  <c r="G32"/>
  <c r="H32"/>
  <c r="G11" i="1"/>
  <c r="G12" s="1"/>
  <c r="F11"/>
  <c r="F12" s="1"/>
  <c r="E11"/>
  <c r="E12" s="1"/>
  <c r="D11"/>
  <c r="D12" s="1"/>
  <c r="G21" i="2" l="1"/>
  <c r="G19" s="1"/>
  <c r="G17" s="1"/>
  <c r="G15" s="1"/>
  <c r="G11" s="1"/>
  <c r="G22"/>
  <c r="D26" i="1" l="1"/>
  <c r="D25" s="1"/>
  <c r="D10" s="1"/>
  <c r="I29" i="2" l="1"/>
  <c r="H29"/>
  <c r="F21" i="9" l="1"/>
  <c r="E21"/>
  <c r="D21"/>
  <c r="E37" i="3"/>
  <c r="E37" i="9" s="1"/>
  <c r="F37" i="3"/>
  <c r="F37" i="9" s="1"/>
  <c r="D37" i="3"/>
  <c r="D37" i="9" s="1"/>
  <c r="E21" i="3"/>
  <c r="F21"/>
  <c r="D21"/>
  <c r="I48" i="2" l="1"/>
  <c r="J48"/>
  <c r="H48"/>
  <c r="I28"/>
  <c r="J28"/>
  <c r="H28"/>
  <c r="H27" s="1"/>
  <c r="H26" s="1"/>
  <c r="H47" l="1"/>
  <c r="H46" s="1"/>
  <c r="H45" s="1"/>
  <c r="H43" s="1"/>
  <c r="H41" s="1"/>
  <c r="H40" s="1"/>
  <c r="H38" s="1"/>
  <c r="F10" i="1"/>
  <c r="E10"/>
  <c r="H24" i="2"/>
  <c r="H22" s="1"/>
  <c r="H21" s="1"/>
  <c r="I27"/>
  <c r="I26" s="1"/>
  <c r="I24" s="1"/>
  <c r="I22" s="1"/>
  <c r="I21" s="1"/>
  <c r="I19" s="1"/>
  <c r="J27"/>
  <c r="J26" s="1"/>
  <c r="J24" s="1"/>
  <c r="J22" s="1"/>
  <c r="J21" s="1"/>
  <c r="J19" s="1"/>
  <c r="H36" l="1"/>
  <c r="H34" s="1"/>
  <c r="J47" l="1"/>
  <c r="J46" s="1"/>
  <c r="J45" s="1"/>
  <c r="J43" s="1"/>
  <c r="J41" s="1"/>
  <c r="J40" s="1"/>
  <c r="J38" s="1"/>
  <c r="I47"/>
  <c r="I46" s="1"/>
  <c r="I45" s="1"/>
  <c r="I43" s="1"/>
  <c r="I41" s="1"/>
  <c r="I40" s="1"/>
  <c r="I38" s="1"/>
  <c r="I17" l="1"/>
  <c r="I15" s="1"/>
  <c r="J17"/>
  <c r="J15" s="1"/>
  <c r="J36" l="1"/>
  <c r="J34" s="1"/>
  <c r="I36"/>
  <c r="I34" s="1"/>
  <c r="I32" s="1"/>
  <c r="I11" s="1"/>
  <c r="G10" i="1" l="1"/>
  <c r="H11" i="2"/>
  <c r="H17"/>
  <c r="H15" s="1"/>
</calcChain>
</file>

<file path=xl/sharedStrings.xml><?xml version="1.0" encoding="utf-8"?>
<sst xmlns="http://schemas.openxmlformats.org/spreadsheetml/2006/main" count="224" uniqueCount="101">
  <si>
    <t>Հավելված 1</t>
  </si>
  <si>
    <t>հազար դրամներով</t>
  </si>
  <si>
    <t xml:space="preserve"> Ծրագրային դասիչը</t>
  </si>
  <si>
    <t xml:space="preserve"> Բյուջետային գլխավոր կարգադրիչների, ծրագրերի և միջոցառումների անվանումները</t>
  </si>
  <si>
    <t xml:space="preserve"> Ծրագիր</t>
  </si>
  <si>
    <t xml:space="preserve"> Միջոց առում</t>
  </si>
  <si>
    <t xml:space="preserve"> Առաջին կիսամյակ </t>
  </si>
  <si>
    <t xml:space="preserve"> Ինն ամիս </t>
  </si>
  <si>
    <t xml:space="preserve"> Տարի </t>
  </si>
  <si>
    <t xml:space="preserve"> ԸՆԴԱՄԵՆԸ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</si>
  <si>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</si>
  <si>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</si>
  <si>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</si>
  <si>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</si>
  <si>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11001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</si>
  <si>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</si>
  <si>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</si>
  <si>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</si>
  <si>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</si>
  <si>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</si>
  <si>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</si>
  <si>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</si>
  <si>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չկանխատեսված, ինչպես նաեւ բյուջետային երաշխիքների ապահովման ծախսերի ֆինանսավորման ապահովում_x000D_</t>
  </si>
  <si>
    <t xml:space="preserve"> Պահուստային ֆոնդի կառավարման արդյունավետության և թափանցիկության ապահովում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</si>
  <si>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</si>
  <si>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>Գործառական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</si>
  <si>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</si>
  <si>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>Ցուցանիշների փոփոխությունը (ավելացումները նշված են դրական նշանով, իսկ նվազեցումները՝ փակագծերում)</t>
  </si>
  <si>
    <t xml:space="preserve"> Բաժին</t>
  </si>
  <si>
    <t xml:space="preserve"> Խումբ</t>
  </si>
  <si>
    <t xml:space="preserve"> Դաս</t>
  </si>
  <si>
    <t xml:space="preserve"> Ինն ամիս</t>
  </si>
  <si>
    <t xml:space="preserve"> Տարի</t>
  </si>
  <si>
    <t xml:space="preserve"> այդ թվում`</t>
  </si>
  <si>
    <t xml:space="preserve"> 01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</si>
  <si>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</si>
  <si>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</si>
  <si>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</si>
  <si>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</si>
  <si>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</si>
  <si>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</si>
  <si>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</si>
  <si>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ԱՅԼ  ԾԱԽՍԵՐ</t>
  </si>
  <si>
    <t xml:space="preserve"> Պահուստային միջոցներ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</si>
  <si>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</si>
  <si>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</si>
  <si>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</si>
  <si>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</si>
  <si>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</si>
  <si>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11001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</si>
  <si>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</si>
  <si>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</si>
  <si>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</si>
  <si>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</si>
  <si>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Միջոցառումն իրականացնողի անվանումը </t>
  </si>
  <si>
    <t xml:space="preserve"> Արդյունքի չափորոշիչներ </t>
  </si>
  <si>
    <t xml:space="preserve"> Միջոցառման վրա կատարվող ծախսը (հազար դրամ) </t>
  </si>
  <si>
    <t>ՀՀ ազգային անվտանգության ծառայություն</t>
  </si>
  <si>
    <t xml:space="preserve"> Ազգային անվտանգություն</t>
  </si>
  <si>
    <t xml:space="preserve"> Ներքին և արտաքին սպառնալիքներից անձի՝ հասարակության ու պետության անվտանգության ապահովում</t>
  </si>
  <si>
    <t xml:space="preserve"> Այլ պետությունների կողմից հետախուզական գործունեության կասեցում՝պետական սահմանի անձեռնամխելիության ապահովում՝ կոռուպցիոն ռիսկերի շեշտակի նվազեցում</t>
  </si>
  <si>
    <t xml:space="preserve"> Հետախուզական՝ հակահետախուզական՝ ռազմական հակահետախուզության՝  հանցագործությունների դեմ պայքարի  և պետական սահմանի պահպանության գործունեության կազմակերպում</t>
  </si>
  <si>
    <t xml:space="preserve"> ՀՀ անվտանգությանը սպառնացող վտանգի մասին տեղեկատվության ստացում՝ վերլուծում՝ վտանգի կանխատեսում, վտանգի կանխման ու չեզոքացման վերաբերյալ առաջարկությունների մշակում_x000D_
</t>
  </si>
  <si>
    <t>01</t>
  </si>
  <si>
    <t>03</t>
  </si>
  <si>
    <t xml:space="preserve"> ՀԱՍԱՐԱԿԱԿԱՆ ԿԱՐԳ,  ԱՆՎՏԱՆԳՈՒԹՅՈՒՆ ԵՎ ԴԱՏԱԿԱՆ ԳՈՐԾՈՒՆԵՈՒԹՅՈՒՆ</t>
  </si>
  <si>
    <t xml:space="preserve"> Հասարակական կարգ և անվտանգություն</t>
  </si>
  <si>
    <t xml:space="preserve"> Հետախուզական, հակահետախուզական, ռազմական հակահետախուզության,  հանցագործությունների դեմ պայքարի  և պետական սահմանի պահպանության գործունեության կազմակերպում</t>
  </si>
  <si>
    <t xml:space="preserve"> ՀՀ ազգային անվտանգության ծառայություն</t>
  </si>
  <si>
    <t>02</t>
  </si>
  <si>
    <t>Հավելված 3</t>
  </si>
  <si>
    <t xml:space="preserve"> ՄԱՍ 2. ՊԵՏԱԿԱՆ ՄԱՐՄՆԻ ԳԾՈՎ ԱՐԴՅՈՒՆՔԱՅԻՆ (ԿԱՏԱՐՈՂԱԿԱՆ) ՑՈՒՑԱՆԻՇՆԵՐԸ </t>
  </si>
  <si>
    <t xml:space="preserve"> 1138 </t>
  </si>
  <si>
    <t xml:space="preserve"> Ազգային անվտանգություն </t>
  </si>
  <si>
    <t xml:space="preserve"> Հետախուզական, հակահետախուզական, ռազմական հակահետախուզության,  հանցագործությունների դեմ պայքարի  և պետական սահմանի պահպանության գործունեության կազմակերպում </t>
  </si>
  <si>
    <t xml:space="preserve"> ՀՀ անվտանգությանը սպառնացող վտանգի մասին տեղեկատվության ստացում, վերլուծում, վտանգի կանխատեսում, վտանգի կանխման ու չեզոքացման վերաբերյալ առաջարկությունների մշակում_x000D_
 </t>
  </si>
  <si>
    <t xml:space="preserve"> ՀՀ ազգային անվտանգության ծառայություն </t>
  </si>
  <si>
    <t xml:space="preserve"> ՀՀ Կառավարություն</t>
  </si>
  <si>
    <t xml:space="preserve"> 1139 </t>
  </si>
  <si>
    <t xml:space="preserve"> ՀՀ կառավարության պահուստային ֆոնդ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</si>
  <si>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</si>
  <si>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 ՀՀ կառավարություն </t>
  </si>
  <si>
    <t xml:space="preserve"> ՄԱՍ 1. ՊԵՏԱԿԱՆ ՄԱՐՄՆԻ ԳԾՈՎ ԱՐԴՅՈՒՆՔԱՅԻՆ (ԿԱՏԱՐՈՂԱԿԱՆ) ՑՈՒՑԱՆԻՇՆԵՐԸ </t>
  </si>
  <si>
    <t>Ցուցանիշների փոփոխությունը (ավելացումները նշված են դրական նշանով, իսկ նվազեցումները փակագծերում)</t>
  </si>
  <si>
    <t>___________  ___-ի N _______ -Ն որոշման</t>
  </si>
  <si>
    <t xml:space="preserve">ՀՀ կառավարության 2021 թվականի </t>
  </si>
  <si>
    <t xml:space="preserve"> Առաջին կիսամյակ</t>
  </si>
  <si>
    <t xml:space="preserve"> Միջոցա ռում</t>
  </si>
  <si>
    <t xml:space="preserve">ՀՀ կառավարության 2022 թվականի </t>
  </si>
  <si>
    <t>«ՀԱՅԱՍՏԱՆԻ ՀԱՆՐԱՊԵՏՈՒԹՅԱՆ 2022 ԹՎԱԿԱՆԻ ՊԵՏԱԿԱՆ ԲՅՈՒՋԵԻ ՄԱՍԻՆ» ՀԱՅԱՍՏԱՆԻ ՀԱՆՐԱՊԵՏՈՒԹՅԱՆ ՕՐԵՆՔԻ N 1 ՀԱՎԵԼՎԱԾԻ N 2 ԱՂՅՈՒՍԱԿՈՒՄ ԿԱՏԱՐՎՈՂ ՎԵՐԱԲԱՇԽՈՒՄԸ ԵՎ ՀԱՅԱՍՏԱՆԻ ՀԱՆՐԱՊԵՏՈՒԹՅԱՆ ԿԱՌԱՎԱՐՈՒԹՅԱՆ 2021 ԹՎԱԿԱՆԻ ԴԵԿՏԵՄԲԵՐԻ 23-Ի N 2121-Ն ՈՐՈՇՄԱՆ N 5  ՀԱՎԵԼՎԱԾԻ N 1 ԱՂՅՈՒՍԱԿՈՒՄ ԿԱՏԱՐՎՈՂ ՓՈՓՈԽՈՒԹՅՈՒՆՆԵՐԸ</t>
  </si>
  <si>
    <t>Հավելված 2</t>
  </si>
  <si>
    <t xml:space="preserve">ՀԱՅԱՍՏԱՆԻ ՀԱՆՐԱՊԵՏՈՒԹՅԱՆ ԿԱՌԱՎԱՐՈՒԹՅԱՆ 2021 ԹՎԱԿԱՆԻ ԴԵԿՏԵՄԲԵՐԻ 23-Ի N 2121-Ն ՈՐՈՇՄԱՆ N 3 ԵՎ N 4 ՀԱՎԵԼՎԱԾՆԵՐՈՒՄ ԿԱՏԱՐՎՈՂ ՓՈՓՈԽՈՒԹՅՈՒՆՆԵՐԸ </t>
  </si>
  <si>
    <t xml:space="preserve">ՀԱՅԱՍՏԱՆԻ ՀԱՆՐԱՊԵՏՈՒԹՅԱՆ ԿԱՌԱՎԱՐՈՒԹՅԱՆ 2021 ԹՎԱԿԱՆԻ ԴԵԿՏԵՄԲԵՐԻ 23-Ի N 2121-Ն ՈՐՈՇՄԱՆ N 9  ՀԱՎԵԼՎԱԾԻ N9.26 ԵՎ N9.47 ԱՂՅՈՒՍԱԿՆԵՐՈՒՄ ԿԱՏԱՐՎՈՂ ՓՈՓՈԽՈՒԹՅՈՒՆՆԵՐԸ </t>
  </si>
  <si>
    <t xml:space="preserve">ՀԱՅԱՍՏԱՆԻ ՀԱՆՐԱՊԵՏՈՒԹՅԱՆ ԿԱՌԱՎԱՐՈՒԹՅԱՆ 2021 ԹՎԱԿԱՆԻ ԴԵԿՏԵՄԲԵՐԻ 23-Ի N 2121-Ն ՈՐՈՇՄԱՆ N 9.1  ՀԱՎԵԼՎԱԾԻ N9.1.32 ԵՎ N 9.1.59 ԱՂՅՈՒՍԱԿՆԵՐՈՒՄ ԿԱՏԱՐՎՈՂ ՓՈՓՈԽՈՒԹՅՈՒՆՆԵՐԸ </t>
  </si>
  <si>
    <t>Հավելված 4</t>
  </si>
  <si>
    <t xml:space="preserve"> Առաջին եռամսյակ</t>
  </si>
  <si>
    <t>ԱՇԽԱՏԱՆՔԻ ՎԱՐՁԱՏՐՈՒԹՅՈՒՆ</t>
  </si>
  <si>
    <t>Դրամով վճարվող աշխատավարձեր և հավելավճարներ</t>
  </si>
  <si>
    <t xml:space="preserve"> - Աշխատողների աշխատավաձեր և հավելավճարներ</t>
  </si>
  <si>
    <t xml:space="preserve"> - Պարգևատրումներ, դրամական խրախուսումներ և հատուկ վճարներշ</t>
  </si>
  <si>
    <t>Առաջին եռամսյակ</t>
  </si>
</sst>
</file>

<file path=xl/styles.xml><?xml version="1.0" encoding="utf-8"?>
<styleSheet xmlns="http://schemas.openxmlformats.org/spreadsheetml/2006/main">
  <numFmts count="8">
    <numFmt numFmtId="164" formatCode="_-* #,##0.00\ _֏_-;\-* #,##0.00\ _֏_-;_-* &quot;-&quot;??\ _֏_-;_-@_-"/>
    <numFmt numFmtId="165" formatCode="_-* #,##0.00_-;\-* #,##0.00_-;_-* &quot;-&quot;??_-;_-@_-"/>
    <numFmt numFmtId="166" formatCode="#,##0.0"/>
    <numFmt numFmtId="167" formatCode="##,##0.0;\(##,##0.0\);\-"/>
    <numFmt numFmtId="168" formatCode="_ * #,##0.0_)_€_ ;_ * \(#,##0.0\)_€_ ;_ * &quot;-&quot;??_)_€_ ;_ @_ "/>
    <numFmt numFmtId="169" formatCode="#,##0.0_);\(#,##0.0\)"/>
    <numFmt numFmtId="170" formatCode="0.0"/>
    <numFmt numFmtId="171" formatCode="_-* #,##0.0\ _֏_-;\-* #,##0.0\ _֏_-;_-* &quot;-&quot;??\ _֏_-;_-@_-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0"/>
      <name val="GHEA Grapalat"/>
      <family val="3"/>
    </font>
    <font>
      <sz val="8"/>
      <name val="GHEA Grapalat"/>
      <family val="2"/>
    </font>
    <font>
      <b/>
      <sz val="10"/>
      <name val="GHEA Grapalat"/>
      <family val="3"/>
    </font>
    <font>
      <b/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9"/>
      <color indexed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8"/>
      <name val="GHEA Grapalat"/>
      <family val="2"/>
    </font>
    <font>
      <i/>
      <sz val="11"/>
      <name val="GHEA Grapalat"/>
      <family val="3"/>
    </font>
    <font>
      <sz val="11"/>
      <name val="GHEA Grapalat"/>
      <family val="2"/>
    </font>
    <font>
      <b/>
      <sz val="11"/>
      <name val="GHEA Grapalat"/>
      <family val="2"/>
    </font>
    <font>
      <sz val="12"/>
      <name val="GHEA Grapalat"/>
      <family val="3"/>
    </font>
    <font>
      <i/>
      <sz val="11"/>
      <name val="GHEA Grapalat"/>
      <family val="2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2"/>
      <color theme="1"/>
      <name val="Calibri"/>
      <family val="2"/>
      <scheme val="minor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i/>
      <sz val="10"/>
      <name val="GHEA Grapalat"/>
      <family val="2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sz val="11"/>
      <name val="GHEA Grapalat"/>
    </font>
    <font>
      <i/>
      <sz val="11"/>
      <name val="GHEA Grapalat"/>
    </font>
    <font>
      <sz val="11"/>
      <name val="GHEA Grapalat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5" fillId="0" borderId="0">
      <alignment horizontal="left" vertical="top" wrapText="1"/>
    </xf>
    <xf numFmtId="167" fontId="5" fillId="0" borderId="0" applyFill="0" applyBorder="0" applyProtection="0">
      <alignment horizontal="right" vertical="top"/>
    </xf>
    <xf numFmtId="167" fontId="15" fillId="0" borderId="0" applyFill="0" applyBorder="0" applyProtection="0">
      <alignment horizontal="right" vertical="top"/>
    </xf>
    <xf numFmtId="0" fontId="1" fillId="0" borderId="0"/>
    <xf numFmtId="0" fontId="2" fillId="8" borderId="15" applyNumberFormat="0" applyFont="0" applyAlignment="0" applyProtection="0"/>
    <xf numFmtId="0" fontId="5" fillId="0" borderId="0">
      <alignment horizontal="left" vertical="top" wrapText="1"/>
    </xf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11" applyNumberFormat="0" applyAlignment="0" applyProtection="0"/>
    <xf numFmtId="0" fontId="37" fillId="6" borderId="12" applyNumberFormat="0" applyAlignment="0" applyProtection="0"/>
    <xf numFmtId="0" fontId="38" fillId="6" borderId="11" applyNumberFormat="0" applyAlignment="0" applyProtection="0"/>
    <xf numFmtId="0" fontId="39" fillId="0" borderId="13" applyNumberFormat="0" applyFill="0" applyAlignment="0" applyProtection="0"/>
    <xf numFmtId="0" fontId="40" fillId="7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0" fontId="46" fillId="0" borderId="0"/>
    <xf numFmtId="0" fontId="46" fillId="0" borderId="0"/>
    <xf numFmtId="164" fontId="48" fillId="0" borderId="0" applyFont="0" applyFill="0" applyBorder="0" applyAlignment="0" applyProtection="0"/>
    <xf numFmtId="0" fontId="2" fillId="0" borderId="0"/>
    <xf numFmtId="0" fontId="50" fillId="4" borderId="0" applyNumberFormat="0" applyBorder="0" applyAlignment="0" applyProtection="0"/>
    <xf numFmtId="164" fontId="4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8" fillId="0" borderId="0"/>
    <xf numFmtId="164" fontId="4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9" fillId="0" borderId="0"/>
    <xf numFmtId="0" fontId="51" fillId="48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51" fillId="46" borderId="0" applyNumberFormat="0" applyBorder="0" applyAlignment="0" applyProtection="0"/>
    <xf numFmtId="164" fontId="46" fillId="0" borderId="0" applyFont="0" applyFill="0" applyBorder="0" applyAlignment="0" applyProtection="0"/>
    <xf numFmtId="0" fontId="47" fillId="34" borderId="0" applyNumberFormat="0" applyBorder="0" applyAlignment="0" applyProtection="0"/>
    <xf numFmtId="0" fontId="47" fillId="37" borderId="0" applyNumberFormat="0" applyBorder="0" applyAlignment="0" applyProtection="0"/>
    <xf numFmtId="0" fontId="52" fillId="34" borderId="0" applyNumberFormat="0" applyBorder="0" applyAlignment="0" applyProtection="0"/>
    <xf numFmtId="0" fontId="3" fillId="0" borderId="0"/>
    <xf numFmtId="0" fontId="47" fillId="43" borderId="0" applyNumberFormat="0" applyBorder="0" applyAlignment="0" applyProtection="0"/>
    <xf numFmtId="0" fontId="47" fillId="41" borderId="0" applyNumberFormat="0" applyBorder="0" applyAlignment="0" applyProtection="0"/>
    <xf numFmtId="0" fontId="51" fillId="46" borderId="0" applyNumberFormat="0" applyBorder="0" applyAlignment="0" applyProtection="0"/>
    <xf numFmtId="0" fontId="46" fillId="0" borderId="0"/>
    <xf numFmtId="0" fontId="51" fillId="45" borderId="0" applyNumberFormat="0" applyBorder="0" applyAlignment="0" applyProtection="0"/>
    <xf numFmtId="0" fontId="47" fillId="33" borderId="0" applyNumberFormat="0" applyBorder="0" applyAlignment="0" applyProtection="0"/>
    <xf numFmtId="0" fontId="47" fillId="42" borderId="0" applyNumberFormat="0" applyBorder="0" applyAlignment="0" applyProtection="0"/>
    <xf numFmtId="164" fontId="2" fillId="0" borderId="0" applyFont="0" applyFill="0" applyBorder="0" applyAlignment="0" applyProtection="0"/>
    <xf numFmtId="0" fontId="51" fillId="43" borderId="0" applyNumberFormat="0" applyBorder="0" applyAlignment="0" applyProtection="0"/>
    <xf numFmtId="0" fontId="54" fillId="52" borderId="19" applyNumberFormat="0" applyAlignment="0" applyProtection="0"/>
    <xf numFmtId="0" fontId="47" fillId="40" borderId="0" applyNumberFormat="0" applyBorder="0" applyAlignment="0" applyProtection="0"/>
    <xf numFmtId="0" fontId="48" fillId="0" borderId="0"/>
    <xf numFmtId="0" fontId="51" fillId="49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3" fillId="51" borderId="18" applyNumberFormat="0" applyAlignment="0" applyProtection="0"/>
    <xf numFmtId="0" fontId="51" fillId="50" borderId="0" applyNumberFormat="0" applyBorder="0" applyAlignment="0" applyProtection="0"/>
    <xf numFmtId="0" fontId="51" fillId="38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51" fillId="39" borderId="0" applyNumberFormat="0" applyBorder="0" applyAlignment="0" applyProtection="0"/>
    <xf numFmtId="0" fontId="51" fillId="47" borderId="0" applyNumberFormat="0" applyBorder="0" applyAlignment="0" applyProtection="0"/>
    <xf numFmtId="0" fontId="47" fillId="36" borderId="0" applyNumberFormat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60" fillId="41" borderId="18" applyNumberFormat="0" applyAlignment="0" applyProtection="0"/>
    <xf numFmtId="0" fontId="61" fillId="0" borderId="23" applyNumberFormat="0" applyFill="0" applyAlignment="0" applyProtection="0"/>
    <xf numFmtId="0" fontId="62" fillId="53" borderId="0" applyNumberFormat="0" applyBorder="0" applyAlignment="0" applyProtection="0"/>
    <xf numFmtId="1" fontId="68" fillId="0" borderId="0"/>
    <xf numFmtId="1" fontId="68" fillId="0" borderId="0"/>
    <xf numFmtId="1" fontId="68" fillId="0" borderId="0"/>
    <xf numFmtId="0" fontId="2" fillId="0" borderId="0"/>
    <xf numFmtId="0" fontId="46" fillId="0" borderId="0"/>
    <xf numFmtId="0" fontId="46" fillId="0" borderId="0"/>
    <xf numFmtId="0" fontId="3" fillId="54" borderId="24" applyNumberFormat="0" applyFont="0" applyAlignment="0" applyProtection="0"/>
    <xf numFmtId="0" fontId="63" fillId="51" borderId="25" applyNumberFormat="0" applyAlignment="0" applyProtection="0"/>
    <xf numFmtId="0" fontId="67" fillId="0" borderId="0"/>
    <xf numFmtId="0" fontId="67" fillId="0" borderId="0"/>
    <xf numFmtId="0" fontId="67" fillId="0" borderId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66" fillId="0" borderId="0" applyNumberFormat="0" applyFill="0" applyBorder="0" applyAlignment="0" applyProtection="0"/>
    <xf numFmtId="0" fontId="49" fillId="0" borderId="0"/>
    <xf numFmtId="1" fontId="68" fillId="0" borderId="0"/>
    <xf numFmtId="0" fontId="67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4" fillId="0" borderId="0" xfId="2" applyFont="1" applyFill="1" applyAlignment="1">
      <alignment vertical="center" wrapText="1"/>
    </xf>
    <xf numFmtId="166" fontId="8" fillId="0" borderId="0" xfId="0" applyNumberFormat="1" applyFont="1" applyFill="1"/>
    <xf numFmtId="3" fontId="8" fillId="0" borderId="0" xfId="0" applyNumberFormat="1" applyFont="1" applyFill="1"/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6" fontId="12" fillId="0" borderId="0" xfId="0" applyNumberFormat="1" applyFont="1" applyFill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167" fontId="13" fillId="0" borderId="1" xfId="4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left" vertical="top" wrapText="1"/>
    </xf>
    <xf numFmtId="167" fontId="13" fillId="0" borderId="1" xfId="5" applyNumberFormat="1" applyFont="1" applyBorder="1" applyAlignment="1">
      <alignment horizontal="right" vertical="top"/>
    </xf>
    <xf numFmtId="0" fontId="16" fillId="0" borderId="1" xfId="0" applyFont="1" applyBorder="1" applyAlignment="1">
      <alignment horizontal="left" vertical="top" wrapText="1"/>
    </xf>
    <xf numFmtId="167" fontId="17" fillId="0" borderId="1" xfId="4" applyNumberFormat="1" applyFont="1" applyBorder="1" applyAlignment="1">
      <alignment horizontal="right" vertical="top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9" fillId="0" borderId="0" xfId="0" applyFont="1" applyFill="1"/>
    <xf numFmtId="0" fontId="20" fillId="0" borderId="1" xfId="0" applyFont="1" applyBorder="1" applyAlignment="1">
      <alignment horizontal="left" vertical="top" wrapText="1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166" fontId="2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8" fontId="9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66" fontId="8" fillId="0" borderId="1" xfId="0" applyNumberFormat="1" applyFont="1" applyFill="1" applyBorder="1"/>
    <xf numFmtId="0" fontId="23" fillId="0" borderId="0" xfId="0" applyFont="1" applyFill="1"/>
    <xf numFmtId="0" fontId="21" fillId="0" borderId="0" xfId="6" applyFont="1" applyFill="1"/>
    <xf numFmtId="0" fontId="6" fillId="0" borderId="0" xfId="6" applyFont="1" applyFill="1"/>
    <xf numFmtId="0" fontId="24" fillId="0" borderId="1" xfId="6" applyFont="1" applyFill="1" applyBorder="1" applyAlignment="1">
      <alignment vertical="top" wrapText="1"/>
    </xf>
    <xf numFmtId="0" fontId="26" fillId="0" borderId="1" xfId="6" applyFont="1" applyFill="1" applyBorder="1" applyAlignment="1">
      <alignment horizontal="left" vertical="top" wrapText="1"/>
    </xf>
    <xf numFmtId="0" fontId="26" fillId="0" borderId="1" xfId="6" applyFont="1" applyFill="1" applyBorder="1" applyAlignment="1">
      <alignment vertical="top"/>
    </xf>
    <xf numFmtId="0" fontId="1" fillId="0" borderId="0" xfId="6" applyFill="1" applyAlignment="1">
      <alignment horizontal="left" vertical="top" wrapText="1"/>
    </xf>
    <xf numFmtId="0" fontId="15" fillId="0" borderId="0" xfId="6" applyFont="1" applyFill="1" applyAlignment="1">
      <alignment vertical="top"/>
    </xf>
    <xf numFmtId="0" fontId="15" fillId="0" borderId="0" xfId="6" applyFont="1" applyFill="1" applyAlignment="1">
      <alignment vertical="top" wrapText="1"/>
    </xf>
    <xf numFmtId="0" fontId="21" fillId="0" borderId="1" xfId="6" applyFont="1" applyFill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169" fontId="21" fillId="0" borderId="0" xfId="6" applyNumberFormat="1" applyFont="1" applyFill="1"/>
    <xf numFmtId="0" fontId="21" fillId="0" borderId="1" xfId="6" applyFont="1" applyFill="1" applyBorder="1" applyAlignment="1">
      <alignment horizontal="center" vertical="top" wrapText="1"/>
    </xf>
    <xf numFmtId="0" fontId="21" fillId="0" borderId="1" xfId="6" applyFont="1" applyFill="1" applyBorder="1" applyAlignment="1">
      <alignment wrapText="1"/>
    </xf>
    <xf numFmtId="0" fontId="21" fillId="0" borderId="4" xfId="6" applyFont="1" applyFill="1" applyBorder="1" applyAlignment="1">
      <alignment horizontal="left" vertical="top"/>
    </xf>
    <xf numFmtId="0" fontId="21" fillId="0" borderId="6" xfId="6" applyFont="1" applyFill="1" applyBorder="1" applyAlignment="1">
      <alignment horizontal="left" vertical="top"/>
    </xf>
    <xf numFmtId="169" fontId="28" fillId="0" borderId="1" xfId="6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6" fillId="0" borderId="0" xfId="3" applyFont="1" applyFill="1" applyAlignment="1">
      <alignment vertical="top" wrapText="1"/>
    </xf>
    <xf numFmtId="0" fontId="6" fillId="0" borderId="0" xfId="3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5" fillId="0" borderId="0" xfId="0" applyFont="1" applyAlignment="1">
      <alignment horizontal="right" vertical="center" wrapText="1"/>
    </xf>
    <xf numFmtId="0" fontId="21" fillId="0" borderId="0" xfId="6" applyFont="1" applyFill="1" applyBorder="1" applyAlignment="1">
      <alignment horizontal="left" vertical="top"/>
    </xf>
    <xf numFmtId="169" fontId="28" fillId="0" borderId="0" xfId="6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7" fillId="0" borderId="0" xfId="6" applyFont="1" applyFill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1" fillId="0" borderId="4" xfId="6" applyFont="1" applyFill="1" applyBorder="1" applyAlignment="1">
      <alignment horizontal="left" vertical="top"/>
    </xf>
    <xf numFmtId="0" fontId="21" fillId="0" borderId="6" xfId="6" applyFont="1" applyFill="1" applyBorder="1" applyAlignment="1">
      <alignment horizontal="left" vertical="top"/>
    </xf>
    <xf numFmtId="0" fontId="70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0" fillId="0" borderId="4" xfId="0" applyFont="1" applyBorder="1" applyAlignment="1">
      <alignment horizontal="center" vertical="top" wrapText="1"/>
    </xf>
    <xf numFmtId="0" fontId="21" fillId="0" borderId="6" xfId="6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170" fontId="70" fillId="0" borderId="1" xfId="0" applyNumberFormat="1" applyFont="1" applyBorder="1" applyAlignment="1">
      <alignment horizontal="right" vertical="top" wrapText="1"/>
    </xf>
    <xf numFmtId="167" fontId="71" fillId="0" borderId="1" xfId="0" applyNumberFormat="1" applyFont="1" applyBorder="1" applyAlignment="1">
      <alignment horizontal="right" vertical="top" wrapText="1"/>
    </xf>
    <xf numFmtId="170" fontId="69" fillId="0" borderId="1" xfId="0" applyNumberFormat="1" applyFont="1" applyBorder="1" applyAlignment="1">
      <alignment horizontal="right" vertical="top" wrapText="1"/>
    </xf>
    <xf numFmtId="0" fontId="24" fillId="0" borderId="0" xfId="6" applyFont="1" applyFill="1" applyBorder="1" applyAlignment="1">
      <alignment vertical="top" wrapText="1"/>
    </xf>
    <xf numFmtId="0" fontId="26" fillId="0" borderId="0" xfId="6" applyFont="1" applyFill="1" applyBorder="1" applyAlignment="1">
      <alignment vertical="top"/>
    </xf>
    <xf numFmtId="0" fontId="27" fillId="0" borderId="4" xfId="0" applyFont="1" applyBorder="1" applyAlignment="1">
      <alignment horizontal="left" vertical="top" wrapText="1"/>
    </xf>
    <xf numFmtId="166" fontId="22" fillId="0" borderId="1" xfId="0" applyNumberFormat="1" applyFont="1" applyFill="1" applyBorder="1"/>
    <xf numFmtId="168" fontId="13" fillId="0" borderId="1" xfId="1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vertical="center" wrapText="1"/>
    </xf>
    <xf numFmtId="168" fontId="6" fillId="0" borderId="1" xfId="1" applyNumberFormat="1" applyFont="1" applyBorder="1" applyAlignment="1">
      <alignment vertical="center"/>
    </xf>
    <xf numFmtId="168" fontId="10" fillId="0" borderId="1" xfId="1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8" fontId="4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168" fontId="27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8" fontId="21" fillId="0" borderId="1" xfId="1" applyNumberFormat="1" applyFont="1" applyFill="1" applyBorder="1" applyAlignment="1">
      <alignment horizontal="center" vertical="center"/>
    </xf>
    <xf numFmtId="168" fontId="6" fillId="0" borderId="1" xfId="1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left" vertical="top" wrapText="1"/>
    </xf>
    <xf numFmtId="168" fontId="10" fillId="0" borderId="1" xfId="0" applyNumberFormat="1" applyFont="1" applyBorder="1" applyAlignment="1">
      <alignment horizontal="left" vertical="top" wrapText="1"/>
    </xf>
    <xf numFmtId="168" fontId="10" fillId="0" borderId="1" xfId="0" applyNumberFormat="1" applyFont="1" applyFill="1" applyBorder="1" applyAlignment="1">
      <alignment horizontal="left" vertical="top" wrapText="1"/>
    </xf>
    <xf numFmtId="168" fontId="27" fillId="0" borderId="1" xfId="0" applyNumberFormat="1" applyFont="1" applyBorder="1" applyAlignment="1">
      <alignment horizontal="left" vertical="top" wrapText="1"/>
    </xf>
    <xf numFmtId="168" fontId="27" fillId="0" borderId="1" xfId="1" applyNumberFormat="1" applyFont="1" applyBorder="1" applyAlignment="1">
      <alignment horizontal="center" vertical="center"/>
    </xf>
    <xf numFmtId="171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/>
    </xf>
    <xf numFmtId="166" fontId="7" fillId="0" borderId="0" xfId="0" applyNumberFormat="1" applyFont="1" applyFill="1" applyAlignment="1">
      <alignment horizontal="center" wrapText="1"/>
    </xf>
    <xf numFmtId="166" fontId="21" fillId="0" borderId="4" xfId="0" applyNumberFormat="1" applyFont="1" applyFill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top"/>
    </xf>
    <xf numFmtId="0" fontId="27" fillId="0" borderId="4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1" fillId="0" borderId="4" xfId="6" applyFont="1" applyFill="1" applyBorder="1" applyAlignment="1">
      <alignment horizontal="center" vertical="top"/>
    </xf>
    <xf numFmtId="0" fontId="21" fillId="0" borderId="6" xfId="6" applyFont="1" applyFill="1" applyBorder="1" applyAlignment="1">
      <alignment horizontal="center" vertical="top"/>
    </xf>
    <xf numFmtId="0" fontId="21" fillId="0" borderId="2" xfId="6" applyFont="1" applyFill="1" applyBorder="1" applyAlignment="1">
      <alignment horizontal="center" vertical="top" wrapText="1"/>
    </xf>
    <xf numFmtId="0" fontId="21" fillId="0" borderId="7" xfId="6" applyFont="1" applyFill="1" applyBorder="1" applyAlignment="1">
      <alignment horizontal="center" vertical="top" wrapText="1"/>
    </xf>
    <xf numFmtId="0" fontId="21" fillId="0" borderId="3" xfId="6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center"/>
    </xf>
    <xf numFmtId="0" fontId="25" fillId="0" borderId="0" xfId="6" applyFont="1" applyFill="1" applyAlignment="1">
      <alignment horizontal="center" vertical="center"/>
    </xf>
    <xf numFmtId="0" fontId="7" fillId="0" borderId="0" xfId="6" applyFont="1" applyFill="1" applyAlignment="1">
      <alignment horizontal="center" vertical="top" wrapText="1"/>
    </xf>
    <xf numFmtId="0" fontId="7" fillId="0" borderId="0" xfId="6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</cellXfs>
  <cellStyles count="131">
    <cellStyle name="20% - Accent1 2" xfId="79"/>
    <cellStyle name="20% - Accent2 2" xfId="70"/>
    <cellStyle name="20% - Accent3 2" xfId="92"/>
    <cellStyle name="20% - Accent4 2" xfId="93"/>
    <cellStyle name="20% - Accent5 2" xfId="84"/>
    <cellStyle name="20% - Accent6 2" xfId="75"/>
    <cellStyle name="20% — акцент1 2" xfId="26"/>
    <cellStyle name="20% — акцент2 2" xfId="30"/>
    <cellStyle name="20% — акцент3 2" xfId="34"/>
    <cellStyle name="20% — акцент4 2" xfId="38"/>
    <cellStyle name="20% — акцент5 2" xfId="42"/>
    <cellStyle name="20% — акцент6 2" xfId="46"/>
    <cellStyle name="40% - Accent1 2" xfId="66"/>
    <cellStyle name="40% - Accent2 2" xfId="74"/>
    <cellStyle name="40% - Accent3 2" xfId="71"/>
    <cellStyle name="40% - Accent4 2" xfId="96"/>
    <cellStyle name="40% - Accent5 2" xfId="80"/>
    <cellStyle name="40% - Accent6 2" xfId="67"/>
    <cellStyle name="40% — акцент1 2" xfId="27"/>
    <cellStyle name="40% — акцент2 2" xfId="31"/>
    <cellStyle name="40% — акцент3 2" xfId="35"/>
    <cellStyle name="40% — акцент4 2" xfId="39"/>
    <cellStyle name="40% — акцент5 2" xfId="43"/>
    <cellStyle name="40% — акцент6 2" xfId="47"/>
    <cellStyle name="60% - Accent1 2" xfId="78"/>
    <cellStyle name="60% - Accent2 2" xfId="82"/>
    <cellStyle name="60% - Accent3 2" xfId="87"/>
    <cellStyle name="60% - Accent4 2" xfId="88"/>
    <cellStyle name="60% - Accent5 2" xfId="76"/>
    <cellStyle name="60% - Accent6 2" xfId="94"/>
    <cellStyle name="60% — акцент1 2" xfId="28"/>
    <cellStyle name="60% — акцент2 2" xfId="32"/>
    <cellStyle name="60% — акцент3 2" xfId="36"/>
    <cellStyle name="60% — акцент4 2" xfId="40"/>
    <cellStyle name="60% — акцент5 2" xfId="44"/>
    <cellStyle name="60% — акцент6 2" xfId="48"/>
    <cellStyle name="Accent1 2" xfId="95"/>
    <cellStyle name="Accent2 2" xfId="65"/>
    <cellStyle name="Accent3 2" xfId="86"/>
    <cellStyle name="Accent4 2" xfId="91"/>
    <cellStyle name="Accent5 2" xfId="68"/>
    <cellStyle name="Accent6 2" xfId="90"/>
    <cellStyle name="Bad 2" xfId="72"/>
    <cellStyle name="Calculation 2" xfId="89"/>
    <cellStyle name="Check Cell 2" xfId="83"/>
    <cellStyle name="Comma 2" xfId="57"/>
    <cellStyle name="Comma 2 2" xfId="53"/>
    <cellStyle name="Comma 2 2 2" xfId="97"/>
    <cellStyle name="Comma 2 3" xfId="56"/>
    <cellStyle name="Comma 3" xfId="61"/>
    <cellStyle name="Comma 3 2" xfId="98"/>
    <cellStyle name="Comma 3 2 2" xfId="129"/>
    <cellStyle name="Comma 4" xfId="69"/>
    <cellStyle name="Comma 5" xfId="81"/>
    <cellStyle name="Comma 6" xfId="128"/>
    <cellStyle name="Explanatory Text 2" xfId="99"/>
    <cellStyle name="Good 2" xfId="100"/>
    <cellStyle name="Heading 1 2" xfId="101"/>
    <cellStyle name="Heading 2 2" xfId="102"/>
    <cellStyle name="Heading 3 2" xfId="103"/>
    <cellStyle name="Heading 4 2" xfId="104"/>
    <cellStyle name="Input 2" xfId="105"/>
    <cellStyle name="Linked Cell 2" xfId="106"/>
    <cellStyle name="Neutral 2" xfId="55"/>
    <cellStyle name="Neutral 3" xfId="107"/>
    <cellStyle name="Normal 10" xfId="126"/>
    <cellStyle name="Normal 11" xfId="127"/>
    <cellStyle name="Normal 2" xfId="6"/>
    <cellStyle name="Normal 2 2" xfId="108"/>
    <cellStyle name="Normal 2 3" xfId="109"/>
    <cellStyle name="Normal 2 4" xfId="62"/>
    <cellStyle name="Normal 3" xfId="51"/>
    <cellStyle name="Normal 3 2" xfId="64"/>
    <cellStyle name="Normal 3 2 2" xfId="110"/>
    <cellStyle name="Normal 3 3" xfId="60"/>
    <cellStyle name="Normal 3_HavelvacN2axjusakN3" xfId="85"/>
    <cellStyle name="Normal 4" xfId="52"/>
    <cellStyle name="Normal 4 2" xfId="73"/>
    <cellStyle name="Normal 5" xfId="2"/>
    <cellStyle name="Normal 5 2" xfId="111"/>
    <cellStyle name="Normal 5 2 2" xfId="130"/>
    <cellStyle name="Normal 5 3" xfId="77"/>
    <cellStyle name="Normal 6" xfId="112"/>
    <cellStyle name="Normal 7" xfId="113"/>
    <cellStyle name="Normal 8" xfId="3"/>
    <cellStyle name="Normal 8 2" xfId="54"/>
    <cellStyle name="Normal 9" xfId="125"/>
    <cellStyle name="Normal_General 17.02.04" xfId="49"/>
    <cellStyle name="Note 2" xfId="114"/>
    <cellStyle name="Output 2" xfId="115"/>
    <cellStyle name="Percent 2" xfId="59"/>
    <cellStyle name="SN_241" xfId="4"/>
    <cellStyle name="SN_b" xfId="5"/>
    <cellStyle name="Style 1" xfId="116"/>
    <cellStyle name="Style 1 2" xfId="117"/>
    <cellStyle name="Style 1 2 2" xfId="124"/>
    <cellStyle name="Style 1_verchnakan_ax21-25_2018" xfId="118"/>
    <cellStyle name="Title 2" xfId="119"/>
    <cellStyle name="Total 2" xfId="120"/>
    <cellStyle name="Warning Text 2" xfId="121"/>
    <cellStyle name="Акцент1 2" xfId="25"/>
    <cellStyle name="Акцент2 2" xfId="29"/>
    <cellStyle name="Акцент3 2" xfId="33"/>
    <cellStyle name="Акцент4 2" xfId="37"/>
    <cellStyle name="Акцент5 2" xfId="41"/>
    <cellStyle name="Акцент6 2" xfId="45"/>
    <cellStyle name="Ввод  2" xfId="17"/>
    <cellStyle name="Вывод 2" xfId="18"/>
    <cellStyle name="Вычисление 2" xfId="19"/>
    <cellStyle name="Заголовок 1 2" xfId="10"/>
    <cellStyle name="Заголовок 2 2" xfId="11"/>
    <cellStyle name="Заголовок 3 2" xfId="12"/>
    <cellStyle name="Заголовок 4 2" xfId="13"/>
    <cellStyle name="Итог 2" xfId="24"/>
    <cellStyle name="Контрольная ячейка 2" xfId="21"/>
    <cellStyle name="Название 2" xfId="9"/>
    <cellStyle name="Нейтральный 2" xfId="16"/>
    <cellStyle name="Обычный" xfId="0" builtinId="0"/>
    <cellStyle name="Обычный 2" xfId="8"/>
    <cellStyle name="Обычный 2 2" xfId="123"/>
    <cellStyle name="Обычный 2 3" xfId="122"/>
    <cellStyle name="Обычный 3" xfId="58"/>
    <cellStyle name="Плохой 2" xfId="15"/>
    <cellStyle name="Пояснение 2" xfId="23"/>
    <cellStyle name="Примечание" xfId="7" builtinId="10" customBuiltin="1"/>
    <cellStyle name="Связанная ячейка 2" xfId="20"/>
    <cellStyle name="Текст предупреждения 2" xfId="22"/>
    <cellStyle name="Финансовый" xfId="1" builtinId="3"/>
    <cellStyle name="Финансовый 2" xfId="50"/>
    <cellStyle name="Финансовый 3" xfId="63"/>
    <cellStyle name="Хороший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Normal="100" zoomScaleSheetLayoutView="100" workbookViewId="0">
      <selection activeCell="C20" sqref="C20"/>
    </sheetView>
  </sheetViews>
  <sheetFormatPr defaultRowHeight="17.25"/>
  <cols>
    <col min="1" max="1" width="8.140625" style="17" customWidth="1"/>
    <col min="2" max="2" width="9.28515625" style="17" customWidth="1"/>
    <col min="3" max="3" width="49.42578125" style="17" customWidth="1"/>
    <col min="4" max="4" width="15.42578125" style="17" hidden="1" customWidth="1"/>
    <col min="5" max="5" width="16.42578125" style="17" customWidth="1"/>
    <col min="6" max="6" width="14.85546875" style="17" customWidth="1"/>
    <col min="7" max="7" width="16.28515625" style="17" customWidth="1"/>
    <col min="8" max="8" width="11.5703125" style="17" bestFit="1" customWidth="1"/>
    <col min="9" max="9" width="11.7109375" style="17" bestFit="1" customWidth="1"/>
    <col min="10" max="10" width="12.140625" style="17" bestFit="1" customWidth="1"/>
    <col min="11" max="11" width="11.85546875" style="17" bestFit="1" customWidth="1"/>
    <col min="12" max="16384" width="9.140625" style="17"/>
  </cols>
  <sheetData>
    <row r="1" spans="1:7" s="1" customFormat="1" ht="16.5" customHeight="1">
      <c r="E1" s="48"/>
      <c r="G1" s="49" t="s">
        <v>0</v>
      </c>
    </row>
    <row r="2" spans="1:7" s="1" customFormat="1" ht="16.5" customHeight="1">
      <c r="F2" s="50"/>
      <c r="G2" s="64" t="s">
        <v>88</v>
      </c>
    </row>
    <row r="3" spans="1:7" s="1" customFormat="1" ht="17.25" customHeight="1">
      <c r="F3" s="51"/>
      <c r="G3" s="65" t="s">
        <v>84</v>
      </c>
    </row>
    <row r="4" spans="1:7" s="2" customFormat="1" ht="75.75" customHeight="1">
      <c r="A4" s="96" t="s">
        <v>89</v>
      </c>
      <c r="B4" s="96"/>
      <c r="C4" s="96"/>
      <c r="D4" s="96"/>
      <c r="E4" s="96"/>
      <c r="F4" s="96"/>
      <c r="G4" s="96"/>
    </row>
    <row r="5" spans="1:7" s="2" customFormat="1">
      <c r="A5" s="3"/>
    </row>
    <row r="6" spans="1:7" s="2" customFormat="1">
      <c r="A6" s="4"/>
      <c r="B6" s="4"/>
      <c r="C6" s="4"/>
      <c r="D6" s="4"/>
      <c r="E6" s="4"/>
      <c r="F6" s="4"/>
      <c r="G6" s="5" t="s">
        <v>1</v>
      </c>
    </row>
    <row r="7" spans="1:7" s="2" customFormat="1" ht="60.75" customHeight="1">
      <c r="A7" s="97" t="s">
        <v>2</v>
      </c>
      <c r="B7" s="97"/>
      <c r="C7" s="98" t="s">
        <v>3</v>
      </c>
      <c r="D7" s="69"/>
      <c r="E7" s="101" t="s">
        <v>83</v>
      </c>
      <c r="F7" s="102"/>
      <c r="G7" s="103"/>
    </row>
    <row r="8" spans="1:7" s="2" customFormat="1" ht="39.75" customHeight="1">
      <c r="A8" s="60" t="s">
        <v>4</v>
      </c>
      <c r="B8" s="60" t="s">
        <v>87</v>
      </c>
      <c r="C8" s="99"/>
      <c r="D8" s="100" t="s">
        <v>95</v>
      </c>
      <c r="E8" s="100" t="s">
        <v>86</v>
      </c>
      <c r="F8" s="100" t="s">
        <v>31</v>
      </c>
      <c r="G8" s="100" t="s">
        <v>32</v>
      </c>
    </row>
    <row r="9" spans="1:7" s="8" customFormat="1" ht="13.5" customHeight="1">
      <c r="A9" s="6">
        <v>1</v>
      </c>
      <c r="B9" s="6">
        <v>2</v>
      </c>
      <c r="C9" s="7">
        <v>3</v>
      </c>
      <c r="D9" s="100"/>
      <c r="E9" s="100"/>
      <c r="F9" s="100"/>
      <c r="G9" s="100"/>
    </row>
    <row r="10" spans="1:7" s="2" customFormat="1">
      <c r="A10" s="9"/>
      <c r="B10" s="9"/>
      <c r="C10" s="9" t="s">
        <v>9</v>
      </c>
      <c r="D10" s="10">
        <f>D11+D25</f>
        <v>0</v>
      </c>
      <c r="E10" s="10">
        <f>E11+E25</f>
        <v>0</v>
      </c>
      <c r="F10" s="10">
        <f>F11+F25</f>
        <v>0</v>
      </c>
      <c r="G10" s="10">
        <f>G11+G25</f>
        <v>0</v>
      </c>
    </row>
    <row r="11" spans="1:7" s="2" customFormat="1" ht="33">
      <c r="A11" s="11"/>
      <c r="B11" s="11"/>
      <c r="C11" s="9" t="s">
        <v>57</v>
      </c>
      <c r="D11" s="72">
        <f>D19</f>
        <v>365882.32500000001</v>
      </c>
      <c r="E11" s="12">
        <f>E19</f>
        <v>487843.2</v>
      </c>
      <c r="F11" s="12">
        <f>F19</f>
        <v>731764.7</v>
      </c>
      <c r="G11" s="12">
        <f>G19</f>
        <v>975686.3</v>
      </c>
    </row>
    <row r="12" spans="1:7" s="2" customFormat="1">
      <c r="A12" s="11">
        <v>1138</v>
      </c>
      <c r="B12" s="11"/>
      <c r="C12" s="63" t="s">
        <v>10</v>
      </c>
      <c r="D12" s="72">
        <f>D11</f>
        <v>365882.32500000001</v>
      </c>
      <c r="E12" s="12">
        <f>E11</f>
        <v>487843.2</v>
      </c>
      <c r="F12" s="12">
        <f>F11</f>
        <v>731764.7</v>
      </c>
      <c r="G12" s="12">
        <f>G11</f>
        <v>975686.3</v>
      </c>
    </row>
    <row r="13" spans="1:7" s="2" customFormat="1">
      <c r="A13" s="11"/>
      <c r="B13" s="11"/>
      <c r="C13" s="15" t="s">
        <v>58</v>
      </c>
      <c r="D13" s="15"/>
      <c r="E13" s="15"/>
      <c r="F13" s="11"/>
      <c r="G13" s="11"/>
    </row>
    <row r="14" spans="1:7" s="2" customFormat="1">
      <c r="A14" s="11"/>
      <c r="B14" s="11"/>
      <c r="C14" s="13" t="s">
        <v>11</v>
      </c>
      <c r="D14" s="13"/>
      <c r="E14" s="13"/>
      <c r="F14" s="13"/>
      <c r="G14" s="11"/>
    </row>
    <row r="15" spans="1:7" s="2" customFormat="1" ht="49.5">
      <c r="A15" s="11"/>
      <c r="B15" s="11"/>
      <c r="C15" s="15" t="s">
        <v>59</v>
      </c>
      <c r="D15" s="15"/>
      <c r="E15" s="15"/>
      <c r="F15" s="11"/>
      <c r="G15" s="11"/>
    </row>
    <row r="16" spans="1:7" s="2" customFormat="1">
      <c r="A16" s="11"/>
      <c r="B16" s="11"/>
      <c r="C16" s="13" t="s">
        <v>12</v>
      </c>
      <c r="D16" s="13"/>
      <c r="E16" s="13"/>
      <c r="F16" s="13"/>
      <c r="G16" s="11"/>
    </row>
    <row r="17" spans="1:7" s="2" customFormat="1" ht="75" customHeight="1">
      <c r="A17" s="11"/>
      <c r="B17" s="11"/>
      <c r="C17" s="15" t="s">
        <v>60</v>
      </c>
      <c r="D17" s="15"/>
      <c r="E17" s="15"/>
      <c r="F17" s="11"/>
      <c r="G17" s="11"/>
    </row>
    <row r="18" spans="1:7" s="2" customFormat="1" ht="17.25" customHeight="1">
      <c r="A18" s="55" t="s">
        <v>13</v>
      </c>
      <c r="B18" s="56"/>
      <c r="C18" s="1" t="s">
        <v>13</v>
      </c>
      <c r="D18" s="1"/>
      <c r="E18" s="56"/>
      <c r="F18" s="56"/>
      <c r="G18" s="57"/>
    </row>
    <row r="19" spans="1:7" s="2" customFormat="1">
      <c r="A19" s="11"/>
      <c r="B19" s="11" t="s">
        <v>14</v>
      </c>
      <c r="C19" s="63" t="s">
        <v>15</v>
      </c>
      <c r="D19" s="70">
        <v>365882.32500000001</v>
      </c>
      <c r="E19" s="14">
        <v>487843.2</v>
      </c>
      <c r="F19" s="14">
        <v>731764.7</v>
      </c>
      <c r="G19" s="14">
        <v>975686.3</v>
      </c>
    </row>
    <row r="20" spans="1:7" s="2" customFormat="1" ht="90.75" customHeight="1">
      <c r="A20" s="11"/>
      <c r="B20" s="11"/>
      <c r="C20" s="15" t="s">
        <v>61</v>
      </c>
      <c r="D20" s="15"/>
      <c r="E20" s="15"/>
      <c r="F20" s="11"/>
      <c r="G20" s="11"/>
    </row>
    <row r="21" spans="1:7" s="2" customFormat="1">
      <c r="A21" s="11"/>
      <c r="B21" s="11"/>
      <c r="C21" s="63" t="s">
        <v>16</v>
      </c>
      <c r="D21" s="63"/>
      <c r="E21" s="11"/>
      <c r="F21" s="11"/>
      <c r="G21" s="11"/>
    </row>
    <row r="22" spans="1:7" s="2" customFormat="1" ht="90.75" customHeight="1">
      <c r="A22" s="11"/>
      <c r="B22" s="11"/>
      <c r="C22" s="15" t="s">
        <v>62</v>
      </c>
      <c r="D22" s="15"/>
      <c r="E22" s="15"/>
      <c r="F22" s="11"/>
      <c r="G22" s="11"/>
    </row>
    <row r="23" spans="1:7" s="2" customFormat="1">
      <c r="A23" s="11"/>
      <c r="B23" s="11"/>
      <c r="C23" s="63" t="s">
        <v>17</v>
      </c>
      <c r="D23" s="63"/>
      <c r="E23" s="11"/>
      <c r="F23" s="11"/>
      <c r="G23" s="11"/>
    </row>
    <row r="24" spans="1:7" s="2" customFormat="1">
      <c r="A24" s="11"/>
      <c r="B24" s="11"/>
      <c r="C24" s="11" t="s">
        <v>18</v>
      </c>
      <c r="D24" s="11"/>
      <c r="E24" s="11"/>
      <c r="F24" s="11"/>
      <c r="G24" s="11"/>
    </row>
    <row r="25" spans="1:7">
      <c r="A25" s="15"/>
      <c r="B25" s="15"/>
      <c r="C25" s="16" t="s">
        <v>19</v>
      </c>
      <c r="D25" s="71">
        <f>D26</f>
        <v>-365882.32500000001</v>
      </c>
      <c r="E25" s="14">
        <f>-487843.2</f>
        <v>-487843.2</v>
      </c>
      <c r="F25" s="14">
        <f>-731764.7</f>
        <v>-731764.7</v>
      </c>
      <c r="G25" s="14">
        <v>-975686.3</v>
      </c>
    </row>
    <row r="26" spans="1:7">
      <c r="A26" s="15" t="s">
        <v>20</v>
      </c>
      <c r="B26" s="15"/>
      <c r="C26" s="18" t="s">
        <v>10</v>
      </c>
      <c r="D26" s="14">
        <f>D33</f>
        <v>-365882.32500000001</v>
      </c>
      <c r="E26" s="14">
        <f>E25</f>
        <v>-487843.2</v>
      </c>
      <c r="F26" s="14">
        <f>F25</f>
        <v>-731764.7</v>
      </c>
      <c r="G26" s="14">
        <f>G25</f>
        <v>-975686.3</v>
      </c>
    </row>
    <row r="27" spans="1:7">
      <c r="A27" s="15"/>
      <c r="B27" s="15"/>
      <c r="C27" s="15" t="s">
        <v>21</v>
      </c>
      <c r="D27" s="15"/>
      <c r="E27" s="15"/>
      <c r="F27" s="11"/>
      <c r="G27" s="11"/>
    </row>
    <row r="28" spans="1:7">
      <c r="A28" s="15"/>
      <c r="B28" s="15"/>
      <c r="C28" s="18" t="s">
        <v>11</v>
      </c>
      <c r="D28" s="18"/>
      <c r="E28" s="18"/>
      <c r="F28" s="11"/>
      <c r="G28" s="11"/>
    </row>
    <row r="29" spans="1:7" ht="56.25" customHeight="1">
      <c r="A29" s="15"/>
      <c r="B29" s="15"/>
      <c r="C29" s="15" t="s">
        <v>22</v>
      </c>
      <c r="D29" s="15"/>
      <c r="E29" s="15"/>
      <c r="F29" s="11"/>
      <c r="G29" s="11"/>
    </row>
    <row r="30" spans="1:7">
      <c r="A30" s="15"/>
      <c r="B30" s="15"/>
      <c r="C30" s="18" t="s">
        <v>12</v>
      </c>
      <c r="D30" s="18"/>
      <c r="E30" s="18"/>
      <c r="F30" s="11"/>
      <c r="G30" s="11"/>
    </row>
    <row r="31" spans="1:7" ht="49.5">
      <c r="A31" s="15"/>
      <c r="B31" s="15"/>
      <c r="C31" s="15" t="s">
        <v>23</v>
      </c>
      <c r="D31" s="15"/>
      <c r="E31" s="15"/>
      <c r="F31" s="11"/>
      <c r="G31" s="11"/>
    </row>
    <row r="32" spans="1:7" s="2" customFormat="1" ht="16.5" customHeight="1">
      <c r="A32" s="58"/>
      <c r="B32" s="58"/>
      <c r="C32" s="1" t="s">
        <v>13</v>
      </c>
      <c r="D32" s="1"/>
      <c r="E32" s="58"/>
      <c r="F32" s="58"/>
      <c r="G32" s="58"/>
    </row>
    <row r="33" spans="1:7">
      <c r="A33" s="15"/>
      <c r="B33" s="15" t="s">
        <v>14</v>
      </c>
      <c r="C33" s="18" t="s">
        <v>15</v>
      </c>
      <c r="D33" s="14">
        <v>-365882.32500000001</v>
      </c>
      <c r="E33" s="14">
        <f>E26</f>
        <v>-487843.2</v>
      </c>
      <c r="F33" s="14">
        <f>F26</f>
        <v>-731764.7</v>
      </c>
      <c r="G33" s="14">
        <f>G26</f>
        <v>-975686.3</v>
      </c>
    </row>
    <row r="34" spans="1:7">
      <c r="A34" s="15"/>
      <c r="B34" s="15"/>
      <c r="C34" s="15" t="s">
        <v>21</v>
      </c>
      <c r="D34" s="15"/>
      <c r="E34" s="15"/>
      <c r="F34" s="11"/>
      <c r="G34" s="11"/>
    </row>
    <row r="35" spans="1:7">
      <c r="A35" s="15"/>
      <c r="B35" s="15"/>
      <c r="C35" s="18" t="s">
        <v>16</v>
      </c>
      <c r="D35" s="18"/>
      <c r="E35" s="18"/>
      <c r="F35" s="11"/>
      <c r="G35" s="11"/>
    </row>
    <row r="36" spans="1:7" ht="69" customHeight="1">
      <c r="A36" s="15"/>
      <c r="B36" s="15"/>
      <c r="C36" s="15" t="s">
        <v>24</v>
      </c>
      <c r="D36" s="15"/>
      <c r="E36" s="15"/>
      <c r="F36" s="11"/>
      <c r="G36" s="11"/>
    </row>
    <row r="37" spans="1:7">
      <c r="A37" s="15"/>
      <c r="B37" s="15"/>
      <c r="C37" s="18" t="s">
        <v>17</v>
      </c>
      <c r="D37" s="18"/>
      <c r="E37" s="18"/>
      <c r="F37" s="11"/>
      <c r="G37" s="11"/>
    </row>
    <row r="38" spans="1:7">
      <c r="A38" s="15"/>
      <c r="B38" s="15"/>
      <c r="C38" s="15" t="s">
        <v>18</v>
      </c>
      <c r="D38" s="15"/>
      <c r="E38" s="15"/>
      <c r="F38" s="11"/>
      <c r="G38" s="11"/>
    </row>
  </sheetData>
  <mergeCells count="8">
    <mergeCell ref="A4:G4"/>
    <mergeCell ref="A7:B7"/>
    <mergeCell ref="C7:C8"/>
    <mergeCell ref="E8:E9"/>
    <mergeCell ref="F8:F9"/>
    <mergeCell ref="G8:G9"/>
    <mergeCell ref="E7:G7"/>
    <mergeCell ref="D8:D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topLeftCell="A22" zoomScaleNormal="100" zoomScaleSheetLayoutView="100" workbookViewId="0">
      <selection activeCell="F30" sqref="F30"/>
    </sheetView>
  </sheetViews>
  <sheetFormatPr defaultRowHeight="15.75"/>
  <cols>
    <col min="1" max="1" width="7.28515625" style="29" customWidth="1"/>
    <col min="2" max="2" width="6.85546875" style="29" customWidth="1"/>
    <col min="3" max="3" width="6.28515625" style="29" customWidth="1"/>
    <col min="4" max="4" width="8.28515625" style="29" customWidth="1"/>
    <col min="5" max="5" width="7.140625" style="29" customWidth="1"/>
    <col min="6" max="6" width="42.5703125" style="29" customWidth="1"/>
    <col min="7" max="7" width="17.140625" style="29" hidden="1" customWidth="1"/>
    <col min="8" max="8" width="14.140625" style="29" customWidth="1"/>
    <col min="9" max="9" width="18" style="29" customWidth="1"/>
    <col min="10" max="10" width="16.5703125" style="29" customWidth="1"/>
    <col min="11" max="11" width="10.85546875" style="29" bestFit="1" customWidth="1"/>
    <col min="12" max="16384" width="9.140625" style="29"/>
  </cols>
  <sheetData>
    <row r="1" spans="1:11" s="1" customFormat="1" ht="16.5" customHeight="1">
      <c r="A1" s="19"/>
      <c r="B1" s="19"/>
      <c r="C1" s="19"/>
      <c r="D1" s="19"/>
      <c r="J1" s="49" t="s">
        <v>90</v>
      </c>
    </row>
    <row r="2" spans="1:11" s="1" customFormat="1" ht="16.5" customHeight="1">
      <c r="A2" s="19"/>
      <c r="B2" s="19"/>
      <c r="C2" s="19"/>
      <c r="D2" s="19"/>
      <c r="I2" s="50" t="s">
        <v>88</v>
      </c>
      <c r="J2" s="50"/>
    </row>
    <row r="3" spans="1:11" s="1" customFormat="1" ht="16.5" customHeight="1">
      <c r="A3" s="19"/>
      <c r="B3" s="19"/>
      <c r="C3" s="19"/>
      <c r="D3" s="19"/>
      <c r="H3" s="104" t="s">
        <v>84</v>
      </c>
      <c r="I3" s="104"/>
      <c r="J3" s="104"/>
      <c r="K3" s="51"/>
    </row>
    <row r="4" spans="1:11" s="1" customFormat="1" ht="16.5" customHeight="1">
      <c r="A4" s="19"/>
      <c r="B4" s="19"/>
      <c r="C4" s="19"/>
      <c r="D4" s="19"/>
      <c r="E4" s="20"/>
    </row>
    <row r="5" spans="1:11" s="2" customFormat="1" ht="45" customHeight="1">
      <c r="A5" s="105" t="s">
        <v>91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1" s="2" customFormat="1" ht="17.25">
      <c r="D6" s="3"/>
    </row>
    <row r="7" spans="1:11" s="2" customFormat="1" ht="17.25">
      <c r="D7" s="4"/>
      <c r="E7" s="4"/>
      <c r="F7" s="4"/>
      <c r="G7" s="4"/>
      <c r="H7" s="4"/>
      <c r="I7" s="110" t="s">
        <v>1</v>
      </c>
      <c r="J7" s="110"/>
    </row>
    <row r="8" spans="1:11" s="2" customFormat="1" ht="47.25" customHeight="1">
      <c r="A8" s="106" t="s">
        <v>25</v>
      </c>
      <c r="B8" s="107"/>
      <c r="C8" s="108"/>
      <c r="D8" s="109" t="s">
        <v>2</v>
      </c>
      <c r="E8" s="109"/>
      <c r="F8" s="97" t="s">
        <v>26</v>
      </c>
      <c r="G8" s="66"/>
      <c r="H8" s="101" t="s">
        <v>27</v>
      </c>
      <c r="I8" s="102"/>
      <c r="J8" s="103"/>
    </row>
    <row r="9" spans="1:11" s="2" customFormat="1" ht="33" customHeight="1">
      <c r="A9" s="21" t="s">
        <v>28</v>
      </c>
      <c r="B9" s="21" t="s">
        <v>29</v>
      </c>
      <c r="C9" s="21" t="s">
        <v>30</v>
      </c>
      <c r="D9" s="22" t="s">
        <v>4</v>
      </c>
      <c r="E9" s="95" t="s">
        <v>5</v>
      </c>
      <c r="F9" s="97"/>
      <c r="G9" s="100" t="s">
        <v>95</v>
      </c>
      <c r="H9" s="126" t="s">
        <v>86</v>
      </c>
      <c r="I9" s="126" t="s">
        <v>31</v>
      </c>
      <c r="J9" s="126" t="s">
        <v>32</v>
      </c>
    </row>
    <row r="10" spans="1:11" s="8" customFormat="1" ht="13.5" customHeight="1">
      <c r="A10" s="6"/>
      <c r="B10" s="6"/>
      <c r="C10" s="7"/>
      <c r="D10" s="6"/>
      <c r="E10" s="6"/>
      <c r="F10" s="6"/>
      <c r="G10" s="100"/>
      <c r="H10" s="126"/>
      <c r="I10" s="126"/>
      <c r="J10" s="126"/>
    </row>
    <row r="11" spans="1:11" s="2" customFormat="1" ht="17.25">
      <c r="A11" s="76"/>
      <c r="B11" s="76"/>
      <c r="C11" s="76"/>
      <c r="D11" s="24"/>
      <c r="E11" s="24"/>
      <c r="F11" s="9" t="s">
        <v>37</v>
      </c>
      <c r="G11" s="77">
        <f>+G13+G32</f>
        <v>0</v>
      </c>
      <c r="H11" s="77">
        <f>+H13+H32</f>
        <v>0</v>
      </c>
      <c r="I11" s="77">
        <f>+I13+I32</f>
        <v>0</v>
      </c>
      <c r="J11" s="77">
        <f>+J13+J32</f>
        <v>0</v>
      </c>
    </row>
    <row r="12" spans="1:11" s="4" customFormat="1" ht="16.5">
      <c r="A12" s="24"/>
      <c r="B12" s="24"/>
      <c r="C12" s="24"/>
      <c r="D12" s="24"/>
      <c r="E12" s="24"/>
      <c r="F12" s="24" t="s">
        <v>33</v>
      </c>
      <c r="G12" s="24"/>
      <c r="H12" s="24"/>
      <c r="I12" s="25"/>
      <c r="J12" s="25"/>
    </row>
    <row r="13" spans="1:11" s="26" customFormat="1" ht="49.5">
      <c r="A13" s="46" t="s">
        <v>64</v>
      </c>
      <c r="B13" s="24"/>
      <c r="C13" s="24"/>
      <c r="D13" s="24"/>
      <c r="E13" s="24"/>
      <c r="F13" s="9" t="s">
        <v>65</v>
      </c>
      <c r="G13" s="78">
        <v>365882.32500000001</v>
      </c>
      <c r="H13" s="79">
        <v>487843.2</v>
      </c>
      <c r="I13" s="79">
        <v>731764.7</v>
      </c>
      <c r="J13" s="79">
        <v>975686.3</v>
      </c>
    </row>
    <row r="14" spans="1:11" s="26" customFormat="1" ht="16.5">
      <c r="A14" s="24"/>
      <c r="B14" s="24"/>
      <c r="C14" s="24"/>
      <c r="D14" s="24"/>
      <c r="E14" s="24"/>
      <c r="F14" s="24" t="s">
        <v>33</v>
      </c>
      <c r="G14" s="23"/>
      <c r="H14" s="23"/>
      <c r="I14" s="80"/>
      <c r="J14" s="80"/>
    </row>
    <row r="15" spans="1:11" s="26" customFormat="1" ht="33">
      <c r="A15" s="24"/>
      <c r="B15" s="46" t="s">
        <v>63</v>
      </c>
      <c r="C15" s="24"/>
      <c r="D15" s="24"/>
      <c r="E15" s="24"/>
      <c r="F15" s="9" t="s">
        <v>66</v>
      </c>
      <c r="G15" s="81">
        <f>G17</f>
        <v>365882.32500000001</v>
      </c>
      <c r="H15" s="82">
        <f t="shared" ref="H15" si="0">+H17</f>
        <v>487843.2</v>
      </c>
      <c r="I15" s="82">
        <f>+I17</f>
        <v>731764.72499999986</v>
      </c>
      <c r="J15" s="82">
        <f>+J17</f>
        <v>975686.29999999993</v>
      </c>
    </row>
    <row r="16" spans="1:11" s="26" customFormat="1" ht="16.5">
      <c r="A16" s="24"/>
      <c r="B16" s="24"/>
      <c r="C16" s="24"/>
      <c r="D16" s="24"/>
      <c r="E16" s="24"/>
      <c r="F16" s="24" t="s">
        <v>33</v>
      </c>
      <c r="G16" s="68"/>
      <c r="H16" s="68"/>
      <c r="I16" s="82"/>
      <c r="J16" s="82"/>
    </row>
    <row r="17" spans="1:11" s="26" customFormat="1" ht="16.5">
      <c r="A17" s="24"/>
      <c r="B17" s="24"/>
      <c r="C17" s="46" t="s">
        <v>69</v>
      </c>
      <c r="D17" s="24"/>
      <c r="E17" s="24"/>
      <c r="F17" s="9" t="s">
        <v>58</v>
      </c>
      <c r="G17" s="81">
        <f>G19</f>
        <v>365882.32500000001</v>
      </c>
      <c r="H17" s="82">
        <f>+H19</f>
        <v>487843.2</v>
      </c>
      <c r="I17" s="82">
        <f>+I19</f>
        <v>731764.72499999986</v>
      </c>
      <c r="J17" s="82">
        <f>+J19</f>
        <v>975686.29999999993</v>
      </c>
    </row>
    <row r="18" spans="1:11" s="26" customFormat="1" ht="16.5">
      <c r="A18" s="24"/>
      <c r="B18" s="24"/>
      <c r="C18" s="24"/>
      <c r="D18" s="24"/>
      <c r="E18" s="24"/>
      <c r="F18" s="24" t="s">
        <v>33</v>
      </c>
      <c r="G18" s="68"/>
      <c r="H18" s="68"/>
      <c r="I18" s="82"/>
      <c r="J18" s="82"/>
    </row>
    <row r="19" spans="1:11" s="2" customFormat="1" ht="17.25">
      <c r="A19" s="24"/>
      <c r="B19" s="24"/>
      <c r="C19" s="24"/>
      <c r="D19" s="24">
        <v>1138</v>
      </c>
      <c r="E19" s="24"/>
      <c r="F19" s="11" t="s">
        <v>58</v>
      </c>
      <c r="G19" s="81">
        <f>G21</f>
        <v>365882.32500000001</v>
      </c>
      <c r="H19" s="94">
        <v>487843.2</v>
      </c>
      <c r="I19" s="83">
        <f>I21</f>
        <v>731764.72499999986</v>
      </c>
      <c r="J19" s="83">
        <f>J21</f>
        <v>975686.29999999993</v>
      </c>
    </row>
    <row r="20" spans="1:11" s="2" customFormat="1" ht="17.25">
      <c r="A20" s="24"/>
      <c r="B20" s="24"/>
      <c r="C20" s="24"/>
      <c r="D20" s="24"/>
      <c r="E20" s="24"/>
      <c r="F20" s="24" t="s">
        <v>33</v>
      </c>
      <c r="G20" s="68"/>
      <c r="H20" s="68"/>
      <c r="I20" s="80"/>
      <c r="J20" s="80"/>
    </row>
    <row r="21" spans="1:11" s="2" customFormat="1" ht="30.75" customHeight="1">
      <c r="A21" s="24"/>
      <c r="B21" s="24"/>
      <c r="C21" s="24"/>
      <c r="D21" s="24"/>
      <c r="E21" s="24"/>
      <c r="F21" s="47" t="s">
        <v>57</v>
      </c>
      <c r="G21" s="81">
        <f>G24</f>
        <v>365882.32500000001</v>
      </c>
      <c r="H21" s="81">
        <f t="shared" ref="H21:J21" si="1">H22</f>
        <v>487843.14999999997</v>
      </c>
      <c r="I21" s="81">
        <f t="shared" si="1"/>
        <v>731764.72499999986</v>
      </c>
      <c r="J21" s="81">
        <f t="shared" si="1"/>
        <v>975686.29999999993</v>
      </c>
    </row>
    <row r="22" spans="1:11" s="2" customFormat="1" ht="87" customHeight="1">
      <c r="A22" s="24"/>
      <c r="B22" s="24"/>
      <c r="C22" s="24"/>
      <c r="D22" s="24"/>
      <c r="E22" s="27" t="s">
        <v>14</v>
      </c>
      <c r="F22" s="27" t="s">
        <v>67</v>
      </c>
      <c r="G22" s="84">
        <f>G24</f>
        <v>365882.32500000001</v>
      </c>
      <c r="H22" s="84">
        <f t="shared" ref="H22:J22" si="2">H24</f>
        <v>487843.14999999997</v>
      </c>
      <c r="I22" s="84">
        <f t="shared" si="2"/>
        <v>731764.72499999986</v>
      </c>
      <c r="J22" s="84">
        <f t="shared" si="2"/>
        <v>975686.29999999993</v>
      </c>
    </row>
    <row r="23" spans="1:11" s="2" customFormat="1" ht="17.25">
      <c r="A23" s="24"/>
      <c r="B23" s="24"/>
      <c r="C23" s="24"/>
      <c r="D23" s="24"/>
      <c r="E23" s="24"/>
      <c r="F23" s="24" t="s">
        <v>35</v>
      </c>
      <c r="G23" s="68"/>
      <c r="H23" s="68"/>
      <c r="I23" s="80"/>
      <c r="J23" s="80"/>
    </row>
    <row r="24" spans="1:11" s="2" customFormat="1" ht="33.75" customHeight="1">
      <c r="A24" s="24"/>
      <c r="B24" s="24"/>
      <c r="C24" s="24"/>
      <c r="D24" s="24"/>
      <c r="E24" s="24"/>
      <c r="F24" s="47" t="s">
        <v>68</v>
      </c>
      <c r="G24" s="81">
        <f>G26</f>
        <v>365882.32500000001</v>
      </c>
      <c r="H24" s="81">
        <f t="shared" ref="H24:J24" si="3">H26</f>
        <v>487843.14999999997</v>
      </c>
      <c r="I24" s="81">
        <f t="shared" si="3"/>
        <v>731764.72499999986</v>
      </c>
      <c r="J24" s="81">
        <f t="shared" si="3"/>
        <v>975686.29999999993</v>
      </c>
    </row>
    <row r="25" spans="1:11" s="2" customFormat="1" ht="35.25" customHeight="1">
      <c r="A25" s="24"/>
      <c r="B25" s="24"/>
      <c r="C25" s="24"/>
      <c r="D25" s="24"/>
      <c r="E25" s="24"/>
      <c r="F25" s="24" t="s">
        <v>36</v>
      </c>
      <c r="G25" s="68"/>
      <c r="H25" s="68"/>
      <c r="I25" s="80"/>
      <c r="J25" s="80"/>
    </row>
    <row r="26" spans="1:11" s="2" customFormat="1" ht="17.25">
      <c r="A26" s="24"/>
      <c r="B26" s="24"/>
      <c r="C26" s="24"/>
      <c r="D26" s="24"/>
      <c r="E26" s="24"/>
      <c r="F26" s="13" t="s">
        <v>37</v>
      </c>
      <c r="G26" s="85">
        <f t="shared" ref="G26:H28" si="4">G27</f>
        <v>365882.32500000001</v>
      </c>
      <c r="H26" s="85">
        <f t="shared" si="4"/>
        <v>487843.14999999997</v>
      </c>
      <c r="I26" s="85">
        <f t="shared" ref="I26:J26" si="5">I27</f>
        <v>731764.72499999986</v>
      </c>
      <c r="J26" s="85">
        <f t="shared" si="5"/>
        <v>975686.29999999993</v>
      </c>
    </row>
    <row r="27" spans="1:11" s="2" customFormat="1" ht="17.25">
      <c r="A27" s="76"/>
      <c r="B27" s="76"/>
      <c r="C27" s="76"/>
      <c r="D27" s="24"/>
      <c r="E27" s="24"/>
      <c r="F27" s="24" t="s">
        <v>38</v>
      </c>
      <c r="G27" s="86">
        <f t="shared" si="4"/>
        <v>365882.32500000001</v>
      </c>
      <c r="H27" s="86">
        <f t="shared" si="4"/>
        <v>487843.14999999997</v>
      </c>
      <c r="I27" s="86">
        <f t="shared" ref="I27:J28" si="6">I28</f>
        <v>731764.72499999986</v>
      </c>
      <c r="J27" s="86">
        <f t="shared" si="6"/>
        <v>975686.29999999993</v>
      </c>
    </row>
    <row r="28" spans="1:11" s="2" customFormat="1" ht="17.25">
      <c r="A28" s="76"/>
      <c r="B28" s="76"/>
      <c r="C28" s="76"/>
      <c r="D28" s="24"/>
      <c r="E28" s="24"/>
      <c r="F28" s="24" t="s">
        <v>96</v>
      </c>
      <c r="G28" s="86">
        <f t="shared" si="4"/>
        <v>365882.32500000001</v>
      </c>
      <c r="H28" s="87">
        <f t="shared" si="4"/>
        <v>487843.14999999997</v>
      </c>
      <c r="I28" s="87">
        <f t="shared" si="6"/>
        <v>731764.72499999986</v>
      </c>
      <c r="J28" s="87">
        <f t="shared" si="6"/>
        <v>975686.29999999993</v>
      </c>
    </row>
    <row r="29" spans="1:11" s="2" customFormat="1" ht="33">
      <c r="A29" s="76"/>
      <c r="B29" s="76"/>
      <c r="C29" s="76"/>
      <c r="D29" s="24"/>
      <c r="E29" s="24"/>
      <c r="F29" s="24" t="s">
        <v>97</v>
      </c>
      <c r="G29" s="86">
        <v>365882.32500000001</v>
      </c>
      <c r="H29" s="87">
        <f>H30+H31</f>
        <v>487843.14999999997</v>
      </c>
      <c r="I29" s="87">
        <f t="shared" ref="I29" si="7">I30+I31</f>
        <v>731764.72499999986</v>
      </c>
      <c r="J29" s="87">
        <f>J30+J31</f>
        <v>975686.29999999993</v>
      </c>
    </row>
    <row r="30" spans="1:11" s="2" customFormat="1" ht="33">
      <c r="A30" s="76"/>
      <c r="B30" s="76"/>
      <c r="C30" s="76"/>
      <c r="D30" s="24"/>
      <c r="E30" s="24"/>
      <c r="F30" s="24" t="s">
        <v>98</v>
      </c>
      <c r="G30" s="87">
        <v>298656.05</v>
      </c>
      <c r="H30" s="87">
        <f>K30*2</f>
        <v>398208.1</v>
      </c>
      <c r="I30" s="87">
        <f>H30+K30</f>
        <v>597312.14999999991</v>
      </c>
      <c r="J30" s="87">
        <v>796416.2</v>
      </c>
      <c r="K30" s="2">
        <f>J30/4</f>
        <v>199104.05</v>
      </c>
    </row>
    <row r="31" spans="1:11" s="2" customFormat="1" ht="33">
      <c r="A31" s="76"/>
      <c r="B31" s="76"/>
      <c r="C31" s="76"/>
      <c r="D31" s="24"/>
      <c r="E31" s="24"/>
      <c r="F31" s="24" t="s">
        <v>99</v>
      </c>
      <c r="G31" s="87">
        <v>67226.3</v>
      </c>
      <c r="H31" s="87">
        <f>K31*2</f>
        <v>89635.05</v>
      </c>
      <c r="I31" s="87">
        <f>H31+K31</f>
        <v>134452.57500000001</v>
      </c>
      <c r="J31" s="87">
        <v>179270.1</v>
      </c>
      <c r="K31" s="2">
        <f>J31/4</f>
        <v>44817.525000000001</v>
      </c>
    </row>
    <row r="32" spans="1:11" s="2" customFormat="1" ht="33">
      <c r="A32" s="11" t="s">
        <v>39</v>
      </c>
      <c r="B32" s="24"/>
      <c r="C32" s="24"/>
      <c r="D32" s="24"/>
      <c r="E32" s="24"/>
      <c r="F32" s="9" t="s">
        <v>40</v>
      </c>
      <c r="G32" s="88">
        <f>'Հավելված 1'!D33</f>
        <v>-365882.32500000001</v>
      </c>
      <c r="H32" s="88">
        <f>'Հավելված 1'!E33</f>
        <v>-487843.2</v>
      </c>
      <c r="I32" s="88">
        <f>+I34</f>
        <v>-731764.7</v>
      </c>
      <c r="J32" s="88">
        <v>-975686.3</v>
      </c>
    </row>
    <row r="33" spans="1:10" s="2" customFormat="1" ht="17.25">
      <c r="A33" s="24"/>
      <c r="B33" s="24"/>
      <c r="C33" s="24"/>
      <c r="D33" s="24"/>
      <c r="E33" s="24"/>
      <c r="F33" s="24" t="s">
        <v>33</v>
      </c>
      <c r="G33" s="23"/>
      <c r="H33" s="23"/>
      <c r="I33" s="80"/>
      <c r="J33" s="80"/>
    </row>
    <row r="34" spans="1:10" s="2" customFormat="1" ht="33">
      <c r="A34" s="24"/>
      <c r="B34" s="11" t="s">
        <v>34</v>
      </c>
      <c r="C34" s="24"/>
      <c r="D34" s="24"/>
      <c r="E34" s="24"/>
      <c r="F34" s="9" t="s">
        <v>41</v>
      </c>
      <c r="G34" s="89">
        <f>G36</f>
        <v>-365882.32500000001</v>
      </c>
      <c r="H34" s="82">
        <f t="shared" ref="H34" si="8">+H36</f>
        <v>-487843.2</v>
      </c>
      <c r="I34" s="82">
        <f>+I36</f>
        <v>-731764.7</v>
      </c>
      <c r="J34" s="82">
        <f>+J36</f>
        <v>-975686.3</v>
      </c>
    </row>
    <row r="35" spans="1:10" ht="16.5">
      <c r="A35" s="24"/>
      <c r="B35" s="24"/>
      <c r="C35" s="24"/>
      <c r="D35" s="24"/>
      <c r="E35" s="24"/>
      <c r="F35" s="24" t="s">
        <v>33</v>
      </c>
      <c r="G35" s="23"/>
      <c r="H35" s="23"/>
      <c r="I35" s="82"/>
      <c r="J35" s="82"/>
    </row>
    <row r="36" spans="1:10" ht="33">
      <c r="A36" s="24"/>
      <c r="B36" s="24"/>
      <c r="C36" s="11" t="s">
        <v>34</v>
      </c>
      <c r="D36" s="24"/>
      <c r="E36" s="24"/>
      <c r="F36" s="9" t="s">
        <v>21</v>
      </c>
      <c r="G36" s="89">
        <f>G38</f>
        <v>-365882.32500000001</v>
      </c>
      <c r="H36" s="82">
        <f t="shared" ref="H36" si="9">+H38</f>
        <v>-487843.2</v>
      </c>
      <c r="I36" s="82">
        <f>+I38</f>
        <v>-731764.7</v>
      </c>
      <c r="J36" s="82">
        <f>+J38</f>
        <v>-975686.3</v>
      </c>
    </row>
    <row r="37" spans="1:10" ht="16.5">
      <c r="A37" s="24"/>
      <c r="B37" s="24"/>
      <c r="C37" s="24"/>
      <c r="D37" s="24"/>
      <c r="E37" s="24"/>
      <c r="F37" s="24" t="s">
        <v>33</v>
      </c>
      <c r="G37" s="23"/>
      <c r="H37" s="23"/>
      <c r="I37" s="82"/>
      <c r="J37" s="82"/>
    </row>
    <row r="38" spans="1:10" ht="33">
      <c r="A38" s="24"/>
      <c r="B38" s="24"/>
      <c r="C38" s="24"/>
      <c r="D38" s="24" t="s">
        <v>20</v>
      </c>
      <c r="E38" s="24"/>
      <c r="F38" s="11" t="s">
        <v>21</v>
      </c>
      <c r="G38" s="89">
        <f>G40</f>
        <v>-365882.32500000001</v>
      </c>
      <c r="H38" s="82">
        <f>H40</f>
        <v>-487843.2</v>
      </c>
      <c r="I38" s="82">
        <f t="shared" ref="I38:J38" si="10">I40</f>
        <v>-731764.7</v>
      </c>
      <c r="J38" s="82">
        <f t="shared" si="10"/>
        <v>-975686.3</v>
      </c>
    </row>
    <row r="39" spans="1:10" ht="16.5">
      <c r="A39" s="24"/>
      <c r="B39" s="24"/>
      <c r="C39" s="24"/>
      <c r="D39" s="24"/>
      <c r="E39" s="24"/>
      <c r="F39" s="24" t="s">
        <v>33</v>
      </c>
      <c r="G39" s="23"/>
      <c r="H39" s="23"/>
      <c r="I39" s="80"/>
      <c r="J39" s="80"/>
    </row>
    <row r="40" spans="1:10" ht="16.5">
      <c r="A40" s="24"/>
      <c r="B40" s="24"/>
      <c r="C40" s="24"/>
      <c r="D40" s="24"/>
      <c r="E40" s="24"/>
      <c r="F40" s="24" t="s">
        <v>19</v>
      </c>
      <c r="G40" s="90">
        <f>G41</f>
        <v>-365882.32500000001</v>
      </c>
      <c r="H40" s="82">
        <f>+H41</f>
        <v>-487843.2</v>
      </c>
      <c r="I40" s="82">
        <f t="shared" ref="I40:J40" si="11">+I41</f>
        <v>-731764.7</v>
      </c>
      <c r="J40" s="82">
        <f t="shared" si="11"/>
        <v>-975686.3</v>
      </c>
    </row>
    <row r="41" spans="1:10" ht="33">
      <c r="A41" s="24"/>
      <c r="B41" s="24"/>
      <c r="C41" s="24"/>
      <c r="D41" s="24"/>
      <c r="E41" s="27" t="s">
        <v>14</v>
      </c>
      <c r="F41" s="27" t="s">
        <v>21</v>
      </c>
      <c r="G41" s="91">
        <f>G43</f>
        <v>-365882.32500000001</v>
      </c>
      <c r="H41" s="82">
        <f t="shared" ref="H41" si="12">+H43</f>
        <v>-487843.2</v>
      </c>
      <c r="I41" s="82">
        <f>+I43</f>
        <v>-731764.7</v>
      </c>
      <c r="J41" s="82">
        <f>+J43</f>
        <v>-975686.3</v>
      </c>
    </row>
    <row r="42" spans="1:10" ht="16.5">
      <c r="A42" s="24"/>
      <c r="B42" s="24"/>
      <c r="C42" s="24"/>
      <c r="D42" s="24"/>
      <c r="E42" s="24"/>
      <c r="F42" s="24" t="s">
        <v>35</v>
      </c>
      <c r="G42" s="23"/>
      <c r="H42" s="23"/>
      <c r="I42" s="80"/>
      <c r="J42" s="80"/>
    </row>
    <row r="43" spans="1:10" ht="16.5">
      <c r="A43" s="24"/>
      <c r="B43" s="24"/>
      <c r="C43" s="24"/>
      <c r="D43" s="24"/>
      <c r="E43" s="24"/>
      <c r="F43" s="24" t="s">
        <v>19</v>
      </c>
      <c r="G43" s="90">
        <f>G45</f>
        <v>-365882.32500000001</v>
      </c>
      <c r="H43" s="82">
        <f t="shared" ref="H43" si="13">+H45</f>
        <v>-487843.2</v>
      </c>
      <c r="I43" s="82">
        <f>+I45</f>
        <v>-731764.7</v>
      </c>
      <c r="J43" s="82">
        <f>+J45</f>
        <v>-975686.3</v>
      </c>
    </row>
    <row r="44" spans="1:10" ht="50.25" customHeight="1">
      <c r="A44" s="24"/>
      <c r="B44" s="24"/>
      <c r="C44" s="24"/>
      <c r="D44" s="24"/>
      <c r="E44" s="24"/>
      <c r="F44" s="24" t="s">
        <v>36</v>
      </c>
      <c r="G44" s="23"/>
      <c r="H44" s="23"/>
      <c r="I44" s="80"/>
      <c r="J44" s="80"/>
    </row>
    <row r="45" spans="1:10" ht="16.5">
      <c r="A45" s="24"/>
      <c r="B45" s="24"/>
      <c r="C45" s="24"/>
      <c r="D45" s="24"/>
      <c r="E45" s="24"/>
      <c r="F45" s="13" t="s">
        <v>37</v>
      </c>
      <c r="G45" s="92">
        <f>G46</f>
        <v>-365882.32500000001</v>
      </c>
      <c r="H45" s="93">
        <f t="shared" ref="H45:J47" si="14">+H46</f>
        <v>-487843.2</v>
      </c>
      <c r="I45" s="93">
        <f t="shared" si="14"/>
        <v>-731764.7</v>
      </c>
      <c r="J45" s="93">
        <f t="shared" si="14"/>
        <v>-975686.3</v>
      </c>
    </row>
    <row r="46" spans="1:10" ht="16.5">
      <c r="A46" s="76"/>
      <c r="B46" s="76"/>
      <c r="C46" s="76"/>
      <c r="D46" s="24"/>
      <c r="E46" s="24"/>
      <c r="F46" s="24" t="s">
        <v>38</v>
      </c>
      <c r="G46" s="90">
        <f>G47</f>
        <v>-365882.32500000001</v>
      </c>
      <c r="H46" s="87">
        <f t="shared" si="14"/>
        <v>-487843.2</v>
      </c>
      <c r="I46" s="87">
        <f t="shared" si="14"/>
        <v>-731764.7</v>
      </c>
      <c r="J46" s="87">
        <f t="shared" si="14"/>
        <v>-975686.3</v>
      </c>
    </row>
    <row r="47" spans="1:10" ht="16.5">
      <c r="A47" s="76"/>
      <c r="B47" s="76"/>
      <c r="C47" s="76"/>
      <c r="D47" s="24"/>
      <c r="E47" s="24"/>
      <c r="F47" s="24" t="s">
        <v>42</v>
      </c>
      <c r="G47" s="90">
        <f>G48</f>
        <v>-365882.32500000001</v>
      </c>
      <c r="H47" s="87">
        <f t="shared" si="14"/>
        <v>-487843.2</v>
      </c>
      <c r="I47" s="87">
        <f t="shared" si="14"/>
        <v>-731764.7</v>
      </c>
      <c r="J47" s="87">
        <f t="shared" si="14"/>
        <v>-975686.3</v>
      </c>
    </row>
    <row r="48" spans="1:10" ht="17.25">
      <c r="A48" s="28"/>
      <c r="B48" s="28"/>
      <c r="C48" s="28"/>
      <c r="D48" s="24"/>
      <c r="E48" s="24"/>
      <c r="F48" s="24" t="s">
        <v>43</v>
      </c>
      <c r="G48" s="87">
        <f>'Հավելված 1'!D33</f>
        <v>-365882.32500000001</v>
      </c>
      <c r="H48" s="87">
        <f>'Հավելված 1'!E33</f>
        <v>-487843.2</v>
      </c>
      <c r="I48" s="87">
        <f>'Հավելված 1'!F33</f>
        <v>-731764.7</v>
      </c>
      <c r="J48" s="87">
        <f>'Հավելված 1'!G33</f>
        <v>-975686.3</v>
      </c>
    </row>
  </sheetData>
  <mergeCells count="11">
    <mergeCell ref="H3:J3"/>
    <mergeCell ref="A5:J5"/>
    <mergeCell ref="A8:C8"/>
    <mergeCell ref="D8:E8"/>
    <mergeCell ref="F8:F9"/>
    <mergeCell ref="I7:J7"/>
    <mergeCell ref="H9:H10"/>
    <mergeCell ref="I9:I10"/>
    <mergeCell ref="J9:J10"/>
    <mergeCell ref="H8:J8"/>
    <mergeCell ref="G9:G1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Normal="100" zoomScaleSheetLayoutView="100" workbookViewId="0">
      <selection activeCell="I30" sqref="I30"/>
    </sheetView>
  </sheetViews>
  <sheetFormatPr defaultRowHeight="13.5"/>
  <cols>
    <col min="1" max="1" width="26.140625" style="30" customWidth="1"/>
    <col min="2" max="2" width="42.85546875" style="30" customWidth="1"/>
    <col min="3" max="3" width="13.7109375" style="30" hidden="1" customWidth="1"/>
    <col min="4" max="4" width="14.7109375" style="30" customWidth="1"/>
    <col min="5" max="5" width="13.42578125" style="30" bestFit="1" customWidth="1"/>
    <col min="6" max="6" width="12.85546875" style="30" customWidth="1"/>
    <col min="7" max="12" width="9" style="30" customWidth="1"/>
    <col min="13" max="256" width="9.140625" style="30"/>
    <col min="257" max="257" width="4.7109375" style="30" customWidth="1"/>
    <col min="258" max="258" width="19.85546875" style="30" customWidth="1"/>
    <col min="259" max="259" width="72.140625" style="30" customWidth="1"/>
    <col min="260" max="260" width="0" style="30" hidden="1" customWidth="1"/>
    <col min="261" max="261" width="18.28515625" style="30" customWidth="1"/>
    <col min="262" max="262" width="17.5703125" style="30" customWidth="1"/>
    <col min="263" max="268" width="9" style="30" customWidth="1"/>
    <col min="269" max="512" width="9.140625" style="30"/>
    <col min="513" max="513" width="4.7109375" style="30" customWidth="1"/>
    <col min="514" max="514" width="19.85546875" style="30" customWidth="1"/>
    <col min="515" max="515" width="72.140625" style="30" customWidth="1"/>
    <col min="516" max="516" width="0" style="30" hidden="1" customWidth="1"/>
    <col min="517" max="517" width="18.28515625" style="30" customWidth="1"/>
    <col min="518" max="518" width="17.5703125" style="30" customWidth="1"/>
    <col min="519" max="524" width="9" style="30" customWidth="1"/>
    <col min="525" max="768" width="9.140625" style="30"/>
    <col min="769" max="769" width="4.7109375" style="30" customWidth="1"/>
    <col min="770" max="770" width="19.85546875" style="30" customWidth="1"/>
    <col min="771" max="771" width="72.140625" style="30" customWidth="1"/>
    <col min="772" max="772" width="0" style="30" hidden="1" customWidth="1"/>
    <col min="773" max="773" width="18.28515625" style="30" customWidth="1"/>
    <col min="774" max="774" width="17.5703125" style="30" customWidth="1"/>
    <col min="775" max="780" width="9" style="30" customWidth="1"/>
    <col min="781" max="1024" width="9.140625" style="30"/>
    <col min="1025" max="1025" width="4.7109375" style="30" customWidth="1"/>
    <col min="1026" max="1026" width="19.85546875" style="30" customWidth="1"/>
    <col min="1027" max="1027" width="72.140625" style="30" customWidth="1"/>
    <col min="1028" max="1028" width="0" style="30" hidden="1" customWidth="1"/>
    <col min="1029" max="1029" width="18.28515625" style="30" customWidth="1"/>
    <col min="1030" max="1030" width="17.5703125" style="30" customWidth="1"/>
    <col min="1031" max="1036" width="9" style="30" customWidth="1"/>
    <col min="1037" max="1280" width="9.140625" style="30"/>
    <col min="1281" max="1281" width="4.7109375" style="30" customWidth="1"/>
    <col min="1282" max="1282" width="19.85546875" style="30" customWidth="1"/>
    <col min="1283" max="1283" width="72.140625" style="30" customWidth="1"/>
    <col min="1284" max="1284" width="0" style="30" hidden="1" customWidth="1"/>
    <col min="1285" max="1285" width="18.28515625" style="30" customWidth="1"/>
    <col min="1286" max="1286" width="17.5703125" style="30" customWidth="1"/>
    <col min="1287" max="1292" width="9" style="30" customWidth="1"/>
    <col min="1293" max="1536" width="9.140625" style="30"/>
    <col min="1537" max="1537" width="4.7109375" style="30" customWidth="1"/>
    <col min="1538" max="1538" width="19.85546875" style="30" customWidth="1"/>
    <col min="1539" max="1539" width="72.140625" style="30" customWidth="1"/>
    <col min="1540" max="1540" width="0" style="30" hidden="1" customWidth="1"/>
    <col min="1541" max="1541" width="18.28515625" style="30" customWidth="1"/>
    <col min="1542" max="1542" width="17.5703125" style="30" customWidth="1"/>
    <col min="1543" max="1548" width="9" style="30" customWidth="1"/>
    <col min="1549" max="1792" width="9.140625" style="30"/>
    <col min="1793" max="1793" width="4.7109375" style="30" customWidth="1"/>
    <col min="1794" max="1794" width="19.85546875" style="30" customWidth="1"/>
    <col min="1795" max="1795" width="72.140625" style="30" customWidth="1"/>
    <col min="1796" max="1796" width="0" style="30" hidden="1" customWidth="1"/>
    <col min="1797" max="1797" width="18.28515625" style="30" customWidth="1"/>
    <col min="1798" max="1798" width="17.5703125" style="30" customWidth="1"/>
    <col min="1799" max="1804" width="9" style="30" customWidth="1"/>
    <col min="1805" max="2048" width="9.140625" style="30"/>
    <col min="2049" max="2049" width="4.7109375" style="30" customWidth="1"/>
    <col min="2050" max="2050" width="19.85546875" style="30" customWidth="1"/>
    <col min="2051" max="2051" width="72.140625" style="30" customWidth="1"/>
    <col min="2052" max="2052" width="0" style="30" hidden="1" customWidth="1"/>
    <col min="2053" max="2053" width="18.28515625" style="30" customWidth="1"/>
    <col min="2054" max="2054" width="17.5703125" style="30" customWidth="1"/>
    <col min="2055" max="2060" width="9" style="30" customWidth="1"/>
    <col min="2061" max="2304" width="9.140625" style="30"/>
    <col min="2305" max="2305" width="4.7109375" style="30" customWidth="1"/>
    <col min="2306" max="2306" width="19.85546875" style="30" customWidth="1"/>
    <col min="2307" max="2307" width="72.140625" style="30" customWidth="1"/>
    <col min="2308" max="2308" width="0" style="30" hidden="1" customWidth="1"/>
    <col min="2309" max="2309" width="18.28515625" style="30" customWidth="1"/>
    <col min="2310" max="2310" width="17.5703125" style="30" customWidth="1"/>
    <col min="2311" max="2316" width="9" style="30" customWidth="1"/>
    <col min="2317" max="2560" width="9.140625" style="30"/>
    <col min="2561" max="2561" width="4.7109375" style="30" customWidth="1"/>
    <col min="2562" max="2562" width="19.85546875" style="30" customWidth="1"/>
    <col min="2563" max="2563" width="72.140625" style="30" customWidth="1"/>
    <col min="2564" max="2564" width="0" style="30" hidden="1" customWidth="1"/>
    <col min="2565" max="2565" width="18.28515625" style="30" customWidth="1"/>
    <col min="2566" max="2566" width="17.5703125" style="30" customWidth="1"/>
    <col min="2567" max="2572" width="9" style="30" customWidth="1"/>
    <col min="2573" max="2816" width="9.140625" style="30"/>
    <col min="2817" max="2817" width="4.7109375" style="30" customWidth="1"/>
    <col min="2818" max="2818" width="19.85546875" style="30" customWidth="1"/>
    <col min="2819" max="2819" width="72.140625" style="30" customWidth="1"/>
    <col min="2820" max="2820" width="0" style="30" hidden="1" customWidth="1"/>
    <col min="2821" max="2821" width="18.28515625" style="30" customWidth="1"/>
    <col min="2822" max="2822" width="17.5703125" style="30" customWidth="1"/>
    <col min="2823" max="2828" width="9" style="30" customWidth="1"/>
    <col min="2829" max="3072" width="9.140625" style="30"/>
    <col min="3073" max="3073" width="4.7109375" style="30" customWidth="1"/>
    <col min="3074" max="3074" width="19.85546875" style="30" customWidth="1"/>
    <col min="3075" max="3075" width="72.140625" style="30" customWidth="1"/>
    <col min="3076" max="3076" width="0" style="30" hidden="1" customWidth="1"/>
    <col min="3077" max="3077" width="18.28515625" style="30" customWidth="1"/>
    <col min="3078" max="3078" width="17.5703125" style="30" customWidth="1"/>
    <col min="3079" max="3084" width="9" style="30" customWidth="1"/>
    <col min="3085" max="3328" width="9.140625" style="30"/>
    <col min="3329" max="3329" width="4.7109375" style="30" customWidth="1"/>
    <col min="3330" max="3330" width="19.85546875" style="30" customWidth="1"/>
    <col min="3331" max="3331" width="72.140625" style="30" customWidth="1"/>
    <col min="3332" max="3332" width="0" style="30" hidden="1" customWidth="1"/>
    <col min="3333" max="3333" width="18.28515625" style="30" customWidth="1"/>
    <col min="3334" max="3334" width="17.5703125" style="30" customWidth="1"/>
    <col min="3335" max="3340" width="9" style="30" customWidth="1"/>
    <col min="3341" max="3584" width="9.140625" style="30"/>
    <col min="3585" max="3585" width="4.7109375" style="30" customWidth="1"/>
    <col min="3586" max="3586" width="19.85546875" style="30" customWidth="1"/>
    <col min="3587" max="3587" width="72.140625" style="30" customWidth="1"/>
    <col min="3588" max="3588" width="0" style="30" hidden="1" customWidth="1"/>
    <col min="3589" max="3589" width="18.28515625" style="30" customWidth="1"/>
    <col min="3590" max="3590" width="17.5703125" style="30" customWidth="1"/>
    <col min="3591" max="3596" width="9" style="30" customWidth="1"/>
    <col min="3597" max="3840" width="9.140625" style="30"/>
    <col min="3841" max="3841" width="4.7109375" style="30" customWidth="1"/>
    <col min="3842" max="3842" width="19.85546875" style="30" customWidth="1"/>
    <col min="3843" max="3843" width="72.140625" style="30" customWidth="1"/>
    <col min="3844" max="3844" width="0" style="30" hidden="1" customWidth="1"/>
    <col min="3845" max="3845" width="18.28515625" style="30" customWidth="1"/>
    <col min="3846" max="3846" width="17.5703125" style="30" customWidth="1"/>
    <col min="3847" max="3852" width="9" style="30" customWidth="1"/>
    <col min="3853" max="4096" width="9.140625" style="30"/>
    <col min="4097" max="4097" width="4.7109375" style="30" customWidth="1"/>
    <col min="4098" max="4098" width="19.85546875" style="30" customWidth="1"/>
    <col min="4099" max="4099" width="72.140625" style="30" customWidth="1"/>
    <col min="4100" max="4100" width="0" style="30" hidden="1" customWidth="1"/>
    <col min="4101" max="4101" width="18.28515625" style="30" customWidth="1"/>
    <col min="4102" max="4102" width="17.5703125" style="30" customWidth="1"/>
    <col min="4103" max="4108" width="9" style="30" customWidth="1"/>
    <col min="4109" max="4352" width="9.140625" style="30"/>
    <col min="4353" max="4353" width="4.7109375" style="30" customWidth="1"/>
    <col min="4354" max="4354" width="19.85546875" style="30" customWidth="1"/>
    <col min="4355" max="4355" width="72.140625" style="30" customWidth="1"/>
    <col min="4356" max="4356" width="0" style="30" hidden="1" customWidth="1"/>
    <col min="4357" max="4357" width="18.28515625" style="30" customWidth="1"/>
    <col min="4358" max="4358" width="17.5703125" style="30" customWidth="1"/>
    <col min="4359" max="4364" width="9" style="30" customWidth="1"/>
    <col min="4365" max="4608" width="9.140625" style="30"/>
    <col min="4609" max="4609" width="4.7109375" style="30" customWidth="1"/>
    <col min="4610" max="4610" width="19.85546875" style="30" customWidth="1"/>
    <col min="4611" max="4611" width="72.140625" style="30" customWidth="1"/>
    <col min="4612" max="4612" width="0" style="30" hidden="1" customWidth="1"/>
    <col min="4613" max="4613" width="18.28515625" style="30" customWidth="1"/>
    <col min="4614" max="4614" width="17.5703125" style="30" customWidth="1"/>
    <col min="4615" max="4620" width="9" style="30" customWidth="1"/>
    <col min="4621" max="4864" width="9.140625" style="30"/>
    <col min="4865" max="4865" width="4.7109375" style="30" customWidth="1"/>
    <col min="4866" max="4866" width="19.85546875" style="30" customWidth="1"/>
    <col min="4867" max="4867" width="72.140625" style="30" customWidth="1"/>
    <col min="4868" max="4868" width="0" style="30" hidden="1" customWidth="1"/>
    <col min="4869" max="4869" width="18.28515625" style="30" customWidth="1"/>
    <col min="4870" max="4870" width="17.5703125" style="30" customWidth="1"/>
    <col min="4871" max="4876" width="9" style="30" customWidth="1"/>
    <col min="4877" max="5120" width="9.140625" style="30"/>
    <col min="5121" max="5121" width="4.7109375" style="30" customWidth="1"/>
    <col min="5122" max="5122" width="19.85546875" style="30" customWidth="1"/>
    <col min="5123" max="5123" width="72.140625" style="30" customWidth="1"/>
    <col min="5124" max="5124" width="0" style="30" hidden="1" customWidth="1"/>
    <col min="5125" max="5125" width="18.28515625" style="30" customWidth="1"/>
    <col min="5126" max="5126" width="17.5703125" style="30" customWidth="1"/>
    <col min="5127" max="5132" width="9" style="30" customWidth="1"/>
    <col min="5133" max="5376" width="9.140625" style="30"/>
    <col min="5377" max="5377" width="4.7109375" style="30" customWidth="1"/>
    <col min="5378" max="5378" width="19.85546875" style="30" customWidth="1"/>
    <col min="5379" max="5379" width="72.140625" style="30" customWidth="1"/>
    <col min="5380" max="5380" width="0" style="30" hidden="1" customWidth="1"/>
    <col min="5381" max="5381" width="18.28515625" style="30" customWidth="1"/>
    <col min="5382" max="5382" width="17.5703125" style="30" customWidth="1"/>
    <col min="5383" max="5388" width="9" style="30" customWidth="1"/>
    <col min="5389" max="5632" width="9.140625" style="30"/>
    <col min="5633" max="5633" width="4.7109375" style="30" customWidth="1"/>
    <col min="5634" max="5634" width="19.85546875" style="30" customWidth="1"/>
    <col min="5635" max="5635" width="72.140625" style="30" customWidth="1"/>
    <col min="5636" max="5636" width="0" style="30" hidden="1" customWidth="1"/>
    <col min="5637" max="5637" width="18.28515625" style="30" customWidth="1"/>
    <col min="5638" max="5638" width="17.5703125" style="30" customWidth="1"/>
    <col min="5639" max="5644" width="9" style="30" customWidth="1"/>
    <col min="5645" max="5888" width="9.140625" style="30"/>
    <col min="5889" max="5889" width="4.7109375" style="30" customWidth="1"/>
    <col min="5890" max="5890" width="19.85546875" style="30" customWidth="1"/>
    <col min="5891" max="5891" width="72.140625" style="30" customWidth="1"/>
    <col min="5892" max="5892" width="0" style="30" hidden="1" customWidth="1"/>
    <col min="5893" max="5893" width="18.28515625" style="30" customWidth="1"/>
    <col min="5894" max="5894" width="17.5703125" style="30" customWidth="1"/>
    <col min="5895" max="5900" width="9" style="30" customWidth="1"/>
    <col min="5901" max="6144" width="9.140625" style="30"/>
    <col min="6145" max="6145" width="4.7109375" style="30" customWidth="1"/>
    <col min="6146" max="6146" width="19.85546875" style="30" customWidth="1"/>
    <col min="6147" max="6147" width="72.140625" style="30" customWidth="1"/>
    <col min="6148" max="6148" width="0" style="30" hidden="1" customWidth="1"/>
    <col min="6149" max="6149" width="18.28515625" style="30" customWidth="1"/>
    <col min="6150" max="6150" width="17.5703125" style="30" customWidth="1"/>
    <col min="6151" max="6156" width="9" style="30" customWidth="1"/>
    <col min="6157" max="6400" width="9.140625" style="30"/>
    <col min="6401" max="6401" width="4.7109375" style="30" customWidth="1"/>
    <col min="6402" max="6402" width="19.85546875" style="30" customWidth="1"/>
    <col min="6403" max="6403" width="72.140625" style="30" customWidth="1"/>
    <col min="6404" max="6404" width="0" style="30" hidden="1" customWidth="1"/>
    <col min="6405" max="6405" width="18.28515625" style="30" customWidth="1"/>
    <col min="6406" max="6406" width="17.5703125" style="30" customWidth="1"/>
    <col min="6407" max="6412" width="9" style="30" customWidth="1"/>
    <col min="6413" max="6656" width="9.140625" style="30"/>
    <col min="6657" max="6657" width="4.7109375" style="30" customWidth="1"/>
    <col min="6658" max="6658" width="19.85546875" style="30" customWidth="1"/>
    <col min="6659" max="6659" width="72.140625" style="30" customWidth="1"/>
    <col min="6660" max="6660" width="0" style="30" hidden="1" customWidth="1"/>
    <col min="6661" max="6661" width="18.28515625" style="30" customWidth="1"/>
    <col min="6662" max="6662" width="17.5703125" style="30" customWidth="1"/>
    <col min="6663" max="6668" width="9" style="30" customWidth="1"/>
    <col min="6669" max="6912" width="9.140625" style="30"/>
    <col min="6913" max="6913" width="4.7109375" style="30" customWidth="1"/>
    <col min="6914" max="6914" width="19.85546875" style="30" customWidth="1"/>
    <col min="6915" max="6915" width="72.140625" style="30" customWidth="1"/>
    <col min="6916" max="6916" width="0" style="30" hidden="1" customWidth="1"/>
    <col min="6917" max="6917" width="18.28515625" style="30" customWidth="1"/>
    <col min="6918" max="6918" width="17.5703125" style="30" customWidth="1"/>
    <col min="6919" max="6924" width="9" style="30" customWidth="1"/>
    <col min="6925" max="7168" width="9.140625" style="30"/>
    <col min="7169" max="7169" width="4.7109375" style="30" customWidth="1"/>
    <col min="7170" max="7170" width="19.85546875" style="30" customWidth="1"/>
    <col min="7171" max="7171" width="72.140625" style="30" customWidth="1"/>
    <col min="7172" max="7172" width="0" style="30" hidden="1" customWidth="1"/>
    <col min="7173" max="7173" width="18.28515625" style="30" customWidth="1"/>
    <col min="7174" max="7174" width="17.5703125" style="30" customWidth="1"/>
    <col min="7175" max="7180" width="9" style="30" customWidth="1"/>
    <col min="7181" max="7424" width="9.140625" style="30"/>
    <col min="7425" max="7425" width="4.7109375" style="30" customWidth="1"/>
    <col min="7426" max="7426" width="19.85546875" style="30" customWidth="1"/>
    <col min="7427" max="7427" width="72.140625" style="30" customWidth="1"/>
    <col min="7428" max="7428" width="0" style="30" hidden="1" customWidth="1"/>
    <col min="7429" max="7429" width="18.28515625" style="30" customWidth="1"/>
    <col min="7430" max="7430" width="17.5703125" style="30" customWidth="1"/>
    <col min="7431" max="7436" width="9" style="30" customWidth="1"/>
    <col min="7437" max="7680" width="9.140625" style="30"/>
    <col min="7681" max="7681" width="4.7109375" style="30" customWidth="1"/>
    <col min="7682" max="7682" width="19.85546875" style="30" customWidth="1"/>
    <col min="7683" max="7683" width="72.140625" style="30" customWidth="1"/>
    <col min="7684" max="7684" width="0" style="30" hidden="1" customWidth="1"/>
    <col min="7685" max="7685" width="18.28515625" style="30" customWidth="1"/>
    <col min="7686" max="7686" width="17.5703125" style="30" customWidth="1"/>
    <col min="7687" max="7692" width="9" style="30" customWidth="1"/>
    <col min="7693" max="7936" width="9.140625" style="30"/>
    <col min="7937" max="7937" width="4.7109375" style="30" customWidth="1"/>
    <col min="7938" max="7938" width="19.85546875" style="30" customWidth="1"/>
    <col min="7939" max="7939" width="72.140625" style="30" customWidth="1"/>
    <col min="7940" max="7940" width="0" style="30" hidden="1" customWidth="1"/>
    <col min="7941" max="7941" width="18.28515625" style="30" customWidth="1"/>
    <col min="7942" max="7942" width="17.5703125" style="30" customWidth="1"/>
    <col min="7943" max="7948" width="9" style="30" customWidth="1"/>
    <col min="7949" max="8192" width="9.140625" style="30"/>
    <col min="8193" max="8193" width="4.7109375" style="30" customWidth="1"/>
    <col min="8194" max="8194" width="19.85546875" style="30" customWidth="1"/>
    <col min="8195" max="8195" width="72.140625" style="30" customWidth="1"/>
    <col min="8196" max="8196" width="0" style="30" hidden="1" customWidth="1"/>
    <col min="8197" max="8197" width="18.28515625" style="30" customWidth="1"/>
    <col min="8198" max="8198" width="17.5703125" style="30" customWidth="1"/>
    <col min="8199" max="8204" width="9" style="30" customWidth="1"/>
    <col min="8205" max="8448" width="9.140625" style="30"/>
    <col min="8449" max="8449" width="4.7109375" style="30" customWidth="1"/>
    <col min="8450" max="8450" width="19.85546875" style="30" customWidth="1"/>
    <col min="8451" max="8451" width="72.140625" style="30" customWidth="1"/>
    <col min="8452" max="8452" width="0" style="30" hidden="1" customWidth="1"/>
    <col min="8453" max="8453" width="18.28515625" style="30" customWidth="1"/>
    <col min="8454" max="8454" width="17.5703125" style="30" customWidth="1"/>
    <col min="8455" max="8460" width="9" style="30" customWidth="1"/>
    <col min="8461" max="8704" width="9.140625" style="30"/>
    <col min="8705" max="8705" width="4.7109375" style="30" customWidth="1"/>
    <col min="8706" max="8706" width="19.85546875" style="30" customWidth="1"/>
    <col min="8707" max="8707" width="72.140625" style="30" customWidth="1"/>
    <col min="8708" max="8708" width="0" style="30" hidden="1" customWidth="1"/>
    <col min="8709" max="8709" width="18.28515625" style="30" customWidth="1"/>
    <col min="8710" max="8710" width="17.5703125" style="30" customWidth="1"/>
    <col min="8711" max="8716" width="9" style="30" customWidth="1"/>
    <col min="8717" max="8960" width="9.140625" style="30"/>
    <col min="8961" max="8961" width="4.7109375" style="30" customWidth="1"/>
    <col min="8962" max="8962" width="19.85546875" style="30" customWidth="1"/>
    <col min="8963" max="8963" width="72.140625" style="30" customWidth="1"/>
    <col min="8964" max="8964" width="0" style="30" hidden="1" customWidth="1"/>
    <col min="8965" max="8965" width="18.28515625" style="30" customWidth="1"/>
    <col min="8966" max="8966" width="17.5703125" style="30" customWidth="1"/>
    <col min="8967" max="8972" width="9" style="30" customWidth="1"/>
    <col min="8973" max="9216" width="9.140625" style="30"/>
    <col min="9217" max="9217" width="4.7109375" style="30" customWidth="1"/>
    <col min="9218" max="9218" width="19.85546875" style="30" customWidth="1"/>
    <col min="9219" max="9219" width="72.140625" style="30" customWidth="1"/>
    <col min="9220" max="9220" width="0" style="30" hidden="1" customWidth="1"/>
    <col min="9221" max="9221" width="18.28515625" style="30" customWidth="1"/>
    <col min="9222" max="9222" width="17.5703125" style="30" customWidth="1"/>
    <col min="9223" max="9228" width="9" style="30" customWidth="1"/>
    <col min="9229" max="9472" width="9.140625" style="30"/>
    <col min="9473" max="9473" width="4.7109375" style="30" customWidth="1"/>
    <col min="9474" max="9474" width="19.85546875" style="30" customWidth="1"/>
    <col min="9475" max="9475" width="72.140625" style="30" customWidth="1"/>
    <col min="9476" max="9476" width="0" style="30" hidden="1" customWidth="1"/>
    <col min="9477" max="9477" width="18.28515625" style="30" customWidth="1"/>
    <col min="9478" max="9478" width="17.5703125" style="30" customWidth="1"/>
    <col min="9479" max="9484" width="9" style="30" customWidth="1"/>
    <col min="9485" max="9728" width="9.140625" style="30"/>
    <col min="9729" max="9729" width="4.7109375" style="30" customWidth="1"/>
    <col min="9730" max="9730" width="19.85546875" style="30" customWidth="1"/>
    <col min="9731" max="9731" width="72.140625" style="30" customWidth="1"/>
    <col min="9732" max="9732" width="0" style="30" hidden="1" customWidth="1"/>
    <col min="9733" max="9733" width="18.28515625" style="30" customWidth="1"/>
    <col min="9734" max="9734" width="17.5703125" style="30" customWidth="1"/>
    <col min="9735" max="9740" width="9" style="30" customWidth="1"/>
    <col min="9741" max="9984" width="9.140625" style="30"/>
    <col min="9985" max="9985" width="4.7109375" style="30" customWidth="1"/>
    <col min="9986" max="9986" width="19.85546875" style="30" customWidth="1"/>
    <col min="9987" max="9987" width="72.140625" style="30" customWidth="1"/>
    <col min="9988" max="9988" width="0" style="30" hidden="1" customWidth="1"/>
    <col min="9989" max="9989" width="18.28515625" style="30" customWidth="1"/>
    <col min="9990" max="9990" width="17.5703125" style="30" customWidth="1"/>
    <col min="9991" max="9996" width="9" style="30" customWidth="1"/>
    <col min="9997" max="10240" width="9.140625" style="30"/>
    <col min="10241" max="10241" width="4.7109375" style="30" customWidth="1"/>
    <col min="10242" max="10242" width="19.85546875" style="30" customWidth="1"/>
    <col min="10243" max="10243" width="72.140625" style="30" customWidth="1"/>
    <col min="10244" max="10244" width="0" style="30" hidden="1" customWidth="1"/>
    <col min="10245" max="10245" width="18.28515625" style="30" customWidth="1"/>
    <col min="10246" max="10246" width="17.5703125" style="30" customWidth="1"/>
    <col min="10247" max="10252" width="9" style="30" customWidth="1"/>
    <col min="10253" max="10496" width="9.140625" style="30"/>
    <col min="10497" max="10497" width="4.7109375" style="30" customWidth="1"/>
    <col min="10498" max="10498" width="19.85546875" style="30" customWidth="1"/>
    <col min="10499" max="10499" width="72.140625" style="30" customWidth="1"/>
    <col min="10500" max="10500" width="0" style="30" hidden="1" customWidth="1"/>
    <col min="10501" max="10501" width="18.28515625" style="30" customWidth="1"/>
    <col min="10502" max="10502" width="17.5703125" style="30" customWidth="1"/>
    <col min="10503" max="10508" width="9" style="30" customWidth="1"/>
    <col min="10509" max="10752" width="9.140625" style="30"/>
    <col min="10753" max="10753" width="4.7109375" style="30" customWidth="1"/>
    <col min="10754" max="10754" width="19.85546875" style="30" customWidth="1"/>
    <col min="10755" max="10755" width="72.140625" style="30" customWidth="1"/>
    <col min="10756" max="10756" width="0" style="30" hidden="1" customWidth="1"/>
    <col min="10757" max="10757" width="18.28515625" style="30" customWidth="1"/>
    <col min="10758" max="10758" width="17.5703125" style="30" customWidth="1"/>
    <col min="10759" max="10764" width="9" style="30" customWidth="1"/>
    <col min="10765" max="11008" width="9.140625" style="30"/>
    <col min="11009" max="11009" width="4.7109375" style="30" customWidth="1"/>
    <col min="11010" max="11010" width="19.85546875" style="30" customWidth="1"/>
    <col min="11011" max="11011" width="72.140625" style="30" customWidth="1"/>
    <col min="11012" max="11012" width="0" style="30" hidden="1" customWidth="1"/>
    <col min="11013" max="11013" width="18.28515625" style="30" customWidth="1"/>
    <col min="11014" max="11014" width="17.5703125" style="30" customWidth="1"/>
    <col min="11015" max="11020" width="9" style="30" customWidth="1"/>
    <col min="11021" max="11264" width="9.140625" style="30"/>
    <col min="11265" max="11265" width="4.7109375" style="30" customWidth="1"/>
    <col min="11266" max="11266" width="19.85546875" style="30" customWidth="1"/>
    <col min="11267" max="11267" width="72.140625" style="30" customWidth="1"/>
    <col min="11268" max="11268" width="0" style="30" hidden="1" customWidth="1"/>
    <col min="11269" max="11269" width="18.28515625" style="30" customWidth="1"/>
    <col min="11270" max="11270" width="17.5703125" style="30" customWidth="1"/>
    <col min="11271" max="11276" width="9" style="30" customWidth="1"/>
    <col min="11277" max="11520" width="9.140625" style="30"/>
    <col min="11521" max="11521" width="4.7109375" style="30" customWidth="1"/>
    <col min="11522" max="11522" width="19.85546875" style="30" customWidth="1"/>
    <col min="11523" max="11523" width="72.140625" style="30" customWidth="1"/>
    <col min="11524" max="11524" width="0" style="30" hidden="1" customWidth="1"/>
    <col min="11525" max="11525" width="18.28515625" style="30" customWidth="1"/>
    <col min="11526" max="11526" width="17.5703125" style="30" customWidth="1"/>
    <col min="11527" max="11532" width="9" style="30" customWidth="1"/>
    <col min="11533" max="11776" width="9.140625" style="30"/>
    <col min="11777" max="11777" width="4.7109375" style="30" customWidth="1"/>
    <col min="11778" max="11778" width="19.85546875" style="30" customWidth="1"/>
    <col min="11779" max="11779" width="72.140625" style="30" customWidth="1"/>
    <col min="11780" max="11780" width="0" style="30" hidden="1" customWidth="1"/>
    <col min="11781" max="11781" width="18.28515625" style="30" customWidth="1"/>
    <col min="11782" max="11782" width="17.5703125" style="30" customWidth="1"/>
    <col min="11783" max="11788" width="9" style="30" customWidth="1"/>
    <col min="11789" max="12032" width="9.140625" style="30"/>
    <col min="12033" max="12033" width="4.7109375" style="30" customWidth="1"/>
    <col min="12034" max="12034" width="19.85546875" style="30" customWidth="1"/>
    <col min="12035" max="12035" width="72.140625" style="30" customWidth="1"/>
    <col min="12036" max="12036" width="0" style="30" hidden="1" customWidth="1"/>
    <col min="12037" max="12037" width="18.28515625" style="30" customWidth="1"/>
    <col min="12038" max="12038" width="17.5703125" style="30" customWidth="1"/>
    <col min="12039" max="12044" width="9" style="30" customWidth="1"/>
    <col min="12045" max="12288" width="9.140625" style="30"/>
    <col min="12289" max="12289" width="4.7109375" style="30" customWidth="1"/>
    <col min="12290" max="12290" width="19.85546875" style="30" customWidth="1"/>
    <col min="12291" max="12291" width="72.140625" style="30" customWidth="1"/>
    <col min="12292" max="12292" width="0" style="30" hidden="1" customWidth="1"/>
    <col min="12293" max="12293" width="18.28515625" style="30" customWidth="1"/>
    <col min="12294" max="12294" width="17.5703125" style="30" customWidth="1"/>
    <col min="12295" max="12300" width="9" style="30" customWidth="1"/>
    <col min="12301" max="12544" width="9.140625" style="30"/>
    <col min="12545" max="12545" width="4.7109375" style="30" customWidth="1"/>
    <col min="12546" max="12546" width="19.85546875" style="30" customWidth="1"/>
    <col min="12547" max="12547" width="72.140625" style="30" customWidth="1"/>
    <col min="12548" max="12548" width="0" style="30" hidden="1" customWidth="1"/>
    <col min="12549" max="12549" width="18.28515625" style="30" customWidth="1"/>
    <col min="12550" max="12550" width="17.5703125" style="30" customWidth="1"/>
    <col min="12551" max="12556" width="9" style="30" customWidth="1"/>
    <col min="12557" max="12800" width="9.140625" style="30"/>
    <col min="12801" max="12801" width="4.7109375" style="30" customWidth="1"/>
    <col min="12802" max="12802" width="19.85546875" style="30" customWidth="1"/>
    <col min="12803" max="12803" width="72.140625" style="30" customWidth="1"/>
    <col min="12804" max="12804" width="0" style="30" hidden="1" customWidth="1"/>
    <col min="12805" max="12805" width="18.28515625" style="30" customWidth="1"/>
    <col min="12806" max="12806" width="17.5703125" style="30" customWidth="1"/>
    <col min="12807" max="12812" width="9" style="30" customWidth="1"/>
    <col min="12813" max="13056" width="9.140625" style="30"/>
    <col min="13057" max="13057" width="4.7109375" style="30" customWidth="1"/>
    <col min="13058" max="13058" width="19.85546875" style="30" customWidth="1"/>
    <col min="13059" max="13059" width="72.140625" style="30" customWidth="1"/>
    <col min="13060" max="13060" width="0" style="30" hidden="1" customWidth="1"/>
    <col min="13061" max="13061" width="18.28515625" style="30" customWidth="1"/>
    <col min="13062" max="13062" width="17.5703125" style="30" customWidth="1"/>
    <col min="13063" max="13068" width="9" style="30" customWidth="1"/>
    <col min="13069" max="13312" width="9.140625" style="30"/>
    <col min="13313" max="13313" width="4.7109375" style="30" customWidth="1"/>
    <col min="13314" max="13314" width="19.85546875" style="30" customWidth="1"/>
    <col min="13315" max="13315" width="72.140625" style="30" customWidth="1"/>
    <col min="13316" max="13316" width="0" style="30" hidden="1" customWidth="1"/>
    <col min="13317" max="13317" width="18.28515625" style="30" customWidth="1"/>
    <col min="13318" max="13318" width="17.5703125" style="30" customWidth="1"/>
    <col min="13319" max="13324" width="9" style="30" customWidth="1"/>
    <col min="13325" max="13568" width="9.140625" style="30"/>
    <col min="13569" max="13569" width="4.7109375" style="30" customWidth="1"/>
    <col min="13570" max="13570" width="19.85546875" style="30" customWidth="1"/>
    <col min="13571" max="13571" width="72.140625" style="30" customWidth="1"/>
    <col min="13572" max="13572" width="0" style="30" hidden="1" customWidth="1"/>
    <col min="13573" max="13573" width="18.28515625" style="30" customWidth="1"/>
    <col min="13574" max="13574" width="17.5703125" style="30" customWidth="1"/>
    <col min="13575" max="13580" width="9" style="30" customWidth="1"/>
    <col min="13581" max="13824" width="9.140625" style="30"/>
    <col min="13825" max="13825" width="4.7109375" style="30" customWidth="1"/>
    <col min="13826" max="13826" width="19.85546875" style="30" customWidth="1"/>
    <col min="13827" max="13827" width="72.140625" style="30" customWidth="1"/>
    <col min="13828" max="13828" width="0" style="30" hidden="1" customWidth="1"/>
    <col min="13829" max="13829" width="18.28515625" style="30" customWidth="1"/>
    <col min="13830" max="13830" width="17.5703125" style="30" customWidth="1"/>
    <col min="13831" max="13836" width="9" style="30" customWidth="1"/>
    <col min="13837" max="14080" width="9.140625" style="30"/>
    <col min="14081" max="14081" width="4.7109375" style="30" customWidth="1"/>
    <col min="14082" max="14082" width="19.85546875" style="30" customWidth="1"/>
    <col min="14083" max="14083" width="72.140625" style="30" customWidth="1"/>
    <col min="14084" max="14084" width="0" style="30" hidden="1" customWidth="1"/>
    <col min="14085" max="14085" width="18.28515625" style="30" customWidth="1"/>
    <col min="14086" max="14086" width="17.5703125" style="30" customWidth="1"/>
    <col min="14087" max="14092" width="9" style="30" customWidth="1"/>
    <col min="14093" max="14336" width="9.140625" style="30"/>
    <col min="14337" max="14337" width="4.7109375" style="30" customWidth="1"/>
    <col min="14338" max="14338" width="19.85546875" style="30" customWidth="1"/>
    <col min="14339" max="14339" width="72.140625" style="30" customWidth="1"/>
    <col min="14340" max="14340" width="0" style="30" hidden="1" customWidth="1"/>
    <col min="14341" max="14341" width="18.28515625" style="30" customWidth="1"/>
    <col min="14342" max="14342" width="17.5703125" style="30" customWidth="1"/>
    <col min="14343" max="14348" width="9" style="30" customWidth="1"/>
    <col min="14349" max="14592" width="9.140625" style="30"/>
    <col min="14593" max="14593" width="4.7109375" style="30" customWidth="1"/>
    <col min="14594" max="14594" width="19.85546875" style="30" customWidth="1"/>
    <col min="14595" max="14595" width="72.140625" style="30" customWidth="1"/>
    <col min="14596" max="14596" width="0" style="30" hidden="1" customWidth="1"/>
    <col min="14597" max="14597" width="18.28515625" style="30" customWidth="1"/>
    <col min="14598" max="14598" width="17.5703125" style="30" customWidth="1"/>
    <col min="14599" max="14604" width="9" style="30" customWidth="1"/>
    <col min="14605" max="14848" width="9.140625" style="30"/>
    <col min="14849" max="14849" width="4.7109375" style="30" customWidth="1"/>
    <col min="14850" max="14850" width="19.85546875" style="30" customWidth="1"/>
    <col min="14851" max="14851" width="72.140625" style="30" customWidth="1"/>
    <col min="14852" max="14852" width="0" style="30" hidden="1" customWidth="1"/>
    <col min="14853" max="14853" width="18.28515625" style="30" customWidth="1"/>
    <col min="14854" max="14854" width="17.5703125" style="30" customWidth="1"/>
    <col min="14855" max="14860" width="9" style="30" customWidth="1"/>
    <col min="14861" max="15104" width="9.140625" style="30"/>
    <col min="15105" max="15105" width="4.7109375" style="30" customWidth="1"/>
    <col min="15106" max="15106" width="19.85546875" style="30" customWidth="1"/>
    <col min="15107" max="15107" width="72.140625" style="30" customWidth="1"/>
    <col min="15108" max="15108" width="0" style="30" hidden="1" customWidth="1"/>
    <col min="15109" max="15109" width="18.28515625" style="30" customWidth="1"/>
    <col min="15110" max="15110" width="17.5703125" style="30" customWidth="1"/>
    <col min="15111" max="15116" width="9" style="30" customWidth="1"/>
    <col min="15117" max="15360" width="9.140625" style="30"/>
    <col min="15361" max="15361" width="4.7109375" style="30" customWidth="1"/>
    <col min="15362" max="15362" width="19.85546875" style="30" customWidth="1"/>
    <col min="15363" max="15363" width="72.140625" style="30" customWidth="1"/>
    <col min="15364" max="15364" width="0" style="30" hidden="1" customWidth="1"/>
    <col min="15365" max="15365" width="18.28515625" style="30" customWidth="1"/>
    <col min="15366" max="15366" width="17.5703125" style="30" customWidth="1"/>
    <col min="15367" max="15372" width="9" style="30" customWidth="1"/>
    <col min="15373" max="15616" width="9.140625" style="30"/>
    <col min="15617" max="15617" width="4.7109375" style="30" customWidth="1"/>
    <col min="15618" max="15618" width="19.85546875" style="30" customWidth="1"/>
    <col min="15619" max="15619" width="72.140625" style="30" customWidth="1"/>
    <col min="15620" max="15620" width="0" style="30" hidden="1" customWidth="1"/>
    <col min="15621" max="15621" width="18.28515625" style="30" customWidth="1"/>
    <col min="15622" max="15622" width="17.5703125" style="30" customWidth="1"/>
    <col min="15623" max="15628" width="9" style="30" customWidth="1"/>
    <col min="15629" max="15872" width="9.140625" style="30"/>
    <col min="15873" max="15873" width="4.7109375" style="30" customWidth="1"/>
    <col min="15874" max="15874" width="19.85546875" style="30" customWidth="1"/>
    <col min="15875" max="15875" width="72.140625" style="30" customWidth="1"/>
    <col min="15876" max="15876" width="0" style="30" hidden="1" customWidth="1"/>
    <col min="15877" max="15877" width="18.28515625" style="30" customWidth="1"/>
    <col min="15878" max="15878" width="17.5703125" style="30" customWidth="1"/>
    <col min="15879" max="15884" width="9" style="30" customWidth="1"/>
    <col min="15885" max="16128" width="9.140625" style="30"/>
    <col min="16129" max="16129" width="4.7109375" style="30" customWidth="1"/>
    <col min="16130" max="16130" width="19.85546875" style="30" customWidth="1"/>
    <col min="16131" max="16131" width="72.140625" style="30" customWidth="1"/>
    <col min="16132" max="16132" width="0" style="30" hidden="1" customWidth="1"/>
    <col min="16133" max="16133" width="18.28515625" style="30" customWidth="1"/>
    <col min="16134" max="16134" width="17.5703125" style="30" customWidth="1"/>
    <col min="16135" max="16140" width="9" style="30" customWidth="1"/>
    <col min="16141" max="16384" width="9.140625" style="30"/>
  </cols>
  <sheetData>
    <row r="1" spans="1:7" ht="15">
      <c r="D1"/>
      <c r="E1"/>
      <c r="F1" s="52" t="s">
        <v>70</v>
      </c>
    </row>
    <row r="2" spans="1:7" ht="14.25">
      <c r="D2" s="122" t="s">
        <v>85</v>
      </c>
      <c r="E2" s="122"/>
      <c r="F2" s="122"/>
    </row>
    <row r="3" spans="1:7" ht="14.25">
      <c r="D3" s="104" t="s">
        <v>84</v>
      </c>
      <c r="E3" s="104"/>
      <c r="F3" s="104"/>
    </row>
    <row r="4" spans="1:7" ht="14.25" customHeight="1"/>
    <row r="5" spans="1:7" ht="60" customHeight="1">
      <c r="A5" s="124" t="s">
        <v>92</v>
      </c>
      <c r="B5" s="124"/>
      <c r="C5" s="124"/>
      <c r="D5" s="124"/>
      <c r="E5" s="124"/>
      <c r="F5" s="124"/>
    </row>
    <row r="7" spans="1:7" ht="17.25">
      <c r="A7" s="123" t="s">
        <v>68</v>
      </c>
      <c r="B7" s="123"/>
      <c r="C7" s="123"/>
      <c r="D7" s="123"/>
      <c r="E7" s="123"/>
      <c r="F7" s="123"/>
    </row>
    <row r="8" spans="1:7" ht="15" customHeight="1">
      <c r="A8" s="31" t="s">
        <v>71</v>
      </c>
    </row>
    <row r="10" spans="1:7" ht="14.25">
      <c r="A10" s="32" t="s">
        <v>44</v>
      </c>
      <c r="B10" s="32" t="s">
        <v>45</v>
      </c>
      <c r="C10" s="73"/>
    </row>
    <row r="11" spans="1:7" ht="15" customHeight="1">
      <c r="A11" s="33" t="s">
        <v>72</v>
      </c>
      <c r="B11" s="34" t="s">
        <v>73</v>
      </c>
      <c r="C11" s="74"/>
    </row>
    <row r="12" spans="1:7" ht="12" customHeight="1">
      <c r="A12" s="35"/>
      <c r="B12" s="35"/>
      <c r="C12" s="35"/>
    </row>
    <row r="13" spans="1:7" ht="19.5" customHeight="1">
      <c r="A13" s="36" t="s">
        <v>46</v>
      </c>
      <c r="B13" s="37"/>
      <c r="C13" s="37"/>
    </row>
    <row r="14" spans="1:7" ht="50.25" customHeight="1">
      <c r="A14" s="38" t="s">
        <v>47</v>
      </c>
      <c r="B14" s="39" t="s">
        <v>72</v>
      </c>
      <c r="C14" s="75"/>
      <c r="D14" s="111" t="s">
        <v>83</v>
      </c>
      <c r="E14" s="112"/>
      <c r="F14" s="113"/>
      <c r="G14" s="40"/>
    </row>
    <row r="15" spans="1:7" ht="32.25" customHeight="1">
      <c r="A15" s="38" t="s">
        <v>48</v>
      </c>
      <c r="B15" s="39" t="s">
        <v>49</v>
      </c>
      <c r="C15" s="39" t="s">
        <v>100</v>
      </c>
      <c r="D15" s="41" t="s">
        <v>6</v>
      </c>
      <c r="E15" s="41" t="s">
        <v>7</v>
      </c>
      <c r="F15" s="41" t="s">
        <v>8</v>
      </c>
      <c r="G15" s="40"/>
    </row>
    <row r="16" spans="1:7" ht="78.75" customHeight="1">
      <c r="A16" s="38" t="s">
        <v>50</v>
      </c>
      <c r="B16" s="39" t="s">
        <v>74</v>
      </c>
      <c r="C16" s="114"/>
      <c r="D16" s="119"/>
      <c r="E16" s="119"/>
      <c r="F16" s="119"/>
    </row>
    <row r="17" spans="1:7" ht="79.5" customHeight="1">
      <c r="A17" s="42" t="s">
        <v>51</v>
      </c>
      <c r="B17" s="39" t="s">
        <v>75</v>
      </c>
      <c r="C17" s="115"/>
      <c r="D17" s="120"/>
      <c r="E17" s="120"/>
      <c r="F17" s="120"/>
    </row>
    <row r="18" spans="1:7">
      <c r="A18" s="42" t="s">
        <v>52</v>
      </c>
      <c r="B18" s="39" t="s">
        <v>53</v>
      </c>
      <c r="C18" s="115"/>
      <c r="D18" s="120"/>
      <c r="E18" s="120"/>
      <c r="F18" s="120"/>
    </row>
    <row r="19" spans="1:7" ht="27">
      <c r="A19" s="42" t="s">
        <v>54</v>
      </c>
      <c r="B19" s="39" t="s">
        <v>76</v>
      </c>
      <c r="C19" s="116"/>
      <c r="D19" s="121"/>
      <c r="E19" s="121"/>
      <c r="F19" s="121"/>
    </row>
    <row r="20" spans="1:7" ht="15" customHeight="1">
      <c r="A20" s="117" t="s">
        <v>55</v>
      </c>
      <c r="B20" s="118"/>
      <c r="C20" s="67"/>
      <c r="D20" s="38"/>
      <c r="E20" s="38"/>
      <c r="F20" s="38"/>
      <c r="G20" s="40"/>
    </row>
    <row r="21" spans="1:7" ht="16.5" customHeight="1">
      <c r="A21" s="43" t="s">
        <v>56</v>
      </c>
      <c r="B21" s="44"/>
      <c r="C21" s="62">
        <f>'Հավելված 1'!D19</f>
        <v>365882.32500000001</v>
      </c>
      <c r="D21" s="45">
        <f>'Հավելված 1'!E19</f>
        <v>487843.2</v>
      </c>
      <c r="E21" s="45">
        <f>'Հավելված 1'!F19</f>
        <v>731764.7</v>
      </c>
      <c r="F21" s="45">
        <f>'Հավելված 1'!G19</f>
        <v>975686.3</v>
      </c>
    </row>
    <row r="22" spans="1:7" ht="16.5" customHeight="1">
      <c r="A22" s="53"/>
      <c r="B22" s="53"/>
      <c r="C22" s="53"/>
      <c r="D22" s="54"/>
      <c r="E22" s="54"/>
      <c r="F22" s="54"/>
    </row>
    <row r="23" spans="1:7" ht="17.25">
      <c r="A23" s="123" t="s">
        <v>77</v>
      </c>
      <c r="B23" s="123"/>
      <c r="C23" s="123"/>
      <c r="D23" s="123"/>
      <c r="E23" s="123"/>
      <c r="F23" s="123"/>
    </row>
    <row r="24" spans="1:7" ht="15" customHeight="1">
      <c r="A24" s="31" t="s">
        <v>71</v>
      </c>
    </row>
    <row r="26" spans="1:7" ht="14.25">
      <c r="A26" s="32" t="s">
        <v>44</v>
      </c>
      <c r="B26" s="32" t="s">
        <v>45</v>
      </c>
      <c r="C26" s="73"/>
    </row>
    <row r="27" spans="1:7" ht="15" customHeight="1">
      <c r="A27" s="33" t="s">
        <v>78</v>
      </c>
      <c r="B27" s="34" t="s">
        <v>79</v>
      </c>
      <c r="C27" s="74"/>
    </row>
    <row r="28" spans="1:7" ht="12" customHeight="1">
      <c r="A28" s="35"/>
      <c r="B28" s="35"/>
      <c r="C28" s="35"/>
    </row>
    <row r="29" spans="1:7" ht="19.5" customHeight="1">
      <c r="A29" s="36" t="s">
        <v>46</v>
      </c>
      <c r="B29" s="37"/>
      <c r="C29" s="37"/>
    </row>
    <row r="30" spans="1:7" ht="53.25" customHeight="1">
      <c r="A30" s="38" t="s">
        <v>47</v>
      </c>
      <c r="B30" s="39" t="s">
        <v>78</v>
      </c>
      <c r="C30" s="75"/>
      <c r="D30" s="111" t="s">
        <v>83</v>
      </c>
      <c r="E30" s="112"/>
      <c r="F30" s="113"/>
      <c r="G30" s="40"/>
    </row>
    <row r="31" spans="1:7" ht="27">
      <c r="A31" s="38" t="s">
        <v>48</v>
      </c>
      <c r="B31" s="39" t="s">
        <v>49</v>
      </c>
      <c r="C31" s="39" t="s">
        <v>100</v>
      </c>
      <c r="D31" s="41" t="s">
        <v>6</v>
      </c>
      <c r="E31" s="41" t="s">
        <v>7</v>
      </c>
      <c r="F31" s="41" t="s">
        <v>8</v>
      </c>
      <c r="G31" s="40"/>
    </row>
    <row r="32" spans="1:7">
      <c r="A32" s="38" t="s">
        <v>50</v>
      </c>
      <c r="B32" s="39" t="s">
        <v>79</v>
      </c>
      <c r="C32" s="114"/>
      <c r="D32" s="119"/>
      <c r="E32" s="119"/>
      <c r="F32" s="119"/>
    </row>
    <row r="33" spans="1:7" ht="87.75" customHeight="1">
      <c r="A33" s="42" t="s">
        <v>51</v>
      </c>
      <c r="B33" s="39" t="s">
        <v>80</v>
      </c>
      <c r="C33" s="115"/>
      <c r="D33" s="120"/>
      <c r="E33" s="120"/>
      <c r="F33" s="120"/>
    </row>
    <row r="34" spans="1:7">
      <c r="A34" s="42" t="s">
        <v>52</v>
      </c>
      <c r="B34" s="39" t="s">
        <v>53</v>
      </c>
      <c r="C34" s="115"/>
      <c r="D34" s="120"/>
      <c r="E34" s="120"/>
      <c r="F34" s="120"/>
    </row>
    <row r="35" spans="1:7" ht="27">
      <c r="A35" s="42" t="s">
        <v>54</v>
      </c>
      <c r="B35" s="39" t="s">
        <v>81</v>
      </c>
      <c r="C35" s="116"/>
      <c r="D35" s="121"/>
      <c r="E35" s="121"/>
      <c r="F35" s="121"/>
    </row>
    <row r="36" spans="1:7" ht="15" customHeight="1">
      <c r="A36" s="117" t="s">
        <v>55</v>
      </c>
      <c r="B36" s="118"/>
      <c r="C36" s="67"/>
      <c r="D36" s="38"/>
      <c r="E36" s="38"/>
      <c r="F36" s="38"/>
      <c r="G36" s="40"/>
    </row>
    <row r="37" spans="1:7" ht="15" customHeight="1">
      <c r="A37" s="43" t="s">
        <v>56</v>
      </c>
      <c r="B37" s="44"/>
      <c r="C37" s="62">
        <f>C21</f>
        <v>365882.32500000001</v>
      </c>
      <c r="D37" s="45">
        <f>'Հավելված 1'!E33</f>
        <v>-487843.2</v>
      </c>
      <c r="E37" s="45">
        <f>'Հավելված 1'!F33</f>
        <v>-731764.7</v>
      </c>
      <c r="F37" s="45">
        <f>'Հավելված 1'!G33</f>
        <v>-975686.3</v>
      </c>
    </row>
  </sheetData>
  <mergeCells count="17">
    <mergeCell ref="D2:F2"/>
    <mergeCell ref="D3:F3"/>
    <mergeCell ref="A23:F23"/>
    <mergeCell ref="A20:B20"/>
    <mergeCell ref="A5:F5"/>
    <mergeCell ref="A7:F7"/>
    <mergeCell ref="D16:D19"/>
    <mergeCell ref="E16:E19"/>
    <mergeCell ref="F16:F19"/>
    <mergeCell ref="D14:F14"/>
    <mergeCell ref="C16:C19"/>
    <mergeCell ref="D30:F30"/>
    <mergeCell ref="C32:C35"/>
    <mergeCell ref="A36:B36"/>
    <mergeCell ref="F32:F35"/>
    <mergeCell ref="E32:E35"/>
    <mergeCell ref="D32:D3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60" zoomScaleNormal="100" workbookViewId="0">
      <selection activeCell="I9" sqref="I9"/>
    </sheetView>
  </sheetViews>
  <sheetFormatPr defaultRowHeight="13.5"/>
  <cols>
    <col min="1" max="1" width="26.140625" style="30" customWidth="1"/>
    <col min="2" max="2" width="41.28515625" style="30" customWidth="1"/>
    <col min="3" max="3" width="14.85546875" style="30" hidden="1" customWidth="1"/>
    <col min="4" max="4" width="14.28515625" style="30" customWidth="1"/>
    <col min="5" max="5" width="14" style="30" customWidth="1"/>
    <col min="6" max="6" width="13.7109375" style="30" bestFit="1" customWidth="1"/>
    <col min="7" max="12" width="9" style="30" customWidth="1"/>
    <col min="13" max="256" width="9.140625" style="30"/>
    <col min="257" max="257" width="4.7109375" style="30" customWidth="1"/>
    <col min="258" max="258" width="19.85546875" style="30" customWidth="1"/>
    <col min="259" max="259" width="72.140625" style="30" customWidth="1"/>
    <col min="260" max="260" width="0" style="30" hidden="1" customWidth="1"/>
    <col min="261" max="261" width="18.28515625" style="30" customWidth="1"/>
    <col min="262" max="262" width="17.5703125" style="30" customWidth="1"/>
    <col min="263" max="268" width="9" style="30" customWidth="1"/>
    <col min="269" max="512" width="9.140625" style="30"/>
    <col min="513" max="513" width="4.7109375" style="30" customWidth="1"/>
    <col min="514" max="514" width="19.85546875" style="30" customWidth="1"/>
    <col min="515" max="515" width="72.140625" style="30" customWidth="1"/>
    <col min="516" max="516" width="0" style="30" hidden="1" customWidth="1"/>
    <col min="517" max="517" width="18.28515625" style="30" customWidth="1"/>
    <col min="518" max="518" width="17.5703125" style="30" customWidth="1"/>
    <col min="519" max="524" width="9" style="30" customWidth="1"/>
    <col min="525" max="768" width="9.140625" style="30"/>
    <col min="769" max="769" width="4.7109375" style="30" customWidth="1"/>
    <col min="770" max="770" width="19.85546875" style="30" customWidth="1"/>
    <col min="771" max="771" width="72.140625" style="30" customWidth="1"/>
    <col min="772" max="772" width="0" style="30" hidden="1" customWidth="1"/>
    <col min="773" max="773" width="18.28515625" style="30" customWidth="1"/>
    <col min="774" max="774" width="17.5703125" style="30" customWidth="1"/>
    <col min="775" max="780" width="9" style="30" customWidth="1"/>
    <col min="781" max="1024" width="9.140625" style="30"/>
    <col min="1025" max="1025" width="4.7109375" style="30" customWidth="1"/>
    <col min="1026" max="1026" width="19.85546875" style="30" customWidth="1"/>
    <col min="1027" max="1027" width="72.140625" style="30" customWidth="1"/>
    <col min="1028" max="1028" width="0" style="30" hidden="1" customWidth="1"/>
    <col min="1029" max="1029" width="18.28515625" style="30" customWidth="1"/>
    <col min="1030" max="1030" width="17.5703125" style="30" customWidth="1"/>
    <col min="1031" max="1036" width="9" style="30" customWidth="1"/>
    <col min="1037" max="1280" width="9.140625" style="30"/>
    <col min="1281" max="1281" width="4.7109375" style="30" customWidth="1"/>
    <col min="1282" max="1282" width="19.85546875" style="30" customWidth="1"/>
    <col min="1283" max="1283" width="72.140625" style="30" customWidth="1"/>
    <col min="1284" max="1284" width="0" style="30" hidden="1" customWidth="1"/>
    <col min="1285" max="1285" width="18.28515625" style="30" customWidth="1"/>
    <col min="1286" max="1286" width="17.5703125" style="30" customWidth="1"/>
    <col min="1287" max="1292" width="9" style="30" customWidth="1"/>
    <col min="1293" max="1536" width="9.140625" style="30"/>
    <col min="1537" max="1537" width="4.7109375" style="30" customWidth="1"/>
    <col min="1538" max="1538" width="19.85546875" style="30" customWidth="1"/>
    <col min="1539" max="1539" width="72.140625" style="30" customWidth="1"/>
    <col min="1540" max="1540" width="0" style="30" hidden="1" customWidth="1"/>
    <col min="1541" max="1541" width="18.28515625" style="30" customWidth="1"/>
    <col min="1542" max="1542" width="17.5703125" style="30" customWidth="1"/>
    <col min="1543" max="1548" width="9" style="30" customWidth="1"/>
    <col min="1549" max="1792" width="9.140625" style="30"/>
    <col min="1793" max="1793" width="4.7109375" style="30" customWidth="1"/>
    <col min="1794" max="1794" width="19.85546875" style="30" customWidth="1"/>
    <col min="1795" max="1795" width="72.140625" style="30" customWidth="1"/>
    <col min="1796" max="1796" width="0" style="30" hidden="1" customWidth="1"/>
    <col min="1797" max="1797" width="18.28515625" style="30" customWidth="1"/>
    <col min="1798" max="1798" width="17.5703125" style="30" customWidth="1"/>
    <col min="1799" max="1804" width="9" style="30" customWidth="1"/>
    <col min="1805" max="2048" width="9.140625" style="30"/>
    <col min="2049" max="2049" width="4.7109375" style="30" customWidth="1"/>
    <col min="2050" max="2050" width="19.85546875" style="30" customWidth="1"/>
    <col min="2051" max="2051" width="72.140625" style="30" customWidth="1"/>
    <col min="2052" max="2052" width="0" style="30" hidden="1" customWidth="1"/>
    <col min="2053" max="2053" width="18.28515625" style="30" customWidth="1"/>
    <col min="2054" max="2054" width="17.5703125" style="30" customWidth="1"/>
    <col min="2055" max="2060" width="9" style="30" customWidth="1"/>
    <col min="2061" max="2304" width="9.140625" style="30"/>
    <col min="2305" max="2305" width="4.7109375" style="30" customWidth="1"/>
    <col min="2306" max="2306" width="19.85546875" style="30" customWidth="1"/>
    <col min="2307" max="2307" width="72.140625" style="30" customWidth="1"/>
    <col min="2308" max="2308" width="0" style="30" hidden="1" customWidth="1"/>
    <col min="2309" max="2309" width="18.28515625" style="30" customWidth="1"/>
    <col min="2310" max="2310" width="17.5703125" style="30" customWidth="1"/>
    <col min="2311" max="2316" width="9" style="30" customWidth="1"/>
    <col min="2317" max="2560" width="9.140625" style="30"/>
    <col min="2561" max="2561" width="4.7109375" style="30" customWidth="1"/>
    <col min="2562" max="2562" width="19.85546875" style="30" customWidth="1"/>
    <col min="2563" max="2563" width="72.140625" style="30" customWidth="1"/>
    <col min="2564" max="2564" width="0" style="30" hidden="1" customWidth="1"/>
    <col min="2565" max="2565" width="18.28515625" style="30" customWidth="1"/>
    <col min="2566" max="2566" width="17.5703125" style="30" customWidth="1"/>
    <col min="2567" max="2572" width="9" style="30" customWidth="1"/>
    <col min="2573" max="2816" width="9.140625" style="30"/>
    <col min="2817" max="2817" width="4.7109375" style="30" customWidth="1"/>
    <col min="2818" max="2818" width="19.85546875" style="30" customWidth="1"/>
    <col min="2819" max="2819" width="72.140625" style="30" customWidth="1"/>
    <col min="2820" max="2820" width="0" style="30" hidden="1" customWidth="1"/>
    <col min="2821" max="2821" width="18.28515625" style="30" customWidth="1"/>
    <col min="2822" max="2822" width="17.5703125" style="30" customWidth="1"/>
    <col min="2823" max="2828" width="9" style="30" customWidth="1"/>
    <col min="2829" max="3072" width="9.140625" style="30"/>
    <col min="3073" max="3073" width="4.7109375" style="30" customWidth="1"/>
    <col min="3074" max="3074" width="19.85546875" style="30" customWidth="1"/>
    <col min="3075" max="3075" width="72.140625" style="30" customWidth="1"/>
    <col min="3076" max="3076" width="0" style="30" hidden="1" customWidth="1"/>
    <col min="3077" max="3077" width="18.28515625" style="30" customWidth="1"/>
    <col min="3078" max="3078" width="17.5703125" style="30" customWidth="1"/>
    <col min="3079" max="3084" width="9" style="30" customWidth="1"/>
    <col min="3085" max="3328" width="9.140625" style="30"/>
    <col min="3329" max="3329" width="4.7109375" style="30" customWidth="1"/>
    <col min="3330" max="3330" width="19.85546875" style="30" customWidth="1"/>
    <col min="3331" max="3331" width="72.140625" style="30" customWidth="1"/>
    <col min="3332" max="3332" width="0" style="30" hidden="1" customWidth="1"/>
    <col min="3333" max="3333" width="18.28515625" style="30" customWidth="1"/>
    <col min="3334" max="3334" width="17.5703125" style="30" customWidth="1"/>
    <col min="3335" max="3340" width="9" style="30" customWidth="1"/>
    <col min="3341" max="3584" width="9.140625" style="30"/>
    <col min="3585" max="3585" width="4.7109375" style="30" customWidth="1"/>
    <col min="3586" max="3586" width="19.85546875" style="30" customWidth="1"/>
    <col min="3587" max="3587" width="72.140625" style="30" customWidth="1"/>
    <col min="3588" max="3588" width="0" style="30" hidden="1" customWidth="1"/>
    <col min="3589" max="3589" width="18.28515625" style="30" customWidth="1"/>
    <col min="3590" max="3590" width="17.5703125" style="30" customWidth="1"/>
    <col min="3591" max="3596" width="9" style="30" customWidth="1"/>
    <col min="3597" max="3840" width="9.140625" style="30"/>
    <col min="3841" max="3841" width="4.7109375" style="30" customWidth="1"/>
    <col min="3842" max="3842" width="19.85546875" style="30" customWidth="1"/>
    <col min="3843" max="3843" width="72.140625" style="30" customWidth="1"/>
    <col min="3844" max="3844" width="0" style="30" hidden="1" customWidth="1"/>
    <col min="3845" max="3845" width="18.28515625" style="30" customWidth="1"/>
    <col min="3846" max="3846" width="17.5703125" style="30" customWidth="1"/>
    <col min="3847" max="3852" width="9" style="30" customWidth="1"/>
    <col min="3853" max="4096" width="9.140625" style="30"/>
    <col min="4097" max="4097" width="4.7109375" style="30" customWidth="1"/>
    <col min="4098" max="4098" width="19.85546875" style="30" customWidth="1"/>
    <col min="4099" max="4099" width="72.140625" style="30" customWidth="1"/>
    <col min="4100" max="4100" width="0" style="30" hidden="1" customWidth="1"/>
    <col min="4101" max="4101" width="18.28515625" style="30" customWidth="1"/>
    <col min="4102" max="4102" width="17.5703125" style="30" customWidth="1"/>
    <col min="4103" max="4108" width="9" style="30" customWidth="1"/>
    <col min="4109" max="4352" width="9.140625" style="30"/>
    <col min="4353" max="4353" width="4.7109375" style="30" customWidth="1"/>
    <col min="4354" max="4354" width="19.85546875" style="30" customWidth="1"/>
    <col min="4355" max="4355" width="72.140625" style="30" customWidth="1"/>
    <col min="4356" max="4356" width="0" style="30" hidden="1" customWidth="1"/>
    <col min="4357" max="4357" width="18.28515625" style="30" customWidth="1"/>
    <col min="4358" max="4358" width="17.5703125" style="30" customWidth="1"/>
    <col min="4359" max="4364" width="9" style="30" customWidth="1"/>
    <col min="4365" max="4608" width="9.140625" style="30"/>
    <col min="4609" max="4609" width="4.7109375" style="30" customWidth="1"/>
    <col min="4610" max="4610" width="19.85546875" style="30" customWidth="1"/>
    <col min="4611" max="4611" width="72.140625" style="30" customWidth="1"/>
    <col min="4612" max="4612" width="0" style="30" hidden="1" customWidth="1"/>
    <col min="4613" max="4613" width="18.28515625" style="30" customWidth="1"/>
    <col min="4614" max="4614" width="17.5703125" style="30" customWidth="1"/>
    <col min="4615" max="4620" width="9" style="30" customWidth="1"/>
    <col min="4621" max="4864" width="9.140625" style="30"/>
    <col min="4865" max="4865" width="4.7109375" style="30" customWidth="1"/>
    <col min="4866" max="4866" width="19.85546875" style="30" customWidth="1"/>
    <col min="4867" max="4867" width="72.140625" style="30" customWidth="1"/>
    <col min="4868" max="4868" width="0" style="30" hidden="1" customWidth="1"/>
    <col min="4869" max="4869" width="18.28515625" style="30" customWidth="1"/>
    <col min="4870" max="4870" width="17.5703125" style="30" customWidth="1"/>
    <col min="4871" max="4876" width="9" style="30" customWidth="1"/>
    <col min="4877" max="5120" width="9.140625" style="30"/>
    <col min="5121" max="5121" width="4.7109375" style="30" customWidth="1"/>
    <col min="5122" max="5122" width="19.85546875" style="30" customWidth="1"/>
    <col min="5123" max="5123" width="72.140625" style="30" customWidth="1"/>
    <col min="5124" max="5124" width="0" style="30" hidden="1" customWidth="1"/>
    <col min="5125" max="5125" width="18.28515625" style="30" customWidth="1"/>
    <col min="5126" max="5126" width="17.5703125" style="30" customWidth="1"/>
    <col min="5127" max="5132" width="9" style="30" customWidth="1"/>
    <col min="5133" max="5376" width="9.140625" style="30"/>
    <col min="5377" max="5377" width="4.7109375" style="30" customWidth="1"/>
    <col min="5378" max="5378" width="19.85546875" style="30" customWidth="1"/>
    <col min="5379" max="5379" width="72.140625" style="30" customWidth="1"/>
    <col min="5380" max="5380" width="0" style="30" hidden="1" customWidth="1"/>
    <col min="5381" max="5381" width="18.28515625" style="30" customWidth="1"/>
    <col min="5382" max="5382" width="17.5703125" style="30" customWidth="1"/>
    <col min="5383" max="5388" width="9" style="30" customWidth="1"/>
    <col min="5389" max="5632" width="9.140625" style="30"/>
    <col min="5633" max="5633" width="4.7109375" style="30" customWidth="1"/>
    <col min="5634" max="5634" width="19.85546875" style="30" customWidth="1"/>
    <col min="5635" max="5635" width="72.140625" style="30" customWidth="1"/>
    <col min="5636" max="5636" width="0" style="30" hidden="1" customWidth="1"/>
    <col min="5637" max="5637" width="18.28515625" style="30" customWidth="1"/>
    <col min="5638" max="5638" width="17.5703125" style="30" customWidth="1"/>
    <col min="5639" max="5644" width="9" style="30" customWidth="1"/>
    <col min="5645" max="5888" width="9.140625" style="30"/>
    <col min="5889" max="5889" width="4.7109375" style="30" customWidth="1"/>
    <col min="5890" max="5890" width="19.85546875" style="30" customWidth="1"/>
    <col min="5891" max="5891" width="72.140625" style="30" customWidth="1"/>
    <col min="5892" max="5892" width="0" style="30" hidden="1" customWidth="1"/>
    <col min="5893" max="5893" width="18.28515625" style="30" customWidth="1"/>
    <col min="5894" max="5894" width="17.5703125" style="30" customWidth="1"/>
    <col min="5895" max="5900" width="9" style="30" customWidth="1"/>
    <col min="5901" max="6144" width="9.140625" style="30"/>
    <col min="6145" max="6145" width="4.7109375" style="30" customWidth="1"/>
    <col min="6146" max="6146" width="19.85546875" style="30" customWidth="1"/>
    <col min="6147" max="6147" width="72.140625" style="30" customWidth="1"/>
    <col min="6148" max="6148" width="0" style="30" hidden="1" customWidth="1"/>
    <col min="6149" max="6149" width="18.28515625" style="30" customWidth="1"/>
    <col min="6150" max="6150" width="17.5703125" style="30" customWidth="1"/>
    <col min="6151" max="6156" width="9" style="30" customWidth="1"/>
    <col min="6157" max="6400" width="9.140625" style="30"/>
    <col min="6401" max="6401" width="4.7109375" style="30" customWidth="1"/>
    <col min="6402" max="6402" width="19.85546875" style="30" customWidth="1"/>
    <col min="6403" max="6403" width="72.140625" style="30" customWidth="1"/>
    <col min="6404" max="6404" width="0" style="30" hidden="1" customWidth="1"/>
    <col min="6405" max="6405" width="18.28515625" style="30" customWidth="1"/>
    <col min="6406" max="6406" width="17.5703125" style="30" customWidth="1"/>
    <col min="6407" max="6412" width="9" style="30" customWidth="1"/>
    <col min="6413" max="6656" width="9.140625" style="30"/>
    <col min="6657" max="6657" width="4.7109375" style="30" customWidth="1"/>
    <col min="6658" max="6658" width="19.85546875" style="30" customWidth="1"/>
    <col min="6659" max="6659" width="72.140625" style="30" customWidth="1"/>
    <col min="6660" max="6660" width="0" style="30" hidden="1" customWidth="1"/>
    <col min="6661" max="6661" width="18.28515625" style="30" customWidth="1"/>
    <col min="6662" max="6662" width="17.5703125" style="30" customWidth="1"/>
    <col min="6663" max="6668" width="9" style="30" customWidth="1"/>
    <col min="6669" max="6912" width="9.140625" style="30"/>
    <col min="6913" max="6913" width="4.7109375" style="30" customWidth="1"/>
    <col min="6914" max="6914" width="19.85546875" style="30" customWidth="1"/>
    <col min="6915" max="6915" width="72.140625" style="30" customWidth="1"/>
    <col min="6916" max="6916" width="0" style="30" hidden="1" customWidth="1"/>
    <col min="6917" max="6917" width="18.28515625" style="30" customWidth="1"/>
    <col min="6918" max="6918" width="17.5703125" style="30" customWidth="1"/>
    <col min="6919" max="6924" width="9" style="30" customWidth="1"/>
    <col min="6925" max="7168" width="9.140625" style="30"/>
    <col min="7169" max="7169" width="4.7109375" style="30" customWidth="1"/>
    <col min="7170" max="7170" width="19.85546875" style="30" customWidth="1"/>
    <col min="7171" max="7171" width="72.140625" style="30" customWidth="1"/>
    <col min="7172" max="7172" width="0" style="30" hidden="1" customWidth="1"/>
    <col min="7173" max="7173" width="18.28515625" style="30" customWidth="1"/>
    <col min="7174" max="7174" width="17.5703125" style="30" customWidth="1"/>
    <col min="7175" max="7180" width="9" style="30" customWidth="1"/>
    <col min="7181" max="7424" width="9.140625" style="30"/>
    <col min="7425" max="7425" width="4.7109375" style="30" customWidth="1"/>
    <col min="7426" max="7426" width="19.85546875" style="30" customWidth="1"/>
    <col min="7427" max="7427" width="72.140625" style="30" customWidth="1"/>
    <col min="7428" max="7428" width="0" style="30" hidden="1" customWidth="1"/>
    <col min="7429" max="7429" width="18.28515625" style="30" customWidth="1"/>
    <col min="7430" max="7430" width="17.5703125" style="30" customWidth="1"/>
    <col min="7431" max="7436" width="9" style="30" customWidth="1"/>
    <col min="7437" max="7680" width="9.140625" style="30"/>
    <col min="7681" max="7681" width="4.7109375" style="30" customWidth="1"/>
    <col min="7682" max="7682" width="19.85546875" style="30" customWidth="1"/>
    <col min="7683" max="7683" width="72.140625" style="30" customWidth="1"/>
    <col min="7684" max="7684" width="0" style="30" hidden="1" customWidth="1"/>
    <col min="7685" max="7685" width="18.28515625" style="30" customWidth="1"/>
    <col min="7686" max="7686" width="17.5703125" style="30" customWidth="1"/>
    <col min="7687" max="7692" width="9" style="30" customWidth="1"/>
    <col min="7693" max="7936" width="9.140625" style="30"/>
    <col min="7937" max="7937" width="4.7109375" style="30" customWidth="1"/>
    <col min="7938" max="7938" width="19.85546875" style="30" customWidth="1"/>
    <col min="7939" max="7939" width="72.140625" style="30" customWidth="1"/>
    <col min="7940" max="7940" width="0" style="30" hidden="1" customWidth="1"/>
    <col min="7941" max="7941" width="18.28515625" style="30" customWidth="1"/>
    <col min="7942" max="7942" width="17.5703125" style="30" customWidth="1"/>
    <col min="7943" max="7948" width="9" style="30" customWidth="1"/>
    <col min="7949" max="8192" width="9.140625" style="30"/>
    <col min="8193" max="8193" width="4.7109375" style="30" customWidth="1"/>
    <col min="8194" max="8194" width="19.85546875" style="30" customWidth="1"/>
    <col min="8195" max="8195" width="72.140625" style="30" customWidth="1"/>
    <col min="8196" max="8196" width="0" style="30" hidden="1" customWidth="1"/>
    <col min="8197" max="8197" width="18.28515625" style="30" customWidth="1"/>
    <col min="8198" max="8198" width="17.5703125" style="30" customWidth="1"/>
    <col min="8199" max="8204" width="9" style="30" customWidth="1"/>
    <col min="8205" max="8448" width="9.140625" style="30"/>
    <col min="8449" max="8449" width="4.7109375" style="30" customWidth="1"/>
    <col min="8450" max="8450" width="19.85546875" style="30" customWidth="1"/>
    <col min="8451" max="8451" width="72.140625" style="30" customWidth="1"/>
    <col min="8452" max="8452" width="0" style="30" hidden="1" customWidth="1"/>
    <col min="8453" max="8453" width="18.28515625" style="30" customWidth="1"/>
    <col min="8454" max="8454" width="17.5703125" style="30" customWidth="1"/>
    <col min="8455" max="8460" width="9" style="30" customWidth="1"/>
    <col min="8461" max="8704" width="9.140625" style="30"/>
    <col min="8705" max="8705" width="4.7109375" style="30" customWidth="1"/>
    <col min="8706" max="8706" width="19.85546875" style="30" customWidth="1"/>
    <col min="8707" max="8707" width="72.140625" style="30" customWidth="1"/>
    <col min="8708" max="8708" width="0" style="30" hidden="1" customWidth="1"/>
    <col min="8709" max="8709" width="18.28515625" style="30" customWidth="1"/>
    <col min="8710" max="8710" width="17.5703125" style="30" customWidth="1"/>
    <col min="8711" max="8716" width="9" style="30" customWidth="1"/>
    <col min="8717" max="8960" width="9.140625" style="30"/>
    <col min="8961" max="8961" width="4.7109375" style="30" customWidth="1"/>
    <col min="8962" max="8962" width="19.85546875" style="30" customWidth="1"/>
    <col min="8963" max="8963" width="72.140625" style="30" customWidth="1"/>
    <col min="8964" max="8964" width="0" style="30" hidden="1" customWidth="1"/>
    <col min="8965" max="8965" width="18.28515625" style="30" customWidth="1"/>
    <col min="8966" max="8966" width="17.5703125" style="30" customWidth="1"/>
    <col min="8967" max="8972" width="9" style="30" customWidth="1"/>
    <col min="8973" max="9216" width="9.140625" style="30"/>
    <col min="9217" max="9217" width="4.7109375" style="30" customWidth="1"/>
    <col min="9218" max="9218" width="19.85546875" style="30" customWidth="1"/>
    <col min="9219" max="9219" width="72.140625" style="30" customWidth="1"/>
    <col min="9220" max="9220" width="0" style="30" hidden="1" customWidth="1"/>
    <col min="9221" max="9221" width="18.28515625" style="30" customWidth="1"/>
    <col min="9222" max="9222" width="17.5703125" style="30" customWidth="1"/>
    <col min="9223" max="9228" width="9" style="30" customWidth="1"/>
    <col min="9229" max="9472" width="9.140625" style="30"/>
    <col min="9473" max="9473" width="4.7109375" style="30" customWidth="1"/>
    <col min="9474" max="9474" width="19.85546875" style="30" customWidth="1"/>
    <col min="9475" max="9475" width="72.140625" style="30" customWidth="1"/>
    <col min="9476" max="9476" width="0" style="30" hidden="1" customWidth="1"/>
    <col min="9477" max="9477" width="18.28515625" style="30" customWidth="1"/>
    <col min="9478" max="9478" width="17.5703125" style="30" customWidth="1"/>
    <col min="9479" max="9484" width="9" style="30" customWidth="1"/>
    <col min="9485" max="9728" width="9.140625" style="30"/>
    <col min="9729" max="9729" width="4.7109375" style="30" customWidth="1"/>
    <col min="9730" max="9730" width="19.85546875" style="30" customWidth="1"/>
    <col min="9731" max="9731" width="72.140625" style="30" customWidth="1"/>
    <col min="9732" max="9732" width="0" style="30" hidden="1" customWidth="1"/>
    <col min="9733" max="9733" width="18.28515625" style="30" customWidth="1"/>
    <col min="9734" max="9734" width="17.5703125" style="30" customWidth="1"/>
    <col min="9735" max="9740" width="9" style="30" customWidth="1"/>
    <col min="9741" max="9984" width="9.140625" style="30"/>
    <col min="9985" max="9985" width="4.7109375" style="30" customWidth="1"/>
    <col min="9986" max="9986" width="19.85546875" style="30" customWidth="1"/>
    <col min="9987" max="9987" width="72.140625" style="30" customWidth="1"/>
    <col min="9988" max="9988" width="0" style="30" hidden="1" customWidth="1"/>
    <col min="9989" max="9989" width="18.28515625" style="30" customWidth="1"/>
    <col min="9990" max="9990" width="17.5703125" style="30" customWidth="1"/>
    <col min="9991" max="9996" width="9" style="30" customWidth="1"/>
    <col min="9997" max="10240" width="9.140625" style="30"/>
    <col min="10241" max="10241" width="4.7109375" style="30" customWidth="1"/>
    <col min="10242" max="10242" width="19.85546875" style="30" customWidth="1"/>
    <col min="10243" max="10243" width="72.140625" style="30" customWidth="1"/>
    <col min="10244" max="10244" width="0" style="30" hidden="1" customWidth="1"/>
    <col min="10245" max="10245" width="18.28515625" style="30" customWidth="1"/>
    <col min="10246" max="10246" width="17.5703125" style="30" customWidth="1"/>
    <col min="10247" max="10252" width="9" style="30" customWidth="1"/>
    <col min="10253" max="10496" width="9.140625" style="30"/>
    <col min="10497" max="10497" width="4.7109375" style="30" customWidth="1"/>
    <col min="10498" max="10498" width="19.85546875" style="30" customWidth="1"/>
    <col min="10499" max="10499" width="72.140625" style="30" customWidth="1"/>
    <col min="10500" max="10500" width="0" style="30" hidden="1" customWidth="1"/>
    <col min="10501" max="10501" width="18.28515625" style="30" customWidth="1"/>
    <col min="10502" max="10502" width="17.5703125" style="30" customWidth="1"/>
    <col min="10503" max="10508" width="9" style="30" customWidth="1"/>
    <col min="10509" max="10752" width="9.140625" style="30"/>
    <col min="10753" max="10753" width="4.7109375" style="30" customWidth="1"/>
    <col min="10754" max="10754" width="19.85546875" style="30" customWidth="1"/>
    <col min="10755" max="10755" width="72.140625" style="30" customWidth="1"/>
    <col min="10756" max="10756" width="0" style="30" hidden="1" customWidth="1"/>
    <col min="10757" max="10757" width="18.28515625" style="30" customWidth="1"/>
    <col min="10758" max="10758" width="17.5703125" style="30" customWidth="1"/>
    <col min="10759" max="10764" width="9" style="30" customWidth="1"/>
    <col min="10765" max="11008" width="9.140625" style="30"/>
    <col min="11009" max="11009" width="4.7109375" style="30" customWidth="1"/>
    <col min="11010" max="11010" width="19.85546875" style="30" customWidth="1"/>
    <col min="11011" max="11011" width="72.140625" style="30" customWidth="1"/>
    <col min="11012" max="11012" width="0" style="30" hidden="1" customWidth="1"/>
    <col min="11013" max="11013" width="18.28515625" style="30" customWidth="1"/>
    <col min="11014" max="11014" width="17.5703125" style="30" customWidth="1"/>
    <col min="11015" max="11020" width="9" style="30" customWidth="1"/>
    <col min="11021" max="11264" width="9.140625" style="30"/>
    <col min="11265" max="11265" width="4.7109375" style="30" customWidth="1"/>
    <col min="11266" max="11266" width="19.85546875" style="30" customWidth="1"/>
    <col min="11267" max="11267" width="72.140625" style="30" customWidth="1"/>
    <col min="11268" max="11268" width="0" style="30" hidden="1" customWidth="1"/>
    <col min="11269" max="11269" width="18.28515625" style="30" customWidth="1"/>
    <col min="11270" max="11270" width="17.5703125" style="30" customWidth="1"/>
    <col min="11271" max="11276" width="9" style="30" customWidth="1"/>
    <col min="11277" max="11520" width="9.140625" style="30"/>
    <col min="11521" max="11521" width="4.7109375" style="30" customWidth="1"/>
    <col min="11522" max="11522" width="19.85546875" style="30" customWidth="1"/>
    <col min="11523" max="11523" width="72.140625" style="30" customWidth="1"/>
    <col min="11524" max="11524" width="0" style="30" hidden="1" customWidth="1"/>
    <col min="11525" max="11525" width="18.28515625" style="30" customWidth="1"/>
    <col min="11526" max="11526" width="17.5703125" style="30" customWidth="1"/>
    <col min="11527" max="11532" width="9" style="30" customWidth="1"/>
    <col min="11533" max="11776" width="9.140625" style="30"/>
    <col min="11777" max="11777" width="4.7109375" style="30" customWidth="1"/>
    <col min="11778" max="11778" width="19.85546875" style="30" customWidth="1"/>
    <col min="11779" max="11779" width="72.140625" style="30" customWidth="1"/>
    <col min="11780" max="11780" width="0" style="30" hidden="1" customWidth="1"/>
    <col min="11781" max="11781" width="18.28515625" style="30" customWidth="1"/>
    <col min="11782" max="11782" width="17.5703125" style="30" customWidth="1"/>
    <col min="11783" max="11788" width="9" style="30" customWidth="1"/>
    <col min="11789" max="12032" width="9.140625" style="30"/>
    <col min="12033" max="12033" width="4.7109375" style="30" customWidth="1"/>
    <col min="12034" max="12034" width="19.85546875" style="30" customWidth="1"/>
    <col min="12035" max="12035" width="72.140625" style="30" customWidth="1"/>
    <col min="12036" max="12036" width="0" style="30" hidden="1" customWidth="1"/>
    <col min="12037" max="12037" width="18.28515625" style="30" customWidth="1"/>
    <col min="12038" max="12038" width="17.5703125" style="30" customWidth="1"/>
    <col min="12039" max="12044" width="9" style="30" customWidth="1"/>
    <col min="12045" max="12288" width="9.140625" style="30"/>
    <col min="12289" max="12289" width="4.7109375" style="30" customWidth="1"/>
    <col min="12290" max="12290" width="19.85546875" style="30" customWidth="1"/>
    <col min="12291" max="12291" width="72.140625" style="30" customWidth="1"/>
    <col min="12292" max="12292" width="0" style="30" hidden="1" customWidth="1"/>
    <col min="12293" max="12293" width="18.28515625" style="30" customWidth="1"/>
    <col min="12294" max="12294" width="17.5703125" style="30" customWidth="1"/>
    <col min="12295" max="12300" width="9" style="30" customWidth="1"/>
    <col min="12301" max="12544" width="9.140625" style="30"/>
    <col min="12545" max="12545" width="4.7109375" style="30" customWidth="1"/>
    <col min="12546" max="12546" width="19.85546875" style="30" customWidth="1"/>
    <col min="12547" max="12547" width="72.140625" style="30" customWidth="1"/>
    <col min="12548" max="12548" width="0" style="30" hidden="1" customWidth="1"/>
    <col min="12549" max="12549" width="18.28515625" style="30" customWidth="1"/>
    <col min="12550" max="12550" width="17.5703125" style="30" customWidth="1"/>
    <col min="12551" max="12556" width="9" style="30" customWidth="1"/>
    <col min="12557" max="12800" width="9.140625" style="30"/>
    <col min="12801" max="12801" width="4.7109375" style="30" customWidth="1"/>
    <col min="12802" max="12802" width="19.85546875" style="30" customWidth="1"/>
    <col min="12803" max="12803" width="72.140625" style="30" customWidth="1"/>
    <col min="12804" max="12804" width="0" style="30" hidden="1" customWidth="1"/>
    <col min="12805" max="12805" width="18.28515625" style="30" customWidth="1"/>
    <col min="12806" max="12806" width="17.5703125" style="30" customWidth="1"/>
    <col min="12807" max="12812" width="9" style="30" customWidth="1"/>
    <col min="12813" max="13056" width="9.140625" style="30"/>
    <col min="13057" max="13057" width="4.7109375" style="30" customWidth="1"/>
    <col min="13058" max="13058" width="19.85546875" style="30" customWidth="1"/>
    <col min="13059" max="13059" width="72.140625" style="30" customWidth="1"/>
    <col min="13060" max="13060" width="0" style="30" hidden="1" customWidth="1"/>
    <col min="13061" max="13061" width="18.28515625" style="30" customWidth="1"/>
    <col min="13062" max="13062" width="17.5703125" style="30" customWidth="1"/>
    <col min="13063" max="13068" width="9" style="30" customWidth="1"/>
    <col min="13069" max="13312" width="9.140625" style="30"/>
    <col min="13313" max="13313" width="4.7109375" style="30" customWidth="1"/>
    <col min="13314" max="13314" width="19.85546875" style="30" customWidth="1"/>
    <col min="13315" max="13315" width="72.140625" style="30" customWidth="1"/>
    <col min="13316" max="13316" width="0" style="30" hidden="1" customWidth="1"/>
    <col min="13317" max="13317" width="18.28515625" style="30" customWidth="1"/>
    <col min="13318" max="13318" width="17.5703125" style="30" customWidth="1"/>
    <col min="13319" max="13324" width="9" style="30" customWidth="1"/>
    <col min="13325" max="13568" width="9.140625" style="30"/>
    <col min="13569" max="13569" width="4.7109375" style="30" customWidth="1"/>
    <col min="13570" max="13570" width="19.85546875" style="30" customWidth="1"/>
    <col min="13571" max="13571" width="72.140625" style="30" customWidth="1"/>
    <col min="13572" max="13572" width="0" style="30" hidden="1" customWidth="1"/>
    <col min="13573" max="13573" width="18.28515625" style="30" customWidth="1"/>
    <col min="13574" max="13574" width="17.5703125" style="30" customWidth="1"/>
    <col min="13575" max="13580" width="9" style="30" customWidth="1"/>
    <col min="13581" max="13824" width="9.140625" style="30"/>
    <col min="13825" max="13825" width="4.7109375" style="30" customWidth="1"/>
    <col min="13826" max="13826" width="19.85546875" style="30" customWidth="1"/>
    <col min="13827" max="13827" width="72.140625" style="30" customWidth="1"/>
    <col min="13828" max="13828" width="0" style="30" hidden="1" customWidth="1"/>
    <col min="13829" max="13829" width="18.28515625" style="30" customWidth="1"/>
    <col min="13830" max="13830" width="17.5703125" style="30" customWidth="1"/>
    <col min="13831" max="13836" width="9" style="30" customWidth="1"/>
    <col min="13837" max="14080" width="9.140625" style="30"/>
    <col min="14081" max="14081" width="4.7109375" style="30" customWidth="1"/>
    <col min="14082" max="14082" width="19.85546875" style="30" customWidth="1"/>
    <col min="14083" max="14083" width="72.140625" style="30" customWidth="1"/>
    <col min="14084" max="14084" width="0" style="30" hidden="1" customWidth="1"/>
    <col min="14085" max="14085" width="18.28515625" style="30" customWidth="1"/>
    <col min="14086" max="14086" width="17.5703125" style="30" customWidth="1"/>
    <col min="14087" max="14092" width="9" style="30" customWidth="1"/>
    <col min="14093" max="14336" width="9.140625" style="30"/>
    <col min="14337" max="14337" width="4.7109375" style="30" customWidth="1"/>
    <col min="14338" max="14338" width="19.85546875" style="30" customWidth="1"/>
    <col min="14339" max="14339" width="72.140625" style="30" customWidth="1"/>
    <col min="14340" max="14340" width="0" style="30" hidden="1" customWidth="1"/>
    <col min="14341" max="14341" width="18.28515625" style="30" customWidth="1"/>
    <col min="14342" max="14342" width="17.5703125" style="30" customWidth="1"/>
    <col min="14343" max="14348" width="9" style="30" customWidth="1"/>
    <col min="14349" max="14592" width="9.140625" style="30"/>
    <col min="14593" max="14593" width="4.7109375" style="30" customWidth="1"/>
    <col min="14594" max="14594" width="19.85546875" style="30" customWidth="1"/>
    <col min="14595" max="14595" width="72.140625" style="30" customWidth="1"/>
    <col min="14596" max="14596" width="0" style="30" hidden="1" customWidth="1"/>
    <col min="14597" max="14597" width="18.28515625" style="30" customWidth="1"/>
    <col min="14598" max="14598" width="17.5703125" style="30" customWidth="1"/>
    <col min="14599" max="14604" width="9" style="30" customWidth="1"/>
    <col min="14605" max="14848" width="9.140625" style="30"/>
    <col min="14849" max="14849" width="4.7109375" style="30" customWidth="1"/>
    <col min="14850" max="14850" width="19.85546875" style="30" customWidth="1"/>
    <col min="14851" max="14851" width="72.140625" style="30" customWidth="1"/>
    <col min="14852" max="14852" width="0" style="30" hidden="1" customWidth="1"/>
    <col min="14853" max="14853" width="18.28515625" style="30" customWidth="1"/>
    <col min="14854" max="14854" width="17.5703125" style="30" customWidth="1"/>
    <col min="14855" max="14860" width="9" style="30" customWidth="1"/>
    <col min="14861" max="15104" width="9.140625" style="30"/>
    <col min="15105" max="15105" width="4.7109375" style="30" customWidth="1"/>
    <col min="15106" max="15106" width="19.85546875" style="30" customWidth="1"/>
    <col min="15107" max="15107" width="72.140625" style="30" customWidth="1"/>
    <col min="15108" max="15108" width="0" style="30" hidden="1" customWidth="1"/>
    <col min="15109" max="15109" width="18.28515625" style="30" customWidth="1"/>
    <col min="15110" max="15110" width="17.5703125" style="30" customWidth="1"/>
    <col min="15111" max="15116" width="9" style="30" customWidth="1"/>
    <col min="15117" max="15360" width="9.140625" style="30"/>
    <col min="15361" max="15361" width="4.7109375" style="30" customWidth="1"/>
    <col min="15362" max="15362" width="19.85546875" style="30" customWidth="1"/>
    <col min="15363" max="15363" width="72.140625" style="30" customWidth="1"/>
    <col min="15364" max="15364" width="0" style="30" hidden="1" customWidth="1"/>
    <col min="15365" max="15365" width="18.28515625" style="30" customWidth="1"/>
    <col min="15366" max="15366" width="17.5703125" style="30" customWidth="1"/>
    <col min="15367" max="15372" width="9" style="30" customWidth="1"/>
    <col min="15373" max="15616" width="9.140625" style="30"/>
    <col min="15617" max="15617" width="4.7109375" style="30" customWidth="1"/>
    <col min="15618" max="15618" width="19.85546875" style="30" customWidth="1"/>
    <col min="15619" max="15619" width="72.140625" style="30" customWidth="1"/>
    <col min="15620" max="15620" width="0" style="30" hidden="1" customWidth="1"/>
    <col min="15621" max="15621" width="18.28515625" style="30" customWidth="1"/>
    <col min="15622" max="15622" width="17.5703125" style="30" customWidth="1"/>
    <col min="15623" max="15628" width="9" style="30" customWidth="1"/>
    <col min="15629" max="15872" width="9.140625" style="30"/>
    <col min="15873" max="15873" width="4.7109375" style="30" customWidth="1"/>
    <col min="15874" max="15874" width="19.85546875" style="30" customWidth="1"/>
    <col min="15875" max="15875" width="72.140625" style="30" customWidth="1"/>
    <col min="15876" max="15876" width="0" style="30" hidden="1" customWidth="1"/>
    <col min="15877" max="15877" width="18.28515625" style="30" customWidth="1"/>
    <col min="15878" max="15878" width="17.5703125" style="30" customWidth="1"/>
    <col min="15879" max="15884" width="9" style="30" customWidth="1"/>
    <col min="15885" max="16128" width="9.140625" style="30"/>
    <col min="16129" max="16129" width="4.7109375" style="30" customWidth="1"/>
    <col min="16130" max="16130" width="19.85546875" style="30" customWidth="1"/>
    <col min="16131" max="16131" width="72.140625" style="30" customWidth="1"/>
    <col min="16132" max="16132" width="0" style="30" hidden="1" customWidth="1"/>
    <col min="16133" max="16133" width="18.28515625" style="30" customWidth="1"/>
    <col min="16134" max="16134" width="17.5703125" style="30" customWidth="1"/>
    <col min="16135" max="16140" width="9" style="30" customWidth="1"/>
    <col min="16141" max="16384" width="9.140625" style="30"/>
  </cols>
  <sheetData>
    <row r="1" spans="1:7" ht="15">
      <c r="D1"/>
      <c r="E1"/>
      <c r="F1" s="52" t="s">
        <v>94</v>
      </c>
    </row>
    <row r="2" spans="1:7" ht="14.25">
      <c r="D2" s="122" t="s">
        <v>88</v>
      </c>
      <c r="E2" s="122"/>
      <c r="F2" s="122"/>
    </row>
    <row r="3" spans="1:7" ht="14.25">
      <c r="D3" s="104" t="s">
        <v>84</v>
      </c>
      <c r="E3" s="104"/>
      <c r="F3" s="104"/>
    </row>
    <row r="4" spans="1:7" ht="14.25" customHeight="1"/>
    <row r="5" spans="1:7" ht="60" customHeight="1">
      <c r="A5" s="125" t="s">
        <v>93</v>
      </c>
      <c r="B5" s="125"/>
      <c r="C5" s="125"/>
      <c r="D5" s="125"/>
      <c r="E5" s="125"/>
      <c r="F5" s="125"/>
      <c r="G5" s="59"/>
    </row>
    <row r="7" spans="1:7" ht="17.25">
      <c r="A7" s="123" t="s">
        <v>68</v>
      </c>
      <c r="B7" s="123"/>
      <c r="C7" s="123"/>
      <c r="D7" s="123"/>
      <c r="E7" s="123"/>
      <c r="F7" s="123"/>
    </row>
    <row r="8" spans="1:7" ht="15" customHeight="1">
      <c r="A8" s="31" t="s">
        <v>82</v>
      </c>
    </row>
    <row r="10" spans="1:7" ht="14.25">
      <c r="A10" s="32" t="s">
        <v>44</v>
      </c>
      <c r="B10" s="32" t="s">
        <v>45</v>
      </c>
      <c r="C10" s="73"/>
    </row>
    <row r="11" spans="1:7" ht="15" customHeight="1">
      <c r="A11" s="33" t="s">
        <v>72</v>
      </c>
      <c r="B11" s="34" t="s">
        <v>73</v>
      </c>
      <c r="C11" s="74"/>
    </row>
    <row r="12" spans="1:7" ht="12" customHeight="1">
      <c r="A12" s="35"/>
      <c r="B12" s="35"/>
      <c r="C12" s="35"/>
    </row>
    <row r="13" spans="1:7" ht="19.5" customHeight="1">
      <c r="A13" s="36" t="s">
        <v>46</v>
      </c>
      <c r="B13" s="37"/>
      <c r="C13" s="37"/>
    </row>
    <row r="14" spans="1:7" ht="51" customHeight="1">
      <c r="A14" s="38" t="s">
        <v>47</v>
      </c>
      <c r="B14" s="39" t="s">
        <v>72</v>
      </c>
      <c r="C14" s="75"/>
      <c r="D14" s="111" t="s">
        <v>83</v>
      </c>
      <c r="E14" s="112"/>
      <c r="F14" s="113"/>
      <c r="G14" s="40"/>
    </row>
    <row r="15" spans="1:7" ht="27">
      <c r="A15" s="38" t="s">
        <v>48</v>
      </c>
      <c r="B15" s="39" t="s">
        <v>49</v>
      </c>
      <c r="C15" s="39" t="s">
        <v>100</v>
      </c>
      <c r="D15" s="41" t="s">
        <v>6</v>
      </c>
      <c r="E15" s="41" t="s">
        <v>7</v>
      </c>
      <c r="F15" s="41" t="s">
        <v>8</v>
      </c>
      <c r="G15" s="40"/>
    </row>
    <row r="16" spans="1:7" ht="75" customHeight="1">
      <c r="A16" s="38" t="s">
        <v>50</v>
      </c>
      <c r="B16" s="39" t="s">
        <v>74</v>
      </c>
      <c r="C16" s="114"/>
      <c r="D16" s="119"/>
      <c r="E16" s="119"/>
      <c r="F16" s="119"/>
    </row>
    <row r="17" spans="1:7" ht="84.75" customHeight="1">
      <c r="A17" s="42" t="s">
        <v>51</v>
      </c>
      <c r="B17" s="39" t="s">
        <v>75</v>
      </c>
      <c r="C17" s="115"/>
      <c r="D17" s="120"/>
      <c r="E17" s="120"/>
      <c r="F17" s="120"/>
    </row>
    <row r="18" spans="1:7">
      <c r="A18" s="42" t="s">
        <v>52</v>
      </c>
      <c r="B18" s="39" t="s">
        <v>53</v>
      </c>
      <c r="C18" s="115"/>
      <c r="D18" s="120"/>
      <c r="E18" s="120"/>
      <c r="F18" s="120"/>
    </row>
    <row r="19" spans="1:7" ht="27">
      <c r="A19" s="42" t="s">
        <v>54</v>
      </c>
      <c r="B19" s="39" t="s">
        <v>76</v>
      </c>
      <c r="C19" s="116"/>
      <c r="D19" s="121"/>
      <c r="E19" s="121"/>
      <c r="F19" s="121"/>
    </row>
    <row r="20" spans="1:7" ht="15" customHeight="1">
      <c r="A20" s="117" t="s">
        <v>55</v>
      </c>
      <c r="B20" s="118"/>
      <c r="C20" s="67"/>
      <c r="D20" s="38"/>
      <c r="E20" s="38"/>
      <c r="F20" s="38"/>
      <c r="G20" s="40"/>
    </row>
    <row r="21" spans="1:7" ht="16.5" customHeight="1">
      <c r="A21" s="61" t="s">
        <v>56</v>
      </c>
      <c r="B21" s="62"/>
      <c r="C21" s="62">
        <f>'Հավելված 3'!C21</f>
        <v>365882.32500000001</v>
      </c>
      <c r="D21" s="45">
        <f>'Հավելված 1'!E19</f>
        <v>487843.2</v>
      </c>
      <c r="E21" s="45">
        <f>'Հավելված 1'!F19</f>
        <v>731764.7</v>
      </c>
      <c r="F21" s="45">
        <f>'Հավելված 1'!G19</f>
        <v>975686.3</v>
      </c>
    </row>
    <row r="22" spans="1:7" ht="35.25" customHeight="1">
      <c r="A22" s="36"/>
      <c r="B22" s="37"/>
      <c r="C22" s="37"/>
    </row>
    <row r="23" spans="1:7" ht="17.25">
      <c r="A23" s="123" t="s">
        <v>77</v>
      </c>
      <c r="B23" s="123"/>
      <c r="C23" s="123"/>
      <c r="D23" s="123"/>
      <c r="E23" s="123"/>
      <c r="F23" s="123"/>
    </row>
    <row r="24" spans="1:7" ht="15" customHeight="1">
      <c r="A24" s="31" t="s">
        <v>82</v>
      </c>
    </row>
    <row r="26" spans="1:7" ht="14.25">
      <c r="A26" s="32" t="s">
        <v>44</v>
      </c>
      <c r="B26" s="32" t="s">
        <v>45</v>
      </c>
      <c r="C26" s="73"/>
    </row>
    <row r="27" spans="1:7" ht="15" customHeight="1">
      <c r="A27" s="33" t="s">
        <v>78</v>
      </c>
      <c r="B27" s="34" t="s">
        <v>79</v>
      </c>
      <c r="C27" s="74"/>
    </row>
    <row r="28" spans="1:7" ht="12" customHeight="1">
      <c r="A28" s="35"/>
      <c r="B28" s="35"/>
      <c r="C28" s="35"/>
    </row>
    <row r="29" spans="1:7" ht="19.5" customHeight="1">
      <c r="A29" s="36" t="s">
        <v>46</v>
      </c>
      <c r="B29" s="37"/>
      <c r="C29" s="37"/>
    </row>
    <row r="30" spans="1:7" ht="54" customHeight="1">
      <c r="A30" s="38" t="s">
        <v>47</v>
      </c>
      <c r="B30" s="39" t="s">
        <v>78</v>
      </c>
      <c r="C30" s="75"/>
      <c r="D30" s="111" t="s">
        <v>83</v>
      </c>
      <c r="E30" s="112"/>
      <c r="F30" s="113"/>
      <c r="G30" s="40"/>
    </row>
    <row r="31" spans="1:7" ht="27">
      <c r="A31" s="38" t="s">
        <v>48</v>
      </c>
      <c r="B31" s="39" t="s">
        <v>49</v>
      </c>
      <c r="C31" s="39" t="s">
        <v>100</v>
      </c>
      <c r="D31" s="41" t="s">
        <v>6</v>
      </c>
      <c r="E31" s="41" t="s">
        <v>7</v>
      </c>
      <c r="F31" s="41" t="s">
        <v>8</v>
      </c>
      <c r="G31" s="40"/>
    </row>
    <row r="32" spans="1:7">
      <c r="A32" s="38" t="s">
        <v>50</v>
      </c>
      <c r="B32" s="39" t="s">
        <v>79</v>
      </c>
      <c r="C32" s="114"/>
      <c r="D32" s="119"/>
      <c r="E32" s="119"/>
      <c r="F32" s="119"/>
    </row>
    <row r="33" spans="1:7" ht="87.75" customHeight="1">
      <c r="A33" s="42" t="s">
        <v>51</v>
      </c>
      <c r="B33" s="39" t="s">
        <v>80</v>
      </c>
      <c r="C33" s="115"/>
      <c r="D33" s="120"/>
      <c r="E33" s="120"/>
      <c r="F33" s="120"/>
    </row>
    <row r="34" spans="1:7">
      <c r="A34" s="42" t="s">
        <v>52</v>
      </c>
      <c r="B34" s="39" t="s">
        <v>53</v>
      </c>
      <c r="C34" s="115"/>
      <c r="D34" s="120"/>
      <c r="E34" s="120"/>
      <c r="F34" s="120"/>
    </row>
    <row r="35" spans="1:7" ht="27">
      <c r="A35" s="42" t="s">
        <v>54</v>
      </c>
      <c r="B35" s="39" t="s">
        <v>81</v>
      </c>
      <c r="C35" s="116"/>
      <c r="D35" s="121"/>
      <c r="E35" s="121"/>
      <c r="F35" s="121"/>
    </row>
    <row r="36" spans="1:7" ht="15" customHeight="1">
      <c r="A36" s="117" t="s">
        <v>55</v>
      </c>
      <c r="B36" s="118"/>
      <c r="C36" s="67"/>
      <c r="D36" s="38"/>
      <c r="E36" s="38"/>
      <c r="F36" s="38"/>
      <c r="G36" s="40"/>
    </row>
    <row r="37" spans="1:7" ht="15" customHeight="1">
      <c r="A37" s="61" t="s">
        <v>56</v>
      </c>
      <c r="B37" s="62"/>
      <c r="C37" s="62">
        <f>C21</f>
        <v>365882.32500000001</v>
      </c>
      <c r="D37" s="45">
        <f>'Հավելված 3'!D37</f>
        <v>-487843.2</v>
      </c>
      <c r="E37" s="45">
        <f>'Հավելված 3'!E37</f>
        <v>-731764.7</v>
      </c>
      <c r="F37" s="45">
        <f>'Հավելված 3'!F37</f>
        <v>-975686.3</v>
      </c>
    </row>
  </sheetData>
  <mergeCells count="17">
    <mergeCell ref="A23:F23"/>
    <mergeCell ref="A20:B20"/>
    <mergeCell ref="D2:F2"/>
    <mergeCell ref="D3:F3"/>
    <mergeCell ref="A7:F7"/>
    <mergeCell ref="D16:D19"/>
    <mergeCell ref="E16:E19"/>
    <mergeCell ref="F16:F19"/>
    <mergeCell ref="D14:F14"/>
    <mergeCell ref="A5:F5"/>
    <mergeCell ref="C16:C19"/>
    <mergeCell ref="D30:F30"/>
    <mergeCell ref="D32:D35"/>
    <mergeCell ref="E32:E35"/>
    <mergeCell ref="F32:F35"/>
    <mergeCell ref="A36:B36"/>
    <mergeCell ref="C32:C35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Հավելված 1</vt:lpstr>
      <vt:lpstr>Հավելված 2</vt:lpstr>
      <vt:lpstr>Հավելված 3</vt:lpstr>
      <vt:lpstr>Հավելված 4</vt:lpstr>
      <vt:lpstr>'Հավելված 1'!Область_печати</vt:lpstr>
      <vt:lpstr>'Հավելված 2'!Область_печати</vt:lpstr>
      <vt:lpstr>'Հավելված 3'!Область_печати</vt:lpstr>
      <vt:lpstr>'Հավելված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2022-05-27T11:29:38Z</dcterms:modified>
</cp:coreProperties>
</file>