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.mesropyan\Desktop\Vorosum 2022\Shurnux\Finnax PF + EK\Karav\Karav3\"/>
    </mc:Choice>
  </mc:AlternateContent>
  <bookViews>
    <workbookView xWindow="0" yWindow="0" windowWidth="28560" windowHeight="11475" activeTab="6"/>
  </bookViews>
  <sheets>
    <sheet name="1" sheetId="46" r:id="rId1"/>
    <sheet name="2" sheetId="47" r:id="rId2"/>
    <sheet name="3" sheetId="36" r:id="rId3"/>
    <sheet name="4" sheetId="44" r:id="rId4"/>
    <sheet name="5" sheetId="26" r:id="rId5"/>
    <sheet name="6" sheetId="43" r:id="rId6"/>
    <sheet name="7" sheetId="48" r:id="rId7"/>
    <sheet name="8" sheetId="27" r:id="rId8"/>
    <sheet name="9" sheetId="42" r:id="rId9"/>
    <sheet name="10" sheetId="45" r:id="rId10"/>
  </sheets>
  <definedNames>
    <definedName name="_GoBack" localSheetId="5">'6'!#REF!</definedName>
    <definedName name="_tab10" localSheetId="2">#REF!</definedName>
    <definedName name="_tab10" localSheetId="8">#REF!</definedName>
    <definedName name="_tab10">#REF!</definedName>
    <definedName name="_tab11" localSheetId="2">#REF!</definedName>
    <definedName name="_tab11" localSheetId="8">#REF!</definedName>
    <definedName name="_tab11">#REF!</definedName>
    <definedName name="_tab12" localSheetId="2">#REF!</definedName>
    <definedName name="_tab12" localSheetId="8">#REF!</definedName>
    <definedName name="_tab12">#REF!</definedName>
    <definedName name="_tab13" localSheetId="2">#REF!</definedName>
    <definedName name="_tab13" localSheetId="8">#REF!</definedName>
    <definedName name="_tab13">#REF!</definedName>
    <definedName name="_tab14" localSheetId="2">#REF!</definedName>
    <definedName name="_tab14" localSheetId="8">#REF!</definedName>
    <definedName name="_tab14">#REF!</definedName>
    <definedName name="_tab15" localSheetId="2">#REF!</definedName>
    <definedName name="_tab15" localSheetId="8">#REF!</definedName>
    <definedName name="_tab15">#REF!</definedName>
    <definedName name="_tab16" localSheetId="2">#REF!</definedName>
    <definedName name="_tab16" localSheetId="8">#REF!</definedName>
    <definedName name="_tab16">#REF!</definedName>
    <definedName name="_tab17" localSheetId="2">#REF!</definedName>
    <definedName name="_tab17" localSheetId="8">#REF!</definedName>
    <definedName name="_tab17">#REF!</definedName>
    <definedName name="_tab18" localSheetId="2">#REF!</definedName>
    <definedName name="_tab18" localSheetId="8">#REF!</definedName>
    <definedName name="_tab18">#REF!</definedName>
    <definedName name="_tab19" localSheetId="2">#REF!</definedName>
    <definedName name="_tab19" localSheetId="8">#REF!</definedName>
    <definedName name="_tab19">#REF!</definedName>
    <definedName name="_tab20" localSheetId="2">#REF!</definedName>
    <definedName name="_tab20" localSheetId="8">#REF!</definedName>
    <definedName name="_tab20">#REF!</definedName>
    <definedName name="_tab21" localSheetId="2">#REF!</definedName>
    <definedName name="_tab21" localSheetId="8">#REF!</definedName>
    <definedName name="_tab21">#REF!</definedName>
    <definedName name="_tab22" localSheetId="2">#REF!</definedName>
    <definedName name="_tab22" localSheetId="8">#REF!</definedName>
    <definedName name="_tab22">#REF!</definedName>
    <definedName name="_tab23" localSheetId="2">#REF!</definedName>
    <definedName name="_tab23" localSheetId="8">#REF!</definedName>
    <definedName name="_tab23">#REF!</definedName>
    <definedName name="_tab24" localSheetId="2">#REF!</definedName>
    <definedName name="_tab24" localSheetId="8">#REF!</definedName>
    <definedName name="_tab24">#REF!</definedName>
    <definedName name="_tab5" localSheetId="2">#REF!</definedName>
    <definedName name="_tab5" localSheetId="8">#REF!</definedName>
    <definedName name="_tab5">#REF!</definedName>
    <definedName name="_tab6" localSheetId="2">#REF!</definedName>
    <definedName name="_tab6" localSheetId="8">#REF!</definedName>
    <definedName name="_tab6">#REF!</definedName>
    <definedName name="_tab7" localSheetId="2">#REF!</definedName>
    <definedName name="_tab7" localSheetId="8">#REF!</definedName>
    <definedName name="_tab7">#REF!</definedName>
    <definedName name="_tab8" localSheetId="2">#REF!</definedName>
    <definedName name="_tab8" localSheetId="8">#REF!</definedName>
    <definedName name="_tab8">#REF!</definedName>
    <definedName name="_tab9" localSheetId="2">#REF!</definedName>
    <definedName name="_tab9" localSheetId="8">#REF!</definedName>
    <definedName name="_tab9">#REF!</definedName>
    <definedName name="par_count" localSheetId="2">#REF!,#REF!,#REF!,#REF!,#REF!,#REF!,#REF!,#REF!,#REF!,#REF!,#REF!,#REF!,#REF!,#REF!,#REF!</definedName>
    <definedName name="par_count" localSheetId="8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8">#REF!,#REF!,#REF!,#REF!,#REF!</definedName>
    <definedName name="par_qual">#REF!,#REF!,#REF!,#REF!,#REF!</definedName>
    <definedName name="par_time" localSheetId="2">#REF!,#REF!,#REF!,#REF!</definedName>
    <definedName name="par_time" localSheetId="8">#REF!,#REF!,#REF!,#REF!</definedName>
    <definedName name="par_time">#REF!,#REF!,#REF!,#REF!</definedName>
    <definedName name="par2.12s" localSheetId="2">#REF!</definedName>
    <definedName name="par2.12s" localSheetId="8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8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8">#REF!,#REF!</definedName>
    <definedName name="par2.5s">#REF!,#REF!</definedName>
    <definedName name="par2.6s" localSheetId="2">#REF!,#REF!,#REF!,#REF!</definedName>
    <definedName name="par2.6s" localSheetId="8">#REF!,#REF!,#REF!,#REF!</definedName>
    <definedName name="par2.6s">#REF!,#REF!,#REF!,#REF!</definedName>
    <definedName name="par2.7s" localSheetId="2">#REF!,#REF!</definedName>
    <definedName name="par2.7s" localSheetId="8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8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8">#REF!,#REF!</definedName>
    <definedName name="par4.10s">#REF!,#REF!</definedName>
    <definedName name="par4.11d" localSheetId="2">#REF!,#REF!,#REF!,#REF!,#REF!</definedName>
    <definedName name="par4.11d" localSheetId="8">#REF!,#REF!,#REF!,#REF!,#REF!</definedName>
    <definedName name="par4.11d">#REF!,#REF!,#REF!,#REF!,#REF!</definedName>
    <definedName name="par4.12d" localSheetId="2">#REF!</definedName>
    <definedName name="par4.12d" localSheetId="8">#REF!</definedName>
    <definedName name="par4.12d">#REF!</definedName>
    <definedName name="par4.13s" localSheetId="2">#REF!</definedName>
    <definedName name="par4.13s" localSheetId="8">#REF!</definedName>
    <definedName name="par4.13s">#REF!</definedName>
    <definedName name="par4.14" localSheetId="2">#REF!,#REF!,#REF!,#REF!,#REF!,#REF!</definedName>
    <definedName name="par4.14" localSheetId="8">#REF!,#REF!,#REF!,#REF!,#REF!,#REF!</definedName>
    <definedName name="par4.14">#REF!,#REF!,#REF!,#REF!,#REF!,#REF!</definedName>
    <definedName name="par4.15" localSheetId="2">#REF!,#REF!,#REF!</definedName>
    <definedName name="par4.15" localSheetId="8">#REF!,#REF!,#REF!</definedName>
    <definedName name="par4.15">#REF!,#REF!,#REF!</definedName>
    <definedName name="par4.16" localSheetId="2">#REF!,#REF!,#REF!</definedName>
    <definedName name="par4.16" localSheetId="8">#REF!,#REF!,#REF!</definedName>
    <definedName name="par4.16">#REF!,#REF!,#REF!</definedName>
    <definedName name="par4.17" localSheetId="2">#REF!,#REF!,#REF!,#REF!</definedName>
    <definedName name="par4.17" localSheetId="8">#REF!,#REF!,#REF!,#REF!</definedName>
    <definedName name="par4.17">#REF!,#REF!,#REF!,#REF!</definedName>
    <definedName name="par4.18d" localSheetId="2">#REF!,#REF!</definedName>
    <definedName name="par4.18d" localSheetId="8">#REF!,#REF!</definedName>
    <definedName name="par4.18d">#REF!,#REF!</definedName>
    <definedName name="par4.19s" localSheetId="2">#REF!</definedName>
    <definedName name="par4.19s" localSheetId="8">#REF!</definedName>
    <definedName name="par4.19s">#REF!</definedName>
    <definedName name="par4.20f" localSheetId="2">#REF!</definedName>
    <definedName name="par4.20f" localSheetId="8">#REF!</definedName>
    <definedName name="par4.20f">#REF!</definedName>
    <definedName name="par4.21f" localSheetId="2">#REF!</definedName>
    <definedName name="par4.21f" localSheetId="8">#REF!</definedName>
    <definedName name="par4.21f">#REF!</definedName>
    <definedName name="par4.22" localSheetId="2">#REF!</definedName>
    <definedName name="par4.22" localSheetId="8">#REF!</definedName>
    <definedName name="par4.22">#REF!</definedName>
    <definedName name="par4.4" localSheetId="2">#REF!</definedName>
    <definedName name="par4.4" localSheetId="8">#REF!</definedName>
    <definedName name="par4.4">#REF!</definedName>
    <definedName name="par4.5" localSheetId="2">#REF!</definedName>
    <definedName name="par4.5" localSheetId="8">#REF!</definedName>
    <definedName name="par4.5">#REF!</definedName>
    <definedName name="par4.6s" localSheetId="2">#REF!</definedName>
    <definedName name="par4.6s" localSheetId="8">#REF!</definedName>
    <definedName name="par4.6s">#REF!</definedName>
    <definedName name="par4.7s" localSheetId="2">#REF!</definedName>
    <definedName name="par4.7s" localSheetId="8">#REF!</definedName>
    <definedName name="par4.7s">#REF!</definedName>
    <definedName name="par4.8" localSheetId="2">#REF!,#REF!,#REF!,#REF!,#REF!</definedName>
    <definedName name="par4.8" localSheetId="8">#REF!,#REF!,#REF!,#REF!,#REF!</definedName>
    <definedName name="par4.8">#REF!,#REF!,#REF!,#REF!,#REF!</definedName>
    <definedName name="par4.9" localSheetId="2">#REF!,#REF!,#REF!,#REF!,#REF!,#REF!</definedName>
    <definedName name="par4.9" localSheetId="8">#REF!,#REF!,#REF!,#REF!,#REF!,#REF!</definedName>
    <definedName name="par4.9">#REF!,#REF!,#REF!,#REF!,#REF!,#REF!</definedName>
    <definedName name="par5.1" localSheetId="2">#REF!,#REF!</definedName>
    <definedName name="par5.1" localSheetId="8">#REF!,#REF!</definedName>
    <definedName name="par5.1">#REF!,#REF!</definedName>
    <definedName name="par5.3" localSheetId="2">#REF!,#REF!,#REF!,#REF!,#REF!,#REF!</definedName>
    <definedName name="par5.3" localSheetId="8">#REF!,#REF!,#REF!,#REF!,#REF!,#REF!</definedName>
    <definedName name="par5.3">#REF!,#REF!,#REF!,#REF!,#REF!,#REF!</definedName>
    <definedName name="par5.4" localSheetId="2">#REF!,#REF!,#REF!,#REF!,#REF!</definedName>
    <definedName name="par5.4" localSheetId="8">#REF!,#REF!,#REF!,#REF!,#REF!</definedName>
    <definedName name="par5.4">#REF!,#REF!,#REF!,#REF!,#REF!</definedName>
    <definedName name="par5.5" localSheetId="2">#REF!</definedName>
    <definedName name="par5.5" localSheetId="8">#REF!</definedName>
    <definedName name="par5.5">#REF!</definedName>
    <definedName name="par5.6" localSheetId="2">#REF!,#REF!</definedName>
    <definedName name="par5.6" localSheetId="8">#REF!,#REF!</definedName>
    <definedName name="par5.6">#REF!,#REF!</definedName>
    <definedName name="_xlnm.Print_Titles" localSheetId="4">'5'!$7:$8</definedName>
    <definedName name="program" localSheetId="2">#REF!,#REF!,#REF!,#REF!,#REF!,#REF!,#REF!,#REF!,#REF!,#REF!,#REF!,#REF!,#REF!,#REF!,#REF!,#REF!,#REF!,#REF!,#REF!,#REF!</definedName>
    <definedName name="program" localSheetId="8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I46" i="26" l="1"/>
  <c r="I18" i="45"/>
  <c r="I17" i="45"/>
  <c r="E16" i="48" l="1"/>
  <c r="F16" i="48"/>
  <c r="D16" i="48"/>
  <c r="D13" i="47"/>
  <c r="C13" i="47"/>
  <c r="B13" i="47"/>
  <c r="E25" i="36" l="1"/>
  <c r="G37" i="26"/>
  <c r="D15" i="48" l="1"/>
  <c r="D13" i="48" s="1"/>
  <c r="F15" i="48"/>
  <c r="F13" i="48" s="1"/>
  <c r="B9" i="46" s="1"/>
  <c r="E15" i="48"/>
  <c r="E13" i="48" s="1"/>
  <c r="D11" i="47"/>
  <c r="C11" i="47"/>
  <c r="B11" i="47"/>
  <c r="G18" i="45" l="1"/>
  <c r="G17" i="45"/>
  <c r="G15" i="45"/>
  <c r="I15" i="45" l="1"/>
  <c r="I14" i="45"/>
  <c r="I16" i="45" l="1"/>
  <c r="I13" i="45" s="1"/>
  <c r="E13" i="43" l="1"/>
  <c r="I27" i="26" l="1"/>
  <c r="I26" i="26" s="1"/>
  <c r="I25" i="26" s="1"/>
  <c r="I24" i="26" s="1"/>
  <c r="G27" i="26" l="1"/>
  <c r="G26" i="26" s="1"/>
  <c r="G25" i="26" s="1"/>
  <c r="G24" i="26" s="1"/>
  <c r="H27" i="26" l="1"/>
  <c r="H26" i="26" s="1"/>
  <c r="H25" i="26" s="1"/>
  <c r="H24" i="26" s="1"/>
  <c r="F32" i="36"/>
  <c r="F25" i="36" s="1"/>
  <c r="D34" i="27"/>
  <c r="D41" i="42"/>
  <c r="E32" i="36"/>
  <c r="C34" i="27"/>
  <c r="C41" i="42"/>
  <c r="E34" i="27"/>
  <c r="E41" i="42"/>
  <c r="G32" i="36"/>
  <c r="G25" i="36" s="1"/>
  <c r="G22" i="26"/>
  <c r="G20" i="26" s="1"/>
  <c r="G18" i="26" l="1"/>
  <c r="D16" i="44"/>
  <c r="I22" i="26"/>
  <c r="I20" i="26" s="1"/>
  <c r="G14" i="26"/>
  <c r="G12" i="26" s="1"/>
  <c r="G10" i="26" s="1"/>
  <c r="G16" i="26"/>
  <c r="H22" i="26"/>
  <c r="H20" i="26" s="1"/>
  <c r="H18" i="26" l="1"/>
  <c r="H14" i="26" s="1"/>
  <c r="H12" i="26" s="1"/>
  <c r="H10" i="26" s="1"/>
  <c r="E16" i="44"/>
  <c r="I18" i="26"/>
  <c r="E21" i="42"/>
  <c r="E18" i="27"/>
  <c r="F16" i="44"/>
  <c r="G18" i="36"/>
  <c r="H16" i="26"/>
  <c r="I14" i="26" l="1"/>
  <c r="I12" i="26" s="1"/>
  <c r="I10" i="26" s="1"/>
  <c r="I16" i="26"/>
  <c r="D13" i="43" l="1"/>
  <c r="F12" i="43"/>
  <c r="G12" i="43"/>
  <c r="H12" i="43"/>
  <c r="E12" i="43"/>
  <c r="E14" i="44" l="1"/>
  <c r="F14" i="44"/>
  <c r="D14" i="44"/>
  <c r="E10" i="43" l="1"/>
  <c r="F10" i="43"/>
  <c r="F8" i="43" s="1"/>
  <c r="G10" i="43"/>
  <c r="G8" i="43" s="1"/>
  <c r="H10" i="43"/>
  <c r="D12" i="44"/>
  <c r="D10" i="44" s="1"/>
  <c r="E12" i="44"/>
  <c r="E10" i="44" s="1"/>
  <c r="F12" i="44"/>
  <c r="F10" i="44" s="1"/>
  <c r="D12" i="43" l="1"/>
  <c r="H8" i="43"/>
  <c r="E8" i="43"/>
  <c r="F23" i="36"/>
  <c r="D10" i="43"/>
  <c r="G45" i="26"/>
  <c r="G44" i="26" s="1"/>
  <c r="H45" i="26"/>
  <c r="H43" i="26" s="1"/>
  <c r="H41" i="26" s="1"/>
  <c r="H39" i="26" s="1"/>
  <c r="H37" i="26" s="1"/>
  <c r="I45" i="26"/>
  <c r="I44" i="26" s="1"/>
  <c r="G23" i="36"/>
  <c r="E23" i="36"/>
  <c r="E11" i="36"/>
  <c r="E9" i="36" s="1"/>
  <c r="F11" i="36"/>
  <c r="F9" i="36" s="1"/>
  <c r="F8" i="36" s="1"/>
  <c r="G11" i="36"/>
  <c r="G9" i="36" s="1"/>
  <c r="E8" i="36" l="1"/>
  <c r="G8" i="36"/>
  <c r="B11" i="46"/>
  <c r="G43" i="26"/>
  <c r="G41" i="26" s="1"/>
  <c r="G39" i="26" s="1"/>
  <c r="D8" i="43"/>
  <c r="I43" i="26"/>
  <c r="I41" i="26" s="1"/>
  <c r="I39" i="26" s="1"/>
  <c r="I37" i="26" s="1"/>
  <c r="H44" i="26"/>
  <c r="H35" i="26"/>
  <c r="H33" i="26"/>
  <c r="H31" i="26" s="1"/>
  <c r="H29" i="26" s="1"/>
  <c r="H9" i="26" s="1"/>
  <c r="I33" i="26" l="1"/>
  <c r="I31" i="26" s="1"/>
  <c r="I29" i="26" s="1"/>
  <c r="I9" i="26" s="1"/>
  <c r="G33" i="26"/>
  <c r="G31" i="26" s="1"/>
  <c r="G29" i="26" s="1"/>
  <c r="G9" i="26" s="1"/>
  <c r="I35" i="26" l="1"/>
  <c r="G35" i="26"/>
  <c r="I12" i="45"/>
</calcChain>
</file>

<file path=xl/sharedStrings.xml><?xml version="1.0" encoding="utf-8"?>
<sst xmlns="http://schemas.openxmlformats.org/spreadsheetml/2006/main" count="321" uniqueCount="177">
  <si>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</si>
  <si>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</si>
  <si>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</si>
  <si>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</si>
  <si>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</si>
  <si>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</si>
  <si>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</si>
  <si>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</si>
  <si>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</si>
  <si>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</si>
  <si>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</si>
  <si>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</si>
  <si>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</si>
  <si>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</si>
  <si>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</si>
  <si>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</si>
  <si>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</si>
  <si>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</si>
  <si>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</si>
  <si>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</si>
  <si>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</si>
  <si>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</si>
  <si>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</si>
  <si>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</si>
  <si>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</si>
  <si>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</si>
  <si>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</si>
  <si>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</si>
  <si>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</si>
  <si>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</si>
  <si>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</si>
  <si>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>ԱՅԼ ԾԱԽՍԵՐ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</si>
  <si>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</si>
  <si>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</si>
  <si>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</si>
  <si>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</si>
  <si>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Ինը ամիս</t>
  </si>
  <si>
    <t>Ընդամենը</t>
  </si>
  <si>
    <t>Հավելված  № 3</t>
  </si>
  <si>
    <t>Հավելված  № 2</t>
  </si>
  <si>
    <t xml:space="preserve">Ծրագրի դասիչը </t>
  </si>
  <si>
    <t>Ծառայությունների մատուցում</t>
  </si>
  <si>
    <t>ՀՀ կառավարության պահուստային ֆոնդ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</si>
  <si>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</si>
  <si>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</si>
  <si>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</si>
  <si>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</si>
  <si>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</si>
  <si>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</si>
  <si>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</si>
  <si>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</si>
  <si>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</si>
  <si>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</si>
  <si>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</si>
  <si>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</si>
  <si>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</si>
  <si>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</si>
  <si>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</si>
  <si>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</si>
  <si>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</si>
  <si>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</si>
  <si>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t>Ցուցանիշների փոփոխությունները     
      (ավելացումները նշված են դրական նշանով, իսկ նվազեցումները` փակագծերում)</t>
  </si>
  <si>
    <t>Ցուցանիշների փոփոխությունը
 (նվազեցումը նշված է փակագծերում)</t>
  </si>
  <si>
    <t>Հայաստանի Հանրապետության քաղաքաշինության կոմիտե</t>
  </si>
  <si>
    <t xml:space="preserve">Բյուջետային գլխավոր կարգադրիչների, ծրագրերի, միջոցառումների, միջոցառումները կատարող պետական մարմինների և ուղղությունների անվանումները </t>
  </si>
  <si>
    <t>Կառուցման աշխատանքներ</t>
  </si>
  <si>
    <t>Նախագծահետազոտական, գեոդեզիա-քարտեզագրական աշխատանքներ</t>
  </si>
  <si>
    <t>Ոչ ֆինանսական այլ ակտիվերի ձեռքբերում</t>
  </si>
  <si>
    <t>ծրագիրը</t>
  </si>
  <si>
    <t>միջոցառումը</t>
  </si>
  <si>
    <t>այդ թվում`</t>
  </si>
  <si>
    <t xml:space="preserve">Վերակառուցմա,Վերակառուցմա,
վերանորոգման և վերականգնման աշխատանքներ
</t>
  </si>
  <si>
    <t>(հազ. դրամ)</t>
  </si>
  <si>
    <t>առաջին կիսամյակ</t>
  </si>
  <si>
    <t>ինն ամիս</t>
  </si>
  <si>
    <t>տարի</t>
  </si>
  <si>
    <t>ՀՀ քաղաքաշինության կոմիտե</t>
  </si>
  <si>
    <t>Չափի միավորը</t>
  </si>
  <si>
    <t>Քանակը</t>
  </si>
  <si>
    <t>անվանումը</t>
  </si>
  <si>
    <t>ՀՀ Քաղաքաշինության կոմիտե</t>
  </si>
  <si>
    <t>Հավելված  № 6</t>
  </si>
  <si>
    <t>Հավելված  № 8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</si>
  <si>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</si>
  <si>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Ծրագրի անվանումը`</t>
  </si>
  <si>
    <t xml:space="preserve"> Ծրագրի նպատակը`</t>
  </si>
  <si>
    <t xml:space="preserve"> Քաղաքաշինության և ճարտարապետության բնագավառում պետական քաղաքականության մշակմանն աջակցություն և իրականացման ապահովում</t>
  </si>
  <si>
    <t xml:space="preserve"> Վերջնական արդյունքի նկարագրությունը`</t>
  </si>
  <si>
    <t xml:space="preserve"> 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</si>
  <si>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 xml:space="preserve"> ԲՆԱԿԱՐԱՆԱՅԻՆ ՇԻՆԱՐԱՐՈՒԹՅՈՒՆ ԵՎ ԿՈՄՈՒՆԱԼ ԾԱՌԱՅՈՒԹՅՈՒՆՆԵՐ</t>
  </si>
  <si>
    <t xml:space="preserve"> Ծրագրի դասիչը 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</si>
  <si>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</si>
  <si>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</si>
  <si>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Առաջին կիսամյակ </t>
  </si>
  <si>
    <t xml:space="preserve"> Ինն ամիս </t>
  </si>
  <si>
    <t xml:space="preserve"> Միջոցառման տեսակը` </t>
  </si>
  <si>
    <t xml:space="preserve"> Միջոցառումն իրականացնողի անվանումը </t>
  </si>
  <si>
    <t xml:space="preserve"> ՀՀ քաղաքաշինության կոմիտե </t>
  </si>
  <si>
    <t xml:space="preserve"> Միջոցառման վրա կատարվող ծախսը (հազար դրամ) </t>
  </si>
  <si>
    <t xml:space="preserve"> Պահուստային միջոցներ</t>
  </si>
  <si>
    <t>այդ թվում` ըստ կատարողների</t>
  </si>
  <si>
    <t xml:space="preserve"> այդ թվում` ըստ ուղղությունների</t>
  </si>
  <si>
    <t xml:space="preserve"> </t>
  </si>
  <si>
    <t xml:space="preserve"> դրամ</t>
  </si>
  <si>
    <t xml:space="preserve"> ՄԱՍ II.  ԱՇԽԱՏԱՆՔՆԵՐ</t>
  </si>
  <si>
    <t xml:space="preserve">  ընդհանուր շինարարական աշխատանքներ</t>
  </si>
  <si>
    <t xml:space="preserve"> ՇԵՆՔԵՐ ԵՎ ՇԻՆՈՒԹՅՈՒՆՆԵՐ</t>
  </si>
  <si>
    <t xml:space="preserve"> - Շենքերի և շինությունների շինարարություն</t>
  </si>
  <si>
    <t>Միջոցառման անվանումը</t>
  </si>
  <si>
    <t>Քաղաքաշինության բնագավառում պետական ծրագրերի իրականացման ապահովում</t>
  </si>
  <si>
    <t>Միջոցառման նկարագրությունը</t>
  </si>
  <si>
    <t>Նախագծանախահաշվային փաստաթղթերի, ինչպես նաև հիմնանորոգման, վերակառուցման, կառուցման աշխատանքների ձեռքբերում</t>
  </si>
  <si>
    <t>Միջոցառման տեսակը</t>
  </si>
  <si>
    <t>06</t>
  </si>
  <si>
    <t>ՈՉ ՖԻՆԱՆՍԱԿԱՆ ԱԿՏԻՎՆԵՐԻ ԳԾՈՎ ԾԱԽՍԵՐ</t>
  </si>
  <si>
    <t>Բաժին 06</t>
  </si>
  <si>
    <t>Դաս 01</t>
  </si>
  <si>
    <t xml:space="preserve"> 45221142-1</t>
  </si>
  <si>
    <t xml:space="preserve">Հայաստանի Հանրապետության Սյունիքի մարզի սահմանամերձ Գորիս համայնքի Շուռնուխ բնակավայրում բնակելի թաղամասի կառուցում  </t>
  </si>
  <si>
    <t xml:space="preserve"> Բնակարանային շինարարություն</t>
  </si>
  <si>
    <t xml:space="preserve"> Հանրության կողմից անմիջականորեն օգտագործվող ակտիվների հետ կապված միջոցառումներ</t>
  </si>
  <si>
    <t>Հանրության կողմից անմիջականորեն օգտագործվող ակտիվների հետ կապված միջոցառումներ</t>
  </si>
  <si>
    <t>Խումբ 01</t>
  </si>
  <si>
    <t>1103 21001</t>
  </si>
  <si>
    <t>ՀՀ կառավարության           2022 թվականի</t>
  </si>
  <si>
    <t>ՀՀ կառավարության 2022 թվականի</t>
  </si>
  <si>
    <t>ՀԱՅԱՍՏԱՆԻ ՀԱՆՐԱՊԵՏՈՒԹՅԱՆ 2022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2021 ԹՎԱԿԱՆԻ ԴԵԿՏԵՄԲԵՐԻ 23-Ի  №  2121-Ն ՈՐՈՇՄԱՆ № 5 ՀԱՎԵԼՎԱԾԻ № 1 ԱՂՅՈՒՍԱԿՈՒՄ ԿԱՏԱՐՎՈՂ ՓՈՓՈԽՈՒԹՅՈՒՆՆԵՐԸ ԵՎ ԼՐԱՑՈՒՄԸ</t>
  </si>
  <si>
    <t>ՀԱՅԱՍՏԱՆԻ ՀԱՆՐԱՊԵՏՈՒԹՅԱՆ ԿԱՌԱՎԱՐՈՒԹՅԱՆ 2021 ԹՎԱԿԱՆԻ ԴԵԿՏԵՄԲԵՐԻ 21-Ի № 2121-Ն ՈՐՈՇՄԱՆ 
  N 5 ՀԱՎԵԼՎԱԾԻ N 2 ԱՂՅՈՒՍԱԿՈՒՄ ԿԱՏԱՐՎՈՂ ԼՐԱՑՈՒՄՆԵՐԸ</t>
  </si>
  <si>
    <t>ՀԱՅԱՍՏԱՆԻ ՀԱՆՐԱՊԵՏՈՒԹՅԱՆ ԿԱՌԱՎԱՐՈՒԹՅԱՆ 2021 ԹՎԱԿԱՆԻ ԴԵԿՏԵՄԲԵՐԻ 21-Ի № 2121-Ն ՈՐՈՇՄԱՆ NN 3 և 4 ՀԱՎԵԼՎԱԾՆԵՐՈՒՄ ԿԱՏԱՐՎՈՂ ՓՈՓՈԽՈՒԹՅՈՒՆՆԵՐԸ ԵՎ ԼՐԱՑՈՒՄՆԵՐԸ</t>
  </si>
  <si>
    <t>«ՀԱՅԱՍՏԱՆԻ ՀԱՆՐԱՊԵՏՈՒԹՅԱՆ 2022 ԹՎԱԿԱՆԻ ՊԵՏԱԿԱՆ ԲՅՈՒՋԵԻ ՄԱՍԻՆ» ՀԱՅԱՍՏԱՆԻ ՀԱՆՐԱՊԵՏՈՒԹՅԱՆ ՕՐԵՆՔԻ ՀԱՎԵԼՎԱԾ 1-Ի N 3 ԱՂՅՈՒՍԱԿՈՒՄ ԿԱՏԱՐՎՈՂ ԼՐԱՑՈՒՄՆԵՐԸ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</si>
  <si>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2021 ԹՎԱԿԱՆԻ ԴԵԿՏԵՄԲԵՐԻ 23-Ի N 2121-Ն ՈՐՈՇՄԱՆ N  9.1 ՀԱՎԵԼՎԱԾԻ 9.1.59 ԱՂՅՈՒՍԱԿՈՒՄ ԿԱՏԱՐՎՈՂ ՓՈՓՈԽՈՒԹՅՈՒՆԸ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</si>
  <si>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2021 ԹՎԱԿԱՆԻ ԴԵԿՏԵՄԲԵՐԻ 23-Ի N 2121-Ն ՈՐՈՇՄԱՆ N  9 ՀԱՎԵԼՎԱԾԻ 9.33 ԱՂՅՈՒՍԱԿՈՒՄ ԿԱՏԱՐՎՈՂ ԼՐԱՑՈՒՄԸ</t>
    </r>
    <r>
      <rPr>
        <sz val="12"/>
        <color indexed="8"/>
        <rFont val="GHEA Grapalat"/>
        <family val="3"/>
      </rPr>
      <t xml:space="preserve">
 </t>
    </r>
  </si>
  <si>
    <t xml:space="preserve"> կոդը </t>
  </si>
  <si>
    <t xml:space="preserve">Գնման ձևը </t>
  </si>
  <si>
    <t xml:space="preserve">Միավորի գինը   </t>
  </si>
  <si>
    <t xml:space="preserve"> Գումարը  (հազար դրամով)</t>
  </si>
  <si>
    <t>Ցուցանիշների փոփոխությունը (ավելացումները նշված են դրական նշանով)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</si>
  <si>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2021 ԹՎԱԿԱՆԻ ԴԵԿՏԵՄԲԵՐԻ 23-Ի N 2121-Ն ՈՐՈՇՄԱՆ N  9 ՀԱՎԵԼՎԱԾԻ 9.47 ԱՂՅՈՒՍԱԿՈՒՄ ԿԱՏԱՐՎՈՂ ՓՈՓՈԽՈՒԹՅՈՒՆԸ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</si>
  <si>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2021 ԹՎԱԿԱՆԻ ԴԵԿՏԵՄԲԵՐԻ 23-Ի N 2121-Ն ՈՐՈՇՄԱՆ N  9.1 ՀԱՎԵԼՎԱԾԻ 9.1.42 ԱՂՅՈՒՍԱԿՈՒՄ ԿԱՏԱՐՎՈՂ ԼՐԱՑՈՒՄԸ</t>
    </r>
    <r>
      <rPr>
        <sz val="12"/>
        <rFont val="GHEA Grapalat"/>
        <family val="3"/>
      </rPr>
      <t xml:space="preserve">
 </t>
    </r>
  </si>
  <si>
    <t xml:space="preserve">ՀԱՅԱՍՏԱՆԻ ՀԱՆՐԱՊԵՏՈՒԹՅԱՆ ԿԱՌԱՎԱՐՈՒԹՅԱՆ 2021 ԹՎԱԿԱՆԻ ԴԵԿՏԵՄԲԵՐԻ 23-Ի № 2121-Ն ՈՐՈՇՄԱՆ
N 10 ՀԱՎԵԼՎԱԾՈՒՄ ԿԱՏԱՐՎՈՂ ՓՈՓՈԽՈՒԹՅՈՒՆՆԵՐԸ ԵՎ ԼՐԱՑՈՒՄՆԵՐԸ      
</t>
  </si>
  <si>
    <t xml:space="preserve"> ՀԻՄՆԱԿԱՆ ՄԻՋՈՑՆԵՐ</t>
  </si>
  <si>
    <t xml:space="preserve"> ՀՄԱ</t>
  </si>
  <si>
    <t xml:space="preserve"> ՄԱՍ III. ԾԱՌԱՅՈՒԹՅՈՒՆՆԵՐ</t>
  </si>
  <si>
    <t xml:space="preserve"> 71351540-1</t>
  </si>
  <si>
    <t xml:space="preserve">  տեխնիկական հսկողության ծառայություններ</t>
  </si>
  <si>
    <t xml:space="preserve"> 98111140-1</t>
  </si>
  <si>
    <t xml:space="preserve"> հեղինակային հսկողության ծառայություններ</t>
  </si>
  <si>
    <t xml:space="preserve"> ՄԱ</t>
  </si>
  <si>
    <t xml:space="preserve">  N         որոշման    </t>
  </si>
  <si>
    <t>(հազար դրամ)</t>
  </si>
  <si>
    <t xml:space="preserve">Ցուցանիշների փոփոխությունը 
(ավելացումները նշված են դրական նշանով)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</si>
  <si>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</si>
  <si>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</si>
  <si>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</si>
  <si>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>Եկամտատեսակ</t>
  </si>
  <si>
    <t xml:space="preserve">ՊԵՏԱԿԱՆ ԲՅՈՒՋԵԻ  ԵԿԱՄՈՒՏՆԵՐ </t>
  </si>
  <si>
    <t>9 ամիս</t>
  </si>
  <si>
    <t xml:space="preserve">այդ թվում </t>
  </si>
  <si>
    <t>Այլ եկամուտներ</t>
  </si>
  <si>
    <t xml:space="preserve"> N 6 ՀԱՎԵԼՎԱԾՈՒՄ ԿԱՏԱՐՎՈՂ ՓՈՓՈԽՈՒԹՅՈՒՆՆԵՐԸ</t>
  </si>
  <si>
    <t>NN 
ը/կ</t>
  </si>
  <si>
    <t>Եկամտատեսակը</t>
  </si>
  <si>
    <t>Գանձման համար պատասխանատու պետական կառավարման մարմինը (մարմինները)</t>
  </si>
  <si>
    <t>Ինն ամիս</t>
  </si>
  <si>
    <t>Այլ եկամուտներ, ընդամենը</t>
  </si>
  <si>
    <t>Օրենքով և այլ իրավական ակտերով սահմանված պետական բյուջե մուտքագրվող այլ եկամուտներ</t>
  </si>
  <si>
    <t>ՀՀ պետական կառավարման   մարմիններ</t>
  </si>
  <si>
    <t xml:space="preserve">«ՀԱՅԱՍՏԱՆԻ ՀԱՆՐԱՊԵՏՈՒԹՅԱՆ  2022 ԹՎԱԿԱՆԻ ՊԵՏԱԿԱՆ ԲՅՈՒՋԵԻ  ՄԱՍԻՆ»  ՀՀ  ՕՐԵՆՔԻ 2-ՐԴ ՀՈԴՎԱԾԻ ԱՂՅՈՒՍԱԿԻ ՑՈՒՑԱՆԻՇՆԵՐՈՒՄ ԿԱՏԱՐՎՈՂ ՓՈՓՈԽՈՒԹՅՈՒՆՆԵՐԸ </t>
  </si>
  <si>
    <t xml:space="preserve">«ՀԱՅԱՍՏԱՆԻ ՀԱՆՐԱՊԵՏՈՒԹՅԱՆ  2022 ԹՎԱԿԱՆԻ ՊԵՏԱԿԱՆ ԲՅՈՒՋԵԻ  ՄԱՍԻՆ»  ՀՀ  ՕՐԵՆՔԻ 6-ՐԴ ՀՈԴՎԱԾԻ ԵՎ ՀՀ ԿԱՌԱՎԱՐՈՒԹՅԱՆ 2021 ԹՎԱԿԱՆԻ ԴԵԿՏԵՄԲԵՐԻ 23-Ի N 2121-Ն ՈՐՈՇՄԱՆ N 2 ՀԱՎԵԼՎԱԾԻ ԱՂՅՈՒՍԱԿՆԵՐԻ ՑՈՒՑԱՆԻՇՆԵՐՈՒՄ ԿԱՏԱՐՎՈՂ ՓՈՓՈԽՈՒԹՅՈՒՆՆԵՐԸ </t>
  </si>
  <si>
    <t xml:space="preserve">Ցուցանիշների փոփոխությունը 
(ավելացումները նշված են դրական նշանով)        </t>
  </si>
  <si>
    <t xml:space="preserve"> Հավելված  № 7</t>
  </si>
  <si>
    <t>Ցուցանիշների փոփոխությունը 
(ավելացումները նշված են դրական նշանով)</t>
  </si>
  <si>
    <t xml:space="preserve">Ցուցանիշների փոփոխությունը 
(ավելացումները նշված են դրական նշանով)     </t>
  </si>
  <si>
    <t>Հավելված  № 10</t>
  </si>
  <si>
    <t>Հավելված  № 9</t>
  </si>
  <si>
    <t>ՀԱՅԱՍՏԱՆԻ ՀԱՆՐԱՊԵՏՈՒԹՅԱՆ ԿԱՌԱՎԱՐՈՒԹՅԱՆ 2021 ԹՎԱԿԱՆԻ ԴԵԿՏԵՄԲԵՐԻ 23-Ի N 2121-Ն ՈՐՈՇՄԱՆ</t>
  </si>
  <si>
    <t>Նախորդ տարիների ՀՀ պետական բյուջեներից ծախսերի ֆինանսավորման նպատակով հատկացված գումարների (բացառությամբ փոխառու միջոցների) վերադարձից մուտքեր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</si>
</sst>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-* #,##0.00\ _₽_-;\-* #,##0.00\ _₽_-;_-* &quot;-&quot;??\ _₽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##,##0.0;\(##,##0.0\);\-"/>
    <numFmt numFmtId="170" formatCode="0.0"/>
    <numFmt numFmtId="171" formatCode="_(* #,##0.0_);_(* \(#,##0.0\);_(* &quot;-&quot;??_);_(@_)"/>
    <numFmt numFmtId="172" formatCode="_-* #,##0.0\ _₽_-;\-* #,##0.0\ _₽_-;_-* &quot;-&quot;??\ _₽_-;_-@_-"/>
    <numFmt numFmtId="173" formatCode="_-* #,##0.0_р_._-;\-* #,##0.0_р_._-;_-* &quot;-&quot;??_р_._-;_-@_-"/>
    <numFmt numFmtId="174" formatCode="_-* #,##0.0&quot; &quot;_ _-;\-* #,##0.0&quot; &quot;_ _-;_-* &quot;-&quot;??&quot; &quot;_ _-;_-@_-"/>
    <numFmt numFmtId="175" formatCode="_ * #,##0.0_)_ _ ;_ * \(#,##0.0\)_ _ ;_ * &quot;-&quot;??_)_ _ ;_ @_ "/>
    <numFmt numFmtId="176" formatCode="_ * #,##0.00_)_ _ ;_ * \(#,##0.00\)_ _ ;_ * &quot;-&quot;??_)_ _ ;_ @_ "/>
  </numFmts>
  <fonts count="94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family val="2"/>
    </font>
    <font>
      <i/>
      <sz val="8"/>
      <name val="GHEA Grapalat"/>
      <family val="2"/>
    </font>
    <font>
      <b/>
      <sz val="8"/>
      <name val="GHEA Grapalat"/>
      <family val="2"/>
    </font>
    <font>
      <sz val="8"/>
      <name val="GHEA Grapalat"/>
      <family val="2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i/>
      <sz val="8"/>
      <name val="GHEA Grapalat"/>
      <family val="3"/>
    </font>
    <font>
      <sz val="10"/>
      <name val="GHEA Grapalat"/>
      <family val="2"/>
    </font>
    <font>
      <i/>
      <sz val="10"/>
      <name val="GHEA Grapalat"/>
      <family val="2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sz val="8"/>
      <name val="GHEA Grapalat"/>
      <family val="3"/>
    </font>
    <font>
      <sz val="10"/>
      <color theme="0"/>
      <name val="GHEA Grapalat"/>
      <family val="3"/>
    </font>
    <font>
      <sz val="10"/>
      <name val="Times Armenian"/>
      <family val="1"/>
    </font>
    <font>
      <sz val="10"/>
      <name val="Star"/>
      <family val="1"/>
    </font>
    <font>
      <b/>
      <sz val="10"/>
      <color theme="1"/>
      <name val="GHEA Grapalat"/>
      <family val="3"/>
    </font>
    <font>
      <sz val="10"/>
      <color rgb="FF00000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6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8" fontId="49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5" fillId="0" borderId="0"/>
    <xf numFmtId="0" fontId="6" fillId="0" borderId="0"/>
    <xf numFmtId="0" fontId="49" fillId="0" borderId="0"/>
    <xf numFmtId="0" fontId="6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7" fillId="0" borderId="0"/>
    <xf numFmtId="164" fontId="49" fillId="0" borderId="0" applyFont="0" applyFill="0" applyBorder="0" applyAlignment="0" applyProtection="0"/>
    <xf numFmtId="0" fontId="60" fillId="0" borderId="0">
      <alignment horizontal="left" vertical="top" wrapText="1"/>
    </xf>
    <xf numFmtId="0" fontId="49" fillId="33" borderId="0" applyNumberFormat="0" applyBorder="0" applyAlignment="0" applyProtection="0"/>
    <xf numFmtId="0" fontId="49" fillId="37" borderId="0" applyNumberFormat="0" applyBorder="0" applyAlignment="0" applyProtection="0"/>
    <xf numFmtId="0" fontId="49" fillId="41" borderId="0" applyNumberFormat="0" applyBorder="0" applyAlignment="0" applyProtection="0"/>
    <xf numFmtId="0" fontId="49" fillId="45" borderId="0" applyNumberFormat="0" applyBorder="0" applyAlignment="0" applyProtection="0"/>
    <xf numFmtId="0" fontId="49" fillId="49" borderId="0" applyNumberFormat="0" applyBorder="0" applyAlignment="0" applyProtection="0"/>
    <xf numFmtId="0" fontId="49" fillId="53" borderId="0" applyNumberFormat="0" applyBorder="0" applyAlignment="0" applyProtection="0"/>
    <xf numFmtId="0" fontId="49" fillId="34" borderId="0" applyNumberFormat="0" applyBorder="0" applyAlignment="0" applyProtection="0"/>
    <xf numFmtId="0" fontId="49" fillId="38" borderId="0" applyNumberFormat="0" applyBorder="0" applyAlignment="0" applyProtection="0"/>
    <xf numFmtId="0" fontId="49" fillId="42" borderId="0" applyNumberFormat="0" applyBorder="0" applyAlignment="0" applyProtection="0"/>
    <xf numFmtId="0" fontId="49" fillId="46" borderId="0" applyNumberFormat="0" applyBorder="0" applyAlignment="0" applyProtection="0"/>
    <xf numFmtId="0" fontId="49" fillId="50" borderId="0" applyNumberFormat="0" applyBorder="0" applyAlignment="0" applyProtection="0"/>
    <xf numFmtId="0" fontId="49" fillId="54" borderId="0" applyNumberFormat="0" applyBorder="0" applyAlignment="0" applyProtection="0"/>
    <xf numFmtId="0" fontId="61" fillId="35" borderId="0" applyNumberFormat="0" applyBorder="0" applyAlignment="0" applyProtection="0"/>
    <xf numFmtId="0" fontId="61" fillId="39" borderId="0" applyNumberFormat="0" applyBorder="0" applyAlignment="0" applyProtection="0"/>
    <xf numFmtId="0" fontId="61" fillId="43" borderId="0" applyNumberFormat="0" applyBorder="0" applyAlignment="0" applyProtection="0"/>
    <xf numFmtId="0" fontId="61" fillId="47" borderId="0" applyNumberFormat="0" applyBorder="0" applyAlignment="0" applyProtection="0"/>
    <xf numFmtId="0" fontId="61" fillId="51" borderId="0" applyNumberFormat="0" applyBorder="0" applyAlignment="0" applyProtection="0"/>
    <xf numFmtId="0" fontId="61" fillId="55" borderId="0" applyNumberFormat="0" applyBorder="0" applyAlignment="0" applyProtection="0"/>
    <xf numFmtId="0" fontId="61" fillId="32" borderId="0" applyNumberFormat="0" applyBorder="0" applyAlignment="0" applyProtection="0"/>
    <xf numFmtId="0" fontId="61" fillId="36" borderId="0" applyNumberFormat="0" applyBorder="0" applyAlignment="0" applyProtection="0"/>
    <xf numFmtId="0" fontId="61" fillId="40" borderId="0" applyNumberFormat="0" applyBorder="0" applyAlignment="0" applyProtection="0"/>
    <xf numFmtId="0" fontId="61" fillId="44" borderId="0" applyNumberFormat="0" applyBorder="0" applyAlignment="0" applyProtection="0"/>
    <xf numFmtId="0" fontId="61" fillId="48" borderId="0" applyNumberFormat="0" applyBorder="0" applyAlignment="0" applyProtection="0"/>
    <xf numFmtId="0" fontId="61" fillId="52" borderId="0" applyNumberFormat="0" applyBorder="0" applyAlignment="0" applyProtection="0"/>
    <xf numFmtId="0" fontId="62" fillId="26" borderId="0" applyNumberFormat="0" applyBorder="0" applyAlignment="0" applyProtection="0"/>
    <xf numFmtId="0" fontId="63" fillId="29" borderId="24" applyNumberFormat="0" applyAlignment="0" applyProtection="0"/>
    <xf numFmtId="0" fontId="64" fillId="30" borderId="27" applyNumberFormat="0" applyAlignment="0" applyProtection="0"/>
    <xf numFmtId="0" fontId="65" fillId="0" borderId="0" applyNumberFormat="0" applyFill="0" applyBorder="0" applyAlignment="0" applyProtection="0"/>
    <xf numFmtId="0" fontId="66" fillId="25" borderId="0" applyNumberFormat="0" applyBorder="0" applyAlignment="0" applyProtection="0"/>
    <xf numFmtId="0" fontId="67" fillId="0" borderId="21" applyNumberFormat="0" applyFill="0" applyAlignment="0" applyProtection="0"/>
    <xf numFmtId="0" fontId="68" fillId="0" borderId="22" applyNumberFormat="0" applyFill="0" applyAlignment="0" applyProtection="0"/>
    <xf numFmtId="0" fontId="69" fillId="0" borderId="23" applyNumberFormat="0" applyFill="0" applyAlignment="0" applyProtection="0"/>
    <xf numFmtId="0" fontId="69" fillId="0" borderId="0" applyNumberFormat="0" applyFill="0" applyBorder="0" applyAlignment="0" applyProtection="0"/>
    <xf numFmtId="0" fontId="70" fillId="28" borderId="24" applyNumberFormat="0" applyAlignment="0" applyProtection="0"/>
    <xf numFmtId="0" fontId="71" fillId="0" borderId="26" applyNumberFormat="0" applyFill="0" applyAlignment="0" applyProtection="0"/>
    <xf numFmtId="0" fontId="72" fillId="27" borderId="0" applyNumberFormat="0" applyBorder="0" applyAlignment="0" applyProtection="0"/>
    <xf numFmtId="0" fontId="49" fillId="31" borderId="28" applyNumberFormat="0" applyFont="0" applyAlignment="0" applyProtection="0"/>
    <xf numFmtId="0" fontId="73" fillId="29" borderId="25" applyNumberFormat="0" applyAlignment="0" applyProtection="0"/>
    <xf numFmtId="169" fontId="60" fillId="0" borderId="0" applyFill="0" applyBorder="0" applyProtection="0">
      <alignment horizontal="right" vertical="top"/>
    </xf>
    <xf numFmtId="0" fontId="74" fillId="0" borderId="0" applyNumberFormat="0" applyFill="0" applyBorder="0" applyAlignment="0" applyProtection="0"/>
    <xf numFmtId="0" fontId="75" fillId="0" borderId="29" applyNumberFormat="0" applyFill="0" applyAlignment="0" applyProtection="0"/>
    <xf numFmtId="0" fontId="76" fillId="0" borderId="0" applyNumberFormat="0" applyFill="0" applyBorder="0" applyAlignment="0" applyProtection="0"/>
    <xf numFmtId="43" fontId="77" fillId="0" borderId="0" applyFont="0" applyFill="0" applyBorder="0" applyAlignment="0" applyProtection="0"/>
    <xf numFmtId="0" fontId="5" fillId="0" borderId="0"/>
    <xf numFmtId="0" fontId="90" fillId="0" borderId="0">
      <alignment vertical="center"/>
    </xf>
    <xf numFmtId="0" fontId="5" fillId="0" borderId="0"/>
    <xf numFmtId="0" fontId="2" fillId="0" borderId="0"/>
    <xf numFmtId="0" fontId="91" fillId="0" borderId="0"/>
  </cellStyleXfs>
  <cellXfs count="315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30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25" fillId="0" borderId="0" xfId="0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1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7" fontId="28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50" fillId="0" borderId="0" xfId="0" applyFont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30" fillId="0" borderId="0" xfId="0" applyFont="1"/>
    <xf numFmtId="0" fontId="30" fillId="0" borderId="0" xfId="0" applyFont="1" applyFill="1" applyBorder="1" applyAlignment="1"/>
    <xf numFmtId="0" fontId="1" fillId="0" borderId="10" xfId="0" applyFont="1" applyFill="1" applyBorder="1" applyAlignment="1">
      <alignment horizontal="right" vertical="top" wrapText="1"/>
    </xf>
    <xf numFmtId="0" fontId="28" fillId="0" borderId="10" xfId="99" applyFont="1" applyBorder="1"/>
    <xf numFmtId="0" fontId="1" fillId="0" borderId="10" xfId="99" applyFont="1" applyBorder="1"/>
    <xf numFmtId="167" fontId="1" fillId="24" borderId="10" xfId="99" applyNumberFormat="1" applyFont="1" applyFill="1" applyBorder="1" applyAlignment="1">
      <alignment horizontal="center" vertical="center" wrapText="1"/>
    </xf>
    <xf numFmtId="167" fontId="28" fillId="24" borderId="10" xfId="99" applyNumberFormat="1" applyFont="1" applyFill="1" applyBorder="1" applyAlignment="1">
      <alignment horizontal="center" vertical="center" wrapText="1"/>
    </xf>
    <xf numFmtId="0" fontId="24" fillId="24" borderId="0" xfId="0" applyFont="1" applyFill="1" applyBorder="1" applyAlignment="1">
      <alignment horizontal="right"/>
    </xf>
    <xf numFmtId="0" fontId="51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49" fontId="54" fillId="0" borderId="10" xfId="0" applyNumberFormat="1" applyFont="1" applyFill="1" applyBorder="1" applyAlignment="1">
      <alignment horizontal="left" vertical="center" wrapText="1"/>
    </xf>
    <xf numFmtId="167" fontId="28" fillId="0" borderId="10" xfId="99" applyNumberFormat="1" applyFont="1" applyBorder="1" applyAlignment="1">
      <alignment horizontal="center" wrapText="1"/>
    </xf>
    <xf numFmtId="167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50" fillId="0" borderId="10" xfId="0" applyFont="1" applyFill="1" applyBorder="1" applyAlignment="1">
      <alignment horizontal="left" vertical="top" wrapText="1"/>
    </xf>
    <xf numFmtId="167" fontId="28" fillId="0" borderId="10" xfId="99" applyNumberFormat="1" applyFont="1" applyBorder="1" applyAlignment="1">
      <alignment horizontal="center" vertical="center" wrapText="1"/>
    </xf>
    <xf numFmtId="0" fontId="1" fillId="0" borderId="16" xfId="99" applyFont="1" applyBorder="1"/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4" fillId="0" borderId="0" xfId="0" applyFont="1" applyAlignment="1">
      <alignment horizontal="right"/>
    </xf>
    <xf numFmtId="0" fontId="1" fillId="24" borderId="0" xfId="0" applyFont="1" applyFill="1" applyAlignment="1">
      <alignment wrapText="1"/>
    </xf>
    <xf numFmtId="0" fontId="24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wrapText="1"/>
    </xf>
    <xf numFmtId="0" fontId="50" fillId="0" borderId="0" xfId="0" applyFont="1" applyBorder="1" applyAlignment="1">
      <alignment horizontal="left" vertical="top" wrapText="1"/>
    </xf>
    <xf numFmtId="0" fontId="50" fillId="0" borderId="0" xfId="0" applyFont="1" applyBorder="1" applyAlignment="1">
      <alignment horizontal="center" vertical="center" wrapText="1"/>
    </xf>
    <xf numFmtId="0" fontId="50" fillId="0" borderId="0" xfId="0" applyFont="1" applyBorder="1"/>
    <xf numFmtId="0" fontId="81" fillId="0" borderId="10" xfId="0" applyFont="1" applyBorder="1" applyAlignment="1">
      <alignment horizontal="left" vertical="top" wrapText="1"/>
    </xf>
    <xf numFmtId="0" fontId="1" fillId="0" borderId="10" xfId="107" applyFont="1" applyBorder="1">
      <alignment horizontal="left" vertical="top" wrapText="1"/>
    </xf>
    <xf numFmtId="0" fontId="82" fillId="0" borderId="10" xfId="107" applyFont="1" applyBorder="1" applyAlignment="1">
      <alignment horizontal="left" vertical="top" wrapText="1"/>
    </xf>
    <xf numFmtId="0" fontId="82" fillId="0" borderId="10" xfId="107" applyFont="1" applyBorder="1">
      <alignment horizontal="left" vertical="top" wrapText="1"/>
    </xf>
    <xf numFmtId="0" fontId="1" fillId="0" borderId="0" xfId="107" applyFont="1" applyBorder="1" applyAlignment="1">
      <alignment horizontal="left" vertical="top" wrapText="1"/>
    </xf>
    <xf numFmtId="170" fontId="1" fillId="0" borderId="0" xfId="107" applyNumberFormat="1" applyFont="1" applyBorder="1" applyAlignment="1">
      <alignment horizontal="right" vertical="top" wrapText="1"/>
    </xf>
    <xf numFmtId="0" fontId="82" fillId="0" borderId="0" xfId="107" applyFont="1" applyBorder="1" applyAlignment="1">
      <alignment horizontal="left" vertical="top" wrapText="1"/>
    </xf>
    <xf numFmtId="0" fontId="83" fillId="0" borderId="0" xfId="107" applyFont="1" applyBorder="1" applyAlignment="1">
      <alignment horizontal="right" vertical="top" wrapText="1"/>
    </xf>
    <xf numFmtId="0" fontId="28" fillId="0" borderId="10" xfId="0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8" fillId="0" borderId="0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0" xfId="107" applyFont="1" applyBorder="1" applyAlignment="1">
      <alignment horizontal="left" vertical="top" wrapText="1"/>
    </xf>
    <xf numFmtId="0" fontId="1" fillId="0" borderId="10" xfId="107" applyFont="1" applyBorder="1" applyAlignment="1">
      <alignment horizontal="left" vertical="top" wrapText="1"/>
    </xf>
    <xf numFmtId="0" fontId="78" fillId="0" borderId="0" xfId="0" applyFont="1" applyFill="1"/>
    <xf numFmtId="0" fontId="80" fillId="0" borderId="0" xfId="0" applyFont="1" applyFill="1" applyBorder="1" applyAlignment="1">
      <alignment horizontal="centerContinuous"/>
    </xf>
    <xf numFmtId="0" fontId="28" fillId="0" borderId="0" xfId="0" applyFont="1" applyBorder="1" applyAlignment="1">
      <alignment horizontal="left" vertical="top" wrapText="1"/>
    </xf>
    <xf numFmtId="0" fontId="59" fillId="0" borderId="10" xfId="0" applyFont="1" applyBorder="1" applyAlignment="1">
      <alignment horizontal="left" vertical="top" wrapText="1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107" applyFont="1" applyBorder="1" applyAlignment="1">
      <alignment horizontal="left" vertical="top" wrapText="1"/>
    </xf>
    <xf numFmtId="0" fontId="28" fillId="0" borderId="0" xfId="0" applyFont="1" applyBorder="1" applyAlignment="1">
      <alignment horizontal="left" vertical="top" wrapText="1"/>
    </xf>
    <xf numFmtId="0" fontId="1" fillId="0" borderId="10" xfId="107" applyFont="1" applyBorder="1" applyAlignment="1">
      <alignment horizontal="center" vertical="top" wrapText="1"/>
    </xf>
    <xf numFmtId="0" fontId="59" fillId="0" borderId="10" xfId="107" applyFont="1" applyBorder="1" applyAlignment="1">
      <alignment horizontal="left" vertical="top" wrapText="1"/>
    </xf>
    <xf numFmtId="0" fontId="58" fillId="0" borderId="10" xfId="107" applyFont="1" applyBorder="1" applyAlignment="1">
      <alignment horizontal="left" vertical="top" wrapText="1"/>
    </xf>
    <xf numFmtId="0" fontId="82" fillId="0" borderId="10" xfId="107" applyFont="1" applyBorder="1" applyAlignment="1">
      <alignment horizontal="center" vertical="top" wrapText="1"/>
    </xf>
    <xf numFmtId="166" fontId="28" fillId="24" borderId="10" xfId="99" applyNumberFormat="1" applyFont="1" applyFill="1" applyBorder="1" applyAlignment="1">
      <alignment horizontal="center" vertical="center" wrapText="1"/>
    </xf>
    <xf numFmtId="0" fontId="1" fillId="24" borderId="10" xfId="0" applyFont="1" applyFill="1" applyBorder="1" applyAlignment="1">
      <alignment wrapText="1"/>
    </xf>
    <xf numFmtId="0" fontId="83" fillId="0" borderId="10" xfId="107" applyFont="1" applyBorder="1" applyAlignment="1">
      <alignment horizontal="left" vertical="top" wrapText="1"/>
    </xf>
    <xf numFmtId="0" fontId="78" fillId="0" borderId="0" xfId="0" applyFont="1" applyAlignment="1">
      <alignment wrapText="1"/>
    </xf>
    <xf numFmtId="0" fontId="78" fillId="0" borderId="0" xfId="0" applyFont="1"/>
    <xf numFmtId="170" fontId="79" fillId="0" borderId="10" xfId="0" applyNumberFormat="1" applyFont="1" applyBorder="1" applyAlignment="1">
      <alignment horizontal="center" wrapText="1"/>
    </xf>
    <xf numFmtId="0" fontId="25" fillId="24" borderId="0" xfId="0" applyFont="1" applyFill="1"/>
    <xf numFmtId="0" fontId="1" fillId="0" borderId="10" xfId="0" applyFont="1" applyFill="1" applyBorder="1" applyAlignment="1">
      <alignment horizontal="center"/>
    </xf>
    <xf numFmtId="0" fontId="25" fillId="0" borderId="0" xfId="0" applyFont="1" applyAlignment="1">
      <alignment horizontal="center" wrapText="1"/>
    </xf>
    <xf numFmtId="0" fontId="26" fillId="0" borderId="0" xfId="0" applyFont="1" applyFill="1" applyBorder="1" applyAlignment="1">
      <alignment horizontal="centerContinuous"/>
    </xf>
    <xf numFmtId="0" fontId="25" fillId="0" borderId="10" xfId="0" applyFont="1" applyBorder="1" applyAlignment="1">
      <alignment horizontal="center" wrapText="1"/>
    </xf>
    <xf numFmtId="0" fontId="27" fillId="0" borderId="10" xfId="0" applyFont="1" applyBorder="1" applyAlignment="1">
      <alignment horizontal="center" wrapText="1"/>
    </xf>
    <xf numFmtId="4" fontId="27" fillId="0" borderId="10" xfId="0" applyNumberFormat="1" applyFont="1" applyBorder="1" applyAlignment="1">
      <alignment wrapText="1"/>
    </xf>
    <xf numFmtId="171" fontId="27" fillId="24" borderId="10" xfId="150" applyNumberFormat="1" applyFont="1" applyFill="1" applyBorder="1" applyAlignment="1">
      <alignment vertical="center" wrapText="1"/>
    </xf>
    <xf numFmtId="0" fontId="25" fillId="0" borderId="10" xfId="0" applyFont="1" applyBorder="1" applyAlignment="1">
      <alignment wrapText="1"/>
    </xf>
    <xf numFmtId="0" fontId="27" fillId="24" borderId="0" xfId="0" applyFont="1" applyFill="1" applyAlignment="1">
      <alignment wrapText="1"/>
    </xf>
    <xf numFmtId="0" fontId="84" fillId="0" borderId="10" xfId="0" applyFont="1" applyBorder="1" applyAlignment="1">
      <alignment horizontal="center" wrapText="1"/>
    </xf>
    <xf numFmtId="0" fontId="85" fillId="24" borderId="10" xfId="0" applyFont="1" applyFill="1" applyBorder="1" applyAlignment="1">
      <alignment horizontal="center" vertical="center" wrapText="1"/>
    </xf>
    <xf numFmtId="0" fontId="25" fillId="24" borderId="10" xfId="0" applyFont="1" applyFill="1" applyBorder="1" applyAlignment="1">
      <alignment horizontal="center" vertical="center" wrapText="1"/>
    </xf>
    <xf numFmtId="0" fontId="27" fillId="24" borderId="10" xfId="0" applyFont="1" applyFill="1" applyBorder="1" applyAlignment="1">
      <alignment horizontal="left" vertical="center" wrapText="1"/>
    </xf>
    <xf numFmtId="0" fontId="25" fillId="24" borderId="10" xfId="151" applyFont="1" applyFill="1" applyBorder="1" applyAlignment="1">
      <alignment horizontal="center" vertical="center" wrapText="1"/>
    </xf>
    <xf numFmtId="0" fontId="25" fillId="24" borderId="10" xfId="0" applyFont="1" applyFill="1" applyBorder="1" applyAlignment="1">
      <alignment horizontal="left" vertical="center" wrapText="1"/>
    </xf>
    <xf numFmtId="0" fontId="25" fillId="0" borderId="0" xfId="0" applyFont="1" applyAlignment="1">
      <alignment wrapText="1"/>
    </xf>
    <xf numFmtId="0" fontId="25" fillId="0" borderId="10" xfId="0" applyFont="1" applyBorder="1" applyAlignment="1">
      <alignment horizontal="center" vertical="center" wrapText="1"/>
    </xf>
    <xf numFmtId="170" fontId="86" fillId="0" borderId="10" xfId="0" applyNumberFormat="1" applyFont="1" applyBorder="1" applyAlignment="1">
      <alignment horizontal="center" wrapText="1"/>
    </xf>
    <xf numFmtId="170" fontId="25" fillId="0" borderId="10" xfId="0" applyNumberFormat="1" applyFont="1" applyBorder="1" applyAlignment="1">
      <alignment wrapText="1"/>
    </xf>
    <xf numFmtId="0" fontId="87" fillId="0" borderId="10" xfId="0" applyFont="1" applyBorder="1" applyAlignment="1">
      <alignment horizontal="center" wrapText="1"/>
    </xf>
    <xf numFmtId="171" fontId="27" fillId="24" borderId="10" xfId="150" applyNumberFormat="1" applyFont="1" applyFill="1" applyBorder="1" applyAlignment="1">
      <alignment horizontal="center" vertical="center" wrapText="1"/>
    </xf>
    <xf numFmtId="170" fontId="27" fillId="0" borderId="10" xfId="0" applyNumberFormat="1" applyFont="1" applyBorder="1" applyAlignment="1">
      <alignment horizontal="center" wrapText="1"/>
    </xf>
    <xf numFmtId="170" fontId="26" fillId="0" borderId="10" xfId="0" applyNumberFormat="1" applyFont="1" applyBorder="1" applyAlignment="1">
      <alignment horizontal="center" wrapText="1"/>
    </xf>
    <xf numFmtId="0" fontId="28" fillId="24" borderId="0" xfId="0" applyFont="1" applyFill="1" applyAlignment="1">
      <alignment wrapText="1"/>
    </xf>
    <xf numFmtId="172" fontId="86" fillId="0" borderId="10" xfId="150" applyNumberFormat="1" applyFont="1" applyBorder="1" applyAlignment="1">
      <alignment horizontal="center" wrapText="1"/>
    </xf>
    <xf numFmtId="0" fontId="28" fillId="24" borderId="10" xfId="0" applyFont="1" applyFill="1" applyBorder="1" applyAlignment="1">
      <alignment horizontal="center" vertical="center" wrapText="1"/>
    </xf>
    <xf numFmtId="49" fontId="79" fillId="0" borderId="10" xfId="0" applyNumberFormat="1" applyFont="1" applyBorder="1" applyAlignment="1">
      <alignment horizontal="center" wrapText="1"/>
    </xf>
    <xf numFmtId="0" fontId="78" fillId="0" borderId="10" xfId="0" applyFont="1" applyBorder="1" applyAlignment="1">
      <alignment horizontal="center" wrapText="1"/>
    </xf>
    <xf numFmtId="0" fontId="78" fillId="24" borderId="10" xfId="0" applyFont="1" applyFill="1" applyBorder="1" applyAlignment="1">
      <alignment horizontal="center" wrapText="1"/>
    </xf>
    <xf numFmtId="0" fontId="79" fillId="0" borderId="10" xfId="0" applyFont="1" applyBorder="1" applyAlignment="1">
      <alignment horizontal="center" wrapText="1"/>
    </xf>
    <xf numFmtId="0" fontId="1" fillId="0" borderId="10" xfId="0" applyFont="1" applyBorder="1" applyAlignment="1">
      <alignment horizontal="center" vertical="top" wrapText="1"/>
    </xf>
    <xf numFmtId="169" fontId="88" fillId="0" borderId="10" xfId="146" applyNumberFormat="1" applyFont="1" applyBorder="1" applyAlignment="1">
      <alignment horizontal="right" vertical="top"/>
    </xf>
    <xf numFmtId="0" fontId="1" fillId="0" borderId="0" xfId="0" applyFont="1" applyAlignment="1">
      <alignment horizontal="left" vertical="top" wrapText="1"/>
    </xf>
    <xf numFmtId="0" fontId="24" fillId="24" borderId="0" xfId="0" applyFont="1" applyFill="1" applyAlignment="1">
      <alignment horizontal="right"/>
    </xf>
    <xf numFmtId="0" fontId="28" fillId="0" borderId="0" xfId="0" applyFont="1" applyFill="1" applyAlignment="1"/>
    <xf numFmtId="0" fontId="50" fillId="0" borderId="0" xfId="0" applyFont="1" applyFill="1" applyAlignment="1">
      <alignment horizontal="right"/>
    </xf>
    <xf numFmtId="0" fontId="50" fillId="0" borderId="0" xfId="0" applyFont="1" applyFill="1" applyAlignment="1">
      <alignment horizontal="left"/>
    </xf>
    <xf numFmtId="0" fontId="1" fillId="0" borderId="0" xfId="0" applyFont="1" applyFill="1" applyAlignment="1">
      <alignment wrapText="1"/>
    </xf>
    <xf numFmtId="0" fontId="28" fillId="0" borderId="0" xfId="0" applyFont="1" applyBorder="1" applyAlignment="1">
      <alignment wrapText="1"/>
    </xf>
    <xf numFmtId="0" fontId="28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50" fillId="0" borderId="0" xfId="0" applyFont="1" applyAlignment="1">
      <alignment horizontal="right"/>
    </xf>
    <xf numFmtId="0" fontId="1" fillId="0" borderId="0" xfId="0" applyFont="1" applyBorder="1"/>
    <xf numFmtId="0" fontId="1" fillId="0" borderId="10" xfId="0" applyFont="1" applyBorder="1"/>
    <xf numFmtId="0" fontId="1" fillId="0" borderId="10" xfId="0" applyNumberFormat="1" applyFont="1" applyBorder="1" applyAlignment="1">
      <alignment horizontal="center" vertical="center" wrapText="1"/>
    </xf>
    <xf numFmtId="171" fontId="1" fillId="0" borderId="10" xfId="150" applyNumberFormat="1" applyFont="1" applyFill="1" applyBorder="1"/>
    <xf numFmtId="173" fontId="1" fillId="0" borderId="0" xfId="0" applyNumberFormat="1" applyFont="1"/>
    <xf numFmtId="174" fontId="1" fillId="0" borderId="0" xfId="150" applyNumberFormat="1" applyFont="1"/>
    <xf numFmtId="164" fontId="1" fillId="0" borderId="0" xfId="0" applyNumberFormat="1" applyFont="1"/>
    <xf numFmtId="164" fontId="89" fillId="24" borderId="0" xfId="0" applyNumberFormat="1" applyFont="1" applyFill="1"/>
    <xf numFmtId="171" fontId="1" fillId="0" borderId="0" xfId="0" applyNumberFormat="1" applyFont="1"/>
    <xf numFmtId="175" fontId="30" fillId="24" borderId="0" xfId="0" applyNumberFormat="1" applyFont="1" applyFill="1"/>
    <xf numFmtId="176" fontId="1" fillId="0" borderId="0" xfId="0" applyNumberFormat="1" applyFont="1"/>
    <xf numFmtId="170" fontId="1" fillId="0" borderId="0" xfId="152" applyNumberFormat="1" applyFont="1" applyFill="1" applyBorder="1" applyAlignment="1">
      <alignment horizontal="left" vertical="center" wrapText="1"/>
    </xf>
    <xf numFmtId="0" fontId="1" fillId="0" borderId="0" xfId="153" applyFont="1" applyAlignment="1">
      <alignment vertical="center"/>
    </xf>
    <xf numFmtId="0" fontId="1" fillId="0" borderId="0" xfId="153" applyFont="1" applyBorder="1" applyAlignment="1">
      <alignment vertical="center"/>
    </xf>
    <xf numFmtId="0" fontId="1" fillId="0" borderId="0" xfId="153" applyFont="1" applyFill="1" applyBorder="1" applyAlignment="1">
      <alignment horizontal="left" vertical="center"/>
    </xf>
    <xf numFmtId="171" fontId="1" fillId="0" borderId="0" xfId="153" applyNumberFormat="1" applyFont="1" applyFill="1" applyBorder="1" applyAlignment="1">
      <alignment horizontal="center" vertical="center"/>
    </xf>
    <xf numFmtId="0" fontId="54" fillId="0" borderId="0" xfId="153" applyFont="1" applyFill="1" applyBorder="1" applyAlignment="1">
      <alignment horizontal="center" vertical="center" wrapText="1"/>
    </xf>
    <xf numFmtId="0" fontId="54" fillId="0" borderId="0" xfId="153" applyFont="1" applyFill="1" applyAlignment="1">
      <alignment horizontal="center" vertical="center" wrapText="1"/>
    </xf>
    <xf numFmtId="0" fontId="1" fillId="0" borderId="0" xfId="153" applyFont="1" applyFill="1" applyBorder="1" applyAlignment="1">
      <alignment horizontal="center" vertical="center"/>
    </xf>
    <xf numFmtId="0" fontId="28" fillId="0" borderId="0" xfId="154" applyFont="1" applyAlignment="1">
      <alignment vertical="center"/>
    </xf>
    <xf numFmtId="0" fontId="28" fillId="0" borderId="0" xfId="154" applyFont="1" applyBorder="1" applyAlignment="1">
      <alignment vertical="center"/>
    </xf>
    <xf numFmtId="49" fontId="28" fillId="0" borderId="10" xfId="152" applyNumberFormat="1" applyFont="1" applyFill="1" applyBorder="1" applyAlignment="1">
      <alignment horizontal="left" vertical="center" wrapText="1"/>
    </xf>
    <xf numFmtId="171" fontId="28" fillId="0" borderId="0" xfId="154" applyNumberFormat="1" applyFont="1" applyBorder="1" applyAlignment="1">
      <alignment vertical="center"/>
    </xf>
    <xf numFmtId="164" fontId="28" fillId="0" borderId="0" xfId="154" applyNumberFormat="1" applyFont="1" applyBorder="1" applyAlignment="1">
      <alignment vertical="center"/>
    </xf>
    <xf numFmtId="171" fontId="1" fillId="0" borderId="10" xfId="150" applyNumberFormat="1" applyFont="1" applyBorder="1" applyAlignment="1">
      <alignment horizontal="left" vertical="center"/>
    </xf>
    <xf numFmtId="164" fontId="1" fillId="0" borderId="0" xfId="154" applyNumberFormat="1" applyFont="1" applyAlignment="1">
      <alignment vertical="center"/>
    </xf>
    <xf numFmtId="171" fontId="28" fillId="0" borderId="0" xfId="150" applyNumberFormat="1" applyFont="1" applyFill="1" applyBorder="1" applyAlignment="1">
      <alignment horizontal="right" vertical="center"/>
    </xf>
    <xf numFmtId="0" fontId="1" fillId="0" borderId="0" xfId="154" applyFont="1" applyBorder="1" applyAlignment="1">
      <alignment vertical="center"/>
    </xf>
    <xf numFmtId="173" fontId="1" fillId="0" borderId="0" xfId="150" applyNumberFormat="1" applyFont="1" applyBorder="1" applyAlignment="1">
      <alignment vertical="center"/>
    </xf>
    <xf numFmtId="173" fontId="1" fillId="0" borderId="0" xfId="154" applyNumberFormat="1" applyFont="1" applyAlignment="1">
      <alignment vertical="center"/>
    </xf>
    <xf numFmtId="0" fontId="1" fillId="0" borderId="0" xfId="154" applyFont="1" applyAlignment="1">
      <alignment vertical="center"/>
    </xf>
    <xf numFmtId="171" fontId="1" fillId="0" borderId="0" xfId="154" applyNumberFormat="1" applyFont="1" applyAlignment="1">
      <alignment vertical="center"/>
    </xf>
    <xf numFmtId="0" fontId="1" fillId="0" borderId="10" xfId="154" applyFont="1" applyBorder="1" applyAlignment="1">
      <alignment vertical="center"/>
    </xf>
    <xf numFmtId="166" fontId="28" fillId="0" borderId="10" xfId="155" applyNumberFormat="1" applyFont="1" applyFill="1" applyBorder="1" applyAlignment="1">
      <alignment horizontal="right" vertical="center" wrapText="1"/>
    </xf>
    <xf numFmtId="164" fontId="1" fillId="0" borderId="0" xfId="154" applyNumberFormat="1" applyFont="1" applyBorder="1" applyAlignment="1">
      <alignment vertical="center"/>
    </xf>
    <xf numFmtId="173" fontId="1" fillId="0" borderId="0" xfId="154" applyNumberFormat="1" applyFont="1" applyBorder="1" applyAlignment="1">
      <alignment vertical="center"/>
    </xf>
    <xf numFmtId="173" fontId="1" fillId="0" borderId="0" xfId="150" applyNumberFormat="1" applyFont="1" applyAlignment="1">
      <alignment vertical="center"/>
    </xf>
    <xf numFmtId="0" fontId="1" fillId="0" borderId="10" xfId="154" applyFont="1" applyBorder="1" applyAlignment="1">
      <alignment horizontal="left" vertical="center"/>
    </xf>
    <xf numFmtId="166" fontId="1" fillId="0" borderId="0" xfId="154" applyNumberFormat="1" applyFont="1" applyBorder="1" applyAlignment="1">
      <alignment vertical="center"/>
    </xf>
    <xf numFmtId="171" fontId="1" fillId="0" borderId="0" xfId="150" applyNumberFormat="1" applyFont="1" applyAlignment="1">
      <alignment vertical="center"/>
    </xf>
    <xf numFmtId="166" fontId="1" fillId="0" borderId="0" xfId="154" applyNumberFormat="1" applyFont="1" applyAlignment="1">
      <alignment vertical="center"/>
    </xf>
    <xf numFmtId="0" fontId="50" fillId="0" borderId="0" xfId="0" applyFont="1" applyAlignment="1">
      <alignment horizontal="center" vertical="center"/>
    </xf>
    <xf numFmtId="0" fontId="50" fillId="0" borderId="0" xfId="0" applyFont="1" applyAlignment="1">
      <alignment horizontal="center"/>
    </xf>
    <xf numFmtId="0" fontId="50" fillId="0" borderId="0" xfId="0" applyFont="1" applyFill="1"/>
    <xf numFmtId="0" fontId="92" fillId="0" borderId="0" xfId="0" applyFont="1" applyBorder="1" applyAlignment="1">
      <alignment horizontal="center" vertical="center"/>
    </xf>
    <xf numFmtId="0" fontId="92" fillId="0" borderId="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0" fontId="50" fillId="0" borderId="10" xfId="0" applyFont="1" applyBorder="1" applyAlignment="1">
      <alignment horizontal="center" vertical="center" wrapText="1"/>
    </xf>
    <xf numFmtId="166" fontId="50" fillId="0" borderId="10" xfId="0" applyNumberFormat="1" applyFont="1" applyBorder="1" applyAlignment="1">
      <alignment horizontal="right" vertical="center" wrapText="1"/>
    </xf>
    <xf numFmtId="0" fontId="50" fillId="0" borderId="10" xfId="0" applyFont="1" applyBorder="1" applyAlignment="1">
      <alignment horizontal="center" vertical="center"/>
    </xf>
    <xf numFmtId="0" fontId="50" fillId="0" borderId="10" xfId="0" applyFont="1" applyBorder="1" applyAlignment="1">
      <alignment vertical="center"/>
    </xf>
    <xf numFmtId="0" fontId="1" fillId="0" borderId="10" xfId="153" applyFont="1" applyFill="1" applyBorder="1" applyAlignment="1">
      <alignment vertical="center" wrapText="1"/>
    </xf>
    <xf numFmtId="0" fontId="78" fillId="0" borderId="10" xfId="153" applyFont="1" applyFill="1" applyBorder="1" applyAlignment="1">
      <alignment horizontal="center" vertical="center" wrapText="1"/>
    </xf>
    <xf numFmtId="170" fontId="1" fillId="0" borderId="10" xfId="107" applyNumberFormat="1" applyFont="1" applyBorder="1" applyAlignment="1">
      <alignment horizontal="right" vertical="top" wrapText="1"/>
    </xf>
    <xf numFmtId="0" fontId="28" fillId="0" borderId="0" xfId="0" applyFont="1" applyBorder="1" applyAlignment="1">
      <alignment horizontal="center" vertical="center" wrapText="1"/>
    </xf>
    <xf numFmtId="0" fontId="50" fillId="0" borderId="0" xfId="0" applyFont="1" applyFill="1" applyAlignment="1">
      <alignment horizontal="right"/>
    </xf>
    <xf numFmtId="0" fontId="1" fillId="0" borderId="17" xfId="0" applyFont="1" applyBorder="1" applyAlignment="1">
      <alignment horizontal="center" wrapText="1"/>
    </xf>
    <xf numFmtId="0" fontId="28" fillId="0" borderId="16" xfId="154" applyFont="1" applyBorder="1" applyAlignment="1">
      <alignment horizontal="center" vertical="center" wrapText="1"/>
    </xf>
    <xf numFmtId="0" fontId="28" fillId="0" borderId="12" xfId="154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7" fillId="24" borderId="0" xfId="0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4" fontId="1" fillId="0" borderId="16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center" vertical="center" wrapText="1"/>
    </xf>
    <xf numFmtId="0" fontId="1" fillId="24" borderId="20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166" fontId="1" fillId="0" borderId="16" xfId="0" applyNumberFormat="1" applyFont="1" applyFill="1" applyBorder="1" applyAlignment="1">
      <alignment horizontal="center" vertical="center" wrapText="1"/>
    </xf>
    <xf numFmtId="166" fontId="1" fillId="0" borderId="11" xfId="0" applyNumberFormat="1" applyFont="1" applyFill="1" applyBorder="1" applyAlignment="1">
      <alignment horizontal="center" vertical="center" wrapText="1"/>
    </xf>
    <xf numFmtId="166" fontId="1" fillId="0" borderId="12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167" fontId="1" fillId="24" borderId="16" xfId="0" applyNumberFormat="1" applyFont="1" applyFill="1" applyBorder="1" applyAlignment="1">
      <alignment horizontal="center" vertical="center" wrapText="1"/>
    </xf>
    <xf numFmtId="167" fontId="1" fillId="24" borderId="11" xfId="0" applyNumberFormat="1" applyFont="1" applyFill="1" applyBorder="1" applyAlignment="1">
      <alignment horizontal="center" vertical="center" wrapText="1"/>
    </xf>
    <xf numFmtId="167" fontId="1" fillId="24" borderId="12" xfId="0" applyNumberFormat="1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right"/>
    </xf>
    <xf numFmtId="0" fontId="26" fillId="0" borderId="0" xfId="0" applyFont="1" applyFill="1" applyBorder="1" applyAlignment="1">
      <alignment horizontal="right"/>
    </xf>
    <xf numFmtId="0" fontId="25" fillId="0" borderId="10" xfId="0" applyFont="1" applyBorder="1" applyAlignment="1">
      <alignment horizontal="center" wrapText="1"/>
    </xf>
    <xf numFmtId="0" fontId="25" fillId="0" borderId="0" xfId="0" applyFont="1" applyAlignment="1">
      <alignment horizontal="center" vertical="center" wrapText="1"/>
    </xf>
    <xf numFmtId="49" fontId="1" fillId="0" borderId="16" xfId="99" applyNumberFormat="1" applyFont="1" applyBorder="1" applyAlignment="1">
      <alignment horizontal="center" vertical="top"/>
    </xf>
    <xf numFmtId="49" fontId="1" fillId="0" borderId="11" xfId="99" applyNumberFormat="1" applyFont="1" applyBorder="1" applyAlignment="1">
      <alignment horizontal="center" vertical="top"/>
    </xf>
    <xf numFmtId="49" fontId="1" fillId="0" borderId="12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0" fontId="1" fillId="0" borderId="16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49" fontId="1" fillId="24" borderId="16" xfId="99" applyNumberFormat="1" applyFont="1" applyFill="1" applyBorder="1" applyAlignment="1">
      <alignment horizontal="center" vertical="top"/>
    </xf>
    <xf numFmtId="49" fontId="1" fillId="24" borderId="11" xfId="99" applyNumberFormat="1" applyFont="1" applyFill="1" applyBorder="1" applyAlignment="1">
      <alignment horizontal="center" vertical="top"/>
    </xf>
    <xf numFmtId="49" fontId="1" fillId="24" borderId="12" xfId="99" applyNumberFormat="1" applyFont="1" applyFill="1" applyBorder="1" applyAlignment="1">
      <alignment horizontal="center" vertical="top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top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wrapText="1"/>
    </xf>
    <xf numFmtId="0" fontId="50" fillId="0" borderId="10" xfId="0" applyFont="1" applyBorder="1" applyAlignment="1">
      <alignment vertical="center"/>
    </xf>
    <xf numFmtId="0" fontId="50" fillId="0" borderId="0" xfId="0" applyFont="1" applyAlignment="1">
      <alignment horizontal="center" vertical="center" wrapText="1"/>
    </xf>
    <xf numFmtId="0" fontId="93" fillId="0" borderId="0" xfId="0" applyFont="1" applyBorder="1" applyAlignment="1">
      <alignment horizontal="right" vertical="center" wrapText="1"/>
    </xf>
    <xf numFmtId="0" fontId="50" fillId="0" borderId="16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1" fillId="0" borderId="10" xfId="107" applyFont="1" applyBorder="1" applyAlignment="1">
      <alignment horizontal="center" vertical="top" wrapText="1"/>
    </xf>
    <xf numFmtId="0" fontId="1" fillId="0" borderId="10" xfId="107" applyFont="1" applyBorder="1" applyAlignment="1">
      <alignment horizontal="left" vertical="top" wrapText="1"/>
    </xf>
    <xf numFmtId="0" fontId="1" fillId="0" borderId="0" xfId="0" applyFont="1" applyAlignment="1">
      <alignment horizontal="right" wrapText="1"/>
    </xf>
    <xf numFmtId="0" fontId="28" fillId="0" borderId="10" xfId="107" applyFont="1" applyBorder="1" applyAlignment="1">
      <alignment horizontal="left" vertical="top" wrapText="1"/>
    </xf>
    <xf numFmtId="0" fontId="51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8" fillId="0" borderId="0" xfId="107" applyFont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56" fillId="0" borderId="10" xfId="0" applyFont="1" applyFill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6" xfId="0" applyFont="1" applyBorder="1" applyAlignment="1">
      <alignment horizontal="center" vertical="top" wrapText="1"/>
    </xf>
    <xf numFmtId="0" fontId="50" fillId="0" borderId="11" xfId="0" applyFont="1" applyBorder="1" applyAlignment="1">
      <alignment horizontal="center" vertical="top" wrapText="1"/>
    </xf>
    <xf numFmtId="0" fontId="50" fillId="0" borderId="12" xfId="0" applyFont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top" wrapText="1"/>
    </xf>
    <xf numFmtId="0" fontId="24" fillId="0" borderId="0" xfId="0" applyFont="1" applyAlignment="1">
      <alignment horizontal="right"/>
    </xf>
    <xf numFmtId="0" fontId="82" fillId="0" borderId="10" xfId="107" applyFont="1" applyBorder="1" applyAlignment="1">
      <alignment horizontal="left" vertical="top" wrapText="1"/>
    </xf>
    <xf numFmtId="0" fontId="82" fillId="0" borderId="10" xfId="107" applyFont="1" applyBorder="1" applyAlignment="1">
      <alignment horizontal="center" vertical="top" wrapText="1"/>
    </xf>
    <xf numFmtId="0" fontId="59" fillId="0" borderId="10" xfId="107" applyFont="1" applyBorder="1" applyAlignment="1">
      <alignment horizontal="left" vertical="top" wrapText="1"/>
    </xf>
    <xf numFmtId="0" fontId="58" fillId="0" borderId="10" xfId="107" applyFont="1" applyBorder="1" applyAlignment="1">
      <alignment horizontal="left" vertical="top" wrapText="1"/>
    </xf>
    <xf numFmtId="0" fontId="59" fillId="0" borderId="0" xfId="107" applyFont="1" applyAlignment="1">
      <alignment horizontal="left" vertical="top" wrapText="1"/>
    </xf>
    <xf numFmtId="0" fontId="79" fillId="0" borderId="10" xfId="0" applyFont="1" applyBorder="1" applyAlignment="1">
      <alignment wrapText="1"/>
    </xf>
    <xf numFmtId="0" fontId="78" fillId="0" borderId="0" xfId="0" applyFont="1" applyAlignment="1">
      <alignment horizontal="center" wrapText="1"/>
    </xf>
    <xf numFmtId="0" fontId="78" fillId="24" borderId="16" xfId="0" applyFont="1" applyFill="1" applyBorder="1" applyAlignment="1">
      <alignment horizontal="center" wrapText="1"/>
    </xf>
    <xf numFmtId="0" fontId="78" fillId="24" borderId="12" xfId="0" applyFont="1" applyFill="1" applyBorder="1" applyAlignment="1">
      <alignment horizontal="center" wrapText="1"/>
    </xf>
    <xf numFmtId="0" fontId="78" fillId="0" borderId="13" xfId="0" applyFont="1" applyBorder="1" applyAlignment="1">
      <alignment horizontal="center" wrapText="1"/>
    </xf>
    <xf numFmtId="0" fontId="78" fillId="0" borderId="15" xfId="0" applyFont="1" applyBorder="1" applyAlignment="1">
      <alignment horizontal="center" wrapText="1"/>
    </xf>
    <xf numFmtId="0" fontId="80" fillId="0" borderId="0" xfId="0" applyFont="1" applyFill="1" applyAlignment="1">
      <alignment horizontal="right"/>
    </xf>
    <xf numFmtId="0" fontId="80" fillId="0" borderId="0" xfId="0" applyFont="1" applyFill="1" applyBorder="1" applyAlignment="1">
      <alignment horizontal="right"/>
    </xf>
    <xf numFmtId="0" fontId="79" fillId="0" borderId="13" xfId="0" applyFont="1" applyBorder="1" applyAlignment="1">
      <alignment horizontal="center" wrapText="1"/>
    </xf>
    <xf numFmtId="0" fontId="79" fillId="0" borderId="15" xfId="0" applyFont="1" applyBorder="1" applyAlignment="1">
      <alignment horizontal="center" wrapText="1"/>
    </xf>
    <xf numFmtId="0" fontId="79" fillId="0" borderId="10" xfId="0" applyFont="1" applyBorder="1" applyAlignment="1">
      <alignment horizontal="center" wrapText="1"/>
    </xf>
    <xf numFmtId="0" fontId="78" fillId="24" borderId="13" xfId="0" applyFont="1" applyFill="1" applyBorder="1" applyAlignment="1">
      <alignment horizontal="center" wrapText="1"/>
    </xf>
    <xf numFmtId="0" fontId="78" fillId="24" borderId="14" xfId="0" applyFont="1" applyFill="1" applyBorder="1" applyAlignment="1">
      <alignment horizontal="center" wrapText="1"/>
    </xf>
    <xf numFmtId="0" fontId="78" fillId="24" borderId="15" xfId="0" applyFont="1" applyFill="1" applyBorder="1" applyAlignment="1">
      <alignment horizontal="center" wrapText="1"/>
    </xf>
    <xf numFmtId="0" fontId="78" fillId="24" borderId="19" xfId="0" applyFont="1" applyFill="1" applyBorder="1" applyAlignment="1">
      <alignment horizontal="center" wrapText="1"/>
    </xf>
    <xf numFmtId="0" fontId="78" fillId="24" borderId="20" xfId="0" applyFont="1" applyFill="1" applyBorder="1" applyAlignment="1">
      <alignment horizontal="center" wrapText="1"/>
    </xf>
    <xf numFmtId="0" fontId="78" fillId="24" borderId="18" xfId="0" applyFont="1" applyFill="1" applyBorder="1" applyAlignment="1">
      <alignment horizontal="center" wrapText="1"/>
    </xf>
    <xf numFmtId="0" fontId="78" fillId="24" borderId="30" xfId="0" applyFont="1" applyFill="1" applyBorder="1" applyAlignment="1">
      <alignment horizontal="center" wrapText="1"/>
    </xf>
    <xf numFmtId="0" fontId="78" fillId="24" borderId="17" xfId="0" applyFont="1" applyFill="1" applyBorder="1" applyAlignment="1">
      <alignment horizontal="center" wrapText="1"/>
    </xf>
    <xf numFmtId="0" fontId="78" fillId="24" borderId="31" xfId="0" applyFont="1" applyFill="1" applyBorder="1" applyAlignment="1">
      <alignment horizontal="center" wrapText="1"/>
    </xf>
    <xf numFmtId="0" fontId="78" fillId="0" borderId="16" xfId="0" applyFont="1" applyBorder="1" applyAlignment="1">
      <alignment horizontal="center" wrapText="1"/>
    </xf>
    <xf numFmtId="0" fontId="78" fillId="0" borderId="12" xfId="0" applyFont="1" applyBorder="1" applyAlignment="1">
      <alignment horizontal="center" wrapText="1"/>
    </xf>
    <xf numFmtId="0" fontId="1" fillId="0" borderId="10" xfId="0" applyFont="1" applyBorder="1" applyAlignment="1">
      <alignment horizontal="left" vertical="top" wrapText="1"/>
    </xf>
  </cellXfs>
  <cellStyles count="156">
    <cellStyle name="_artabyuje" xfId="1"/>
    <cellStyle name="_artabyuje 2" xfId="57"/>
    <cellStyle name="20% - Accent1 2" xfId="58"/>
    <cellStyle name="20% - Accent1 3" xfId="108"/>
    <cellStyle name="20% - Accent2 2" xfId="59"/>
    <cellStyle name="20% - Accent2 3" xfId="109"/>
    <cellStyle name="20% - Accent3 2" xfId="60"/>
    <cellStyle name="20% - Accent3 3" xfId="110"/>
    <cellStyle name="20% - Accent4 2" xfId="61"/>
    <cellStyle name="20% - Accent4 3" xfId="111"/>
    <cellStyle name="20% - Accent5 2" xfId="62"/>
    <cellStyle name="20% - Accent5 3" xfId="112"/>
    <cellStyle name="20% - Accent6 2" xfId="63"/>
    <cellStyle name="20% - Accent6 3" xfId="11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1 3" xfId="114"/>
    <cellStyle name="40% - Accent2 2" xfId="65"/>
    <cellStyle name="40% - Accent2 3" xfId="115"/>
    <cellStyle name="40% - Accent3 2" xfId="66"/>
    <cellStyle name="40% - Accent3 3" xfId="116"/>
    <cellStyle name="40% - Accent4 2" xfId="67"/>
    <cellStyle name="40% - Accent4 3" xfId="117"/>
    <cellStyle name="40% - Accent5 2" xfId="68"/>
    <cellStyle name="40% - Accent5 3" xfId="118"/>
    <cellStyle name="40% - Accent6 2" xfId="69"/>
    <cellStyle name="40% - Accent6 3" xfId="11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1 3" xfId="120"/>
    <cellStyle name="60% - Accent2 2" xfId="71"/>
    <cellStyle name="60% - Accent2 3" xfId="121"/>
    <cellStyle name="60% - Accent3 2" xfId="72"/>
    <cellStyle name="60% - Accent3 3" xfId="122"/>
    <cellStyle name="60% - Accent4 2" xfId="73"/>
    <cellStyle name="60% - Accent4 3" xfId="123"/>
    <cellStyle name="60% - Accent5 2" xfId="74"/>
    <cellStyle name="60% - Accent5 3" xfId="124"/>
    <cellStyle name="60% - Accent6 2" xfId="75"/>
    <cellStyle name="60% - Accent6 3" xfId="12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1 3" xfId="126"/>
    <cellStyle name="Accent2 2" xfId="77"/>
    <cellStyle name="Accent2 3" xfId="127"/>
    <cellStyle name="Accent3 2" xfId="78"/>
    <cellStyle name="Accent3 3" xfId="128"/>
    <cellStyle name="Accent4 2" xfId="79"/>
    <cellStyle name="Accent4 3" xfId="129"/>
    <cellStyle name="Accent5 2" xfId="80"/>
    <cellStyle name="Accent5 3" xfId="130"/>
    <cellStyle name="Accent6 2" xfId="81"/>
    <cellStyle name="Accent6 3" xfId="131"/>
    <cellStyle name="Bad 2" xfId="82"/>
    <cellStyle name="Bad 3" xfId="132"/>
    <cellStyle name="Calculation 2" xfId="83"/>
    <cellStyle name="Calculation 3" xfId="133"/>
    <cellStyle name="Check Cell 2" xfId="84"/>
    <cellStyle name="Check Cell 3" xfId="134"/>
    <cellStyle name="Comma" xfId="150" builtinId="3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Explanatory Text 3" xfId="135"/>
    <cellStyle name="Good 2" xfId="88"/>
    <cellStyle name="Good 3" xfId="136"/>
    <cellStyle name="Heading 1 2" xfId="89"/>
    <cellStyle name="Heading 1 3" xfId="137"/>
    <cellStyle name="Heading 2 2" xfId="90"/>
    <cellStyle name="Heading 2 3" xfId="138"/>
    <cellStyle name="Heading 3 2" xfId="91"/>
    <cellStyle name="Heading 3 3" xfId="139"/>
    <cellStyle name="Heading 4 2" xfId="92"/>
    <cellStyle name="Heading 4 3" xfId="140"/>
    <cellStyle name="Input 2" xfId="93"/>
    <cellStyle name="Input 3" xfId="141"/>
    <cellStyle name="Linked Cell 2" xfId="94"/>
    <cellStyle name="Linked Cell 3" xfId="142"/>
    <cellStyle name="Neutral 2" xfId="95"/>
    <cellStyle name="Neutral 3" xfId="143"/>
    <cellStyle name="Normal" xfId="0" builtinId="0"/>
    <cellStyle name="Normal 2" xfId="25"/>
    <cellStyle name="Normal 2 2" xfId="97"/>
    <cellStyle name="Normal 2 3" xfId="96"/>
    <cellStyle name="Normal 2 4" xfId="151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9" xfId="107"/>
    <cellStyle name="Normal_General 17.02.04" xfId="153"/>
    <cellStyle name="Normal_tax" xfId="152"/>
    <cellStyle name="Normal_Total quartal 06.12.08" xfId="154"/>
    <cellStyle name="Normal_turq" xfId="155"/>
    <cellStyle name="Note 2" xfId="100"/>
    <cellStyle name="Note 3" xfId="144"/>
    <cellStyle name="Output 2" xfId="101"/>
    <cellStyle name="Output 3" xfId="145"/>
    <cellStyle name="Percent 2" xfId="32"/>
    <cellStyle name="SN_241" xfId="146"/>
    <cellStyle name="Style 1" xfId="33"/>
    <cellStyle name="Title 2" xfId="102"/>
    <cellStyle name="Title 3" xfId="147"/>
    <cellStyle name="Total 2" xfId="103"/>
    <cellStyle name="Total 3" xfId="148"/>
    <cellStyle name="Warning Text 2" xfId="104"/>
    <cellStyle name="Warning Text 3" xfId="14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B10" sqref="B10"/>
    </sheetView>
  </sheetViews>
  <sheetFormatPr defaultColWidth="13.42578125" defaultRowHeight="13.5"/>
  <cols>
    <col min="1" max="1" width="38.85546875" style="24" customWidth="1"/>
    <col min="2" max="2" width="33.5703125" style="24" customWidth="1"/>
    <col min="3" max="3" width="20.5703125" style="24" customWidth="1"/>
    <col min="4" max="256" width="13.42578125" style="24"/>
    <col min="257" max="257" width="38.85546875" style="24" customWidth="1"/>
    <col min="258" max="258" width="33.5703125" style="24" customWidth="1"/>
    <col min="259" max="259" width="20.5703125" style="24" customWidth="1"/>
    <col min="260" max="512" width="13.42578125" style="24"/>
    <col min="513" max="513" width="38.85546875" style="24" customWidth="1"/>
    <col min="514" max="514" width="33.5703125" style="24" customWidth="1"/>
    <col min="515" max="515" width="20.5703125" style="24" customWidth="1"/>
    <col min="516" max="768" width="13.42578125" style="24"/>
    <col min="769" max="769" width="38.85546875" style="24" customWidth="1"/>
    <col min="770" max="770" width="33.5703125" style="24" customWidth="1"/>
    <col min="771" max="771" width="20.5703125" style="24" customWidth="1"/>
    <col min="772" max="1024" width="13.42578125" style="24"/>
    <col min="1025" max="1025" width="38.85546875" style="24" customWidth="1"/>
    <col min="1026" max="1026" width="33.5703125" style="24" customWidth="1"/>
    <col min="1027" max="1027" width="20.5703125" style="24" customWidth="1"/>
    <col min="1028" max="1280" width="13.42578125" style="24"/>
    <col min="1281" max="1281" width="38.85546875" style="24" customWidth="1"/>
    <col min="1282" max="1282" width="33.5703125" style="24" customWidth="1"/>
    <col min="1283" max="1283" width="20.5703125" style="24" customWidth="1"/>
    <col min="1284" max="1536" width="13.42578125" style="24"/>
    <col min="1537" max="1537" width="38.85546875" style="24" customWidth="1"/>
    <col min="1538" max="1538" width="33.5703125" style="24" customWidth="1"/>
    <col min="1539" max="1539" width="20.5703125" style="24" customWidth="1"/>
    <col min="1540" max="1792" width="13.42578125" style="24"/>
    <col min="1793" max="1793" width="38.85546875" style="24" customWidth="1"/>
    <col min="1794" max="1794" width="33.5703125" style="24" customWidth="1"/>
    <col min="1795" max="1795" width="20.5703125" style="24" customWidth="1"/>
    <col min="1796" max="2048" width="13.42578125" style="24"/>
    <col min="2049" max="2049" width="38.85546875" style="24" customWidth="1"/>
    <col min="2050" max="2050" width="33.5703125" style="24" customWidth="1"/>
    <col min="2051" max="2051" width="20.5703125" style="24" customWidth="1"/>
    <col min="2052" max="2304" width="13.42578125" style="24"/>
    <col min="2305" max="2305" width="38.85546875" style="24" customWidth="1"/>
    <col min="2306" max="2306" width="33.5703125" style="24" customWidth="1"/>
    <col min="2307" max="2307" width="20.5703125" style="24" customWidth="1"/>
    <col min="2308" max="2560" width="13.42578125" style="24"/>
    <col min="2561" max="2561" width="38.85546875" style="24" customWidth="1"/>
    <col min="2562" max="2562" width="33.5703125" style="24" customWidth="1"/>
    <col min="2563" max="2563" width="20.5703125" style="24" customWidth="1"/>
    <col min="2564" max="2816" width="13.42578125" style="24"/>
    <col min="2817" max="2817" width="38.85546875" style="24" customWidth="1"/>
    <col min="2818" max="2818" width="33.5703125" style="24" customWidth="1"/>
    <col min="2819" max="2819" width="20.5703125" style="24" customWidth="1"/>
    <col min="2820" max="3072" width="13.42578125" style="24"/>
    <col min="3073" max="3073" width="38.85546875" style="24" customWidth="1"/>
    <col min="3074" max="3074" width="33.5703125" style="24" customWidth="1"/>
    <col min="3075" max="3075" width="20.5703125" style="24" customWidth="1"/>
    <col min="3076" max="3328" width="13.42578125" style="24"/>
    <col min="3329" max="3329" width="38.85546875" style="24" customWidth="1"/>
    <col min="3330" max="3330" width="33.5703125" style="24" customWidth="1"/>
    <col min="3331" max="3331" width="20.5703125" style="24" customWidth="1"/>
    <col min="3332" max="3584" width="13.42578125" style="24"/>
    <col min="3585" max="3585" width="38.85546875" style="24" customWidth="1"/>
    <col min="3586" max="3586" width="33.5703125" style="24" customWidth="1"/>
    <col min="3587" max="3587" width="20.5703125" style="24" customWidth="1"/>
    <col min="3588" max="3840" width="13.42578125" style="24"/>
    <col min="3841" max="3841" width="38.85546875" style="24" customWidth="1"/>
    <col min="3842" max="3842" width="33.5703125" style="24" customWidth="1"/>
    <col min="3843" max="3843" width="20.5703125" style="24" customWidth="1"/>
    <col min="3844" max="4096" width="13.42578125" style="24"/>
    <col min="4097" max="4097" width="38.85546875" style="24" customWidth="1"/>
    <col min="4098" max="4098" width="33.5703125" style="24" customWidth="1"/>
    <col min="4099" max="4099" width="20.5703125" style="24" customWidth="1"/>
    <col min="4100" max="4352" width="13.42578125" style="24"/>
    <col min="4353" max="4353" width="38.85546875" style="24" customWidth="1"/>
    <col min="4354" max="4354" width="33.5703125" style="24" customWidth="1"/>
    <col min="4355" max="4355" width="20.5703125" style="24" customWidth="1"/>
    <col min="4356" max="4608" width="13.42578125" style="24"/>
    <col min="4609" max="4609" width="38.85546875" style="24" customWidth="1"/>
    <col min="4610" max="4610" width="33.5703125" style="24" customWidth="1"/>
    <col min="4611" max="4611" width="20.5703125" style="24" customWidth="1"/>
    <col min="4612" max="4864" width="13.42578125" style="24"/>
    <col min="4865" max="4865" width="38.85546875" style="24" customWidth="1"/>
    <col min="4866" max="4866" width="33.5703125" style="24" customWidth="1"/>
    <col min="4867" max="4867" width="20.5703125" style="24" customWidth="1"/>
    <col min="4868" max="5120" width="13.42578125" style="24"/>
    <col min="5121" max="5121" width="38.85546875" style="24" customWidth="1"/>
    <col min="5122" max="5122" width="33.5703125" style="24" customWidth="1"/>
    <col min="5123" max="5123" width="20.5703125" style="24" customWidth="1"/>
    <col min="5124" max="5376" width="13.42578125" style="24"/>
    <col min="5377" max="5377" width="38.85546875" style="24" customWidth="1"/>
    <col min="5378" max="5378" width="33.5703125" style="24" customWidth="1"/>
    <col min="5379" max="5379" width="20.5703125" style="24" customWidth="1"/>
    <col min="5380" max="5632" width="13.42578125" style="24"/>
    <col min="5633" max="5633" width="38.85546875" style="24" customWidth="1"/>
    <col min="5634" max="5634" width="33.5703125" style="24" customWidth="1"/>
    <col min="5635" max="5635" width="20.5703125" style="24" customWidth="1"/>
    <col min="5636" max="5888" width="13.42578125" style="24"/>
    <col min="5889" max="5889" width="38.85546875" style="24" customWidth="1"/>
    <col min="5890" max="5890" width="33.5703125" style="24" customWidth="1"/>
    <col min="5891" max="5891" width="20.5703125" style="24" customWidth="1"/>
    <col min="5892" max="6144" width="13.42578125" style="24"/>
    <col min="6145" max="6145" width="38.85546875" style="24" customWidth="1"/>
    <col min="6146" max="6146" width="33.5703125" style="24" customWidth="1"/>
    <col min="6147" max="6147" width="20.5703125" style="24" customWidth="1"/>
    <col min="6148" max="6400" width="13.42578125" style="24"/>
    <col min="6401" max="6401" width="38.85546875" style="24" customWidth="1"/>
    <col min="6402" max="6402" width="33.5703125" style="24" customWidth="1"/>
    <col min="6403" max="6403" width="20.5703125" style="24" customWidth="1"/>
    <col min="6404" max="6656" width="13.42578125" style="24"/>
    <col min="6657" max="6657" width="38.85546875" style="24" customWidth="1"/>
    <col min="6658" max="6658" width="33.5703125" style="24" customWidth="1"/>
    <col min="6659" max="6659" width="20.5703125" style="24" customWidth="1"/>
    <col min="6660" max="6912" width="13.42578125" style="24"/>
    <col min="6913" max="6913" width="38.85546875" style="24" customWidth="1"/>
    <col min="6914" max="6914" width="33.5703125" style="24" customWidth="1"/>
    <col min="6915" max="6915" width="20.5703125" style="24" customWidth="1"/>
    <col min="6916" max="7168" width="13.42578125" style="24"/>
    <col min="7169" max="7169" width="38.85546875" style="24" customWidth="1"/>
    <col min="7170" max="7170" width="33.5703125" style="24" customWidth="1"/>
    <col min="7171" max="7171" width="20.5703125" style="24" customWidth="1"/>
    <col min="7172" max="7424" width="13.42578125" style="24"/>
    <col min="7425" max="7425" width="38.85546875" style="24" customWidth="1"/>
    <col min="7426" max="7426" width="33.5703125" style="24" customWidth="1"/>
    <col min="7427" max="7427" width="20.5703125" style="24" customWidth="1"/>
    <col min="7428" max="7680" width="13.42578125" style="24"/>
    <col min="7681" max="7681" width="38.85546875" style="24" customWidth="1"/>
    <col min="7682" max="7682" width="33.5703125" style="24" customWidth="1"/>
    <col min="7683" max="7683" width="20.5703125" style="24" customWidth="1"/>
    <col min="7684" max="7936" width="13.42578125" style="24"/>
    <col min="7937" max="7937" width="38.85546875" style="24" customWidth="1"/>
    <col min="7938" max="7938" width="33.5703125" style="24" customWidth="1"/>
    <col min="7939" max="7939" width="20.5703125" style="24" customWidth="1"/>
    <col min="7940" max="8192" width="13.42578125" style="24"/>
    <col min="8193" max="8193" width="38.85546875" style="24" customWidth="1"/>
    <col min="8194" max="8194" width="33.5703125" style="24" customWidth="1"/>
    <col min="8195" max="8195" width="20.5703125" style="24" customWidth="1"/>
    <col min="8196" max="8448" width="13.42578125" style="24"/>
    <col min="8449" max="8449" width="38.85546875" style="24" customWidth="1"/>
    <col min="8450" max="8450" width="33.5703125" style="24" customWidth="1"/>
    <col min="8451" max="8451" width="20.5703125" style="24" customWidth="1"/>
    <col min="8452" max="8704" width="13.42578125" style="24"/>
    <col min="8705" max="8705" width="38.85546875" style="24" customWidth="1"/>
    <col min="8706" max="8706" width="33.5703125" style="24" customWidth="1"/>
    <col min="8707" max="8707" width="20.5703125" style="24" customWidth="1"/>
    <col min="8708" max="8960" width="13.42578125" style="24"/>
    <col min="8961" max="8961" width="38.85546875" style="24" customWidth="1"/>
    <col min="8962" max="8962" width="33.5703125" style="24" customWidth="1"/>
    <col min="8963" max="8963" width="20.5703125" style="24" customWidth="1"/>
    <col min="8964" max="9216" width="13.42578125" style="24"/>
    <col min="9217" max="9217" width="38.85546875" style="24" customWidth="1"/>
    <col min="9218" max="9218" width="33.5703125" style="24" customWidth="1"/>
    <col min="9219" max="9219" width="20.5703125" style="24" customWidth="1"/>
    <col min="9220" max="9472" width="13.42578125" style="24"/>
    <col min="9473" max="9473" width="38.85546875" style="24" customWidth="1"/>
    <col min="9474" max="9474" width="33.5703125" style="24" customWidth="1"/>
    <col min="9475" max="9475" width="20.5703125" style="24" customWidth="1"/>
    <col min="9476" max="9728" width="13.42578125" style="24"/>
    <col min="9729" max="9729" width="38.85546875" style="24" customWidth="1"/>
    <col min="9730" max="9730" width="33.5703125" style="24" customWidth="1"/>
    <col min="9731" max="9731" width="20.5703125" style="24" customWidth="1"/>
    <col min="9732" max="9984" width="13.42578125" style="24"/>
    <col min="9985" max="9985" width="38.85546875" style="24" customWidth="1"/>
    <col min="9986" max="9986" width="33.5703125" style="24" customWidth="1"/>
    <col min="9987" max="9987" width="20.5703125" style="24" customWidth="1"/>
    <col min="9988" max="10240" width="13.42578125" style="24"/>
    <col min="10241" max="10241" width="38.85546875" style="24" customWidth="1"/>
    <col min="10242" max="10242" width="33.5703125" style="24" customWidth="1"/>
    <col min="10243" max="10243" width="20.5703125" style="24" customWidth="1"/>
    <col min="10244" max="10496" width="13.42578125" style="24"/>
    <col min="10497" max="10497" width="38.85546875" style="24" customWidth="1"/>
    <col min="10498" max="10498" width="33.5703125" style="24" customWidth="1"/>
    <col min="10499" max="10499" width="20.5703125" style="24" customWidth="1"/>
    <col min="10500" max="10752" width="13.42578125" style="24"/>
    <col min="10753" max="10753" width="38.85546875" style="24" customWidth="1"/>
    <col min="10754" max="10754" width="33.5703125" style="24" customWidth="1"/>
    <col min="10755" max="10755" width="20.5703125" style="24" customWidth="1"/>
    <col min="10756" max="11008" width="13.42578125" style="24"/>
    <col min="11009" max="11009" width="38.85546875" style="24" customWidth="1"/>
    <col min="11010" max="11010" width="33.5703125" style="24" customWidth="1"/>
    <col min="11011" max="11011" width="20.5703125" style="24" customWidth="1"/>
    <col min="11012" max="11264" width="13.42578125" style="24"/>
    <col min="11265" max="11265" width="38.85546875" style="24" customWidth="1"/>
    <col min="11266" max="11266" width="33.5703125" style="24" customWidth="1"/>
    <col min="11267" max="11267" width="20.5703125" style="24" customWidth="1"/>
    <col min="11268" max="11520" width="13.42578125" style="24"/>
    <col min="11521" max="11521" width="38.85546875" style="24" customWidth="1"/>
    <col min="11522" max="11522" width="33.5703125" style="24" customWidth="1"/>
    <col min="11523" max="11523" width="20.5703125" style="24" customWidth="1"/>
    <col min="11524" max="11776" width="13.42578125" style="24"/>
    <col min="11777" max="11777" width="38.85546875" style="24" customWidth="1"/>
    <col min="11778" max="11778" width="33.5703125" style="24" customWidth="1"/>
    <col min="11779" max="11779" width="20.5703125" style="24" customWidth="1"/>
    <col min="11780" max="12032" width="13.42578125" style="24"/>
    <col min="12033" max="12033" width="38.85546875" style="24" customWidth="1"/>
    <col min="12034" max="12034" width="33.5703125" style="24" customWidth="1"/>
    <col min="12035" max="12035" width="20.5703125" style="24" customWidth="1"/>
    <col min="12036" max="12288" width="13.42578125" style="24"/>
    <col min="12289" max="12289" width="38.85546875" style="24" customWidth="1"/>
    <col min="12290" max="12290" width="33.5703125" style="24" customWidth="1"/>
    <col min="12291" max="12291" width="20.5703125" style="24" customWidth="1"/>
    <col min="12292" max="12544" width="13.42578125" style="24"/>
    <col min="12545" max="12545" width="38.85546875" style="24" customWidth="1"/>
    <col min="12546" max="12546" width="33.5703125" style="24" customWidth="1"/>
    <col min="12547" max="12547" width="20.5703125" style="24" customWidth="1"/>
    <col min="12548" max="12800" width="13.42578125" style="24"/>
    <col min="12801" max="12801" width="38.85546875" style="24" customWidth="1"/>
    <col min="12802" max="12802" width="33.5703125" style="24" customWidth="1"/>
    <col min="12803" max="12803" width="20.5703125" style="24" customWidth="1"/>
    <col min="12804" max="13056" width="13.42578125" style="24"/>
    <col min="13057" max="13057" width="38.85546875" style="24" customWidth="1"/>
    <col min="13058" max="13058" width="33.5703125" style="24" customWidth="1"/>
    <col min="13059" max="13059" width="20.5703125" style="24" customWidth="1"/>
    <col min="13060" max="13312" width="13.42578125" style="24"/>
    <col min="13313" max="13313" width="38.85546875" style="24" customWidth="1"/>
    <col min="13314" max="13314" width="33.5703125" style="24" customWidth="1"/>
    <col min="13315" max="13315" width="20.5703125" style="24" customWidth="1"/>
    <col min="13316" max="13568" width="13.42578125" style="24"/>
    <col min="13569" max="13569" width="38.85546875" style="24" customWidth="1"/>
    <col min="13570" max="13570" width="33.5703125" style="24" customWidth="1"/>
    <col min="13571" max="13571" width="20.5703125" style="24" customWidth="1"/>
    <col min="13572" max="13824" width="13.42578125" style="24"/>
    <col min="13825" max="13825" width="38.85546875" style="24" customWidth="1"/>
    <col min="13826" max="13826" width="33.5703125" style="24" customWidth="1"/>
    <col min="13827" max="13827" width="20.5703125" style="24" customWidth="1"/>
    <col min="13828" max="14080" width="13.42578125" style="24"/>
    <col min="14081" max="14081" width="38.85546875" style="24" customWidth="1"/>
    <col min="14082" max="14082" width="33.5703125" style="24" customWidth="1"/>
    <col min="14083" max="14083" width="20.5703125" style="24" customWidth="1"/>
    <col min="14084" max="14336" width="13.42578125" style="24"/>
    <col min="14337" max="14337" width="38.85546875" style="24" customWidth="1"/>
    <col min="14338" max="14338" width="33.5703125" style="24" customWidth="1"/>
    <col min="14339" max="14339" width="20.5703125" style="24" customWidth="1"/>
    <col min="14340" max="14592" width="13.42578125" style="24"/>
    <col min="14593" max="14593" width="38.85546875" style="24" customWidth="1"/>
    <col min="14594" max="14594" width="33.5703125" style="24" customWidth="1"/>
    <col min="14595" max="14595" width="20.5703125" style="24" customWidth="1"/>
    <col min="14596" max="14848" width="13.42578125" style="24"/>
    <col min="14849" max="14849" width="38.85546875" style="24" customWidth="1"/>
    <col min="14850" max="14850" width="33.5703125" style="24" customWidth="1"/>
    <col min="14851" max="14851" width="20.5703125" style="24" customWidth="1"/>
    <col min="14852" max="15104" width="13.42578125" style="24"/>
    <col min="15105" max="15105" width="38.85546875" style="24" customWidth="1"/>
    <col min="15106" max="15106" width="33.5703125" style="24" customWidth="1"/>
    <col min="15107" max="15107" width="20.5703125" style="24" customWidth="1"/>
    <col min="15108" max="15360" width="13.42578125" style="24"/>
    <col min="15361" max="15361" width="38.85546875" style="24" customWidth="1"/>
    <col min="15362" max="15362" width="33.5703125" style="24" customWidth="1"/>
    <col min="15363" max="15363" width="20.5703125" style="24" customWidth="1"/>
    <col min="15364" max="15616" width="13.42578125" style="24"/>
    <col min="15617" max="15617" width="38.85546875" style="24" customWidth="1"/>
    <col min="15618" max="15618" width="33.5703125" style="24" customWidth="1"/>
    <col min="15619" max="15619" width="20.5703125" style="24" customWidth="1"/>
    <col min="15620" max="15872" width="13.42578125" style="24"/>
    <col min="15873" max="15873" width="38.85546875" style="24" customWidth="1"/>
    <col min="15874" max="15874" width="33.5703125" style="24" customWidth="1"/>
    <col min="15875" max="15875" width="20.5703125" style="24" customWidth="1"/>
    <col min="15876" max="16128" width="13.42578125" style="24"/>
    <col min="16129" max="16129" width="38.85546875" style="24" customWidth="1"/>
    <col min="16130" max="16130" width="33.5703125" style="24" customWidth="1"/>
    <col min="16131" max="16131" width="20.5703125" style="24" customWidth="1"/>
    <col min="16132" max="16384" width="13.42578125" style="24"/>
  </cols>
  <sheetData>
    <row r="1" spans="1:3" ht="14.25">
      <c r="B1" s="134" t="s">
        <v>28</v>
      </c>
      <c r="C1" s="135"/>
    </row>
    <row r="2" spans="1:3" ht="33.75" customHeight="1">
      <c r="B2" s="136" t="s">
        <v>125</v>
      </c>
      <c r="C2" s="137"/>
    </row>
    <row r="3" spans="1:3">
      <c r="B3" s="136" t="s">
        <v>148</v>
      </c>
    </row>
    <row r="4" spans="1:3">
      <c r="C4" s="138"/>
    </row>
    <row r="5" spans="1:3" ht="69" customHeight="1">
      <c r="A5" s="197" t="s">
        <v>167</v>
      </c>
      <c r="B5" s="197"/>
      <c r="C5" s="139"/>
    </row>
    <row r="6" spans="1:3" ht="14.25">
      <c r="A6" s="140"/>
      <c r="B6" s="140"/>
      <c r="C6" s="139"/>
    </row>
    <row r="7" spans="1:3" s="143" customFormat="1">
      <c r="A7" s="141"/>
      <c r="B7" s="142" t="s">
        <v>149</v>
      </c>
    </row>
    <row r="8" spans="1:3" ht="40.5">
      <c r="A8" s="144"/>
      <c r="B8" s="145" t="s">
        <v>150</v>
      </c>
    </row>
    <row r="9" spans="1:3">
      <c r="A9" s="144" t="s">
        <v>151</v>
      </c>
      <c r="B9" s="146">
        <f>+'7'!F13</f>
        <v>348552.37</v>
      </c>
      <c r="C9" s="147"/>
    </row>
    <row r="10" spans="1:3">
      <c r="A10" s="144" t="s">
        <v>152</v>
      </c>
      <c r="B10" s="146">
        <v>348552.4</v>
      </c>
      <c r="C10" s="148"/>
    </row>
    <row r="11" spans="1:3">
      <c r="A11" s="144" t="s">
        <v>153</v>
      </c>
      <c r="B11" s="146">
        <f>B10-B9</f>
        <v>3.0000000027939677E-2</v>
      </c>
      <c r="C11" s="149"/>
    </row>
    <row r="12" spans="1:3">
      <c r="B12" s="150"/>
      <c r="C12" s="151"/>
    </row>
    <row r="13" spans="1:3">
      <c r="B13" s="152"/>
    </row>
    <row r="14" spans="1:3">
      <c r="B14" s="153"/>
    </row>
    <row r="15" spans="1:3">
      <c r="B15" s="151"/>
    </row>
    <row r="19" spans="2:3">
      <c r="B19" s="26"/>
      <c r="C19" s="26"/>
    </row>
    <row r="20" spans="2:3">
      <c r="B20" s="26"/>
    </row>
  </sheetData>
  <mergeCells count="1">
    <mergeCell ref="A5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activeCell="D24" sqref="D24"/>
    </sheetView>
  </sheetViews>
  <sheetFormatPr defaultRowHeight="13.5"/>
  <cols>
    <col min="1" max="1" width="46.140625" style="173" customWidth="1"/>
    <col min="2" max="2" width="19.28515625" style="173" customWidth="1"/>
    <col min="3" max="3" width="19" style="173" customWidth="1"/>
    <col min="4" max="4" width="27.28515625" style="173" customWidth="1"/>
    <col min="5" max="5" width="18.42578125" style="173" customWidth="1"/>
    <col min="6" max="6" width="22.85546875" style="170" customWidth="1"/>
    <col min="7" max="7" width="26.42578125" style="170" customWidth="1"/>
    <col min="8" max="8" width="16.42578125" style="170" customWidth="1"/>
    <col min="9" max="9" width="15.5703125" style="170" bestFit="1" customWidth="1"/>
    <col min="10" max="10" width="16.140625" style="173" customWidth="1"/>
    <col min="11" max="11" width="18.85546875" style="173" customWidth="1"/>
    <col min="12" max="12" width="14.5703125" style="173" customWidth="1"/>
    <col min="13" max="13" width="18.42578125" style="173" customWidth="1"/>
    <col min="14" max="14" width="17.5703125" style="173" customWidth="1"/>
    <col min="15" max="15" width="12.85546875" style="173" customWidth="1"/>
    <col min="16" max="16" width="11.5703125" style="173" customWidth="1"/>
    <col min="17" max="258" width="9.140625" style="173"/>
    <col min="259" max="259" width="50.5703125" style="173" customWidth="1"/>
    <col min="260" max="260" width="25.42578125" style="173" customWidth="1"/>
    <col min="261" max="261" width="18.42578125" style="173" customWidth="1"/>
    <col min="262" max="262" width="22.85546875" style="173" customWidth="1"/>
    <col min="263" max="263" width="26.42578125" style="173" customWidth="1"/>
    <col min="264" max="264" width="16.42578125" style="173" customWidth="1"/>
    <col min="265" max="265" width="15.5703125" style="173" bestFit="1" customWidth="1"/>
    <col min="266" max="266" width="16.140625" style="173" customWidth="1"/>
    <col min="267" max="267" width="18.85546875" style="173" customWidth="1"/>
    <col min="268" max="268" width="14.5703125" style="173" customWidth="1"/>
    <col min="269" max="269" width="18.42578125" style="173" customWidth="1"/>
    <col min="270" max="270" width="17.5703125" style="173" customWidth="1"/>
    <col min="271" max="271" width="12.85546875" style="173" customWidth="1"/>
    <col min="272" max="272" width="11.5703125" style="173" customWidth="1"/>
    <col min="273" max="514" width="9.140625" style="173"/>
    <col min="515" max="515" width="50.5703125" style="173" customWidth="1"/>
    <col min="516" max="516" width="25.42578125" style="173" customWidth="1"/>
    <col min="517" max="517" width="18.42578125" style="173" customWidth="1"/>
    <col min="518" max="518" width="22.85546875" style="173" customWidth="1"/>
    <col min="519" max="519" width="26.42578125" style="173" customWidth="1"/>
    <col min="520" max="520" width="16.42578125" style="173" customWidth="1"/>
    <col min="521" max="521" width="15.5703125" style="173" bestFit="1" customWidth="1"/>
    <col min="522" max="522" width="16.140625" style="173" customWidth="1"/>
    <col min="523" max="523" width="18.85546875" style="173" customWidth="1"/>
    <col min="524" max="524" width="14.5703125" style="173" customWidth="1"/>
    <col min="525" max="525" width="18.42578125" style="173" customWidth="1"/>
    <col min="526" max="526" width="17.5703125" style="173" customWidth="1"/>
    <col min="527" max="527" width="12.85546875" style="173" customWidth="1"/>
    <col min="528" max="528" width="11.5703125" style="173" customWidth="1"/>
    <col min="529" max="770" width="9.140625" style="173"/>
    <col min="771" max="771" width="50.5703125" style="173" customWidth="1"/>
    <col min="772" max="772" width="25.42578125" style="173" customWidth="1"/>
    <col min="773" max="773" width="18.42578125" style="173" customWidth="1"/>
    <col min="774" max="774" width="22.85546875" style="173" customWidth="1"/>
    <col min="775" max="775" width="26.42578125" style="173" customWidth="1"/>
    <col min="776" max="776" width="16.42578125" style="173" customWidth="1"/>
    <col min="777" max="777" width="15.5703125" style="173" bestFit="1" customWidth="1"/>
    <col min="778" max="778" width="16.140625" style="173" customWidth="1"/>
    <col min="779" max="779" width="18.85546875" style="173" customWidth="1"/>
    <col min="780" max="780" width="14.5703125" style="173" customWidth="1"/>
    <col min="781" max="781" width="18.42578125" style="173" customWidth="1"/>
    <col min="782" max="782" width="17.5703125" style="173" customWidth="1"/>
    <col min="783" max="783" width="12.85546875" style="173" customWidth="1"/>
    <col min="784" max="784" width="11.5703125" style="173" customWidth="1"/>
    <col min="785" max="1026" width="9.140625" style="173"/>
    <col min="1027" max="1027" width="50.5703125" style="173" customWidth="1"/>
    <col min="1028" max="1028" width="25.42578125" style="173" customWidth="1"/>
    <col min="1029" max="1029" width="18.42578125" style="173" customWidth="1"/>
    <col min="1030" max="1030" width="22.85546875" style="173" customWidth="1"/>
    <col min="1031" max="1031" width="26.42578125" style="173" customWidth="1"/>
    <col min="1032" max="1032" width="16.42578125" style="173" customWidth="1"/>
    <col min="1033" max="1033" width="15.5703125" style="173" bestFit="1" customWidth="1"/>
    <col min="1034" max="1034" width="16.140625" style="173" customWidth="1"/>
    <col min="1035" max="1035" width="18.85546875" style="173" customWidth="1"/>
    <col min="1036" max="1036" width="14.5703125" style="173" customWidth="1"/>
    <col min="1037" max="1037" width="18.42578125" style="173" customWidth="1"/>
    <col min="1038" max="1038" width="17.5703125" style="173" customWidth="1"/>
    <col min="1039" max="1039" width="12.85546875" style="173" customWidth="1"/>
    <col min="1040" max="1040" width="11.5703125" style="173" customWidth="1"/>
    <col min="1041" max="1282" width="9.140625" style="173"/>
    <col min="1283" max="1283" width="50.5703125" style="173" customWidth="1"/>
    <col min="1284" max="1284" width="25.42578125" style="173" customWidth="1"/>
    <col min="1285" max="1285" width="18.42578125" style="173" customWidth="1"/>
    <col min="1286" max="1286" width="22.85546875" style="173" customWidth="1"/>
    <col min="1287" max="1287" width="26.42578125" style="173" customWidth="1"/>
    <col min="1288" max="1288" width="16.42578125" style="173" customWidth="1"/>
    <col min="1289" max="1289" width="15.5703125" style="173" bestFit="1" customWidth="1"/>
    <col min="1290" max="1290" width="16.140625" style="173" customWidth="1"/>
    <col min="1291" max="1291" width="18.85546875" style="173" customWidth="1"/>
    <col min="1292" max="1292" width="14.5703125" style="173" customWidth="1"/>
    <col min="1293" max="1293" width="18.42578125" style="173" customWidth="1"/>
    <col min="1294" max="1294" width="17.5703125" style="173" customWidth="1"/>
    <col min="1295" max="1295" width="12.85546875" style="173" customWidth="1"/>
    <col min="1296" max="1296" width="11.5703125" style="173" customWidth="1"/>
    <col min="1297" max="1538" width="9.140625" style="173"/>
    <col min="1539" max="1539" width="50.5703125" style="173" customWidth="1"/>
    <col min="1540" max="1540" width="25.42578125" style="173" customWidth="1"/>
    <col min="1541" max="1541" width="18.42578125" style="173" customWidth="1"/>
    <col min="1542" max="1542" width="22.85546875" style="173" customWidth="1"/>
    <col min="1543" max="1543" width="26.42578125" style="173" customWidth="1"/>
    <col min="1544" max="1544" width="16.42578125" style="173" customWidth="1"/>
    <col min="1545" max="1545" width="15.5703125" style="173" bestFit="1" customWidth="1"/>
    <col min="1546" max="1546" width="16.140625" style="173" customWidth="1"/>
    <col min="1547" max="1547" width="18.85546875" style="173" customWidth="1"/>
    <col min="1548" max="1548" width="14.5703125" style="173" customWidth="1"/>
    <col min="1549" max="1549" width="18.42578125" style="173" customWidth="1"/>
    <col min="1550" max="1550" width="17.5703125" style="173" customWidth="1"/>
    <col min="1551" max="1551" width="12.85546875" style="173" customWidth="1"/>
    <col min="1552" max="1552" width="11.5703125" style="173" customWidth="1"/>
    <col min="1553" max="1794" width="9.140625" style="173"/>
    <col min="1795" max="1795" width="50.5703125" style="173" customWidth="1"/>
    <col min="1796" max="1796" width="25.42578125" style="173" customWidth="1"/>
    <col min="1797" max="1797" width="18.42578125" style="173" customWidth="1"/>
    <col min="1798" max="1798" width="22.85546875" style="173" customWidth="1"/>
    <col min="1799" max="1799" width="26.42578125" style="173" customWidth="1"/>
    <col min="1800" max="1800" width="16.42578125" style="173" customWidth="1"/>
    <col min="1801" max="1801" width="15.5703125" style="173" bestFit="1" customWidth="1"/>
    <col min="1802" max="1802" width="16.140625" style="173" customWidth="1"/>
    <col min="1803" max="1803" width="18.85546875" style="173" customWidth="1"/>
    <col min="1804" max="1804" width="14.5703125" style="173" customWidth="1"/>
    <col min="1805" max="1805" width="18.42578125" style="173" customWidth="1"/>
    <col min="1806" max="1806" width="17.5703125" style="173" customWidth="1"/>
    <col min="1807" max="1807" width="12.85546875" style="173" customWidth="1"/>
    <col min="1808" max="1808" width="11.5703125" style="173" customWidth="1"/>
    <col min="1809" max="2050" width="9.140625" style="173"/>
    <col min="2051" max="2051" width="50.5703125" style="173" customWidth="1"/>
    <col min="2052" max="2052" width="25.42578125" style="173" customWidth="1"/>
    <col min="2053" max="2053" width="18.42578125" style="173" customWidth="1"/>
    <col min="2054" max="2054" width="22.85546875" style="173" customWidth="1"/>
    <col min="2055" max="2055" width="26.42578125" style="173" customWidth="1"/>
    <col min="2056" max="2056" width="16.42578125" style="173" customWidth="1"/>
    <col min="2057" max="2057" width="15.5703125" style="173" bestFit="1" customWidth="1"/>
    <col min="2058" max="2058" width="16.140625" style="173" customWidth="1"/>
    <col min="2059" max="2059" width="18.85546875" style="173" customWidth="1"/>
    <col min="2060" max="2060" width="14.5703125" style="173" customWidth="1"/>
    <col min="2061" max="2061" width="18.42578125" style="173" customWidth="1"/>
    <col min="2062" max="2062" width="17.5703125" style="173" customWidth="1"/>
    <col min="2063" max="2063" width="12.85546875" style="173" customWidth="1"/>
    <col min="2064" max="2064" width="11.5703125" style="173" customWidth="1"/>
    <col min="2065" max="2306" width="9.140625" style="173"/>
    <col min="2307" max="2307" width="50.5703125" style="173" customWidth="1"/>
    <col min="2308" max="2308" width="25.42578125" style="173" customWidth="1"/>
    <col min="2309" max="2309" width="18.42578125" style="173" customWidth="1"/>
    <col min="2310" max="2310" width="22.85546875" style="173" customWidth="1"/>
    <col min="2311" max="2311" width="26.42578125" style="173" customWidth="1"/>
    <col min="2312" max="2312" width="16.42578125" style="173" customWidth="1"/>
    <col min="2313" max="2313" width="15.5703125" style="173" bestFit="1" customWidth="1"/>
    <col min="2314" max="2314" width="16.140625" style="173" customWidth="1"/>
    <col min="2315" max="2315" width="18.85546875" style="173" customWidth="1"/>
    <col min="2316" max="2316" width="14.5703125" style="173" customWidth="1"/>
    <col min="2317" max="2317" width="18.42578125" style="173" customWidth="1"/>
    <col min="2318" max="2318" width="17.5703125" style="173" customWidth="1"/>
    <col min="2319" max="2319" width="12.85546875" style="173" customWidth="1"/>
    <col min="2320" max="2320" width="11.5703125" style="173" customWidth="1"/>
    <col min="2321" max="2562" width="9.140625" style="173"/>
    <col min="2563" max="2563" width="50.5703125" style="173" customWidth="1"/>
    <col min="2564" max="2564" width="25.42578125" style="173" customWidth="1"/>
    <col min="2565" max="2565" width="18.42578125" style="173" customWidth="1"/>
    <col min="2566" max="2566" width="22.85546875" style="173" customWidth="1"/>
    <col min="2567" max="2567" width="26.42578125" style="173" customWidth="1"/>
    <col min="2568" max="2568" width="16.42578125" style="173" customWidth="1"/>
    <col min="2569" max="2569" width="15.5703125" style="173" bestFit="1" customWidth="1"/>
    <col min="2570" max="2570" width="16.140625" style="173" customWidth="1"/>
    <col min="2571" max="2571" width="18.85546875" style="173" customWidth="1"/>
    <col min="2572" max="2572" width="14.5703125" style="173" customWidth="1"/>
    <col min="2573" max="2573" width="18.42578125" style="173" customWidth="1"/>
    <col min="2574" max="2574" width="17.5703125" style="173" customWidth="1"/>
    <col min="2575" max="2575" width="12.85546875" style="173" customWidth="1"/>
    <col min="2576" max="2576" width="11.5703125" style="173" customWidth="1"/>
    <col min="2577" max="2818" width="9.140625" style="173"/>
    <col min="2819" max="2819" width="50.5703125" style="173" customWidth="1"/>
    <col min="2820" max="2820" width="25.42578125" style="173" customWidth="1"/>
    <col min="2821" max="2821" width="18.42578125" style="173" customWidth="1"/>
    <col min="2822" max="2822" width="22.85546875" style="173" customWidth="1"/>
    <col min="2823" max="2823" width="26.42578125" style="173" customWidth="1"/>
    <col min="2824" max="2824" width="16.42578125" style="173" customWidth="1"/>
    <col min="2825" max="2825" width="15.5703125" style="173" bestFit="1" customWidth="1"/>
    <col min="2826" max="2826" width="16.140625" style="173" customWidth="1"/>
    <col min="2827" max="2827" width="18.85546875" style="173" customWidth="1"/>
    <col min="2828" max="2828" width="14.5703125" style="173" customWidth="1"/>
    <col min="2829" max="2829" width="18.42578125" style="173" customWidth="1"/>
    <col min="2830" max="2830" width="17.5703125" style="173" customWidth="1"/>
    <col min="2831" max="2831" width="12.85546875" style="173" customWidth="1"/>
    <col min="2832" max="2832" width="11.5703125" style="173" customWidth="1"/>
    <col min="2833" max="3074" width="9.140625" style="173"/>
    <col min="3075" max="3075" width="50.5703125" style="173" customWidth="1"/>
    <col min="3076" max="3076" width="25.42578125" style="173" customWidth="1"/>
    <col min="3077" max="3077" width="18.42578125" style="173" customWidth="1"/>
    <col min="3078" max="3078" width="22.85546875" style="173" customWidth="1"/>
    <col min="3079" max="3079" width="26.42578125" style="173" customWidth="1"/>
    <col min="3080" max="3080" width="16.42578125" style="173" customWidth="1"/>
    <col min="3081" max="3081" width="15.5703125" style="173" bestFit="1" customWidth="1"/>
    <col min="3082" max="3082" width="16.140625" style="173" customWidth="1"/>
    <col min="3083" max="3083" width="18.85546875" style="173" customWidth="1"/>
    <col min="3084" max="3084" width="14.5703125" style="173" customWidth="1"/>
    <col min="3085" max="3085" width="18.42578125" style="173" customWidth="1"/>
    <col min="3086" max="3086" width="17.5703125" style="173" customWidth="1"/>
    <col min="3087" max="3087" width="12.85546875" style="173" customWidth="1"/>
    <col min="3088" max="3088" width="11.5703125" style="173" customWidth="1"/>
    <col min="3089" max="3330" width="9.140625" style="173"/>
    <col min="3331" max="3331" width="50.5703125" style="173" customWidth="1"/>
    <col min="3332" max="3332" width="25.42578125" style="173" customWidth="1"/>
    <col min="3333" max="3333" width="18.42578125" style="173" customWidth="1"/>
    <col min="3334" max="3334" width="22.85546875" style="173" customWidth="1"/>
    <col min="3335" max="3335" width="26.42578125" style="173" customWidth="1"/>
    <col min="3336" max="3336" width="16.42578125" style="173" customWidth="1"/>
    <col min="3337" max="3337" width="15.5703125" style="173" bestFit="1" customWidth="1"/>
    <col min="3338" max="3338" width="16.140625" style="173" customWidth="1"/>
    <col min="3339" max="3339" width="18.85546875" style="173" customWidth="1"/>
    <col min="3340" max="3340" width="14.5703125" style="173" customWidth="1"/>
    <col min="3341" max="3341" width="18.42578125" style="173" customWidth="1"/>
    <col min="3342" max="3342" width="17.5703125" style="173" customWidth="1"/>
    <col min="3343" max="3343" width="12.85546875" style="173" customWidth="1"/>
    <col min="3344" max="3344" width="11.5703125" style="173" customWidth="1"/>
    <col min="3345" max="3586" width="9.140625" style="173"/>
    <col min="3587" max="3587" width="50.5703125" style="173" customWidth="1"/>
    <col min="3588" max="3588" width="25.42578125" style="173" customWidth="1"/>
    <col min="3589" max="3589" width="18.42578125" style="173" customWidth="1"/>
    <col min="3590" max="3590" width="22.85546875" style="173" customWidth="1"/>
    <col min="3591" max="3591" width="26.42578125" style="173" customWidth="1"/>
    <col min="3592" max="3592" width="16.42578125" style="173" customWidth="1"/>
    <col min="3593" max="3593" width="15.5703125" style="173" bestFit="1" customWidth="1"/>
    <col min="3594" max="3594" width="16.140625" style="173" customWidth="1"/>
    <col min="3595" max="3595" width="18.85546875" style="173" customWidth="1"/>
    <col min="3596" max="3596" width="14.5703125" style="173" customWidth="1"/>
    <col min="3597" max="3597" width="18.42578125" style="173" customWidth="1"/>
    <col min="3598" max="3598" width="17.5703125" style="173" customWidth="1"/>
    <col min="3599" max="3599" width="12.85546875" style="173" customWidth="1"/>
    <col min="3600" max="3600" width="11.5703125" style="173" customWidth="1"/>
    <col min="3601" max="3842" width="9.140625" style="173"/>
    <col min="3843" max="3843" width="50.5703125" style="173" customWidth="1"/>
    <col min="3844" max="3844" width="25.42578125" style="173" customWidth="1"/>
    <col min="3845" max="3845" width="18.42578125" style="173" customWidth="1"/>
    <col min="3846" max="3846" width="22.85546875" style="173" customWidth="1"/>
    <col min="3847" max="3847" width="26.42578125" style="173" customWidth="1"/>
    <col min="3848" max="3848" width="16.42578125" style="173" customWidth="1"/>
    <col min="3849" max="3849" width="15.5703125" style="173" bestFit="1" customWidth="1"/>
    <col min="3850" max="3850" width="16.140625" style="173" customWidth="1"/>
    <col min="3851" max="3851" width="18.85546875" style="173" customWidth="1"/>
    <col min="3852" max="3852" width="14.5703125" style="173" customWidth="1"/>
    <col min="3853" max="3853" width="18.42578125" style="173" customWidth="1"/>
    <col min="3854" max="3854" width="17.5703125" style="173" customWidth="1"/>
    <col min="3855" max="3855" width="12.85546875" style="173" customWidth="1"/>
    <col min="3856" max="3856" width="11.5703125" style="173" customWidth="1"/>
    <col min="3857" max="4098" width="9.140625" style="173"/>
    <col min="4099" max="4099" width="50.5703125" style="173" customWidth="1"/>
    <col min="4100" max="4100" width="25.42578125" style="173" customWidth="1"/>
    <col min="4101" max="4101" width="18.42578125" style="173" customWidth="1"/>
    <col min="4102" max="4102" width="22.85546875" style="173" customWidth="1"/>
    <col min="4103" max="4103" width="26.42578125" style="173" customWidth="1"/>
    <col min="4104" max="4104" width="16.42578125" style="173" customWidth="1"/>
    <col min="4105" max="4105" width="15.5703125" style="173" bestFit="1" customWidth="1"/>
    <col min="4106" max="4106" width="16.140625" style="173" customWidth="1"/>
    <col min="4107" max="4107" width="18.85546875" style="173" customWidth="1"/>
    <col min="4108" max="4108" width="14.5703125" style="173" customWidth="1"/>
    <col min="4109" max="4109" width="18.42578125" style="173" customWidth="1"/>
    <col min="4110" max="4110" width="17.5703125" style="173" customWidth="1"/>
    <col min="4111" max="4111" width="12.85546875" style="173" customWidth="1"/>
    <col min="4112" max="4112" width="11.5703125" style="173" customWidth="1"/>
    <col min="4113" max="4354" width="9.140625" style="173"/>
    <col min="4355" max="4355" width="50.5703125" style="173" customWidth="1"/>
    <col min="4356" max="4356" width="25.42578125" style="173" customWidth="1"/>
    <col min="4357" max="4357" width="18.42578125" style="173" customWidth="1"/>
    <col min="4358" max="4358" width="22.85546875" style="173" customWidth="1"/>
    <col min="4359" max="4359" width="26.42578125" style="173" customWidth="1"/>
    <col min="4360" max="4360" width="16.42578125" style="173" customWidth="1"/>
    <col min="4361" max="4361" width="15.5703125" style="173" bestFit="1" customWidth="1"/>
    <col min="4362" max="4362" width="16.140625" style="173" customWidth="1"/>
    <col min="4363" max="4363" width="18.85546875" style="173" customWidth="1"/>
    <col min="4364" max="4364" width="14.5703125" style="173" customWidth="1"/>
    <col min="4365" max="4365" width="18.42578125" style="173" customWidth="1"/>
    <col min="4366" max="4366" width="17.5703125" style="173" customWidth="1"/>
    <col min="4367" max="4367" width="12.85546875" style="173" customWidth="1"/>
    <col min="4368" max="4368" width="11.5703125" style="173" customWidth="1"/>
    <col min="4369" max="4610" width="9.140625" style="173"/>
    <col min="4611" max="4611" width="50.5703125" style="173" customWidth="1"/>
    <col min="4612" max="4612" width="25.42578125" style="173" customWidth="1"/>
    <col min="4613" max="4613" width="18.42578125" style="173" customWidth="1"/>
    <col min="4614" max="4614" width="22.85546875" style="173" customWidth="1"/>
    <col min="4615" max="4615" width="26.42578125" style="173" customWidth="1"/>
    <col min="4616" max="4616" width="16.42578125" style="173" customWidth="1"/>
    <col min="4617" max="4617" width="15.5703125" style="173" bestFit="1" customWidth="1"/>
    <col min="4618" max="4618" width="16.140625" style="173" customWidth="1"/>
    <col min="4619" max="4619" width="18.85546875" style="173" customWidth="1"/>
    <col min="4620" max="4620" width="14.5703125" style="173" customWidth="1"/>
    <col min="4621" max="4621" width="18.42578125" style="173" customWidth="1"/>
    <col min="4622" max="4622" width="17.5703125" style="173" customWidth="1"/>
    <col min="4623" max="4623" width="12.85546875" style="173" customWidth="1"/>
    <col min="4624" max="4624" width="11.5703125" style="173" customWidth="1"/>
    <col min="4625" max="4866" width="9.140625" style="173"/>
    <col min="4867" max="4867" width="50.5703125" style="173" customWidth="1"/>
    <col min="4868" max="4868" width="25.42578125" style="173" customWidth="1"/>
    <col min="4869" max="4869" width="18.42578125" style="173" customWidth="1"/>
    <col min="4870" max="4870" width="22.85546875" style="173" customWidth="1"/>
    <col min="4871" max="4871" width="26.42578125" style="173" customWidth="1"/>
    <col min="4872" max="4872" width="16.42578125" style="173" customWidth="1"/>
    <col min="4873" max="4873" width="15.5703125" style="173" bestFit="1" customWidth="1"/>
    <col min="4874" max="4874" width="16.140625" style="173" customWidth="1"/>
    <col min="4875" max="4875" width="18.85546875" style="173" customWidth="1"/>
    <col min="4876" max="4876" width="14.5703125" style="173" customWidth="1"/>
    <col min="4877" max="4877" width="18.42578125" style="173" customWidth="1"/>
    <col min="4878" max="4878" width="17.5703125" style="173" customWidth="1"/>
    <col min="4879" max="4879" width="12.85546875" style="173" customWidth="1"/>
    <col min="4880" max="4880" width="11.5703125" style="173" customWidth="1"/>
    <col min="4881" max="5122" width="9.140625" style="173"/>
    <col min="5123" max="5123" width="50.5703125" style="173" customWidth="1"/>
    <col min="5124" max="5124" width="25.42578125" style="173" customWidth="1"/>
    <col min="5125" max="5125" width="18.42578125" style="173" customWidth="1"/>
    <col min="5126" max="5126" width="22.85546875" style="173" customWidth="1"/>
    <col min="5127" max="5127" width="26.42578125" style="173" customWidth="1"/>
    <col min="5128" max="5128" width="16.42578125" style="173" customWidth="1"/>
    <col min="5129" max="5129" width="15.5703125" style="173" bestFit="1" customWidth="1"/>
    <col min="5130" max="5130" width="16.140625" style="173" customWidth="1"/>
    <col min="5131" max="5131" width="18.85546875" style="173" customWidth="1"/>
    <col min="5132" max="5132" width="14.5703125" style="173" customWidth="1"/>
    <col min="5133" max="5133" width="18.42578125" style="173" customWidth="1"/>
    <col min="5134" max="5134" width="17.5703125" style="173" customWidth="1"/>
    <col min="5135" max="5135" width="12.85546875" style="173" customWidth="1"/>
    <col min="5136" max="5136" width="11.5703125" style="173" customWidth="1"/>
    <col min="5137" max="5378" width="9.140625" style="173"/>
    <col min="5379" max="5379" width="50.5703125" style="173" customWidth="1"/>
    <col min="5380" max="5380" width="25.42578125" style="173" customWidth="1"/>
    <col min="5381" max="5381" width="18.42578125" style="173" customWidth="1"/>
    <col min="5382" max="5382" width="22.85546875" style="173" customWidth="1"/>
    <col min="5383" max="5383" width="26.42578125" style="173" customWidth="1"/>
    <col min="5384" max="5384" width="16.42578125" style="173" customWidth="1"/>
    <col min="5385" max="5385" width="15.5703125" style="173" bestFit="1" customWidth="1"/>
    <col min="5386" max="5386" width="16.140625" style="173" customWidth="1"/>
    <col min="5387" max="5387" width="18.85546875" style="173" customWidth="1"/>
    <col min="5388" max="5388" width="14.5703125" style="173" customWidth="1"/>
    <col min="5389" max="5389" width="18.42578125" style="173" customWidth="1"/>
    <col min="5390" max="5390" width="17.5703125" style="173" customWidth="1"/>
    <col min="5391" max="5391" width="12.85546875" style="173" customWidth="1"/>
    <col min="5392" max="5392" width="11.5703125" style="173" customWidth="1"/>
    <col min="5393" max="5634" width="9.140625" style="173"/>
    <col min="5635" max="5635" width="50.5703125" style="173" customWidth="1"/>
    <col min="5636" max="5636" width="25.42578125" style="173" customWidth="1"/>
    <col min="5637" max="5637" width="18.42578125" style="173" customWidth="1"/>
    <col min="5638" max="5638" width="22.85546875" style="173" customWidth="1"/>
    <col min="5639" max="5639" width="26.42578125" style="173" customWidth="1"/>
    <col min="5640" max="5640" width="16.42578125" style="173" customWidth="1"/>
    <col min="5641" max="5641" width="15.5703125" style="173" bestFit="1" customWidth="1"/>
    <col min="5642" max="5642" width="16.140625" style="173" customWidth="1"/>
    <col min="5643" max="5643" width="18.85546875" style="173" customWidth="1"/>
    <col min="5644" max="5644" width="14.5703125" style="173" customWidth="1"/>
    <col min="5645" max="5645" width="18.42578125" style="173" customWidth="1"/>
    <col min="5646" max="5646" width="17.5703125" style="173" customWidth="1"/>
    <col min="5647" max="5647" width="12.85546875" style="173" customWidth="1"/>
    <col min="5648" max="5648" width="11.5703125" style="173" customWidth="1"/>
    <col min="5649" max="5890" width="9.140625" style="173"/>
    <col min="5891" max="5891" width="50.5703125" style="173" customWidth="1"/>
    <col min="5892" max="5892" width="25.42578125" style="173" customWidth="1"/>
    <col min="5893" max="5893" width="18.42578125" style="173" customWidth="1"/>
    <col min="5894" max="5894" width="22.85546875" style="173" customWidth="1"/>
    <col min="5895" max="5895" width="26.42578125" style="173" customWidth="1"/>
    <col min="5896" max="5896" width="16.42578125" style="173" customWidth="1"/>
    <col min="5897" max="5897" width="15.5703125" style="173" bestFit="1" customWidth="1"/>
    <col min="5898" max="5898" width="16.140625" style="173" customWidth="1"/>
    <col min="5899" max="5899" width="18.85546875" style="173" customWidth="1"/>
    <col min="5900" max="5900" width="14.5703125" style="173" customWidth="1"/>
    <col min="5901" max="5901" width="18.42578125" style="173" customWidth="1"/>
    <col min="5902" max="5902" width="17.5703125" style="173" customWidth="1"/>
    <col min="5903" max="5903" width="12.85546875" style="173" customWidth="1"/>
    <col min="5904" max="5904" width="11.5703125" style="173" customWidth="1"/>
    <col min="5905" max="6146" width="9.140625" style="173"/>
    <col min="6147" max="6147" width="50.5703125" style="173" customWidth="1"/>
    <col min="6148" max="6148" width="25.42578125" style="173" customWidth="1"/>
    <col min="6149" max="6149" width="18.42578125" style="173" customWidth="1"/>
    <col min="6150" max="6150" width="22.85546875" style="173" customWidth="1"/>
    <col min="6151" max="6151" width="26.42578125" style="173" customWidth="1"/>
    <col min="6152" max="6152" width="16.42578125" style="173" customWidth="1"/>
    <col min="6153" max="6153" width="15.5703125" style="173" bestFit="1" customWidth="1"/>
    <col min="6154" max="6154" width="16.140625" style="173" customWidth="1"/>
    <col min="6155" max="6155" width="18.85546875" style="173" customWidth="1"/>
    <col min="6156" max="6156" width="14.5703125" style="173" customWidth="1"/>
    <col min="6157" max="6157" width="18.42578125" style="173" customWidth="1"/>
    <col min="6158" max="6158" width="17.5703125" style="173" customWidth="1"/>
    <col min="6159" max="6159" width="12.85546875" style="173" customWidth="1"/>
    <col min="6160" max="6160" width="11.5703125" style="173" customWidth="1"/>
    <col min="6161" max="6402" width="9.140625" style="173"/>
    <col min="6403" max="6403" width="50.5703125" style="173" customWidth="1"/>
    <col min="6404" max="6404" width="25.42578125" style="173" customWidth="1"/>
    <col min="6405" max="6405" width="18.42578125" style="173" customWidth="1"/>
    <col min="6406" max="6406" width="22.85546875" style="173" customWidth="1"/>
    <col min="6407" max="6407" width="26.42578125" style="173" customWidth="1"/>
    <col min="6408" max="6408" width="16.42578125" style="173" customWidth="1"/>
    <col min="6409" max="6409" width="15.5703125" style="173" bestFit="1" customWidth="1"/>
    <col min="6410" max="6410" width="16.140625" style="173" customWidth="1"/>
    <col min="6411" max="6411" width="18.85546875" style="173" customWidth="1"/>
    <col min="6412" max="6412" width="14.5703125" style="173" customWidth="1"/>
    <col min="6413" max="6413" width="18.42578125" style="173" customWidth="1"/>
    <col min="6414" max="6414" width="17.5703125" style="173" customWidth="1"/>
    <col min="6415" max="6415" width="12.85546875" style="173" customWidth="1"/>
    <col min="6416" max="6416" width="11.5703125" style="173" customWidth="1"/>
    <col min="6417" max="6658" width="9.140625" style="173"/>
    <col min="6659" max="6659" width="50.5703125" style="173" customWidth="1"/>
    <col min="6660" max="6660" width="25.42578125" style="173" customWidth="1"/>
    <col min="6661" max="6661" width="18.42578125" style="173" customWidth="1"/>
    <col min="6662" max="6662" width="22.85546875" style="173" customWidth="1"/>
    <col min="6663" max="6663" width="26.42578125" style="173" customWidth="1"/>
    <col min="6664" max="6664" width="16.42578125" style="173" customWidth="1"/>
    <col min="6665" max="6665" width="15.5703125" style="173" bestFit="1" customWidth="1"/>
    <col min="6666" max="6666" width="16.140625" style="173" customWidth="1"/>
    <col min="6667" max="6667" width="18.85546875" style="173" customWidth="1"/>
    <col min="6668" max="6668" width="14.5703125" style="173" customWidth="1"/>
    <col min="6669" max="6669" width="18.42578125" style="173" customWidth="1"/>
    <col min="6670" max="6670" width="17.5703125" style="173" customWidth="1"/>
    <col min="6671" max="6671" width="12.85546875" style="173" customWidth="1"/>
    <col min="6672" max="6672" width="11.5703125" style="173" customWidth="1"/>
    <col min="6673" max="6914" width="9.140625" style="173"/>
    <col min="6915" max="6915" width="50.5703125" style="173" customWidth="1"/>
    <col min="6916" max="6916" width="25.42578125" style="173" customWidth="1"/>
    <col min="6917" max="6917" width="18.42578125" style="173" customWidth="1"/>
    <col min="6918" max="6918" width="22.85546875" style="173" customWidth="1"/>
    <col min="6919" max="6919" width="26.42578125" style="173" customWidth="1"/>
    <col min="6920" max="6920" width="16.42578125" style="173" customWidth="1"/>
    <col min="6921" max="6921" width="15.5703125" style="173" bestFit="1" customWidth="1"/>
    <col min="6922" max="6922" width="16.140625" style="173" customWidth="1"/>
    <col min="6923" max="6923" width="18.85546875" style="173" customWidth="1"/>
    <col min="6924" max="6924" width="14.5703125" style="173" customWidth="1"/>
    <col min="6925" max="6925" width="18.42578125" style="173" customWidth="1"/>
    <col min="6926" max="6926" width="17.5703125" style="173" customWidth="1"/>
    <col min="6927" max="6927" width="12.85546875" style="173" customWidth="1"/>
    <col min="6928" max="6928" width="11.5703125" style="173" customWidth="1"/>
    <col min="6929" max="7170" width="9.140625" style="173"/>
    <col min="7171" max="7171" width="50.5703125" style="173" customWidth="1"/>
    <col min="7172" max="7172" width="25.42578125" style="173" customWidth="1"/>
    <col min="7173" max="7173" width="18.42578125" style="173" customWidth="1"/>
    <col min="7174" max="7174" width="22.85546875" style="173" customWidth="1"/>
    <col min="7175" max="7175" width="26.42578125" style="173" customWidth="1"/>
    <col min="7176" max="7176" width="16.42578125" style="173" customWidth="1"/>
    <col min="7177" max="7177" width="15.5703125" style="173" bestFit="1" customWidth="1"/>
    <col min="7178" max="7178" width="16.140625" style="173" customWidth="1"/>
    <col min="7179" max="7179" width="18.85546875" style="173" customWidth="1"/>
    <col min="7180" max="7180" width="14.5703125" style="173" customWidth="1"/>
    <col min="7181" max="7181" width="18.42578125" style="173" customWidth="1"/>
    <col min="7182" max="7182" width="17.5703125" style="173" customWidth="1"/>
    <col min="7183" max="7183" width="12.85546875" style="173" customWidth="1"/>
    <col min="7184" max="7184" width="11.5703125" style="173" customWidth="1"/>
    <col min="7185" max="7426" width="9.140625" style="173"/>
    <col min="7427" max="7427" width="50.5703125" style="173" customWidth="1"/>
    <col min="7428" max="7428" width="25.42578125" style="173" customWidth="1"/>
    <col min="7429" max="7429" width="18.42578125" style="173" customWidth="1"/>
    <col min="7430" max="7430" width="22.85546875" style="173" customWidth="1"/>
    <col min="7431" max="7431" width="26.42578125" style="173" customWidth="1"/>
    <col min="7432" max="7432" width="16.42578125" style="173" customWidth="1"/>
    <col min="7433" max="7433" width="15.5703125" style="173" bestFit="1" customWidth="1"/>
    <col min="7434" max="7434" width="16.140625" style="173" customWidth="1"/>
    <col min="7435" max="7435" width="18.85546875" style="173" customWidth="1"/>
    <col min="7436" max="7436" width="14.5703125" style="173" customWidth="1"/>
    <col min="7437" max="7437" width="18.42578125" style="173" customWidth="1"/>
    <col min="7438" max="7438" width="17.5703125" style="173" customWidth="1"/>
    <col min="7439" max="7439" width="12.85546875" style="173" customWidth="1"/>
    <col min="7440" max="7440" width="11.5703125" style="173" customWidth="1"/>
    <col min="7441" max="7682" width="9.140625" style="173"/>
    <col min="7683" max="7683" width="50.5703125" style="173" customWidth="1"/>
    <col min="7684" max="7684" width="25.42578125" style="173" customWidth="1"/>
    <col min="7685" max="7685" width="18.42578125" style="173" customWidth="1"/>
    <col min="7686" max="7686" width="22.85546875" style="173" customWidth="1"/>
    <col min="7687" max="7687" width="26.42578125" style="173" customWidth="1"/>
    <col min="7688" max="7688" width="16.42578125" style="173" customWidth="1"/>
    <col min="7689" max="7689" width="15.5703125" style="173" bestFit="1" customWidth="1"/>
    <col min="7690" max="7690" width="16.140625" style="173" customWidth="1"/>
    <col min="7691" max="7691" width="18.85546875" style="173" customWidth="1"/>
    <col min="7692" max="7692" width="14.5703125" style="173" customWidth="1"/>
    <col min="7693" max="7693" width="18.42578125" style="173" customWidth="1"/>
    <col min="7694" max="7694" width="17.5703125" style="173" customWidth="1"/>
    <col min="7695" max="7695" width="12.85546875" style="173" customWidth="1"/>
    <col min="7696" max="7696" width="11.5703125" style="173" customWidth="1"/>
    <col min="7697" max="7938" width="9.140625" style="173"/>
    <col min="7939" max="7939" width="50.5703125" style="173" customWidth="1"/>
    <col min="7940" max="7940" width="25.42578125" style="173" customWidth="1"/>
    <col min="7941" max="7941" width="18.42578125" style="173" customWidth="1"/>
    <col min="7942" max="7942" width="22.85546875" style="173" customWidth="1"/>
    <col min="7943" max="7943" width="26.42578125" style="173" customWidth="1"/>
    <col min="7944" max="7944" width="16.42578125" style="173" customWidth="1"/>
    <col min="7945" max="7945" width="15.5703125" style="173" bestFit="1" customWidth="1"/>
    <col min="7946" max="7946" width="16.140625" style="173" customWidth="1"/>
    <col min="7947" max="7947" width="18.85546875" style="173" customWidth="1"/>
    <col min="7948" max="7948" width="14.5703125" style="173" customWidth="1"/>
    <col min="7949" max="7949" width="18.42578125" style="173" customWidth="1"/>
    <col min="7950" max="7950" width="17.5703125" style="173" customWidth="1"/>
    <col min="7951" max="7951" width="12.85546875" style="173" customWidth="1"/>
    <col min="7952" max="7952" width="11.5703125" style="173" customWidth="1"/>
    <col min="7953" max="8194" width="9.140625" style="173"/>
    <col min="8195" max="8195" width="50.5703125" style="173" customWidth="1"/>
    <col min="8196" max="8196" width="25.42578125" style="173" customWidth="1"/>
    <col min="8197" max="8197" width="18.42578125" style="173" customWidth="1"/>
    <col min="8198" max="8198" width="22.85546875" style="173" customWidth="1"/>
    <col min="8199" max="8199" width="26.42578125" style="173" customWidth="1"/>
    <col min="8200" max="8200" width="16.42578125" style="173" customWidth="1"/>
    <col min="8201" max="8201" width="15.5703125" style="173" bestFit="1" customWidth="1"/>
    <col min="8202" max="8202" width="16.140625" style="173" customWidth="1"/>
    <col min="8203" max="8203" width="18.85546875" style="173" customWidth="1"/>
    <col min="8204" max="8204" width="14.5703125" style="173" customWidth="1"/>
    <col min="8205" max="8205" width="18.42578125" style="173" customWidth="1"/>
    <col min="8206" max="8206" width="17.5703125" style="173" customWidth="1"/>
    <col min="8207" max="8207" width="12.85546875" style="173" customWidth="1"/>
    <col min="8208" max="8208" width="11.5703125" style="173" customWidth="1"/>
    <col min="8209" max="8450" width="9.140625" style="173"/>
    <col min="8451" max="8451" width="50.5703125" style="173" customWidth="1"/>
    <col min="8452" max="8452" width="25.42578125" style="173" customWidth="1"/>
    <col min="8453" max="8453" width="18.42578125" style="173" customWidth="1"/>
    <col min="8454" max="8454" width="22.85546875" style="173" customWidth="1"/>
    <col min="8455" max="8455" width="26.42578125" style="173" customWidth="1"/>
    <col min="8456" max="8456" width="16.42578125" style="173" customWidth="1"/>
    <col min="8457" max="8457" width="15.5703125" style="173" bestFit="1" customWidth="1"/>
    <col min="8458" max="8458" width="16.140625" style="173" customWidth="1"/>
    <col min="8459" max="8459" width="18.85546875" style="173" customWidth="1"/>
    <col min="8460" max="8460" width="14.5703125" style="173" customWidth="1"/>
    <col min="8461" max="8461" width="18.42578125" style="173" customWidth="1"/>
    <col min="8462" max="8462" width="17.5703125" style="173" customWidth="1"/>
    <col min="8463" max="8463" width="12.85546875" style="173" customWidth="1"/>
    <col min="8464" max="8464" width="11.5703125" style="173" customWidth="1"/>
    <col min="8465" max="8706" width="9.140625" style="173"/>
    <col min="8707" max="8707" width="50.5703125" style="173" customWidth="1"/>
    <col min="8708" max="8708" width="25.42578125" style="173" customWidth="1"/>
    <col min="8709" max="8709" width="18.42578125" style="173" customWidth="1"/>
    <col min="8710" max="8710" width="22.85546875" style="173" customWidth="1"/>
    <col min="8711" max="8711" width="26.42578125" style="173" customWidth="1"/>
    <col min="8712" max="8712" width="16.42578125" style="173" customWidth="1"/>
    <col min="8713" max="8713" width="15.5703125" style="173" bestFit="1" customWidth="1"/>
    <col min="8714" max="8714" width="16.140625" style="173" customWidth="1"/>
    <col min="8715" max="8715" width="18.85546875" style="173" customWidth="1"/>
    <col min="8716" max="8716" width="14.5703125" style="173" customWidth="1"/>
    <col min="8717" max="8717" width="18.42578125" style="173" customWidth="1"/>
    <col min="8718" max="8718" width="17.5703125" style="173" customWidth="1"/>
    <col min="8719" max="8719" width="12.85546875" style="173" customWidth="1"/>
    <col min="8720" max="8720" width="11.5703125" style="173" customWidth="1"/>
    <col min="8721" max="8962" width="9.140625" style="173"/>
    <col min="8963" max="8963" width="50.5703125" style="173" customWidth="1"/>
    <col min="8964" max="8964" width="25.42578125" style="173" customWidth="1"/>
    <col min="8965" max="8965" width="18.42578125" style="173" customWidth="1"/>
    <col min="8966" max="8966" width="22.85546875" style="173" customWidth="1"/>
    <col min="8967" max="8967" width="26.42578125" style="173" customWidth="1"/>
    <col min="8968" max="8968" width="16.42578125" style="173" customWidth="1"/>
    <col min="8969" max="8969" width="15.5703125" style="173" bestFit="1" customWidth="1"/>
    <col min="8970" max="8970" width="16.140625" style="173" customWidth="1"/>
    <col min="8971" max="8971" width="18.85546875" style="173" customWidth="1"/>
    <col min="8972" max="8972" width="14.5703125" style="173" customWidth="1"/>
    <col min="8973" max="8973" width="18.42578125" style="173" customWidth="1"/>
    <col min="8974" max="8974" width="17.5703125" style="173" customWidth="1"/>
    <col min="8975" max="8975" width="12.85546875" style="173" customWidth="1"/>
    <col min="8976" max="8976" width="11.5703125" style="173" customWidth="1"/>
    <col min="8977" max="9218" width="9.140625" style="173"/>
    <col min="9219" max="9219" width="50.5703125" style="173" customWidth="1"/>
    <col min="9220" max="9220" width="25.42578125" style="173" customWidth="1"/>
    <col min="9221" max="9221" width="18.42578125" style="173" customWidth="1"/>
    <col min="9222" max="9222" width="22.85546875" style="173" customWidth="1"/>
    <col min="9223" max="9223" width="26.42578125" style="173" customWidth="1"/>
    <col min="9224" max="9224" width="16.42578125" style="173" customWidth="1"/>
    <col min="9225" max="9225" width="15.5703125" style="173" bestFit="1" customWidth="1"/>
    <col min="9226" max="9226" width="16.140625" style="173" customWidth="1"/>
    <col min="9227" max="9227" width="18.85546875" style="173" customWidth="1"/>
    <col min="9228" max="9228" width="14.5703125" style="173" customWidth="1"/>
    <col min="9229" max="9229" width="18.42578125" style="173" customWidth="1"/>
    <col min="9230" max="9230" width="17.5703125" style="173" customWidth="1"/>
    <col min="9231" max="9231" width="12.85546875" style="173" customWidth="1"/>
    <col min="9232" max="9232" width="11.5703125" style="173" customWidth="1"/>
    <col min="9233" max="9474" width="9.140625" style="173"/>
    <col min="9475" max="9475" width="50.5703125" style="173" customWidth="1"/>
    <col min="9476" max="9476" width="25.42578125" style="173" customWidth="1"/>
    <col min="9477" max="9477" width="18.42578125" style="173" customWidth="1"/>
    <col min="9478" max="9478" width="22.85546875" style="173" customWidth="1"/>
    <col min="9479" max="9479" width="26.42578125" style="173" customWidth="1"/>
    <col min="9480" max="9480" width="16.42578125" style="173" customWidth="1"/>
    <col min="9481" max="9481" width="15.5703125" style="173" bestFit="1" customWidth="1"/>
    <col min="9482" max="9482" width="16.140625" style="173" customWidth="1"/>
    <col min="9483" max="9483" width="18.85546875" style="173" customWidth="1"/>
    <col min="9484" max="9484" width="14.5703125" style="173" customWidth="1"/>
    <col min="9485" max="9485" width="18.42578125" style="173" customWidth="1"/>
    <col min="9486" max="9486" width="17.5703125" style="173" customWidth="1"/>
    <col min="9487" max="9487" width="12.85546875" style="173" customWidth="1"/>
    <col min="9488" max="9488" width="11.5703125" style="173" customWidth="1"/>
    <col min="9489" max="9730" width="9.140625" style="173"/>
    <col min="9731" max="9731" width="50.5703125" style="173" customWidth="1"/>
    <col min="9732" max="9732" width="25.42578125" style="173" customWidth="1"/>
    <col min="9733" max="9733" width="18.42578125" style="173" customWidth="1"/>
    <col min="9734" max="9734" width="22.85546875" style="173" customWidth="1"/>
    <col min="9735" max="9735" width="26.42578125" style="173" customWidth="1"/>
    <col min="9736" max="9736" width="16.42578125" style="173" customWidth="1"/>
    <col min="9737" max="9737" width="15.5703125" style="173" bestFit="1" customWidth="1"/>
    <col min="9738" max="9738" width="16.140625" style="173" customWidth="1"/>
    <col min="9739" max="9739" width="18.85546875" style="173" customWidth="1"/>
    <col min="9740" max="9740" width="14.5703125" style="173" customWidth="1"/>
    <col min="9741" max="9741" width="18.42578125" style="173" customWidth="1"/>
    <col min="9742" max="9742" width="17.5703125" style="173" customWidth="1"/>
    <col min="9743" max="9743" width="12.85546875" style="173" customWidth="1"/>
    <col min="9744" max="9744" width="11.5703125" style="173" customWidth="1"/>
    <col min="9745" max="9986" width="9.140625" style="173"/>
    <col min="9987" max="9987" width="50.5703125" style="173" customWidth="1"/>
    <col min="9988" max="9988" width="25.42578125" style="173" customWidth="1"/>
    <col min="9989" max="9989" width="18.42578125" style="173" customWidth="1"/>
    <col min="9990" max="9990" width="22.85546875" style="173" customWidth="1"/>
    <col min="9991" max="9991" width="26.42578125" style="173" customWidth="1"/>
    <col min="9992" max="9992" width="16.42578125" style="173" customWidth="1"/>
    <col min="9993" max="9993" width="15.5703125" style="173" bestFit="1" customWidth="1"/>
    <col min="9994" max="9994" width="16.140625" style="173" customWidth="1"/>
    <col min="9995" max="9995" width="18.85546875" style="173" customWidth="1"/>
    <col min="9996" max="9996" width="14.5703125" style="173" customWidth="1"/>
    <col min="9997" max="9997" width="18.42578125" style="173" customWidth="1"/>
    <col min="9998" max="9998" width="17.5703125" style="173" customWidth="1"/>
    <col min="9999" max="9999" width="12.85546875" style="173" customWidth="1"/>
    <col min="10000" max="10000" width="11.5703125" style="173" customWidth="1"/>
    <col min="10001" max="10242" width="9.140625" style="173"/>
    <col min="10243" max="10243" width="50.5703125" style="173" customWidth="1"/>
    <col min="10244" max="10244" width="25.42578125" style="173" customWidth="1"/>
    <col min="10245" max="10245" width="18.42578125" style="173" customWidth="1"/>
    <col min="10246" max="10246" width="22.85546875" style="173" customWidth="1"/>
    <col min="10247" max="10247" width="26.42578125" style="173" customWidth="1"/>
    <col min="10248" max="10248" width="16.42578125" style="173" customWidth="1"/>
    <col min="10249" max="10249" width="15.5703125" style="173" bestFit="1" customWidth="1"/>
    <col min="10250" max="10250" width="16.140625" style="173" customWidth="1"/>
    <col min="10251" max="10251" width="18.85546875" style="173" customWidth="1"/>
    <col min="10252" max="10252" width="14.5703125" style="173" customWidth="1"/>
    <col min="10253" max="10253" width="18.42578125" style="173" customWidth="1"/>
    <col min="10254" max="10254" width="17.5703125" style="173" customWidth="1"/>
    <col min="10255" max="10255" width="12.85546875" style="173" customWidth="1"/>
    <col min="10256" max="10256" width="11.5703125" style="173" customWidth="1"/>
    <col min="10257" max="10498" width="9.140625" style="173"/>
    <col min="10499" max="10499" width="50.5703125" style="173" customWidth="1"/>
    <col min="10500" max="10500" width="25.42578125" style="173" customWidth="1"/>
    <col min="10501" max="10501" width="18.42578125" style="173" customWidth="1"/>
    <col min="10502" max="10502" width="22.85546875" style="173" customWidth="1"/>
    <col min="10503" max="10503" width="26.42578125" style="173" customWidth="1"/>
    <col min="10504" max="10504" width="16.42578125" style="173" customWidth="1"/>
    <col min="10505" max="10505" width="15.5703125" style="173" bestFit="1" customWidth="1"/>
    <col min="10506" max="10506" width="16.140625" style="173" customWidth="1"/>
    <col min="10507" max="10507" width="18.85546875" style="173" customWidth="1"/>
    <col min="10508" max="10508" width="14.5703125" style="173" customWidth="1"/>
    <col min="10509" max="10509" width="18.42578125" style="173" customWidth="1"/>
    <col min="10510" max="10510" width="17.5703125" style="173" customWidth="1"/>
    <col min="10511" max="10511" width="12.85546875" style="173" customWidth="1"/>
    <col min="10512" max="10512" width="11.5703125" style="173" customWidth="1"/>
    <col min="10513" max="10754" width="9.140625" style="173"/>
    <col min="10755" max="10755" width="50.5703125" style="173" customWidth="1"/>
    <col min="10756" max="10756" width="25.42578125" style="173" customWidth="1"/>
    <col min="10757" max="10757" width="18.42578125" style="173" customWidth="1"/>
    <col min="10758" max="10758" width="22.85546875" style="173" customWidth="1"/>
    <col min="10759" max="10759" width="26.42578125" style="173" customWidth="1"/>
    <col min="10760" max="10760" width="16.42578125" style="173" customWidth="1"/>
    <col min="10761" max="10761" width="15.5703125" style="173" bestFit="1" customWidth="1"/>
    <col min="10762" max="10762" width="16.140625" style="173" customWidth="1"/>
    <col min="10763" max="10763" width="18.85546875" style="173" customWidth="1"/>
    <col min="10764" max="10764" width="14.5703125" style="173" customWidth="1"/>
    <col min="10765" max="10765" width="18.42578125" style="173" customWidth="1"/>
    <col min="10766" max="10766" width="17.5703125" style="173" customWidth="1"/>
    <col min="10767" max="10767" width="12.85546875" style="173" customWidth="1"/>
    <col min="10768" max="10768" width="11.5703125" style="173" customWidth="1"/>
    <col min="10769" max="11010" width="9.140625" style="173"/>
    <col min="11011" max="11011" width="50.5703125" style="173" customWidth="1"/>
    <col min="11012" max="11012" width="25.42578125" style="173" customWidth="1"/>
    <col min="11013" max="11013" width="18.42578125" style="173" customWidth="1"/>
    <col min="11014" max="11014" width="22.85546875" style="173" customWidth="1"/>
    <col min="11015" max="11015" width="26.42578125" style="173" customWidth="1"/>
    <col min="11016" max="11016" width="16.42578125" style="173" customWidth="1"/>
    <col min="11017" max="11017" width="15.5703125" style="173" bestFit="1" customWidth="1"/>
    <col min="11018" max="11018" width="16.140625" style="173" customWidth="1"/>
    <col min="11019" max="11019" width="18.85546875" style="173" customWidth="1"/>
    <col min="11020" max="11020" width="14.5703125" style="173" customWidth="1"/>
    <col min="11021" max="11021" width="18.42578125" style="173" customWidth="1"/>
    <col min="11022" max="11022" width="17.5703125" style="173" customWidth="1"/>
    <col min="11023" max="11023" width="12.85546875" style="173" customWidth="1"/>
    <col min="11024" max="11024" width="11.5703125" style="173" customWidth="1"/>
    <col min="11025" max="11266" width="9.140625" style="173"/>
    <col min="11267" max="11267" width="50.5703125" style="173" customWidth="1"/>
    <col min="11268" max="11268" width="25.42578125" style="173" customWidth="1"/>
    <col min="11269" max="11269" width="18.42578125" style="173" customWidth="1"/>
    <col min="11270" max="11270" width="22.85546875" style="173" customWidth="1"/>
    <col min="11271" max="11271" width="26.42578125" style="173" customWidth="1"/>
    <col min="11272" max="11272" width="16.42578125" style="173" customWidth="1"/>
    <col min="11273" max="11273" width="15.5703125" style="173" bestFit="1" customWidth="1"/>
    <col min="11274" max="11274" width="16.140625" style="173" customWidth="1"/>
    <col min="11275" max="11275" width="18.85546875" style="173" customWidth="1"/>
    <col min="11276" max="11276" width="14.5703125" style="173" customWidth="1"/>
    <col min="11277" max="11277" width="18.42578125" style="173" customWidth="1"/>
    <col min="11278" max="11278" width="17.5703125" style="173" customWidth="1"/>
    <col min="11279" max="11279" width="12.85546875" style="173" customWidth="1"/>
    <col min="11280" max="11280" width="11.5703125" style="173" customWidth="1"/>
    <col min="11281" max="11522" width="9.140625" style="173"/>
    <col min="11523" max="11523" width="50.5703125" style="173" customWidth="1"/>
    <col min="11524" max="11524" width="25.42578125" style="173" customWidth="1"/>
    <col min="11525" max="11525" width="18.42578125" style="173" customWidth="1"/>
    <col min="11526" max="11526" width="22.85546875" style="173" customWidth="1"/>
    <col min="11527" max="11527" width="26.42578125" style="173" customWidth="1"/>
    <col min="11528" max="11528" width="16.42578125" style="173" customWidth="1"/>
    <col min="11529" max="11529" width="15.5703125" style="173" bestFit="1" customWidth="1"/>
    <col min="11530" max="11530" width="16.140625" style="173" customWidth="1"/>
    <col min="11531" max="11531" width="18.85546875" style="173" customWidth="1"/>
    <col min="11532" max="11532" width="14.5703125" style="173" customWidth="1"/>
    <col min="11533" max="11533" width="18.42578125" style="173" customWidth="1"/>
    <col min="11534" max="11534" width="17.5703125" style="173" customWidth="1"/>
    <col min="11535" max="11535" width="12.85546875" style="173" customWidth="1"/>
    <col min="11536" max="11536" width="11.5703125" style="173" customWidth="1"/>
    <col min="11537" max="11778" width="9.140625" style="173"/>
    <col min="11779" max="11779" width="50.5703125" style="173" customWidth="1"/>
    <col min="11780" max="11780" width="25.42578125" style="173" customWidth="1"/>
    <col min="11781" max="11781" width="18.42578125" style="173" customWidth="1"/>
    <col min="11782" max="11782" width="22.85546875" style="173" customWidth="1"/>
    <col min="11783" max="11783" width="26.42578125" style="173" customWidth="1"/>
    <col min="11784" max="11784" width="16.42578125" style="173" customWidth="1"/>
    <col min="11785" max="11785" width="15.5703125" style="173" bestFit="1" customWidth="1"/>
    <col min="11786" max="11786" width="16.140625" style="173" customWidth="1"/>
    <col min="11787" max="11787" width="18.85546875" style="173" customWidth="1"/>
    <col min="11788" max="11788" width="14.5703125" style="173" customWidth="1"/>
    <col min="11789" max="11789" width="18.42578125" style="173" customWidth="1"/>
    <col min="11790" max="11790" width="17.5703125" style="173" customWidth="1"/>
    <col min="11791" max="11791" width="12.85546875" style="173" customWidth="1"/>
    <col min="11792" max="11792" width="11.5703125" style="173" customWidth="1"/>
    <col min="11793" max="12034" width="9.140625" style="173"/>
    <col min="12035" max="12035" width="50.5703125" style="173" customWidth="1"/>
    <col min="12036" max="12036" width="25.42578125" style="173" customWidth="1"/>
    <col min="12037" max="12037" width="18.42578125" style="173" customWidth="1"/>
    <col min="12038" max="12038" width="22.85546875" style="173" customWidth="1"/>
    <col min="12039" max="12039" width="26.42578125" style="173" customWidth="1"/>
    <col min="12040" max="12040" width="16.42578125" style="173" customWidth="1"/>
    <col min="12041" max="12041" width="15.5703125" style="173" bestFit="1" customWidth="1"/>
    <col min="12042" max="12042" width="16.140625" style="173" customWidth="1"/>
    <col min="12043" max="12043" width="18.85546875" style="173" customWidth="1"/>
    <col min="12044" max="12044" width="14.5703125" style="173" customWidth="1"/>
    <col min="12045" max="12045" width="18.42578125" style="173" customWidth="1"/>
    <col min="12046" max="12046" width="17.5703125" style="173" customWidth="1"/>
    <col min="12047" max="12047" width="12.85546875" style="173" customWidth="1"/>
    <col min="12048" max="12048" width="11.5703125" style="173" customWidth="1"/>
    <col min="12049" max="12290" width="9.140625" style="173"/>
    <col min="12291" max="12291" width="50.5703125" style="173" customWidth="1"/>
    <col min="12292" max="12292" width="25.42578125" style="173" customWidth="1"/>
    <col min="12293" max="12293" width="18.42578125" style="173" customWidth="1"/>
    <col min="12294" max="12294" width="22.85546875" style="173" customWidth="1"/>
    <col min="12295" max="12295" width="26.42578125" style="173" customWidth="1"/>
    <col min="12296" max="12296" width="16.42578125" style="173" customWidth="1"/>
    <col min="12297" max="12297" width="15.5703125" style="173" bestFit="1" customWidth="1"/>
    <col min="12298" max="12298" width="16.140625" style="173" customWidth="1"/>
    <col min="12299" max="12299" width="18.85546875" style="173" customWidth="1"/>
    <col min="12300" max="12300" width="14.5703125" style="173" customWidth="1"/>
    <col min="12301" max="12301" width="18.42578125" style="173" customWidth="1"/>
    <col min="12302" max="12302" width="17.5703125" style="173" customWidth="1"/>
    <col min="12303" max="12303" width="12.85546875" style="173" customWidth="1"/>
    <col min="12304" max="12304" width="11.5703125" style="173" customWidth="1"/>
    <col min="12305" max="12546" width="9.140625" style="173"/>
    <col min="12547" max="12547" width="50.5703125" style="173" customWidth="1"/>
    <col min="12548" max="12548" width="25.42578125" style="173" customWidth="1"/>
    <col min="12549" max="12549" width="18.42578125" style="173" customWidth="1"/>
    <col min="12550" max="12550" width="22.85546875" style="173" customWidth="1"/>
    <col min="12551" max="12551" width="26.42578125" style="173" customWidth="1"/>
    <col min="12552" max="12552" width="16.42578125" style="173" customWidth="1"/>
    <col min="12553" max="12553" width="15.5703125" style="173" bestFit="1" customWidth="1"/>
    <col min="12554" max="12554" width="16.140625" style="173" customWidth="1"/>
    <col min="12555" max="12555" width="18.85546875" style="173" customWidth="1"/>
    <col min="12556" max="12556" width="14.5703125" style="173" customWidth="1"/>
    <col min="12557" max="12557" width="18.42578125" style="173" customWidth="1"/>
    <col min="12558" max="12558" width="17.5703125" style="173" customWidth="1"/>
    <col min="12559" max="12559" width="12.85546875" style="173" customWidth="1"/>
    <col min="12560" max="12560" width="11.5703125" style="173" customWidth="1"/>
    <col min="12561" max="12802" width="9.140625" style="173"/>
    <col min="12803" max="12803" width="50.5703125" style="173" customWidth="1"/>
    <col min="12804" max="12804" width="25.42578125" style="173" customWidth="1"/>
    <col min="12805" max="12805" width="18.42578125" style="173" customWidth="1"/>
    <col min="12806" max="12806" width="22.85546875" style="173" customWidth="1"/>
    <col min="12807" max="12807" width="26.42578125" style="173" customWidth="1"/>
    <col min="12808" max="12808" width="16.42578125" style="173" customWidth="1"/>
    <col min="12809" max="12809" width="15.5703125" style="173" bestFit="1" customWidth="1"/>
    <col min="12810" max="12810" width="16.140625" style="173" customWidth="1"/>
    <col min="12811" max="12811" width="18.85546875" style="173" customWidth="1"/>
    <col min="12812" max="12812" width="14.5703125" style="173" customWidth="1"/>
    <col min="12813" max="12813" width="18.42578125" style="173" customWidth="1"/>
    <col min="12814" max="12814" width="17.5703125" style="173" customWidth="1"/>
    <col min="12815" max="12815" width="12.85546875" style="173" customWidth="1"/>
    <col min="12816" max="12816" width="11.5703125" style="173" customWidth="1"/>
    <col min="12817" max="13058" width="9.140625" style="173"/>
    <col min="13059" max="13059" width="50.5703125" style="173" customWidth="1"/>
    <col min="13060" max="13060" width="25.42578125" style="173" customWidth="1"/>
    <col min="13061" max="13061" width="18.42578125" style="173" customWidth="1"/>
    <col min="13062" max="13062" width="22.85546875" style="173" customWidth="1"/>
    <col min="13063" max="13063" width="26.42578125" style="173" customWidth="1"/>
    <col min="13064" max="13064" width="16.42578125" style="173" customWidth="1"/>
    <col min="13065" max="13065" width="15.5703125" style="173" bestFit="1" customWidth="1"/>
    <col min="13066" max="13066" width="16.140625" style="173" customWidth="1"/>
    <col min="13067" max="13067" width="18.85546875" style="173" customWidth="1"/>
    <col min="13068" max="13068" width="14.5703125" style="173" customWidth="1"/>
    <col min="13069" max="13069" width="18.42578125" style="173" customWidth="1"/>
    <col min="13070" max="13070" width="17.5703125" style="173" customWidth="1"/>
    <col min="13071" max="13071" width="12.85546875" style="173" customWidth="1"/>
    <col min="13072" max="13072" width="11.5703125" style="173" customWidth="1"/>
    <col min="13073" max="13314" width="9.140625" style="173"/>
    <col min="13315" max="13315" width="50.5703125" style="173" customWidth="1"/>
    <col min="13316" max="13316" width="25.42578125" style="173" customWidth="1"/>
    <col min="13317" max="13317" width="18.42578125" style="173" customWidth="1"/>
    <col min="13318" max="13318" width="22.85546875" style="173" customWidth="1"/>
    <col min="13319" max="13319" width="26.42578125" style="173" customWidth="1"/>
    <col min="13320" max="13320" width="16.42578125" style="173" customWidth="1"/>
    <col min="13321" max="13321" width="15.5703125" style="173" bestFit="1" customWidth="1"/>
    <col min="13322" max="13322" width="16.140625" style="173" customWidth="1"/>
    <col min="13323" max="13323" width="18.85546875" style="173" customWidth="1"/>
    <col min="13324" max="13324" width="14.5703125" style="173" customWidth="1"/>
    <col min="13325" max="13325" width="18.42578125" style="173" customWidth="1"/>
    <col min="13326" max="13326" width="17.5703125" style="173" customWidth="1"/>
    <col min="13327" max="13327" width="12.85546875" style="173" customWidth="1"/>
    <col min="13328" max="13328" width="11.5703125" style="173" customWidth="1"/>
    <col min="13329" max="13570" width="9.140625" style="173"/>
    <col min="13571" max="13571" width="50.5703125" style="173" customWidth="1"/>
    <col min="13572" max="13572" width="25.42578125" style="173" customWidth="1"/>
    <col min="13573" max="13573" width="18.42578125" style="173" customWidth="1"/>
    <col min="13574" max="13574" width="22.85546875" style="173" customWidth="1"/>
    <col min="13575" max="13575" width="26.42578125" style="173" customWidth="1"/>
    <col min="13576" max="13576" width="16.42578125" style="173" customWidth="1"/>
    <col min="13577" max="13577" width="15.5703125" style="173" bestFit="1" customWidth="1"/>
    <col min="13578" max="13578" width="16.140625" style="173" customWidth="1"/>
    <col min="13579" max="13579" width="18.85546875" style="173" customWidth="1"/>
    <col min="13580" max="13580" width="14.5703125" style="173" customWidth="1"/>
    <col min="13581" max="13581" width="18.42578125" style="173" customWidth="1"/>
    <col min="13582" max="13582" width="17.5703125" style="173" customWidth="1"/>
    <col min="13583" max="13583" width="12.85546875" style="173" customWidth="1"/>
    <col min="13584" max="13584" width="11.5703125" style="173" customWidth="1"/>
    <col min="13585" max="13826" width="9.140625" style="173"/>
    <col min="13827" max="13827" width="50.5703125" style="173" customWidth="1"/>
    <col min="13828" max="13828" width="25.42578125" style="173" customWidth="1"/>
    <col min="13829" max="13829" width="18.42578125" style="173" customWidth="1"/>
    <col min="13830" max="13830" width="22.85546875" style="173" customWidth="1"/>
    <col min="13831" max="13831" width="26.42578125" style="173" customWidth="1"/>
    <col min="13832" max="13832" width="16.42578125" style="173" customWidth="1"/>
    <col min="13833" max="13833" width="15.5703125" style="173" bestFit="1" customWidth="1"/>
    <col min="13834" max="13834" width="16.140625" style="173" customWidth="1"/>
    <col min="13835" max="13835" width="18.85546875" style="173" customWidth="1"/>
    <col min="13836" max="13836" width="14.5703125" style="173" customWidth="1"/>
    <col min="13837" max="13837" width="18.42578125" style="173" customWidth="1"/>
    <col min="13838" max="13838" width="17.5703125" style="173" customWidth="1"/>
    <col min="13839" max="13839" width="12.85546875" style="173" customWidth="1"/>
    <col min="13840" max="13840" width="11.5703125" style="173" customWidth="1"/>
    <col min="13841" max="14082" width="9.140625" style="173"/>
    <col min="14083" max="14083" width="50.5703125" style="173" customWidth="1"/>
    <col min="14084" max="14084" width="25.42578125" style="173" customWidth="1"/>
    <col min="14085" max="14085" width="18.42578125" style="173" customWidth="1"/>
    <col min="14086" max="14086" width="22.85546875" style="173" customWidth="1"/>
    <col min="14087" max="14087" width="26.42578125" style="173" customWidth="1"/>
    <col min="14088" max="14088" width="16.42578125" style="173" customWidth="1"/>
    <col min="14089" max="14089" width="15.5703125" style="173" bestFit="1" customWidth="1"/>
    <col min="14090" max="14090" width="16.140625" style="173" customWidth="1"/>
    <col min="14091" max="14091" width="18.85546875" style="173" customWidth="1"/>
    <col min="14092" max="14092" width="14.5703125" style="173" customWidth="1"/>
    <col min="14093" max="14093" width="18.42578125" style="173" customWidth="1"/>
    <col min="14094" max="14094" width="17.5703125" style="173" customWidth="1"/>
    <col min="14095" max="14095" width="12.85546875" style="173" customWidth="1"/>
    <col min="14096" max="14096" width="11.5703125" style="173" customWidth="1"/>
    <col min="14097" max="14338" width="9.140625" style="173"/>
    <col min="14339" max="14339" width="50.5703125" style="173" customWidth="1"/>
    <col min="14340" max="14340" width="25.42578125" style="173" customWidth="1"/>
    <col min="14341" max="14341" width="18.42578125" style="173" customWidth="1"/>
    <col min="14342" max="14342" width="22.85546875" style="173" customWidth="1"/>
    <col min="14343" max="14343" width="26.42578125" style="173" customWidth="1"/>
    <col min="14344" max="14344" width="16.42578125" style="173" customWidth="1"/>
    <col min="14345" max="14345" width="15.5703125" style="173" bestFit="1" customWidth="1"/>
    <col min="14346" max="14346" width="16.140625" style="173" customWidth="1"/>
    <col min="14347" max="14347" width="18.85546875" style="173" customWidth="1"/>
    <col min="14348" max="14348" width="14.5703125" style="173" customWidth="1"/>
    <col min="14349" max="14349" width="18.42578125" style="173" customWidth="1"/>
    <col min="14350" max="14350" width="17.5703125" style="173" customWidth="1"/>
    <col min="14351" max="14351" width="12.85546875" style="173" customWidth="1"/>
    <col min="14352" max="14352" width="11.5703125" style="173" customWidth="1"/>
    <col min="14353" max="14594" width="9.140625" style="173"/>
    <col min="14595" max="14595" width="50.5703125" style="173" customWidth="1"/>
    <col min="14596" max="14596" width="25.42578125" style="173" customWidth="1"/>
    <col min="14597" max="14597" width="18.42578125" style="173" customWidth="1"/>
    <col min="14598" max="14598" width="22.85546875" style="173" customWidth="1"/>
    <col min="14599" max="14599" width="26.42578125" style="173" customWidth="1"/>
    <col min="14600" max="14600" width="16.42578125" style="173" customWidth="1"/>
    <col min="14601" max="14601" width="15.5703125" style="173" bestFit="1" customWidth="1"/>
    <col min="14602" max="14602" width="16.140625" style="173" customWidth="1"/>
    <col min="14603" max="14603" width="18.85546875" style="173" customWidth="1"/>
    <col min="14604" max="14604" width="14.5703125" style="173" customWidth="1"/>
    <col min="14605" max="14605" width="18.42578125" style="173" customWidth="1"/>
    <col min="14606" max="14606" width="17.5703125" style="173" customWidth="1"/>
    <col min="14607" max="14607" width="12.85546875" style="173" customWidth="1"/>
    <col min="14608" max="14608" width="11.5703125" style="173" customWidth="1"/>
    <col min="14609" max="14850" width="9.140625" style="173"/>
    <col min="14851" max="14851" width="50.5703125" style="173" customWidth="1"/>
    <col min="14852" max="14852" width="25.42578125" style="173" customWidth="1"/>
    <col min="14853" max="14853" width="18.42578125" style="173" customWidth="1"/>
    <col min="14854" max="14854" width="22.85546875" style="173" customWidth="1"/>
    <col min="14855" max="14855" width="26.42578125" style="173" customWidth="1"/>
    <col min="14856" max="14856" width="16.42578125" style="173" customWidth="1"/>
    <col min="14857" max="14857" width="15.5703125" style="173" bestFit="1" customWidth="1"/>
    <col min="14858" max="14858" width="16.140625" style="173" customWidth="1"/>
    <col min="14859" max="14859" width="18.85546875" style="173" customWidth="1"/>
    <col min="14860" max="14860" width="14.5703125" style="173" customWidth="1"/>
    <col min="14861" max="14861" width="18.42578125" style="173" customWidth="1"/>
    <col min="14862" max="14862" width="17.5703125" style="173" customWidth="1"/>
    <col min="14863" max="14863" width="12.85546875" style="173" customWidth="1"/>
    <col min="14864" max="14864" width="11.5703125" style="173" customWidth="1"/>
    <col min="14865" max="15106" width="9.140625" style="173"/>
    <col min="15107" max="15107" width="50.5703125" style="173" customWidth="1"/>
    <col min="15108" max="15108" width="25.42578125" style="173" customWidth="1"/>
    <col min="15109" max="15109" width="18.42578125" style="173" customWidth="1"/>
    <col min="15110" max="15110" width="22.85546875" style="173" customWidth="1"/>
    <col min="15111" max="15111" width="26.42578125" style="173" customWidth="1"/>
    <col min="15112" max="15112" width="16.42578125" style="173" customWidth="1"/>
    <col min="15113" max="15113" width="15.5703125" style="173" bestFit="1" customWidth="1"/>
    <col min="15114" max="15114" width="16.140625" style="173" customWidth="1"/>
    <col min="15115" max="15115" width="18.85546875" style="173" customWidth="1"/>
    <col min="15116" max="15116" width="14.5703125" style="173" customWidth="1"/>
    <col min="15117" max="15117" width="18.42578125" style="173" customWidth="1"/>
    <col min="15118" max="15118" width="17.5703125" style="173" customWidth="1"/>
    <col min="15119" max="15119" width="12.85546875" style="173" customWidth="1"/>
    <col min="15120" max="15120" width="11.5703125" style="173" customWidth="1"/>
    <col min="15121" max="15362" width="9.140625" style="173"/>
    <col min="15363" max="15363" width="50.5703125" style="173" customWidth="1"/>
    <col min="15364" max="15364" width="25.42578125" style="173" customWidth="1"/>
    <col min="15365" max="15365" width="18.42578125" style="173" customWidth="1"/>
    <col min="15366" max="15366" width="22.85546875" style="173" customWidth="1"/>
    <col min="15367" max="15367" width="26.42578125" style="173" customWidth="1"/>
    <col min="15368" max="15368" width="16.42578125" style="173" customWidth="1"/>
    <col min="15369" max="15369" width="15.5703125" style="173" bestFit="1" customWidth="1"/>
    <col min="15370" max="15370" width="16.140625" style="173" customWidth="1"/>
    <col min="15371" max="15371" width="18.85546875" style="173" customWidth="1"/>
    <col min="15372" max="15372" width="14.5703125" style="173" customWidth="1"/>
    <col min="15373" max="15373" width="18.42578125" style="173" customWidth="1"/>
    <col min="15374" max="15374" width="17.5703125" style="173" customWidth="1"/>
    <col min="15375" max="15375" width="12.85546875" style="173" customWidth="1"/>
    <col min="15376" max="15376" width="11.5703125" style="173" customWidth="1"/>
    <col min="15377" max="15618" width="9.140625" style="173"/>
    <col min="15619" max="15619" width="50.5703125" style="173" customWidth="1"/>
    <col min="15620" max="15620" width="25.42578125" style="173" customWidth="1"/>
    <col min="15621" max="15621" width="18.42578125" style="173" customWidth="1"/>
    <col min="15622" max="15622" width="22.85546875" style="173" customWidth="1"/>
    <col min="15623" max="15623" width="26.42578125" style="173" customWidth="1"/>
    <col min="15624" max="15624" width="16.42578125" style="173" customWidth="1"/>
    <col min="15625" max="15625" width="15.5703125" style="173" bestFit="1" customWidth="1"/>
    <col min="15626" max="15626" width="16.140625" style="173" customWidth="1"/>
    <col min="15627" max="15627" width="18.85546875" style="173" customWidth="1"/>
    <col min="15628" max="15628" width="14.5703125" style="173" customWidth="1"/>
    <col min="15629" max="15629" width="18.42578125" style="173" customWidth="1"/>
    <col min="15630" max="15630" width="17.5703125" style="173" customWidth="1"/>
    <col min="15631" max="15631" width="12.85546875" style="173" customWidth="1"/>
    <col min="15632" max="15632" width="11.5703125" style="173" customWidth="1"/>
    <col min="15633" max="15874" width="9.140625" style="173"/>
    <col min="15875" max="15875" width="50.5703125" style="173" customWidth="1"/>
    <col min="15876" max="15876" width="25.42578125" style="173" customWidth="1"/>
    <col min="15877" max="15877" width="18.42578125" style="173" customWidth="1"/>
    <col min="15878" max="15878" width="22.85546875" style="173" customWidth="1"/>
    <col min="15879" max="15879" width="26.42578125" style="173" customWidth="1"/>
    <col min="15880" max="15880" width="16.42578125" style="173" customWidth="1"/>
    <col min="15881" max="15881" width="15.5703125" style="173" bestFit="1" customWidth="1"/>
    <col min="15882" max="15882" width="16.140625" style="173" customWidth="1"/>
    <col min="15883" max="15883" width="18.85546875" style="173" customWidth="1"/>
    <col min="15884" max="15884" width="14.5703125" style="173" customWidth="1"/>
    <col min="15885" max="15885" width="18.42578125" style="173" customWidth="1"/>
    <col min="15886" max="15886" width="17.5703125" style="173" customWidth="1"/>
    <col min="15887" max="15887" width="12.85546875" style="173" customWidth="1"/>
    <col min="15888" max="15888" width="11.5703125" style="173" customWidth="1"/>
    <col min="15889" max="16130" width="9.140625" style="173"/>
    <col min="16131" max="16131" width="50.5703125" style="173" customWidth="1"/>
    <col min="16132" max="16132" width="25.42578125" style="173" customWidth="1"/>
    <col min="16133" max="16133" width="18.42578125" style="173" customWidth="1"/>
    <col min="16134" max="16134" width="22.85546875" style="173" customWidth="1"/>
    <col min="16135" max="16135" width="26.42578125" style="173" customWidth="1"/>
    <col min="16136" max="16136" width="16.42578125" style="173" customWidth="1"/>
    <col min="16137" max="16137" width="15.5703125" style="173" bestFit="1" customWidth="1"/>
    <col min="16138" max="16138" width="16.140625" style="173" customWidth="1"/>
    <col min="16139" max="16139" width="18.85546875" style="173" customWidth="1"/>
    <col min="16140" max="16140" width="14.5703125" style="173" customWidth="1"/>
    <col min="16141" max="16141" width="18.42578125" style="173" customWidth="1"/>
    <col min="16142" max="16142" width="17.5703125" style="173" customWidth="1"/>
    <col min="16143" max="16143" width="12.85546875" style="173" customWidth="1"/>
    <col min="16144" max="16144" width="11.5703125" style="173" customWidth="1"/>
    <col min="16145" max="16384" width="9.140625" style="173"/>
  </cols>
  <sheetData>
    <row r="1" spans="1:13" s="155" customFormat="1">
      <c r="A1" s="154"/>
      <c r="B1" s="154"/>
      <c r="C1" s="154"/>
      <c r="D1" s="134" t="s">
        <v>39</v>
      </c>
      <c r="F1" s="156"/>
      <c r="G1" s="156"/>
      <c r="H1" s="156"/>
      <c r="I1" s="156"/>
    </row>
    <row r="2" spans="1:13" s="155" customFormat="1">
      <c r="A2" s="198" t="s">
        <v>125</v>
      </c>
      <c r="B2" s="198"/>
      <c r="C2" s="198"/>
      <c r="D2" s="198"/>
      <c r="F2" s="156"/>
      <c r="G2" s="156"/>
      <c r="H2" s="156"/>
      <c r="I2" s="156"/>
    </row>
    <row r="3" spans="1:13" s="155" customFormat="1">
      <c r="A3" s="198" t="s">
        <v>148</v>
      </c>
      <c r="B3" s="198"/>
      <c r="C3" s="198"/>
      <c r="D3" s="198"/>
      <c r="F3" s="156"/>
      <c r="G3" s="156"/>
      <c r="H3" s="156"/>
      <c r="I3" s="156"/>
    </row>
    <row r="4" spans="1:13" s="155" customFormat="1">
      <c r="A4" s="157"/>
      <c r="B4" s="157"/>
      <c r="C4" s="157"/>
      <c r="D4" s="158"/>
      <c r="F4" s="156"/>
      <c r="G4" s="156"/>
      <c r="H4" s="156"/>
      <c r="I4" s="156"/>
    </row>
    <row r="5" spans="1:13" s="155" customFormat="1" ht="70.5" customHeight="1">
      <c r="A5" s="197" t="s">
        <v>168</v>
      </c>
      <c r="B5" s="197"/>
      <c r="C5" s="197"/>
      <c r="D5" s="197"/>
      <c r="E5" s="139"/>
      <c r="F5" s="159"/>
      <c r="G5" s="156"/>
      <c r="H5" s="156"/>
      <c r="I5" s="156"/>
    </row>
    <row r="6" spans="1:13" s="155" customFormat="1">
      <c r="E6" s="160"/>
      <c r="F6" s="159"/>
      <c r="G6" s="156"/>
      <c r="H6" s="156"/>
      <c r="I6" s="156"/>
    </row>
    <row r="7" spans="1:13" s="155" customFormat="1">
      <c r="A7" s="161"/>
      <c r="B7" s="161"/>
      <c r="C7" s="199" t="s">
        <v>149</v>
      </c>
      <c r="D7" s="199"/>
      <c r="F7" s="156"/>
      <c r="G7" s="156"/>
      <c r="H7" s="156"/>
      <c r="I7" s="156"/>
    </row>
    <row r="8" spans="1:13" s="162" customFormat="1" ht="14.25">
      <c r="A8" s="200" t="s">
        <v>154</v>
      </c>
      <c r="B8" s="202" t="s">
        <v>169</v>
      </c>
      <c r="C8" s="202"/>
      <c r="D8" s="203"/>
      <c r="F8" s="163"/>
      <c r="G8" s="163"/>
      <c r="H8" s="163"/>
      <c r="I8" s="163"/>
    </row>
    <row r="9" spans="1:13" s="162" customFormat="1" ht="14.25">
      <c r="A9" s="201"/>
      <c r="B9" s="204"/>
      <c r="C9" s="204"/>
      <c r="D9" s="205"/>
      <c r="F9" s="163"/>
      <c r="G9" s="163"/>
      <c r="H9" s="163"/>
      <c r="I9" s="163"/>
    </row>
    <row r="10" spans="1:13" s="162" customFormat="1" ht="14.25">
      <c r="A10" s="164" t="s">
        <v>155</v>
      </c>
      <c r="B10" s="52" t="s">
        <v>35</v>
      </c>
      <c r="C10" s="52" t="s">
        <v>156</v>
      </c>
      <c r="D10" s="52" t="s">
        <v>0</v>
      </c>
      <c r="E10" s="165"/>
      <c r="F10" s="165"/>
      <c r="G10" s="166"/>
      <c r="H10" s="163"/>
      <c r="I10" s="163"/>
    </row>
    <row r="11" spans="1:13" ht="14.25">
      <c r="A11" s="164" t="s">
        <v>37</v>
      </c>
      <c r="B11" s="167">
        <f t="shared" ref="B11:D11" si="0">B13</f>
        <v>348552.37</v>
      </c>
      <c r="C11" s="167">
        <f t="shared" si="0"/>
        <v>348552.37</v>
      </c>
      <c r="D11" s="167">
        <f t="shared" si="0"/>
        <v>348552.37</v>
      </c>
      <c r="E11" s="168"/>
      <c r="F11" s="169"/>
      <c r="G11" s="169"/>
      <c r="I11" s="171"/>
      <c r="J11" s="172"/>
      <c r="M11" s="174"/>
    </row>
    <row r="12" spans="1:13" ht="14.25">
      <c r="A12" s="175" t="s">
        <v>157</v>
      </c>
      <c r="B12" s="164"/>
      <c r="C12" s="164"/>
      <c r="D12" s="176"/>
      <c r="F12" s="169"/>
      <c r="G12" s="177"/>
      <c r="I12" s="178"/>
      <c r="J12" s="172"/>
      <c r="M12" s="179"/>
    </row>
    <row r="13" spans="1:13">
      <c r="A13" s="180" t="s">
        <v>158</v>
      </c>
      <c r="B13" s="167">
        <f>82873.7+71843.7+142209.6+51625.37</f>
        <v>348552.37</v>
      </c>
      <c r="C13" s="167">
        <f>82873.7+71843.7+142209.6+51625.37</f>
        <v>348552.37</v>
      </c>
      <c r="D13" s="167">
        <f>82873.7+71843.7+142209.6+51625.37</f>
        <v>348552.37</v>
      </c>
      <c r="E13" s="172"/>
      <c r="F13" s="181"/>
      <c r="I13" s="178"/>
      <c r="M13" s="168"/>
    </row>
    <row r="14" spans="1:13">
      <c r="D14" s="182"/>
    </row>
    <row r="15" spans="1:13" ht="14.25">
      <c r="D15" s="182"/>
      <c r="G15" s="169"/>
    </row>
    <row r="18" spans="4:9">
      <c r="D18" s="183"/>
    </row>
    <row r="19" spans="4:9">
      <c r="F19" s="173"/>
      <c r="G19" s="173"/>
      <c r="H19" s="173"/>
      <c r="I19" s="173"/>
    </row>
    <row r="20" spans="4:9">
      <c r="F20" s="173"/>
      <c r="G20" s="173"/>
      <c r="H20" s="173"/>
      <c r="I20" s="173"/>
    </row>
    <row r="21" spans="4:9">
      <c r="F21" s="173"/>
      <c r="G21" s="173"/>
      <c r="H21" s="173"/>
      <c r="I21" s="173"/>
    </row>
    <row r="22" spans="4:9">
      <c r="F22" s="173"/>
      <c r="G22" s="173"/>
      <c r="H22" s="173"/>
      <c r="I22" s="173"/>
    </row>
  </sheetData>
  <mergeCells count="6">
    <mergeCell ref="A2:D2"/>
    <mergeCell ref="A3:D3"/>
    <mergeCell ref="A5:D5"/>
    <mergeCell ref="C7:D7"/>
    <mergeCell ref="A8:A9"/>
    <mergeCell ref="B8:D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P36"/>
  <sheetViews>
    <sheetView topLeftCell="A16" zoomScaleNormal="100" workbookViewId="0">
      <selection activeCell="G18" sqref="G18:G22"/>
    </sheetView>
  </sheetViews>
  <sheetFormatPr defaultColWidth="9.140625" defaultRowHeight="13.5"/>
  <cols>
    <col min="1" max="1" width="5.42578125" style="14" customWidth="1"/>
    <col min="2" max="2" width="8.85546875" style="14" bestFit="1" customWidth="1"/>
    <col min="3" max="3" width="12.85546875" style="14" bestFit="1" customWidth="1"/>
    <col min="4" max="4" width="84.7109375" style="14" customWidth="1"/>
    <col min="5" max="5" width="13" style="14" customWidth="1"/>
    <col min="6" max="6" width="13.140625" style="14" bestFit="1" customWidth="1"/>
    <col min="7" max="7" width="14.42578125" style="14" customWidth="1"/>
    <col min="8" max="16384" width="9.140625" style="14"/>
  </cols>
  <sheetData>
    <row r="2" spans="2:198">
      <c r="G2" s="75" t="s">
        <v>38</v>
      </c>
    </row>
    <row r="3" spans="2:198">
      <c r="D3" s="206" t="s">
        <v>124</v>
      </c>
      <c r="E3" s="206"/>
      <c r="F3" s="206"/>
      <c r="G3" s="206"/>
    </row>
    <row r="4" spans="2:198">
      <c r="C4" s="15"/>
      <c r="D4" s="16"/>
      <c r="E4" s="16"/>
      <c r="F4" s="16"/>
      <c r="G4" s="37" t="s">
        <v>15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</row>
    <row r="5" spans="2:198" ht="78" customHeight="1">
      <c r="B5" s="207" t="s">
        <v>126</v>
      </c>
      <c r="C5" s="207"/>
      <c r="D5" s="207"/>
      <c r="E5" s="207"/>
      <c r="F5" s="207"/>
      <c r="G5" s="207"/>
    </row>
    <row r="6" spans="2:198" ht="59.25" customHeight="1">
      <c r="B6" s="208" t="s">
        <v>1</v>
      </c>
      <c r="C6" s="209"/>
      <c r="D6" s="210" t="s">
        <v>23</v>
      </c>
      <c r="E6" s="215" t="s">
        <v>43</v>
      </c>
      <c r="F6" s="215"/>
      <c r="G6" s="216"/>
    </row>
    <row r="7" spans="2:198" ht="27">
      <c r="B7" s="19" t="s">
        <v>20</v>
      </c>
      <c r="C7" s="19" t="s">
        <v>21</v>
      </c>
      <c r="D7" s="211"/>
      <c r="E7" s="52" t="s">
        <v>35</v>
      </c>
      <c r="F7" s="52" t="s">
        <v>36</v>
      </c>
      <c r="G7" s="18" t="s">
        <v>0</v>
      </c>
    </row>
    <row r="8" spans="2:198" ht="14.25">
      <c r="B8" s="20"/>
      <c r="C8" s="20"/>
      <c r="D8" s="21" t="s">
        <v>22</v>
      </c>
      <c r="E8" s="22">
        <f>+E9+E23</f>
        <v>348552.4</v>
      </c>
      <c r="F8" s="22">
        <f t="shared" ref="F8:G8" si="0">+F9+F23</f>
        <v>348552.4</v>
      </c>
      <c r="G8" s="22">
        <f t="shared" si="0"/>
        <v>348552.4</v>
      </c>
    </row>
    <row r="9" spans="2:198" ht="14.25">
      <c r="B9" s="20"/>
      <c r="C9" s="23"/>
      <c r="D9" s="21" t="s">
        <v>63</v>
      </c>
      <c r="E9" s="22">
        <f t="shared" ref="E9:G9" si="1">E11</f>
        <v>348552.4</v>
      </c>
      <c r="F9" s="22">
        <f t="shared" si="1"/>
        <v>348552.4</v>
      </c>
      <c r="G9" s="22">
        <f t="shared" si="1"/>
        <v>395706.8</v>
      </c>
    </row>
    <row r="10" spans="2:198">
      <c r="B10" s="224">
        <v>1103</v>
      </c>
      <c r="C10" s="227"/>
      <c r="D10" s="66" t="s">
        <v>84</v>
      </c>
      <c r="E10" s="50"/>
      <c r="F10" s="50"/>
      <c r="G10" s="50"/>
    </row>
    <row r="11" spans="2:198" ht="27">
      <c r="B11" s="225"/>
      <c r="C11" s="228"/>
      <c r="D11" s="29" t="s">
        <v>83</v>
      </c>
      <c r="E11" s="221">
        <f t="shared" ref="E11:G11" si="2">E18</f>
        <v>348552.4</v>
      </c>
      <c r="F11" s="212">
        <f t="shared" si="2"/>
        <v>348552.4</v>
      </c>
      <c r="G11" s="212">
        <f t="shared" si="2"/>
        <v>395706.8</v>
      </c>
    </row>
    <row r="12" spans="2:198" ht="13.5" customHeight="1">
      <c r="B12" s="225"/>
      <c r="C12" s="228"/>
      <c r="D12" s="66" t="s">
        <v>85</v>
      </c>
      <c r="E12" s="222"/>
      <c r="F12" s="213"/>
      <c r="G12" s="213"/>
    </row>
    <row r="13" spans="2:198" ht="27">
      <c r="B13" s="225"/>
      <c r="C13" s="228"/>
      <c r="D13" s="29" t="s">
        <v>86</v>
      </c>
      <c r="E13" s="222"/>
      <c r="F13" s="213"/>
      <c r="G13" s="213"/>
    </row>
    <row r="14" spans="2:198" ht="13.5" customHeight="1">
      <c r="B14" s="225"/>
      <c r="C14" s="228"/>
      <c r="D14" s="66" t="s">
        <v>87</v>
      </c>
      <c r="E14" s="222"/>
      <c r="F14" s="213"/>
      <c r="G14" s="213"/>
    </row>
    <row r="15" spans="2:198" ht="45" customHeight="1">
      <c r="B15" s="226"/>
      <c r="C15" s="229"/>
      <c r="D15" s="29" t="s">
        <v>88</v>
      </c>
      <c r="E15" s="223"/>
      <c r="F15" s="214"/>
      <c r="G15" s="214"/>
    </row>
    <row r="16" spans="2:198" ht="14.25">
      <c r="B16" s="220" t="s">
        <v>24</v>
      </c>
      <c r="C16" s="220"/>
      <c r="D16" s="220"/>
      <c r="E16" s="74"/>
      <c r="F16" s="74"/>
      <c r="G16" s="10"/>
    </row>
    <row r="17" spans="2:7" ht="14.25">
      <c r="B17" s="74"/>
      <c r="C17" s="126">
        <v>21001</v>
      </c>
      <c r="D17" s="12" t="s">
        <v>108</v>
      </c>
      <c r="E17" s="50"/>
      <c r="F17" s="50"/>
      <c r="G17" s="50"/>
    </row>
    <row r="18" spans="2:7" ht="18.75" customHeight="1">
      <c r="B18" s="74"/>
      <c r="C18" s="87"/>
      <c r="D18" s="124" t="s">
        <v>109</v>
      </c>
      <c r="E18" s="217">
        <v>348552.4</v>
      </c>
      <c r="F18" s="217">
        <v>348552.4</v>
      </c>
      <c r="G18" s="217">
        <f>+'5'!I20</f>
        <v>395706.8</v>
      </c>
    </row>
    <row r="19" spans="2:7" ht="14.25">
      <c r="B19" s="74"/>
      <c r="C19" s="87"/>
      <c r="D19" s="12" t="s">
        <v>110</v>
      </c>
      <c r="E19" s="218"/>
      <c r="F19" s="218"/>
      <c r="G19" s="218"/>
    </row>
    <row r="20" spans="2:7" ht="30.75" customHeight="1">
      <c r="B20" s="74"/>
      <c r="C20" s="87"/>
      <c r="D20" s="59" t="s">
        <v>111</v>
      </c>
      <c r="E20" s="218"/>
      <c r="F20" s="218"/>
      <c r="G20" s="218"/>
    </row>
    <row r="21" spans="2:7" ht="14.25">
      <c r="B21" s="74"/>
      <c r="C21" s="87"/>
      <c r="D21" s="12" t="s">
        <v>112</v>
      </c>
      <c r="E21" s="218"/>
      <c r="F21" s="218"/>
      <c r="G21" s="218"/>
    </row>
    <row r="22" spans="2:7" ht="27">
      <c r="B22" s="74"/>
      <c r="C22" s="87"/>
      <c r="D22" s="59" t="s">
        <v>121</v>
      </c>
      <c r="E22" s="219"/>
      <c r="F22" s="219"/>
      <c r="G22" s="219"/>
    </row>
    <row r="23" spans="2:7" ht="14.25">
      <c r="B23" s="20"/>
      <c r="C23" s="23"/>
      <c r="D23" s="21" t="s">
        <v>44</v>
      </c>
      <c r="E23" s="22">
        <f t="shared" ref="E23:G23" si="3">E25</f>
        <v>0</v>
      </c>
      <c r="F23" s="22">
        <f t="shared" si="3"/>
        <v>0</v>
      </c>
      <c r="G23" s="22">
        <f t="shared" si="3"/>
        <v>-47154.399999999965</v>
      </c>
    </row>
    <row r="24" spans="2:7">
      <c r="B24" s="224">
        <v>1139</v>
      </c>
      <c r="C24" s="227"/>
      <c r="D24" s="12" t="s">
        <v>51</v>
      </c>
      <c r="E24" s="50"/>
      <c r="F24" s="50"/>
      <c r="G24" s="50"/>
    </row>
    <row r="25" spans="2:7" ht="14.25">
      <c r="B25" s="225"/>
      <c r="C25" s="228"/>
      <c r="D25" s="11" t="s">
        <v>45</v>
      </c>
      <c r="E25" s="221">
        <f>+E32</f>
        <v>0</v>
      </c>
      <c r="F25" s="221">
        <f t="shared" ref="F25:G25" si="4">+F32</f>
        <v>0</v>
      </c>
      <c r="G25" s="221">
        <f t="shared" si="4"/>
        <v>-47154.399999999965</v>
      </c>
    </row>
    <row r="26" spans="2:7" ht="13.5" customHeight="1">
      <c r="B26" s="225"/>
      <c r="C26" s="228"/>
      <c r="D26" s="12" t="s">
        <v>52</v>
      </c>
      <c r="E26" s="222"/>
      <c r="F26" s="222"/>
      <c r="G26" s="222"/>
    </row>
    <row r="27" spans="2:7" ht="13.5" customHeight="1">
      <c r="B27" s="225"/>
      <c r="C27" s="228"/>
      <c r="D27" s="13" t="s">
        <v>46</v>
      </c>
      <c r="E27" s="222"/>
      <c r="F27" s="222"/>
      <c r="G27" s="222"/>
    </row>
    <row r="28" spans="2:7" ht="13.5" customHeight="1">
      <c r="B28" s="225"/>
      <c r="C28" s="228"/>
      <c r="D28" s="12" t="s">
        <v>53</v>
      </c>
      <c r="E28" s="222"/>
      <c r="F28" s="222"/>
      <c r="G28" s="222"/>
    </row>
    <row r="29" spans="2:7" ht="13.5" customHeight="1">
      <c r="B29" s="226"/>
      <c r="C29" s="229"/>
      <c r="D29" s="13" t="s">
        <v>47</v>
      </c>
      <c r="E29" s="223"/>
      <c r="F29" s="223"/>
      <c r="G29" s="223"/>
    </row>
    <row r="30" spans="2:7" ht="14.25">
      <c r="B30" s="220" t="s">
        <v>24</v>
      </c>
      <c r="C30" s="220"/>
      <c r="D30" s="220"/>
      <c r="E30" s="74"/>
      <c r="F30" s="74"/>
      <c r="G30" s="10"/>
    </row>
    <row r="31" spans="2:7" ht="14.25">
      <c r="B31" s="74"/>
      <c r="C31" s="74">
        <v>11001</v>
      </c>
      <c r="D31" s="12" t="s">
        <v>54</v>
      </c>
      <c r="E31" s="50"/>
      <c r="F31" s="50"/>
      <c r="G31" s="50"/>
    </row>
    <row r="32" spans="2:7" ht="14.25">
      <c r="B32" s="74"/>
      <c r="C32" s="74"/>
      <c r="D32" s="11" t="s">
        <v>45</v>
      </c>
      <c r="E32" s="221">
        <f>+'5'!G46</f>
        <v>0</v>
      </c>
      <c r="F32" s="221">
        <f>+'5'!H46</f>
        <v>0</v>
      </c>
      <c r="G32" s="221">
        <f>+'5'!I46</f>
        <v>-47154.399999999965</v>
      </c>
    </row>
    <row r="33" spans="2:7" ht="14.25">
      <c r="B33" s="74"/>
      <c r="C33" s="74"/>
      <c r="D33" s="12" t="s">
        <v>55</v>
      </c>
      <c r="E33" s="222"/>
      <c r="F33" s="222"/>
      <c r="G33" s="222"/>
    </row>
    <row r="34" spans="2:7" ht="40.5">
      <c r="B34" s="74"/>
      <c r="C34" s="74"/>
      <c r="D34" s="13" t="s">
        <v>48</v>
      </c>
      <c r="E34" s="222"/>
      <c r="F34" s="222"/>
      <c r="G34" s="222"/>
    </row>
    <row r="35" spans="2:7" ht="14.25">
      <c r="B35" s="74"/>
      <c r="C35" s="74"/>
      <c r="D35" s="12" t="s">
        <v>49</v>
      </c>
      <c r="E35" s="222"/>
      <c r="F35" s="222"/>
      <c r="G35" s="222"/>
    </row>
    <row r="36" spans="2:7" ht="14.25">
      <c r="B36" s="74"/>
      <c r="C36" s="74"/>
      <c r="D36" s="13" t="s">
        <v>50</v>
      </c>
      <c r="E36" s="223"/>
      <c r="F36" s="223"/>
      <c r="G36" s="223"/>
    </row>
  </sheetData>
  <mergeCells count="23">
    <mergeCell ref="E25:E29"/>
    <mergeCell ref="F25:F29"/>
    <mergeCell ref="G25:G29"/>
    <mergeCell ref="E32:E36"/>
    <mergeCell ref="F32:F36"/>
    <mergeCell ref="G32:G36"/>
    <mergeCell ref="B30:D30"/>
    <mergeCell ref="B10:B15"/>
    <mergeCell ref="C10:C15"/>
    <mergeCell ref="B24:B29"/>
    <mergeCell ref="C24:C29"/>
    <mergeCell ref="G18:G22"/>
    <mergeCell ref="F11:F15"/>
    <mergeCell ref="B16:D16"/>
    <mergeCell ref="E11:E15"/>
    <mergeCell ref="E18:E22"/>
    <mergeCell ref="F18:F22"/>
    <mergeCell ref="D3:G3"/>
    <mergeCell ref="B5:G5"/>
    <mergeCell ref="B6:C6"/>
    <mergeCell ref="D6:D7"/>
    <mergeCell ref="G11:G15"/>
    <mergeCell ref="E6:G6"/>
  </mergeCells>
  <pageMargins left="0" right="0" top="0" bottom="0" header="0.31496062992126" footer="0.31496062992126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D16" sqref="D16"/>
    </sheetView>
  </sheetViews>
  <sheetFormatPr defaultColWidth="8.85546875" defaultRowHeight="17.25"/>
  <cols>
    <col min="1" max="2" width="8.85546875" style="102"/>
    <col min="3" max="3" width="47.28515625" style="102" customWidth="1"/>
    <col min="4" max="4" width="17.42578125" style="102" customWidth="1"/>
    <col min="5" max="6" width="20.85546875" style="102" customWidth="1"/>
    <col min="7" max="16384" width="8.85546875" style="102"/>
  </cols>
  <sheetData>
    <row r="1" spans="1:6">
      <c r="C1" s="6"/>
      <c r="D1" s="230" t="s">
        <v>29</v>
      </c>
      <c r="E1" s="230"/>
      <c r="F1" s="230"/>
    </row>
    <row r="2" spans="1:6">
      <c r="C2" s="230" t="s">
        <v>124</v>
      </c>
      <c r="D2" s="230"/>
      <c r="E2" s="230"/>
      <c r="F2" s="230"/>
    </row>
    <row r="3" spans="1:6">
      <c r="C3" s="103"/>
      <c r="D3" s="231"/>
      <c r="E3" s="231"/>
      <c r="F3" s="231"/>
    </row>
    <row r="4" spans="1:6" ht="62.25" customHeight="1">
      <c r="A4" s="233" t="s">
        <v>127</v>
      </c>
      <c r="B4" s="233"/>
      <c r="C4" s="233"/>
      <c r="D4" s="233"/>
      <c r="E4" s="233"/>
      <c r="F4" s="233"/>
    </row>
    <row r="5" spans="1:6">
      <c r="F5" s="102" t="s">
        <v>72</v>
      </c>
    </row>
    <row r="7" spans="1:6" ht="41.45" customHeight="1">
      <c r="A7" s="232" t="s">
        <v>1</v>
      </c>
      <c r="B7" s="232"/>
      <c r="C7" s="232" t="s">
        <v>64</v>
      </c>
      <c r="D7" s="232" t="s">
        <v>171</v>
      </c>
      <c r="E7" s="232"/>
      <c r="F7" s="232"/>
    </row>
    <row r="8" spans="1:6" ht="27.6" customHeight="1">
      <c r="A8" s="232"/>
      <c r="B8" s="232"/>
      <c r="C8" s="232"/>
      <c r="D8" s="232"/>
      <c r="E8" s="232"/>
      <c r="F8" s="232"/>
    </row>
    <row r="9" spans="1:6" ht="51.75">
      <c r="A9" s="104" t="s">
        <v>68</v>
      </c>
      <c r="B9" s="104" t="s">
        <v>69</v>
      </c>
      <c r="C9" s="232"/>
      <c r="D9" s="104" t="s">
        <v>73</v>
      </c>
      <c r="E9" s="104" t="s">
        <v>74</v>
      </c>
      <c r="F9" s="104" t="s">
        <v>75</v>
      </c>
    </row>
    <row r="10" spans="1:6">
      <c r="A10" s="105"/>
      <c r="B10" s="105"/>
      <c r="C10" s="105" t="s">
        <v>22</v>
      </c>
      <c r="D10" s="107">
        <f t="shared" ref="D10:F10" si="0">+D12</f>
        <v>348552.4</v>
      </c>
      <c r="E10" s="106">
        <f t="shared" si="0"/>
        <v>348552.4</v>
      </c>
      <c r="F10" s="106">
        <f t="shared" si="0"/>
        <v>395706.8</v>
      </c>
    </row>
    <row r="11" spans="1:6">
      <c r="A11" s="104"/>
      <c r="B11" s="104"/>
      <c r="C11" s="104" t="s">
        <v>70</v>
      </c>
      <c r="D11" s="107"/>
      <c r="E11" s="108"/>
      <c r="F11" s="108"/>
    </row>
    <row r="12" spans="1:6" ht="51.75">
      <c r="A12" s="104">
        <v>1103</v>
      </c>
      <c r="B12" s="104">
        <v>21001</v>
      </c>
      <c r="C12" s="109" t="s">
        <v>109</v>
      </c>
      <c r="D12" s="106">
        <f t="shared" ref="D12:F12" si="1">+D14</f>
        <v>348552.4</v>
      </c>
      <c r="E12" s="106">
        <f t="shared" si="1"/>
        <v>348552.4</v>
      </c>
      <c r="F12" s="106">
        <f t="shared" si="1"/>
        <v>395706.8</v>
      </c>
    </row>
    <row r="13" spans="1:6">
      <c r="A13" s="110"/>
      <c r="B13" s="111"/>
      <c r="C13" s="112" t="s">
        <v>100</v>
      </c>
      <c r="D13" s="107"/>
      <c r="E13" s="108"/>
      <c r="F13" s="108"/>
    </row>
    <row r="14" spans="1:6">
      <c r="A14" s="110"/>
      <c r="B14" s="111"/>
      <c r="C14" s="113" t="s">
        <v>76</v>
      </c>
      <c r="D14" s="107">
        <f>SUM(D16:D16)</f>
        <v>348552.4</v>
      </c>
      <c r="E14" s="106">
        <f>SUM(E16:E16)</f>
        <v>348552.4</v>
      </c>
      <c r="F14" s="106">
        <f>SUM(F16:F16)</f>
        <v>395706.8</v>
      </c>
    </row>
    <row r="15" spans="1:6">
      <c r="A15" s="110"/>
      <c r="B15" s="111"/>
      <c r="C15" s="114" t="s">
        <v>101</v>
      </c>
      <c r="D15" s="108"/>
      <c r="E15" s="108"/>
      <c r="F15" s="108"/>
    </row>
    <row r="16" spans="1:6" ht="69">
      <c r="A16" s="110"/>
      <c r="B16" s="111"/>
      <c r="C16" s="115" t="s">
        <v>118</v>
      </c>
      <c r="D16" s="107">
        <f>+'5'!G20</f>
        <v>348552.4</v>
      </c>
      <c r="E16" s="107">
        <f>+'5'!H20</f>
        <v>348552.4</v>
      </c>
      <c r="F16" s="107">
        <f>+'5'!I20</f>
        <v>395706.8</v>
      </c>
    </row>
  </sheetData>
  <mergeCells count="7">
    <mergeCell ref="D1:F1"/>
    <mergeCell ref="C2:F2"/>
    <mergeCell ref="D3:F3"/>
    <mergeCell ref="A7:B8"/>
    <mergeCell ref="C7:C9"/>
    <mergeCell ref="D7:F8"/>
    <mergeCell ref="A4:F4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46"/>
  <sheetViews>
    <sheetView topLeftCell="A28" zoomScale="110" zoomScaleNormal="110" workbookViewId="0">
      <selection activeCell="I47" sqref="I47"/>
    </sheetView>
  </sheetViews>
  <sheetFormatPr defaultColWidth="9.140625" defaultRowHeight="17.25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8" style="6" customWidth="1"/>
    <col min="5" max="5" width="9.85546875" style="6" customWidth="1"/>
    <col min="6" max="6" width="71" style="6" customWidth="1"/>
    <col min="7" max="7" width="15.42578125" style="6" customWidth="1"/>
    <col min="8" max="8" width="13.85546875" style="6" customWidth="1"/>
    <col min="9" max="9" width="14.140625" style="6" customWidth="1"/>
    <col min="10" max="10" width="9.140625" style="6"/>
    <col min="11" max="11" width="14.28515625" style="6" bestFit="1" customWidth="1"/>
    <col min="12" max="16384" width="9.140625" style="6"/>
  </cols>
  <sheetData>
    <row r="1" spans="1:254">
      <c r="F1" s="2"/>
      <c r="G1" s="249" t="s">
        <v>25</v>
      </c>
      <c r="H1" s="249"/>
      <c r="I1" s="249"/>
      <c r="J1" s="9"/>
      <c r="K1" s="9"/>
      <c r="L1" s="9"/>
      <c r="M1" s="9"/>
      <c r="N1" s="5"/>
      <c r="O1" s="9"/>
      <c r="P1" s="9"/>
      <c r="Q1" s="9"/>
      <c r="R1" s="9"/>
      <c r="S1" s="9"/>
      <c r="T1" s="9"/>
      <c r="U1" s="9"/>
      <c r="V1" s="5"/>
      <c r="W1" s="9"/>
      <c r="X1" s="9"/>
      <c r="Y1" s="9"/>
      <c r="Z1" s="9"/>
      <c r="AA1" s="9"/>
      <c r="AB1" s="9"/>
      <c r="AC1" s="9"/>
      <c r="AD1" s="5"/>
      <c r="AE1" s="9"/>
      <c r="AF1" s="9"/>
      <c r="AG1" s="9"/>
      <c r="AH1" s="9"/>
      <c r="AI1" s="9"/>
      <c r="AJ1" s="9"/>
      <c r="AK1" s="9"/>
      <c r="AL1" s="5"/>
      <c r="AM1" s="9"/>
      <c r="AN1" s="9"/>
      <c r="AO1" s="9"/>
      <c r="AP1" s="9"/>
      <c r="AQ1" s="9"/>
      <c r="AR1" s="9"/>
      <c r="AS1" s="9"/>
      <c r="AT1" s="5"/>
      <c r="AU1" s="9"/>
      <c r="AV1" s="9"/>
      <c r="AW1" s="9"/>
      <c r="AX1" s="9"/>
      <c r="AY1" s="9"/>
      <c r="AZ1" s="9"/>
      <c r="BA1" s="9"/>
      <c r="BB1" s="5"/>
      <c r="BC1" s="9"/>
      <c r="BD1" s="9"/>
      <c r="BE1" s="9"/>
      <c r="BF1" s="9"/>
      <c r="BG1" s="9"/>
      <c r="BH1" s="9"/>
      <c r="BI1" s="9"/>
      <c r="BJ1" s="5"/>
      <c r="BK1" s="9"/>
      <c r="BL1" s="9"/>
      <c r="BM1" s="9"/>
      <c r="BN1" s="9"/>
      <c r="BO1" s="9"/>
      <c r="BP1" s="9"/>
      <c r="BQ1" s="9"/>
      <c r="BR1" s="5"/>
      <c r="BS1" s="9"/>
      <c r="BT1" s="9"/>
      <c r="BU1" s="9"/>
      <c r="BV1" s="9"/>
      <c r="BW1" s="9"/>
      <c r="BX1" s="9"/>
      <c r="BY1" s="9"/>
      <c r="BZ1" s="5"/>
      <c r="CA1" s="9"/>
      <c r="CB1" s="9"/>
      <c r="CC1" s="9"/>
      <c r="CD1" s="9"/>
      <c r="CE1" s="9"/>
      <c r="CF1" s="9"/>
      <c r="CG1" s="9"/>
      <c r="CH1" s="5"/>
      <c r="CI1" s="9"/>
      <c r="CJ1" s="9"/>
      <c r="CK1" s="9"/>
      <c r="CL1" s="9"/>
      <c r="CM1" s="9"/>
      <c r="CN1" s="9"/>
      <c r="CO1" s="9"/>
      <c r="CP1" s="5"/>
      <c r="CQ1" s="9"/>
      <c r="CR1" s="9"/>
      <c r="CS1" s="9"/>
      <c r="CT1" s="9"/>
      <c r="CU1" s="9"/>
      <c r="CV1" s="9"/>
      <c r="CW1" s="9"/>
      <c r="CX1" s="5"/>
      <c r="CY1" s="9"/>
      <c r="CZ1" s="9"/>
      <c r="DA1" s="9"/>
      <c r="DB1" s="9"/>
      <c r="DC1" s="9"/>
      <c r="DD1" s="9"/>
      <c r="DE1" s="9"/>
      <c r="DF1" s="5"/>
      <c r="DG1" s="9"/>
      <c r="DH1" s="9"/>
      <c r="DI1" s="9"/>
      <c r="DJ1" s="9"/>
      <c r="DK1" s="9"/>
      <c r="DL1" s="9"/>
      <c r="DM1" s="9"/>
      <c r="DN1" s="5"/>
      <c r="DO1" s="9"/>
      <c r="DP1" s="9"/>
      <c r="DQ1" s="9"/>
      <c r="DR1" s="9"/>
      <c r="DS1" s="9"/>
      <c r="DT1" s="9"/>
      <c r="DU1" s="9"/>
      <c r="DV1" s="5"/>
      <c r="DW1" s="9"/>
      <c r="DX1" s="9"/>
      <c r="DY1" s="9"/>
      <c r="DZ1" s="9"/>
      <c r="EA1" s="9"/>
      <c r="EB1" s="9"/>
      <c r="EC1" s="9"/>
      <c r="ED1" s="5"/>
      <c r="EE1" s="9"/>
      <c r="EF1" s="9"/>
      <c r="EG1" s="9"/>
      <c r="EH1" s="9"/>
      <c r="EI1" s="9"/>
      <c r="EJ1" s="9"/>
      <c r="EK1" s="9"/>
      <c r="EL1" s="5"/>
      <c r="EM1" s="9"/>
      <c r="EN1" s="9"/>
      <c r="EO1" s="9"/>
      <c r="EP1" s="9"/>
      <c r="EQ1" s="9"/>
      <c r="ER1" s="9"/>
      <c r="ES1" s="9"/>
      <c r="ET1" s="5"/>
      <c r="EU1" s="9"/>
      <c r="EV1" s="9"/>
      <c r="EW1" s="9"/>
      <c r="EX1" s="9"/>
      <c r="EY1" s="9"/>
      <c r="EZ1" s="9"/>
      <c r="FA1" s="9"/>
      <c r="FB1" s="5"/>
      <c r="FC1" s="9"/>
      <c r="FD1" s="9"/>
      <c r="FE1" s="9"/>
      <c r="FF1" s="9"/>
      <c r="FG1" s="9"/>
      <c r="FH1" s="9"/>
      <c r="FI1" s="9"/>
      <c r="FJ1" s="5"/>
      <c r="FK1" s="9"/>
      <c r="FL1" s="9"/>
      <c r="FM1" s="9"/>
      <c r="FN1" s="9"/>
      <c r="FO1" s="9"/>
      <c r="FP1" s="9"/>
      <c r="FQ1" s="9"/>
      <c r="FR1" s="5"/>
      <c r="FS1" s="9"/>
      <c r="FT1" s="9"/>
      <c r="FU1" s="9"/>
      <c r="FV1" s="9"/>
      <c r="FW1" s="9"/>
      <c r="FX1" s="9"/>
      <c r="FY1" s="9"/>
      <c r="FZ1" s="5"/>
      <c r="GA1" s="9"/>
      <c r="GB1" s="9"/>
      <c r="GC1" s="9"/>
      <c r="GD1" s="9"/>
      <c r="GE1" s="9"/>
      <c r="GF1" s="9"/>
      <c r="GG1" s="9"/>
      <c r="GH1" s="5"/>
      <c r="GI1" s="9"/>
      <c r="GJ1" s="9"/>
      <c r="GK1" s="9"/>
      <c r="GL1" s="9"/>
      <c r="GM1" s="9"/>
      <c r="GN1" s="9"/>
      <c r="GO1" s="9"/>
      <c r="GP1" s="5"/>
      <c r="GQ1" s="9"/>
      <c r="GR1" s="9"/>
      <c r="GS1" s="9"/>
      <c r="GT1" s="9"/>
      <c r="GU1" s="9"/>
      <c r="GV1" s="9"/>
      <c r="GW1" s="9"/>
      <c r="GX1" s="5"/>
      <c r="GY1" s="9"/>
      <c r="GZ1" s="9"/>
      <c r="HA1" s="9"/>
      <c r="HB1" s="9"/>
      <c r="HC1" s="9"/>
      <c r="HD1" s="9"/>
      <c r="HE1" s="9"/>
      <c r="HF1" s="5"/>
      <c r="HG1" s="9"/>
      <c r="HH1" s="9"/>
      <c r="HI1" s="9"/>
      <c r="HJ1" s="9"/>
      <c r="HK1" s="9"/>
      <c r="HL1" s="9"/>
      <c r="HM1" s="9"/>
      <c r="HN1" s="5"/>
      <c r="HO1" s="9"/>
      <c r="HP1" s="9"/>
      <c r="HQ1" s="9"/>
      <c r="HR1" s="9"/>
      <c r="HS1" s="9"/>
      <c r="HT1" s="9"/>
      <c r="HU1" s="9"/>
      <c r="HV1" s="5"/>
      <c r="HW1" s="9"/>
      <c r="HX1" s="9"/>
      <c r="HY1" s="9"/>
      <c r="HZ1" s="9"/>
      <c r="IA1" s="9"/>
      <c r="IB1" s="9"/>
      <c r="IC1" s="9"/>
      <c r="ID1" s="5"/>
      <c r="IE1" s="9"/>
      <c r="IF1" s="9"/>
      <c r="IG1" s="9"/>
      <c r="IH1" s="9"/>
      <c r="II1" s="9"/>
      <c r="IJ1" s="9"/>
      <c r="IK1" s="9"/>
      <c r="IL1" s="5"/>
      <c r="IM1" s="9"/>
      <c r="IN1" s="9"/>
      <c r="IO1" s="9"/>
      <c r="IP1" s="9"/>
      <c r="IQ1" s="9"/>
      <c r="IR1" s="9"/>
      <c r="IS1" s="9"/>
      <c r="IT1" s="5"/>
    </row>
    <row r="2" spans="1:254">
      <c r="F2" s="249" t="s">
        <v>124</v>
      </c>
      <c r="G2" s="249"/>
      <c r="H2" s="249"/>
      <c r="I2" s="249"/>
      <c r="J2" s="9"/>
      <c r="K2" s="9"/>
      <c r="L2" s="9"/>
      <c r="M2" s="9"/>
      <c r="N2" s="5"/>
      <c r="O2" s="9"/>
      <c r="P2" s="9"/>
      <c r="Q2" s="9"/>
      <c r="R2" s="9"/>
      <c r="S2" s="9"/>
      <c r="T2" s="9"/>
      <c r="U2" s="9"/>
      <c r="V2" s="5"/>
      <c r="W2" s="9"/>
      <c r="X2" s="9"/>
      <c r="Y2" s="9"/>
      <c r="Z2" s="9"/>
      <c r="AA2" s="9"/>
      <c r="AB2" s="9"/>
      <c r="AC2" s="9"/>
      <c r="AD2" s="5"/>
      <c r="AE2" s="9"/>
      <c r="AF2" s="9"/>
      <c r="AG2" s="9"/>
      <c r="AH2" s="9"/>
      <c r="AI2" s="9"/>
      <c r="AJ2" s="9"/>
      <c r="AK2" s="9"/>
      <c r="AL2" s="5"/>
      <c r="AM2" s="9"/>
      <c r="AN2" s="9"/>
      <c r="AO2" s="9"/>
      <c r="AP2" s="9"/>
      <c r="AQ2" s="9"/>
      <c r="AR2" s="9"/>
      <c r="AS2" s="9"/>
      <c r="AT2" s="5"/>
      <c r="AU2" s="9"/>
      <c r="AV2" s="9"/>
      <c r="AW2" s="9"/>
      <c r="AX2" s="9"/>
      <c r="AY2" s="9"/>
      <c r="AZ2" s="9"/>
      <c r="BA2" s="9"/>
      <c r="BB2" s="5"/>
      <c r="BC2" s="9"/>
      <c r="BD2" s="9"/>
      <c r="BE2" s="9"/>
      <c r="BF2" s="9"/>
      <c r="BG2" s="9"/>
      <c r="BH2" s="9"/>
      <c r="BI2" s="9"/>
      <c r="BJ2" s="5"/>
      <c r="BK2" s="9"/>
      <c r="BL2" s="9"/>
      <c r="BM2" s="9"/>
      <c r="BN2" s="9"/>
      <c r="BO2" s="9"/>
      <c r="BP2" s="9"/>
      <c r="BQ2" s="9"/>
      <c r="BR2" s="5"/>
      <c r="BS2" s="9"/>
      <c r="BT2" s="9"/>
      <c r="BU2" s="9"/>
      <c r="BV2" s="9"/>
      <c r="BW2" s="9"/>
      <c r="BX2" s="9"/>
      <c r="BY2" s="9"/>
      <c r="BZ2" s="5"/>
      <c r="CA2" s="9"/>
      <c r="CB2" s="9"/>
      <c r="CC2" s="9"/>
      <c r="CD2" s="9"/>
      <c r="CE2" s="9"/>
      <c r="CF2" s="9"/>
      <c r="CG2" s="9"/>
      <c r="CH2" s="5"/>
      <c r="CI2" s="9"/>
      <c r="CJ2" s="9"/>
      <c r="CK2" s="9"/>
      <c r="CL2" s="9"/>
      <c r="CM2" s="9"/>
      <c r="CN2" s="9"/>
      <c r="CO2" s="9"/>
      <c r="CP2" s="5"/>
      <c r="CQ2" s="9"/>
      <c r="CR2" s="9"/>
      <c r="CS2" s="9"/>
      <c r="CT2" s="9"/>
      <c r="CU2" s="9"/>
      <c r="CV2" s="9"/>
      <c r="CW2" s="9"/>
      <c r="CX2" s="5"/>
      <c r="CY2" s="9"/>
      <c r="CZ2" s="9"/>
      <c r="DA2" s="9"/>
      <c r="DB2" s="9"/>
      <c r="DC2" s="9"/>
      <c r="DD2" s="9"/>
      <c r="DE2" s="9"/>
      <c r="DF2" s="5"/>
      <c r="DG2" s="9"/>
      <c r="DH2" s="9"/>
      <c r="DI2" s="9"/>
      <c r="DJ2" s="9"/>
      <c r="DK2" s="9"/>
      <c r="DL2" s="9"/>
      <c r="DM2" s="9"/>
      <c r="DN2" s="5"/>
      <c r="DO2" s="9"/>
      <c r="DP2" s="9"/>
      <c r="DQ2" s="9"/>
      <c r="DR2" s="9"/>
      <c r="DS2" s="9"/>
      <c r="DT2" s="9"/>
      <c r="DU2" s="9"/>
      <c r="DV2" s="5"/>
      <c r="DW2" s="9"/>
      <c r="DX2" s="9"/>
      <c r="DY2" s="9"/>
      <c r="DZ2" s="9"/>
      <c r="EA2" s="9"/>
      <c r="EB2" s="9"/>
      <c r="EC2" s="9"/>
      <c r="ED2" s="5"/>
      <c r="EE2" s="9"/>
      <c r="EF2" s="9"/>
      <c r="EG2" s="9"/>
      <c r="EH2" s="9"/>
      <c r="EI2" s="9"/>
      <c r="EJ2" s="9"/>
      <c r="EK2" s="9"/>
      <c r="EL2" s="5"/>
      <c r="EM2" s="9"/>
      <c r="EN2" s="9"/>
      <c r="EO2" s="9"/>
      <c r="EP2" s="9"/>
      <c r="EQ2" s="9"/>
      <c r="ER2" s="9"/>
      <c r="ES2" s="9"/>
      <c r="ET2" s="5"/>
      <c r="EU2" s="9"/>
      <c r="EV2" s="9"/>
      <c r="EW2" s="9"/>
      <c r="EX2" s="9"/>
      <c r="EY2" s="9"/>
      <c r="EZ2" s="9"/>
      <c r="FA2" s="9"/>
      <c r="FB2" s="5"/>
      <c r="FC2" s="9"/>
      <c r="FD2" s="9"/>
      <c r="FE2" s="9"/>
      <c r="FF2" s="9"/>
      <c r="FG2" s="9"/>
      <c r="FH2" s="9"/>
      <c r="FI2" s="9"/>
      <c r="FJ2" s="5"/>
      <c r="FK2" s="9"/>
      <c r="FL2" s="9"/>
      <c r="FM2" s="9"/>
      <c r="FN2" s="9"/>
      <c r="FO2" s="9"/>
      <c r="FP2" s="9"/>
      <c r="FQ2" s="9"/>
      <c r="FR2" s="5"/>
      <c r="FS2" s="9"/>
      <c r="FT2" s="9"/>
      <c r="FU2" s="9"/>
      <c r="FV2" s="9"/>
      <c r="FW2" s="9"/>
      <c r="FX2" s="9"/>
      <c r="FY2" s="9"/>
      <c r="FZ2" s="5"/>
      <c r="GA2" s="9"/>
      <c r="GB2" s="9"/>
      <c r="GC2" s="9"/>
      <c r="GD2" s="9"/>
      <c r="GE2" s="9"/>
      <c r="GF2" s="9"/>
      <c r="GG2" s="9"/>
      <c r="GH2" s="5"/>
      <c r="GI2" s="9"/>
      <c r="GJ2" s="9"/>
      <c r="GK2" s="9"/>
      <c r="GL2" s="9"/>
      <c r="GM2" s="9"/>
      <c r="GN2" s="9"/>
      <c r="GO2" s="9"/>
      <c r="GP2" s="5"/>
      <c r="GQ2" s="9"/>
      <c r="GR2" s="9"/>
      <c r="GS2" s="9"/>
      <c r="GT2" s="9"/>
      <c r="GU2" s="9"/>
      <c r="GV2" s="9"/>
      <c r="GW2" s="9"/>
      <c r="GX2" s="5"/>
      <c r="GY2" s="9"/>
      <c r="GZ2" s="9"/>
      <c r="HA2" s="9"/>
      <c r="HB2" s="9"/>
      <c r="HC2" s="9"/>
      <c r="HD2" s="9"/>
      <c r="HE2" s="9"/>
      <c r="HF2" s="5"/>
      <c r="HG2" s="9"/>
      <c r="HH2" s="9"/>
      <c r="HI2" s="9"/>
      <c r="HJ2" s="9"/>
      <c r="HK2" s="9"/>
      <c r="HL2" s="9"/>
      <c r="HM2" s="9"/>
      <c r="HN2" s="5"/>
      <c r="HO2" s="9"/>
      <c r="HP2" s="9"/>
      <c r="HQ2" s="9"/>
      <c r="HR2" s="9"/>
      <c r="HS2" s="9"/>
      <c r="HT2" s="9"/>
      <c r="HU2" s="9"/>
      <c r="HV2" s="5"/>
      <c r="HW2" s="9"/>
      <c r="HX2" s="9"/>
      <c r="HY2" s="9"/>
      <c r="HZ2" s="9"/>
      <c r="IA2" s="9"/>
      <c r="IB2" s="9"/>
      <c r="IC2" s="9"/>
      <c r="ID2" s="5"/>
      <c r="IE2" s="9"/>
      <c r="IF2" s="9"/>
      <c r="IG2" s="9"/>
      <c r="IH2" s="9"/>
      <c r="II2" s="9"/>
      <c r="IJ2" s="9"/>
      <c r="IK2" s="9"/>
      <c r="IL2" s="5"/>
      <c r="IM2" s="9"/>
      <c r="IN2" s="9"/>
      <c r="IO2" s="9"/>
      <c r="IP2" s="9"/>
      <c r="IQ2" s="9"/>
      <c r="IR2" s="9"/>
      <c r="IS2" s="9"/>
      <c r="IT2" s="5"/>
    </row>
    <row r="3" spans="1:254">
      <c r="E3" s="7"/>
      <c r="F3" s="4"/>
      <c r="G3" s="250"/>
      <c r="H3" s="250"/>
      <c r="I3" s="250"/>
      <c r="J3" s="9"/>
      <c r="K3" s="9"/>
      <c r="L3" s="9"/>
      <c r="M3" s="9"/>
      <c r="N3" s="5"/>
      <c r="O3" s="9"/>
      <c r="P3" s="9"/>
      <c r="Q3" s="9"/>
      <c r="R3" s="9"/>
      <c r="S3" s="9"/>
      <c r="T3" s="9"/>
      <c r="U3" s="9"/>
      <c r="V3" s="5"/>
      <c r="W3" s="9"/>
      <c r="X3" s="9"/>
      <c r="Y3" s="9"/>
      <c r="Z3" s="9"/>
      <c r="AA3" s="9"/>
      <c r="AB3" s="9"/>
      <c r="AC3" s="9"/>
      <c r="AD3" s="5"/>
      <c r="AE3" s="9"/>
      <c r="AF3" s="9"/>
      <c r="AG3" s="9"/>
      <c r="AH3" s="9"/>
      <c r="AI3" s="9"/>
      <c r="AJ3" s="9"/>
      <c r="AK3" s="9"/>
      <c r="AL3" s="5"/>
      <c r="AM3" s="9"/>
      <c r="AN3" s="9"/>
      <c r="AO3" s="9"/>
      <c r="AP3" s="9"/>
      <c r="AQ3" s="9"/>
      <c r="AR3" s="9"/>
      <c r="AS3" s="9"/>
      <c r="AT3" s="5"/>
      <c r="AU3" s="9"/>
      <c r="AV3" s="9"/>
      <c r="AW3" s="9"/>
      <c r="AX3" s="9"/>
      <c r="AY3" s="9"/>
      <c r="AZ3" s="9"/>
      <c r="BA3" s="9"/>
      <c r="BB3" s="5"/>
      <c r="BC3" s="9"/>
      <c r="BD3" s="9"/>
      <c r="BE3" s="9"/>
      <c r="BF3" s="9"/>
      <c r="BG3" s="9"/>
      <c r="BH3" s="9"/>
      <c r="BI3" s="9"/>
      <c r="BJ3" s="5"/>
      <c r="BK3" s="9"/>
      <c r="BL3" s="9"/>
      <c r="BM3" s="9"/>
      <c r="BN3" s="9"/>
      <c r="BO3" s="9"/>
      <c r="BP3" s="9"/>
      <c r="BQ3" s="9"/>
      <c r="BR3" s="5"/>
      <c r="BS3" s="9"/>
      <c r="BT3" s="9"/>
      <c r="BU3" s="9"/>
      <c r="BV3" s="9"/>
      <c r="BW3" s="9"/>
      <c r="BX3" s="9"/>
      <c r="BY3" s="9"/>
      <c r="BZ3" s="5"/>
      <c r="CA3" s="9"/>
      <c r="CB3" s="9"/>
      <c r="CC3" s="9"/>
      <c r="CD3" s="9"/>
      <c r="CE3" s="9"/>
      <c r="CF3" s="9"/>
      <c r="CG3" s="9"/>
      <c r="CH3" s="5"/>
      <c r="CI3" s="9"/>
      <c r="CJ3" s="9"/>
      <c r="CK3" s="9"/>
      <c r="CL3" s="9"/>
      <c r="CM3" s="9"/>
      <c r="CN3" s="9"/>
      <c r="CO3" s="9"/>
      <c r="CP3" s="5"/>
      <c r="CQ3" s="9"/>
      <c r="CR3" s="9"/>
      <c r="CS3" s="9"/>
      <c r="CT3" s="9"/>
      <c r="CU3" s="9"/>
      <c r="CV3" s="9"/>
      <c r="CW3" s="9"/>
      <c r="CX3" s="5"/>
      <c r="CY3" s="9"/>
      <c r="CZ3" s="9"/>
      <c r="DA3" s="9"/>
      <c r="DB3" s="9"/>
      <c r="DC3" s="9"/>
      <c r="DD3" s="9"/>
      <c r="DE3" s="9"/>
      <c r="DF3" s="5"/>
      <c r="DG3" s="9"/>
      <c r="DH3" s="9"/>
      <c r="DI3" s="9"/>
      <c r="DJ3" s="9"/>
      <c r="DK3" s="9"/>
      <c r="DL3" s="9"/>
      <c r="DM3" s="9"/>
      <c r="DN3" s="5"/>
      <c r="DO3" s="9"/>
      <c r="DP3" s="9"/>
      <c r="DQ3" s="9"/>
      <c r="DR3" s="9"/>
      <c r="DS3" s="9"/>
      <c r="DT3" s="9"/>
      <c r="DU3" s="9"/>
      <c r="DV3" s="5"/>
      <c r="DW3" s="9"/>
      <c r="DX3" s="9"/>
      <c r="DY3" s="9"/>
      <c r="DZ3" s="9"/>
      <c r="EA3" s="9"/>
      <c r="EB3" s="9"/>
      <c r="EC3" s="9"/>
      <c r="ED3" s="5"/>
      <c r="EE3" s="9"/>
      <c r="EF3" s="9"/>
      <c r="EG3" s="9"/>
      <c r="EH3" s="9"/>
      <c r="EI3" s="9"/>
      <c r="EJ3" s="9"/>
      <c r="EK3" s="9"/>
      <c r="EL3" s="5"/>
      <c r="EM3" s="9"/>
      <c r="EN3" s="9"/>
      <c r="EO3" s="9"/>
      <c r="EP3" s="9"/>
      <c r="EQ3" s="9"/>
      <c r="ER3" s="9"/>
      <c r="ES3" s="9"/>
      <c r="ET3" s="5"/>
      <c r="EU3" s="9"/>
      <c r="EV3" s="9"/>
      <c r="EW3" s="9"/>
      <c r="EX3" s="9"/>
      <c r="EY3" s="9"/>
      <c r="EZ3" s="9"/>
      <c r="FA3" s="9"/>
      <c r="FB3" s="5"/>
      <c r="FC3" s="9"/>
      <c r="FD3" s="9"/>
      <c r="FE3" s="9"/>
      <c r="FF3" s="9"/>
      <c r="FG3" s="9"/>
      <c r="FH3" s="9"/>
      <c r="FI3" s="9"/>
      <c r="FJ3" s="5"/>
      <c r="FK3" s="9"/>
      <c r="FL3" s="9"/>
      <c r="FM3" s="9"/>
      <c r="FN3" s="9"/>
      <c r="FO3" s="9"/>
      <c r="FP3" s="9"/>
      <c r="FQ3" s="9"/>
      <c r="FR3" s="5"/>
      <c r="FS3" s="9"/>
      <c r="FT3" s="9"/>
      <c r="FU3" s="9"/>
      <c r="FV3" s="9"/>
      <c r="FW3" s="9"/>
      <c r="FX3" s="9"/>
      <c r="FY3" s="9"/>
      <c r="FZ3" s="5"/>
      <c r="GA3" s="9"/>
      <c r="GB3" s="9"/>
      <c r="GC3" s="9"/>
      <c r="GD3" s="9"/>
      <c r="GE3" s="9"/>
      <c r="GF3" s="9"/>
      <c r="GG3" s="9"/>
      <c r="GH3" s="5"/>
      <c r="GI3" s="9"/>
      <c r="GJ3" s="9"/>
      <c r="GK3" s="9"/>
      <c r="GL3" s="9"/>
      <c r="GM3" s="9"/>
      <c r="GN3" s="9"/>
      <c r="GO3" s="9"/>
      <c r="GP3" s="5"/>
      <c r="GQ3" s="9"/>
      <c r="GR3" s="9"/>
      <c r="GS3" s="9"/>
      <c r="GT3" s="9"/>
      <c r="GU3" s="9"/>
      <c r="GV3" s="9"/>
      <c r="GW3" s="9"/>
      <c r="GX3" s="5"/>
      <c r="GY3" s="9"/>
      <c r="GZ3" s="9"/>
      <c r="HA3" s="9"/>
      <c r="HB3" s="9"/>
      <c r="HC3" s="9"/>
      <c r="HD3" s="9"/>
      <c r="HE3" s="9"/>
      <c r="HF3" s="5"/>
      <c r="HG3" s="9"/>
      <c r="HH3" s="9"/>
      <c r="HI3" s="9"/>
      <c r="HJ3" s="9"/>
      <c r="HK3" s="9"/>
      <c r="HL3" s="9"/>
      <c r="HM3" s="9"/>
      <c r="HN3" s="5"/>
      <c r="HO3" s="9"/>
      <c r="HP3" s="9"/>
      <c r="HQ3" s="9"/>
      <c r="HR3" s="9"/>
      <c r="HS3" s="9"/>
      <c r="HT3" s="9"/>
      <c r="HU3" s="9"/>
      <c r="HV3" s="5"/>
      <c r="HW3" s="9"/>
      <c r="HX3" s="9"/>
      <c r="HY3" s="9"/>
      <c r="HZ3" s="9"/>
      <c r="IA3" s="9"/>
      <c r="IB3" s="9"/>
      <c r="IC3" s="9"/>
      <c r="ID3" s="5"/>
      <c r="IE3" s="9"/>
      <c r="IF3" s="9"/>
      <c r="IG3" s="9"/>
      <c r="IH3" s="9"/>
      <c r="II3" s="9"/>
      <c r="IJ3" s="9"/>
      <c r="IK3" s="9"/>
      <c r="IL3" s="5"/>
      <c r="IM3" s="9"/>
      <c r="IN3" s="9"/>
      <c r="IO3" s="9"/>
      <c r="IP3" s="9"/>
      <c r="IQ3" s="9"/>
      <c r="IR3" s="9"/>
      <c r="IS3" s="9"/>
      <c r="IT3" s="5"/>
    </row>
    <row r="4" spans="1:254">
      <c r="E4" s="7"/>
      <c r="F4" s="7"/>
      <c r="G4" s="8"/>
      <c r="H4" s="9"/>
      <c r="I4" s="9"/>
      <c r="J4" s="9"/>
      <c r="K4" s="9"/>
      <c r="L4" s="9"/>
      <c r="M4" s="9"/>
      <c r="N4" s="5"/>
      <c r="O4" s="9"/>
      <c r="P4" s="9"/>
      <c r="Q4" s="9"/>
      <c r="R4" s="9"/>
      <c r="S4" s="9"/>
      <c r="T4" s="9"/>
      <c r="U4" s="9"/>
      <c r="V4" s="5"/>
      <c r="W4" s="9"/>
      <c r="X4" s="9"/>
      <c r="Y4" s="9"/>
      <c r="Z4" s="9"/>
      <c r="AA4" s="9"/>
      <c r="AB4" s="9"/>
      <c r="AC4" s="9"/>
      <c r="AD4" s="5"/>
      <c r="AE4" s="9"/>
      <c r="AF4" s="9"/>
      <c r="AG4" s="9"/>
      <c r="AH4" s="9"/>
      <c r="AI4" s="9"/>
      <c r="AJ4" s="9"/>
      <c r="AK4" s="9"/>
      <c r="AL4" s="5"/>
      <c r="AM4" s="9"/>
      <c r="AN4" s="9"/>
      <c r="AO4" s="9"/>
      <c r="AP4" s="9"/>
      <c r="AQ4" s="9"/>
      <c r="AR4" s="9"/>
      <c r="AS4" s="9"/>
      <c r="AT4" s="5"/>
      <c r="AU4" s="9"/>
      <c r="AV4" s="9"/>
      <c r="AW4" s="9"/>
      <c r="AX4" s="9"/>
      <c r="AY4" s="9"/>
      <c r="AZ4" s="9"/>
      <c r="BA4" s="9"/>
      <c r="BB4" s="5"/>
      <c r="BC4" s="9"/>
      <c r="BD4" s="9"/>
      <c r="BE4" s="9"/>
      <c r="BF4" s="9"/>
      <c r="BG4" s="9"/>
      <c r="BH4" s="9"/>
      <c r="BI4" s="9"/>
      <c r="BJ4" s="5"/>
      <c r="BK4" s="9"/>
      <c r="BL4" s="9"/>
      <c r="BM4" s="9"/>
      <c r="BN4" s="9"/>
      <c r="BO4" s="9"/>
      <c r="BP4" s="9"/>
      <c r="BQ4" s="9"/>
      <c r="BR4" s="5"/>
      <c r="BS4" s="9"/>
      <c r="BT4" s="9"/>
      <c r="BU4" s="9"/>
      <c r="BV4" s="9"/>
      <c r="BW4" s="9"/>
      <c r="BX4" s="9"/>
      <c r="BY4" s="9"/>
      <c r="BZ4" s="5"/>
      <c r="CA4" s="9"/>
      <c r="CB4" s="9"/>
      <c r="CC4" s="9"/>
      <c r="CD4" s="9"/>
      <c r="CE4" s="9"/>
      <c r="CF4" s="9"/>
      <c r="CG4" s="9"/>
      <c r="CH4" s="5"/>
      <c r="CI4" s="9"/>
      <c r="CJ4" s="9"/>
      <c r="CK4" s="9"/>
      <c r="CL4" s="9"/>
      <c r="CM4" s="9"/>
      <c r="CN4" s="9"/>
      <c r="CO4" s="9"/>
      <c r="CP4" s="5"/>
      <c r="CQ4" s="9"/>
      <c r="CR4" s="9"/>
      <c r="CS4" s="9"/>
      <c r="CT4" s="9"/>
      <c r="CU4" s="9"/>
      <c r="CV4" s="9"/>
      <c r="CW4" s="9"/>
      <c r="CX4" s="5"/>
      <c r="CY4" s="9"/>
      <c r="CZ4" s="9"/>
      <c r="DA4" s="9"/>
      <c r="DB4" s="9"/>
      <c r="DC4" s="9"/>
      <c r="DD4" s="9"/>
      <c r="DE4" s="9"/>
      <c r="DF4" s="5"/>
      <c r="DG4" s="9"/>
      <c r="DH4" s="9"/>
      <c r="DI4" s="9"/>
      <c r="DJ4" s="9"/>
      <c r="DK4" s="9"/>
      <c r="DL4" s="9"/>
      <c r="DM4" s="9"/>
      <c r="DN4" s="5"/>
      <c r="DO4" s="9"/>
      <c r="DP4" s="9"/>
      <c r="DQ4" s="9"/>
      <c r="DR4" s="9"/>
      <c r="DS4" s="9"/>
      <c r="DT4" s="9"/>
      <c r="DU4" s="9"/>
      <c r="DV4" s="5"/>
      <c r="DW4" s="9"/>
      <c r="DX4" s="9"/>
      <c r="DY4" s="9"/>
      <c r="DZ4" s="9"/>
      <c r="EA4" s="9"/>
      <c r="EB4" s="9"/>
      <c r="EC4" s="9"/>
      <c r="ED4" s="5"/>
      <c r="EE4" s="9"/>
      <c r="EF4" s="9"/>
      <c r="EG4" s="9"/>
      <c r="EH4" s="9"/>
      <c r="EI4" s="9"/>
      <c r="EJ4" s="9"/>
      <c r="EK4" s="9"/>
      <c r="EL4" s="5"/>
      <c r="EM4" s="9"/>
      <c r="EN4" s="9"/>
      <c r="EO4" s="9"/>
      <c r="EP4" s="9"/>
      <c r="EQ4" s="9"/>
      <c r="ER4" s="9"/>
      <c r="ES4" s="9"/>
      <c r="ET4" s="5"/>
      <c r="EU4" s="9"/>
      <c r="EV4" s="9"/>
      <c r="EW4" s="9"/>
      <c r="EX4" s="9"/>
      <c r="EY4" s="9"/>
      <c r="EZ4" s="9"/>
      <c r="FA4" s="9"/>
      <c r="FB4" s="5"/>
      <c r="FC4" s="9"/>
      <c r="FD4" s="9"/>
      <c r="FE4" s="9"/>
      <c r="FF4" s="9"/>
      <c r="FG4" s="9"/>
      <c r="FH4" s="9"/>
      <c r="FI4" s="9"/>
      <c r="FJ4" s="5"/>
      <c r="FK4" s="9"/>
      <c r="FL4" s="9"/>
      <c r="FM4" s="9"/>
      <c r="FN4" s="9"/>
      <c r="FO4" s="9"/>
      <c r="FP4" s="9"/>
      <c r="FQ4" s="9"/>
      <c r="FR4" s="5"/>
      <c r="FS4" s="9"/>
      <c r="FT4" s="9"/>
      <c r="FU4" s="9"/>
      <c r="FV4" s="9"/>
      <c r="FW4" s="9"/>
      <c r="FX4" s="9"/>
      <c r="FY4" s="9"/>
      <c r="FZ4" s="5"/>
      <c r="GA4" s="9"/>
      <c r="GB4" s="9"/>
      <c r="GC4" s="9"/>
      <c r="GD4" s="9"/>
      <c r="GE4" s="9"/>
      <c r="GF4" s="9"/>
      <c r="GG4" s="9"/>
      <c r="GH4" s="5"/>
      <c r="GI4" s="9"/>
      <c r="GJ4" s="9"/>
      <c r="GK4" s="9"/>
      <c r="GL4" s="9"/>
      <c r="GM4" s="9"/>
      <c r="GN4" s="9"/>
      <c r="GO4" s="9"/>
      <c r="GP4" s="5"/>
      <c r="GQ4" s="9"/>
      <c r="GR4" s="9"/>
      <c r="GS4" s="9"/>
      <c r="GT4" s="9"/>
      <c r="GU4" s="9"/>
      <c r="GV4" s="9"/>
      <c r="GW4" s="9"/>
      <c r="GX4" s="5"/>
      <c r="GY4" s="9"/>
      <c r="GZ4" s="9"/>
      <c r="HA4" s="9"/>
      <c r="HB4" s="9"/>
      <c r="HC4" s="9"/>
      <c r="HD4" s="9"/>
      <c r="HE4" s="9"/>
      <c r="HF4" s="5"/>
      <c r="HG4" s="9"/>
      <c r="HH4" s="9"/>
      <c r="HI4" s="9"/>
      <c r="HJ4" s="9"/>
      <c r="HK4" s="9"/>
      <c r="HL4" s="9"/>
      <c r="HM4" s="9"/>
      <c r="HN4" s="5"/>
      <c r="HO4" s="9"/>
      <c r="HP4" s="9"/>
      <c r="HQ4" s="9"/>
      <c r="HR4" s="9"/>
      <c r="HS4" s="9"/>
      <c r="HT4" s="9"/>
      <c r="HU4" s="9"/>
      <c r="HV4" s="5"/>
      <c r="HW4" s="9"/>
      <c r="HX4" s="9"/>
      <c r="HY4" s="9"/>
      <c r="HZ4" s="9"/>
      <c r="IA4" s="9"/>
      <c r="IB4" s="9"/>
      <c r="IC4" s="9"/>
      <c r="ID4" s="5"/>
      <c r="IE4" s="9"/>
      <c r="IF4" s="9"/>
      <c r="IG4" s="9"/>
      <c r="IH4" s="9"/>
      <c r="II4" s="9"/>
      <c r="IJ4" s="9"/>
      <c r="IK4" s="9"/>
      <c r="IL4" s="5"/>
      <c r="IM4" s="9"/>
      <c r="IN4" s="9"/>
      <c r="IO4" s="9"/>
      <c r="IP4" s="9"/>
      <c r="IQ4" s="9"/>
      <c r="IR4" s="9"/>
      <c r="IS4" s="9"/>
      <c r="IT4" s="5"/>
    </row>
    <row r="5" spans="1:254" ht="44.45" customHeight="1">
      <c r="A5" s="259" t="s">
        <v>128</v>
      </c>
      <c r="B5" s="259"/>
      <c r="C5" s="259"/>
      <c r="D5" s="259"/>
      <c r="E5" s="259"/>
      <c r="F5" s="259"/>
      <c r="G5" s="259"/>
      <c r="H5" s="259"/>
      <c r="I5" s="259"/>
      <c r="J5" s="9"/>
      <c r="K5" s="9"/>
      <c r="L5" s="9"/>
      <c r="M5" s="9"/>
      <c r="N5" s="5"/>
      <c r="O5" s="9"/>
      <c r="P5" s="9"/>
      <c r="Q5" s="9"/>
      <c r="R5" s="9"/>
      <c r="S5" s="9"/>
      <c r="T5" s="9"/>
      <c r="U5" s="9"/>
      <c r="V5" s="5"/>
      <c r="W5" s="9"/>
      <c r="X5" s="9"/>
      <c r="Y5" s="9"/>
      <c r="Z5" s="9"/>
      <c r="AA5" s="9"/>
      <c r="AB5" s="9"/>
      <c r="AC5" s="9"/>
      <c r="AD5" s="5"/>
      <c r="AE5" s="9"/>
      <c r="AF5" s="9"/>
      <c r="AG5" s="9"/>
      <c r="AH5" s="9"/>
      <c r="AI5" s="9"/>
      <c r="AJ5" s="9"/>
      <c r="AK5" s="9"/>
      <c r="AL5" s="5"/>
      <c r="AM5" s="9"/>
      <c r="AN5" s="9"/>
      <c r="AO5" s="9"/>
      <c r="AP5" s="9"/>
      <c r="AQ5" s="9"/>
      <c r="AR5" s="9"/>
      <c r="AS5" s="9"/>
      <c r="AT5" s="5"/>
      <c r="AU5" s="9"/>
      <c r="AV5" s="9"/>
      <c r="AW5" s="9"/>
      <c r="AX5" s="9"/>
      <c r="AY5" s="9"/>
      <c r="AZ5" s="9"/>
      <c r="BA5" s="9"/>
      <c r="BB5" s="5"/>
      <c r="BC5" s="9"/>
      <c r="BD5" s="9"/>
      <c r="BE5" s="9"/>
      <c r="BF5" s="9"/>
      <c r="BG5" s="9"/>
      <c r="BH5" s="9"/>
      <c r="BI5" s="9"/>
      <c r="BJ5" s="5"/>
      <c r="BK5" s="9"/>
      <c r="BL5" s="9"/>
      <c r="BM5" s="9"/>
      <c r="BN5" s="9"/>
      <c r="BO5" s="9"/>
      <c r="BP5" s="9"/>
      <c r="BQ5" s="9"/>
      <c r="BR5" s="5"/>
      <c r="BS5" s="9"/>
      <c r="BT5" s="9"/>
      <c r="BU5" s="9"/>
      <c r="BV5" s="9"/>
      <c r="BW5" s="9"/>
      <c r="BX5" s="9"/>
      <c r="BY5" s="9"/>
      <c r="BZ5" s="5"/>
      <c r="CA5" s="9"/>
      <c r="CB5" s="9"/>
      <c r="CC5" s="9"/>
      <c r="CD5" s="9"/>
      <c r="CE5" s="9"/>
      <c r="CF5" s="9"/>
      <c r="CG5" s="9"/>
      <c r="CH5" s="5"/>
      <c r="CI5" s="9"/>
      <c r="CJ5" s="9"/>
      <c r="CK5" s="9"/>
      <c r="CL5" s="9"/>
      <c r="CM5" s="9"/>
      <c r="CN5" s="9"/>
      <c r="CO5" s="9"/>
      <c r="CP5" s="5"/>
      <c r="CQ5" s="9"/>
      <c r="CR5" s="9"/>
      <c r="CS5" s="9"/>
      <c r="CT5" s="9"/>
      <c r="CU5" s="9"/>
      <c r="CV5" s="9"/>
      <c r="CW5" s="9"/>
      <c r="CX5" s="5"/>
      <c r="CY5" s="9"/>
      <c r="CZ5" s="9"/>
      <c r="DA5" s="9"/>
      <c r="DB5" s="9"/>
      <c r="DC5" s="9"/>
      <c r="DD5" s="9"/>
      <c r="DE5" s="9"/>
      <c r="DF5" s="5"/>
      <c r="DG5" s="9"/>
      <c r="DH5" s="9"/>
      <c r="DI5" s="9"/>
      <c r="DJ5" s="9"/>
      <c r="DK5" s="9"/>
      <c r="DL5" s="9"/>
      <c r="DM5" s="9"/>
      <c r="DN5" s="5"/>
      <c r="DO5" s="9"/>
      <c r="DP5" s="9"/>
      <c r="DQ5" s="9"/>
      <c r="DR5" s="9"/>
      <c r="DS5" s="9"/>
      <c r="DT5" s="9"/>
      <c r="DU5" s="9"/>
      <c r="DV5" s="5"/>
      <c r="DW5" s="9"/>
      <c r="DX5" s="9"/>
      <c r="DY5" s="9"/>
      <c r="DZ5" s="9"/>
      <c r="EA5" s="9"/>
      <c r="EB5" s="9"/>
      <c r="EC5" s="9"/>
      <c r="ED5" s="5"/>
      <c r="EE5" s="9"/>
      <c r="EF5" s="9"/>
      <c r="EG5" s="9"/>
      <c r="EH5" s="9"/>
      <c r="EI5" s="9"/>
      <c r="EJ5" s="9"/>
      <c r="EK5" s="9"/>
      <c r="EL5" s="5"/>
      <c r="EM5" s="9"/>
      <c r="EN5" s="9"/>
      <c r="EO5" s="9"/>
      <c r="EP5" s="9"/>
      <c r="EQ5" s="9"/>
      <c r="ER5" s="9"/>
      <c r="ES5" s="9"/>
      <c r="ET5" s="5"/>
      <c r="EU5" s="9"/>
      <c r="EV5" s="9"/>
      <c r="EW5" s="9"/>
      <c r="EX5" s="9"/>
      <c r="EY5" s="9"/>
      <c r="EZ5" s="9"/>
      <c r="FA5" s="9"/>
      <c r="FB5" s="5"/>
      <c r="FC5" s="9"/>
      <c r="FD5" s="9"/>
      <c r="FE5" s="9"/>
      <c r="FF5" s="9"/>
      <c r="FG5" s="9"/>
      <c r="FH5" s="9"/>
      <c r="FI5" s="9"/>
      <c r="FJ5" s="5"/>
      <c r="FK5" s="9"/>
      <c r="FL5" s="9"/>
      <c r="FM5" s="9"/>
      <c r="FN5" s="9"/>
      <c r="FO5" s="9"/>
      <c r="FP5" s="9"/>
      <c r="FQ5" s="9"/>
      <c r="FR5" s="5"/>
      <c r="FS5" s="9"/>
      <c r="FT5" s="9"/>
      <c r="FU5" s="9"/>
      <c r="FV5" s="9"/>
      <c r="FW5" s="9"/>
      <c r="FX5" s="9"/>
      <c r="FY5" s="9"/>
      <c r="FZ5" s="5"/>
      <c r="GA5" s="9"/>
      <c r="GB5" s="9"/>
      <c r="GC5" s="9"/>
      <c r="GD5" s="9"/>
      <c r="GE5" s="9"/>
      <c r="GF5" s="9"/>
      <c r="GG5" s="9"/>
      <c r="GH5" s="5"/>
      <c r="GI5" s="9"/>
      <c r="GJ5" s="9"/>
      <c r="GK5" s="9"/>
      <c r="GL5" s="9"/>
      <c r="GM5" s="9"/>
      <c r="GN5" s="9"/>
      <c r="GO5" s="9"/>
      <c r="GP5" s="5"/>
      <c r="GQ5" s="9"/>
      <c r="GR5" s="9"/>
      <c r="GS5" s="9"/>
      <c r="GT5" s="9"/>
      <c r="GU5" s="9"/>
      <c r="GV5" s="9"/>
      <c r="GW5" s="9"/>
      <c r="GX5" s="5"/>
      <c r="GY5" s="9"/>
      <c r="GZ5" s="9"/>
      <c r="HA5" s="9"/>
      <c r="HB5" s="9"/>
      <c r="HC5" s="9"/>
      <c r="HD5" s="9"/>
      <c r="HE5" s="9"/>
      <c r="HF5" s="5"/>
      <c r="HG5" s="9"/>
      <c r="HH5" s="9"/>
      <c r="HI5" s="9"/>
      <c r="HJ5" s="9"/>
      <c r="HK5" s="9"/>
      <c r="HL5" s="9"/>
      <c r="HM5" s="9"/>
      <c r="HN5" s="5"/>
      <c r="HO5" s="9"/>
      <c r="HP5" s="9"/>
      <c r="HQ5" s="9"/>
      <c r="HR5" s="9"/>
      <c r="HS5" s="9"/>
      <c r="HT5" s="9"/>
      <c r="HU5" s="9"/>
      <c r="HV5" s="5"/>
      <c r="HW5" s="9"/>
      <c r="HX5" s="9"/>
      <c r="HY5" s="9"/>
      <c r="HZ5" s="9"/>
      <c r="IA5" s="9"/>
      <c r="IB5" s="9"/>
      <c r="IC5" s="9"/>
      <c r="ID5" s="5"/>
      <c r="IE5" s="9"/>
      <c r="IF5" s="9"/>
      <c r="IG5" s="9"/>
      <c r="IH5" s="9"/>
      <c r="II5" s="9"/>
      <c r="IJ5" s="9"/>
      <c r="IK5" s="9"/>
      <c r="IL5" s="5"/>
      <c r="IM5" s="9"/>
      <c r="IN5" s="9"/>
      <c r="IO5" s="9"/>
      <c r="IP5" s="9"/>
      <c r="IQ5" s="9"/>
      <c r="IR5" s="9"/>
      <c r="IS5" s="9"/>
      <c r="IT5" s="5"/>
    </row>
    <row r="6" spans="1:254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5"/>
      <c r="O6" s="9"/>
      <c r="P6" s="9"/>
      <c r="Q6" s="9"/>
      <c r="R6" s="9"/>
      <c r="S6" s="9"/>
      <c r="T6" s="9"/>
      <c r="U6" s="9"/>
      <c r="V6" s="5"/>
      <c r="W6" s="9"/>
      <c r="X6" s="9"/>
      <c r="Y6" s="9"/>
      <c r="Z6" s="9"/>
      <c r="AA6" s="9"/>
      <c r="AB6" s="9"/>
      <c r="AC6" s="9"/>
      <c r="AD6" s="5"/>
      <c r="AE6" s="9"/>
      <c r="AF6" s="9"/>
      <c r="AG6" s="9"/>
      <c r="AH6" s="9"/>
      <c r="AI6" s="9"/>
      <c r="AJ6" s="9"/>
      <c r="AK6" s="9"/>
      <c r="AL6" s="5"/>
      <c r="AM6" s="9"/>
      <c r="AN6" s="9"/>
      <c r="AO6" s="9"/>
      <c r="AP6" s="9"/>
      <c r="AQ6" s="9"/>
      <c r="AR6" s="9"/>
      <c r="AS6" s="9"/>
      <c r="AT6" s="5"/>
      <c r="AU6" s="9"/>
      <c r="AV6" s="9"/>
      <c r="AW6" s="9"/>
      <c r="AX6" s="9"/>
      <c r="AY6" s="9"/>
      <c r="AZ6" s="9"/>
      <c r="BA6" s="9"/>
      <c r="BB6" s="5"/>
      <c r="BC6" s="9"/>
      <c r="BD6" s="9"/>
      <c r="BE6" s="9"/>
      <c r="BF6" s="9"/>
      <c r="BG6" s="9"/>
      <c r="BH6" s="9"/>
      <c r="BI6" s="9"/>
      <c r="BJ6" s="5"/>
      <c r="BK6" s="9"/>
      <c r="BL6" s="9"/>
      <c r="BM6" s="9"/>
      <c r="BN6" s="9"/>
      <c r="BO6" s="9"/>
      <c r="BP6" s="9"/>
      <c r="BQ6" s="9"/>
      <c r="BR6" s="5"/>
      <c r="BS6" s="9"/>
      <c r="BT6" s="9"/>
      <c r="BU6" s="9"/>
      <c r="BV6" s="9"/>
      <c r="BW6" s="9"/>
      <c r="BX6" s="9"/>
      <c r="BY6" s="9"/>
      <c r="BZ6" s="5"/>
      <c r="CA6" s="9"/>
      <c r="CB6" s="9"/>
      <c r="CC6" s="9"/>
      <c r="CD6" s="9"/>
      <c r="CE6" s="9"/>
      <c r="CF6" s="9"/>
      <c r="CG6" s="9"/>
      <c r="CH6" s="5"/>
      <c r="CI6" s="9"/>
      <c r="CJ6" s="9"/>
      <c r="CK6" s="9"/>
      <c r="CL6" s="9"/>
      <c r="CM6" s="9"/>
      <c r="CN6" s="9"/>
      <c r="CO6" s="9"/>
      <c r="CP6" s="5"/>
      <c r="CQ6" s="9"/>
      <c r="CR6" s="9"/>
      <c r="CS6" s="9"/>
      <c r="CT6" s="9"/>
      <c r="CU6" s="9"/>
      <c r="CV6" s="9"/>
      <c r="CW6" s="9"/>
      <c r="CX6" s="5"/>
      <c r="CY6" s="9"/>
      <c r="CZ6" s="9"/>
      <c r="DA6" s="9"/>
      <c r="DB6" s="9"/>
      <c r="DC6" s="9"/>
      <c r="DD6" s="9"/>
      <c r="DE6" s="9"/>
      <c r="DF6" s="5"/>
      <c r="DG6" s="9"/>
      <c r="DH6" s="9"/>
      <c r="DI6" s="9"/>
      <c r="DJ6" s="9"/>
      <c r="DK6" s="9"/>
      <c r="DL6" s="9"/>
      <c r="DM6" s="9"/>
      <c r="DN6" s="5"/>
      <c r="DO6" s="9"/>
      <c r="DP6" s="9"/>
      <c r="DQ6" s="9"/>
      <c r="DR6" s="9"/>
      <c r="DS6" s="9"/>
      <c r="DT6" s="9"/>
      <c r="DU6" s="9"/>
      <c r="DV6" s="5"/>
      <c r="DW6" s="9"/>
      <c r="DX6" s="9"/>
      <c r="DY6" s="9"/>
      <c r="DZ6" s="9"/>
      <c r="EA6" s="9"/>
      <c r="EB6" s="9"/>
      <c r="EC6" s="9"/>
      <c r="ED6" s="5"/>
      <c r="EE6" s="9"/>
      <c r="EF6" s="9"/>
      <c r="EG6" s="9"/>
      <c r="EH6" s="9"/>
      <c r="EI6" s="9"/>
      <c r="EJ6" s="9"/>
      <c r="EK6" s="9"/>
      <c r="EL6" s="5"/>
      <c r="EM6" s="9"/>
      <c r="EN6" s="9"/>
      <c r="EO6" s="9"/>
      <c r="EP6" s="9"/>
      <c r="EQ6" s="9"/>
      <c r="ER6" s="9"/>
      <c r="ES6" s="9"/>
      <c r="ET6" s="5"/>
      <c r="EU6" s="9"/>
      <c r="EV6" s="9"/>
      <c r="EW6" s="9"/>
      <c r="EX6" s="9"/>
      <c r="EY6" s="9"/>
      <c r="EZ6" s="9"/>
      <c r="FA6" s="9"/>
      <c r="FB6" s="5"/>
      <c r="FC6" s="9"/>
      <c r="FD6" s="9"/>
      <c r="FE6" s="9"/>
      <c r="FF6" s="9"/>
      <c r="FG6" s="9"/>
      <c r="FH6" s="9"/>
      <c r="FI6" s="9"/>
      <c r="FJ6" s="5"/>
      <c r="FK6" s="9"/>
      <c r="FL6" s="9"/>
      <c r="FM6" s="9"/>
      <c r="FN6" s="9"/>
      <c r="FO6" s="9"/>
      <c r="FP6" s="9"/>
      <c r="FQ6" s="9"/>
      <c r="FR6" s="5"/>
      <c r="FS6" s="9"/>
      <c r="FT6" s="9"/>
      <c r="FU6" s="9"/>
      <c r="FV6" s="9"/>
      <c r="FW6" s="9"/>
      <c r="FX6" s="9"/>
      <c r="FY6" s="9"/>
      <c r="FZ6" s="5"/>
      <c r="GA6" s="9"/>
      <c r="GB6" s="9"/>
      <c r="GC6" s="9"/>
      <c r="GD6" s="9"/>
      <c r="GE6" s="9"/>
      <c r="GF6" s="9"/>
      <c r="GG6" s="9"/>
      <c r="GH6" s="5"/>
      <c r="GI6" s="9"/>
      <c r="GJ6" s="9"/>
      <c r="GK6" s="9"/>
      <c r="GL6" s="9"/>
      <c r="GM6" s="9"/>
      <c r="GN6" s="9"/>
      <c r="GO6" s="9"/>
      <c r="GP6" s="5"/>
      <c r="GQ6" s="9"/>
      <c r="GR6" s="9"/>
      <c r="GS6" s="9"/>
      <c r="GT6" s="9"/>
      <c r="GU6" s="9"/>
      <c r="GV6" s="9"/>
      <c r="GW6" s="9"/>
      <c r="GX6" s="5"/>
      <c r="GY6" s="9"/>
      <c r="GZ6" s="9"/>
      <c r="HA6" s="9"/>
      <c r="HB6" s="9"/>
      <c r="HC6" s="9"/>
      <c r="HD6" s="9"/>
      <c r="HE6" s="9"/>
      <c r="HF6" s="5"/>
      <c r="HG6" s="9"/>
      <c r="HH6" s="9"/>
      <c r="HI6" s="9"/>
      <c r="HJ6" s="9"/>
      <c r="HK6" s="9"/>
      <c r="HL6" s="9"/>
      <c r="HM6" s="9"/>
      <c r="HN6" s="5"/>
      <c r="HO6" s="9"/>
      <c r="HP6" s="9"/>
      <c r="HQ6" s="9"/>
      <c r="HR6" s="9"/>
      <c r="HS6" s="9"/>
      <c r="HT6" s="9"/>
      <c r="HU6" s="9"/>
      <c r="HV6" s="5"/>
      <c r="HW6" s="9"/>
      <c r="HX6" s="9"/>
      <c r="HY6" s="9"/>
      <c r="HZ6" s="9"/>
      <c r="IA6" s="9"/>
      <c r="IB6" s="9"/>
      <c r="IC6" s="9"/>
      <c r="ID6" s="5"/>
      <c r="IE6" s="9"/>
      <c r="IF6" s="9"/>
      <c r="IG6" s="9"/>
      <c r="IH6" s="9"/>
      <c r="II6" s="9"/>
      <c r="IJ6" s="9"/>
      <c r="IK6" s="9"/>
      <c r="IL6" s="5"/>
      <c r="IM6" s="9"/>
      <c r="IN6" s="9"/>
      <c r="IO6" s="9"/>
      <c r="IP6" s="9"/>
      <c r="IQ6" s="9"/>
      <c r="IR6" s="9"/>
      <c r="IS6" s="9"/>
      <c r="IT6" s="5"/>
    </row>
    <row r="7" spans="1:254" ht="57" customHeight="1">
      <c r="A7" s="254" t="s">
        <v>16</v>
      </c>
      <c r="B7" s="255"/>
      <c r="C7" s="256"/>
      <c r="D7" s="254" t="s">
        <v>1</v>
      </c>
      <c r="E7" s="255"/>
      <c r="F7" s="257" t="s">
        <v>3</v>
      </c>
      <c r="G7" s="202" t="s">
        <v>61</v>
      </c>
      <c r="H7" s="202"/>
      <c r="I7" s="203"/>
    </row>
    <row r="8" spans="1:254" ht="41.25" customHeight="1">
      <c r="A8" s="101" t="s">
        <v>17</v>
      </c>
      <c r="B8" s="101" t="s">
        <v>18</v>
      </c>
      <c r="C8" s="101" t="s">
        <v>19</v>
      </c>
      <c r="D8" s="101" t="s">
        <v>20</v>
      </c>
      <c r="E8" s="101" t="s">
        <v>21</v>
      </c>
      <c r="F8" s="258"/>
      <c r="G8" s="39" t="s">
        <v>35</v>
      </c>
      <c r="H8" s="39" t="s">
        <v>36</v>
      </c>
      <c r="I8" s="39" t="s">
        <v>0</v>
      </c>
    </row>
    <row r="9" spans="1:254">
      <c r="A9" s="251" t="s">
        <v>22</v>
      </c>
      <c r="B9" s="252"/>
      <c r="C9" s="252"/>
      <c r="D9" s="252"/>
      <c r="E9" s="252"/>
      <c r="F9" s="253"/>
      <c r="G9" s="44">
        <f>+G10+G29</f>
        <v>348552.4</v>
      </c>
      <c r="H9" s="44">
        <f>+H10+H29</f>
        <v>348552.4</v>
      </c>
      <c r="I9" s="44">
        <f>+I10+I29</f>
        <v>348552.4</v>
      </c>
    </row>
    <row r="10" spans="1:254">
      <c r="A10" s="234" t="s">
        <v>113</v>
      </c>
      <c r="B10" s="237"/>
      <c r="C10" s="237"/>
      <c r="D10" s="238"/>
      <c r="E10" s="238"/>
      <c r="F10" s="86" t="s">
        <v>89</v>
      </c>
      <c r="G10" s="44">
        <f>G12</f>
        <v>348552.4</v>
      </c>
      <c r="H10" s="44">
        <f t="shared" ref="H10:I10" si="0">H12</f>
        <v>348552.4</v>
      </c>
      <c r="I10" s="44">
        <f t="shared" si="0"/>
        <v>395706.8</v>
      </c>
    </row>
    <row r="11" spans="1:254">
      <c r="A11" s="235"/>
      <c r="B11" s="237"/>
      <c r="C11" s="237"/>
      <c r="D11" s="239"/>
      <c r="E11" s="239"/>
      <c r="F11" s="34" t="s">
        <v>2</v>
      </c>
      <c r="G11" s="45"/>
      <c r="H11" s="45"/>
      <c r="I11" s="45"/>
    </row>
    <row r="12" spans="1:254">
      <c r="A12" s="235"/>
      <c r="B12" s="244" t="s">
        <v>30</v>
      </c>
      <c r="C12" s="237"/>
      <c r="D12" s="239"/>
      <c r="E12" s="239"/>
      <c r="F12" s="86" t="s">
        <v>119</v>
      </c>
      <c r="G12" s="44">
        <f>G14</f>
        <v>348552.4</v>
      </c>
      <c r="H12" s="44">
        <f t="shared" ref="H12:I12" si="1">H14</f>
        <v>348552.4</v>
      </c>
      <c r="I12" s="44">
        <f t="shared" si="1"/>
        <v>395706.8</v>
      </c>
    </row>
    <row r="13" spans="1:254">
      <c r="A13" s="235"/>
      <c r="B13" s="245"/>
      <c r="C13" s="237"/>
      <c r="D13" s="239"/>
      <c r="E13" s="239"/>
      <c r="F13" s="34" t="s">
        <v>2</v>
      </c>
      <c r="G13" s="45"/>
      <c r="H13" s="45"/>
      <c r="I13" s="45"/>
    </row>
    <row r="14" spans="1:254">
      <c r="A14" s="235"/>
      <c r="B14" s="245"/>
      <c r="C14" s="234" t="s">
        <v>30</v>
      </c>
      <c r="D14" s="239"/>
      <c r="E14" s="239"/>
      <c r="F14" s="86" t="s">
        <v>119</v>
      </c>
      <c r="G14" s="44">
        <f>G18</f>
        <v>348552.4</v>
      </c>
      <c r="H14" s="44">
        <f t="shared" ref="H14:I14" si="2">H18</f>
        <v>348552.4</v>
      </c>
      <c r="I14" s="44">
        <f t="shared" si="2"/>
        <v>395706.8</v>
      </c>
    </row>
    <row r="15" spans="1:254">
      <c r="A15" s="235"/>
      <c r="B15" s="245"/>
      <c r="C15" s="235"/>
      <c r="D15" s="239"/>
      <c r="E15" s="239"/>
      <c r="F15" s="49" t="s">
        <v>2</v>
      </c>
      <c r="G15" s="46"/>
      <c r="H15" s="46"/>
      <c r="I15" s="46"/>
    </row>
    <row r="16" spans="1:254">
      <c r="A16" s="235"/>
      <c r="B16" s="245"/>
      <c r="C16" s="235"/>
      <c r="D16" s="238"/>
      <c r="E16" s="238"/>
      <c r="F16" s="33" t="s">
        <v>76</v>
      </c>
      <c r="G16" s="44">
        <f>G18</f>
        <v>348552.4</v>
      </c>
      <c r="H16" s="44">
        <f t="shared" ref="H16:I16" si="3">H18</f>
        <v>348552.4</v>
      </c>
      <c r="I16" s="44">
        <f t="shared" si="3"/>
        <v>395706.8</v>
      </c>
    </row>
    <row r="17" spans="1:9">
      <c r="A17" s="235"/>
      <c r="B17" s="245"/>
      <c r="C17" s="235"/>
      <c r="D17" s="240"/>
      <c r="E17" s="240"/>
      <c r="F17" s="34" t="s">
        <v>2</v>
      </c>
      <c r="G17" s="46"/>
      <c r="H17" s="46"/>
      <c r="I17" s="46"/>
    </row>
    <row r="18" spans="1:9" ht="27.75">
      <c r="A18" s="235"/>
      <c r="B18" s="245"/>
      <c r="C18" s="235"/>
      <c r="D18" s="241">
        <v>1103</v>
      </c>
      <c r="E18" s="237"/>
      <c r="F18" s="59" t="s">
        <v>83</v>
      </c>
      <c r="G18" s="44">
        <f>G20</f>
        <v>348552.4</v>
      </c>
      <c r="H18" s="44">
        <f t="shared" ref="H18:I18" si="4">H20</f>
        <v>348552.4</v>
      </c>
      <c r="I18" s="44">
        <f t="shared" si="4"/>
        <v>395706.8</v>
      </c>
    </row>
    <row r="19" spans="1:9">
      <c r="A19" s="235"/>
      <c r="B19" s="245"/>
      <c r="C19" s="235"/>
      <c r="D19" s="242"/>
      <c r="E19" s="237"/>
      <c r="F19" s="41" t="s">
        <v>32</v>
      </c>
      <c r="G19" s="46"/>
      <c r="H19" s="46"/>
      <c r="I19" s="46"/>
    </row>
    <row r="20" spans="1:9" ht="39" customHeight="1">
      <c r="A20" s="235"/>
      <c r="B20" s="245"/>
      <c r="C20" s="235"/>
      <c r="D20" s="242"/>
      <c r="E20" s="241">
        <v>21001</v>
      </c>
      <c r="F20" s="59" t="s">
        <v>109</v>
      </c>
      <c r="G20" s="48">
        <f>G22</f>
        <v>348552.4</v>
      </c>
      <c r="H20" s="48">
        <f t="shared" ref="H20:I20" si="5">H22</f>
        <v>348552.4</v>
      </c>
      <c r="I20" s="48">
        <f t="shared" si="5"/>
        <v>395706.8</v>
      </c>
    </row>
    <row r="21" spans="1:9">
      <c r="A21" s="235"/>
      <c r="B21" s="245"/>
      <c r="C21" s="235"/>
      <c r="D21" s="242"/>
      <c r="E21" s="242"/>
      <c r="F21" s="41" t="s">
        <v>33</v>
      </c>
      <c r="G21" s="45"/>
      <c r="H21" s="45"/>
      <c r="I21" s="45"/>
    </row>
    <row r="22" spans="1:9">
      <c r="A22" s="235"/>
      <c r="B22" s="245"/>
      <c r="C22" s="235"/>
      <c r="D22" s="242"/>
      <c r="E22" s="242"/>
      <c r="F22" s="42" t="s">
        <v>63</v>
      </c>
      <c r="G22" s="35">
        <f>G24</f>
        <v>348552.4</v>
      </c>
      <c r="H22" s="35">
        <f t="shared" ref="H22:I22" si="6">H24</f>
        <v>348552.4</v>
      </c>
      <c r="I22" s="35">
        <f t="shared" si="6"/>
        <v>395706.8</v>
      </c>
    </row>
    <row r="23" spans="1:9" ht="26.25" customHeight="1">
      <c r="A23" s="235"/>
      <c r="B23" s="245"/>
      <c r="C23" s="235"/>
      <c r="D23" s="242"/>
      <c r="E23" s="242"/>
      <c r="F23" s="41" t="s">
        <v>34</v>
      </c>
      <c r="G23" s="35"/>
      <c r="H23" s="35"/>
      <c r="I23" s="35"/>
    </row>
    <row r="24" spans="1:9">
      <c r="A24" s="235"/>
      <c r="B24" s="245"/>
      <c r="C24" s="235"/>
      <c r="D24" s="242"/>
      <c r="E24" s="242"/>
      <c r="F24" s="40" t="s">
        <v>4</v>
      </c>
      <c r="G24" s="36">
        <f t="shared" ref="G24:I24" si="7">+G25</f>
        <v>348552.4</v>
      </c>
      <c r="H24" s="36">
        <f t="shared" si="7"/>
        <v>348552.4</v>
      </c>
      <c r="I24" s="36">
        <f t="shared" si="7"/>
        <v>395706.8</v>
      </c>
    </row>
    <row r="25" spans="1:9">
      <c r="A25" s="235"/>
      <c r="B25" s="245"/>
      <c r="C25" s="235"/>
      <c r="D25" s="242"/>
      <c r="E25" s="242"/>
      <c r="F25" s="40" t="s">
        <v>114</v>
      </c>
      <c r="G25" s="94">
        <f t="shared" ref="G25:I25" si="8">+G26</f>
        <v>348552.4</v>
      </c>
      <c r="H25" s="94">
        <f t="shared" si="8"/>
        <v>348552.4</v>
      </c>
      <c r="I25" s="94">
        <f t="shared" si="8"/>
        <v>395706.8</v>
      </c>
    </row>
    <row r="26" spans="1:9">
      <c r="A26" s="235"/>
      <c r="B26" s="245"/>
      <c r="C26" s="235"/>
      <c r="D26" s="242"/>
      <c r="E26" s="242"/>
      <c r="F26" s="29" t="s">
        <v>140</v>
      </c>
      <c r="G26" s="35">
        <f t="shared" ref="G26:I26" si="9">+G27</f>
        <v>348552.4</v>
      </c>
      <c r="H26" s="35">
        <f t="shared" si="9"/>
        <v>348552.4</v>
      </c>
      <c r="I26" s="35">
        <f t="shared" si="9"/>
        <v>395706.8</v>
      </c>
    </row>
    <row r="27" spans="1:9" s="100" customFormat="1">
      <c r="A27" s="235"/>
      <c r="B27" s="245"/>
      <c r="C27" s="235"/>
      <c r="D27" s="242"/>
      <c r="E27" s="242"/>
      <c r="F27" s="29" t="s">
        <v>106</v>
      </c>
      <c r="G27" s="35">
        <f t="shared" ref="G27:I27" si="10">+G28</f>
        <v>348552.4</v>
      </c>
      <c r="H27" s="35">
        <f t="shared" si="10"/>
        <v>348552.4</v>
      </c>
      <c r="I27" s="35">
        <f t="shared" si="10"/>
        <v>395706.8</v>
      </c>
    </row>
    <row r="28" spans="1:9" s="100" customFormat="1">
      <c r="A28" s="236"/>
      <c r="B28" s="246"/>
      <c r="C28" s="236"/>
      <c r="D28" s="243"/>
      <c r="E28" s="243"/>
      <c r="F28" s="29" t="s">
        <v>107</v>
      </c>
      <c r="G28" s="35">
        <v>348552.4</v>
      </c>
      <c r="H28" s="35">
        <v>348552.4</v>
      </c>
      <c r="I28" s="35">
        <v>395706.8</v>
      </c>
    </row>
    <row r="29" spans="1:9">
      <c r="A29" s="247" t="s">
        <v>56</v>
      </c>
      <c r="B29" s="237"/>
      <c r="C29" s="237"/>
      <c r="D29" s="238"/>
      <c r="E29" s="238"/>
      <c r="F29" s="33" t="s">
        <v>57</v>
      </c>
      <c r="G29" s="44">
        <f>G31</f>
        <v>0</v>
      </c>
      <c r="H29" s="44">
        <f t="shared" ref="H29:I29" si="11">H31</f>
        <v>0</v>
      </c>
      <c r="I29" s="44">
        <f t="shared" si="11"/>
        <v>-47154.399999999965</v>
      </c>
    </row>
    <row r="30" spans="1:9">
      <c r="A30" s="247"/>
      <c r="B30" s="237"/>
      <c r="C30" s="237"/>
      <c r="D30" s="239"/>
      <c r="E30" s="239"/>
      <c r="F30" s="34" t="s">
        <v>2</v>
      </c>
      <c r="G30" s="45"/>
      <c r="H30" s="45"/>
      <c r="I30" s="45"/>
    </row>
    <row r="31" spans="1:9">
      <c r="A31" s="247"/>
      <c r="B31" s="247" t="s">
        <v>30</v>
      </c>
      <c r="C31" s="237"/>
      <c r="D31" s="239"/>
      <c r="E31" s="239"/>
      <c r="F31" s="33" t="s">
        <v>58</v>
      </c>
      <c r="G31" s="44">
        <f>G33</f>
        <v>0</v>
      </c>
      <c r="H31" s="44">
        <f t="shared" ref="H31:I31" si="12">H33</f>
        <v>0</v>
      </c>
      <c r="I31" s="44">
        <f t="shared" si="12"/>
        <v>-47154.399999999965</v>
      </c>
    </row>
    <row r="32" spans="1:9">
      <c r="A32" s="247"/>
      <c r="B32" s="247"/>
      <c r="C32" s="237"/>
      <c r="D32" s="239"/>
      <c r="E32" s="239"/>
      <c r="F32" s="34" t="s">
        <v>2</v>
      </c>
      <c r="G32" s="45"/>
      <c r="H32" s="45"/>
      <c r="I32" s="45"/>
    </row>
    <row r="33" spans="1:9">
      <c r="A33" s="247"/>
      <c r="B33" s="247"/>
      <c r="C33" s="247" t="s">
        <v>30</v>
      </c>
      <c r="D33" s="239"/>
      <c r="E33" s="239"/>
      <c r="F33" s="33" t="s">
        <v>42</v>
      </c>
      <c r="G33" s="44">
        <f>G37</f>
        <v>0</v>
      </c>
      <c r="H33" s="44">
        <f t="shared" ref="H33:I33" si="13">H37</f>
        <v>0</v>
      </c>
      <c r="I33" s="44">
        <f t="shared" si="13"/>
        <v>-47154.399999999965</v>
      </c>
    </row>
    <row r="34" spans="1:9">
      <c r="A34" s="247"/>
      <c r="B34" s="247"/>
      <c r="C34" s="247"/>
      <c r="D34" s="239"/>
      <c r="E34" s="239"/>
      <c r="F34" s="49" t="s">
        <v>2</v>
      </c>
      <c r="G34" s="46"/>
      <c r="H34" s="46"/>
      <c r="I34" s="46"/>
    </row>
    <row r="35" spans="1:9">
      <c r="A35" s="247"/>
      <c r="B35" s="247"/>
      <c r="C35" s="247"/>
      <c r="D35" s="238"/>
      <c r="E35" s="238"/>
      <c r="F35" s="33" t="s">
        <v>44</v>
      </c>
      <c r="G35" s="44">
        <f>G37</f>
        <v>0</v>
      </c>
      <c r="H35" s="44">
        <f t="shared" ref="H35:I35" si="14">H37</f>
        <v>0</v>
      </c>
      <c r="I35" s="44">
        <f t="shared" si="14"/>
        <v>-47154.399999999965</v>
      </c>
    </row>
    <row r="36" spans="1:9">
      <c r="A36" s="247"/>
      <c r="B36" s="247"/>
      <c r="C36" s="247"/>
      <c r="D36" s="240"/>
      <c r="E36" s="240"/>
      <c r="F36" s="34" t="s">
        <v>2</v>
      </c>
      <c r="G36" s="46"/>
      <c r="H36" s="46"/>
      <c r="I36" s="46"/>
    </row>
    <row r="37" spans="1:9">
      <c r="A37" s="247"/>
      <c r="B37" s="247"/>
      <c r="C37" s="247"/>
      <c r="D37" s="241">
        <v>1139</v>
      </c>
      <c r="E37" s="237"/>
      <c r="F37" s="40" t="s">
        <v>42</v>
      </c>
      <c r="G37" s="44">
        <f>+G39</f>
        <v>0</v>
      </c>
      <c r="H37" s="44">
        <f t="shared" ref="H37:I37" si="15">+H39</f>
        <v>0</v>
      </c>
      <c r="I37" s="44">
        <f t="shared" si="15"/>
        <v>-47154.399999999965</v>
      </c>
    </row>
    <row r="38" spans="1:9">
      <c r="A38" s="247"/>
      <c r="B38" s="247"/>
      <c r="C38" s="247"/>
      <c r="D38" s="242"/>
      <c r="E38" s="237"/>
      <c r="F38" s="41" t="s">
        <v>32</v>
      </c>
      <c r="G38" s="46"/>
      <c r="H38" s="46"/>
      <c r="I38" s="46"/>
    </row>
    <row r="39" spans="1:9">
      <c r="A39" s="247"/>
      <c r="B39" s="247"/>
      <c r="C39" s="247"/>
      <c r="D39" s="242"/>
      <c r="E39" s="248">
        <v>11001</v>
      </c>
      <c r="F39" s="40" t="s">
        <v>42</v>
      </c>
      <c r="G39" s="48">
        <f>G41</f>
        <v>0</v>
      </c>
      <c r="H39" s="48">
        <f t="shared" ref="H39:I39" si="16">H41</f>
        <v>0</v>
      </c>
      <c r="I39" s="48">
        <f t="shared" si="16"/>
        <v>-47154.399999999965</v>
      </c>
    </row>
    <row r="40" spans="1:9">
      <c r="A40" s="247"/>
      <c r="B40" s="247"/>
      <c r="C40" s="247"/>
      <c r="D40" s="242"/>
      <c r="E40" s="248"/>
      <c r="F40" s="41" t="s">
        <v>33</v>
      </c>
      <c r="G40" s="45"/>
      <c r="H40" s="45"/>
      <c r="I40" s="45"/>
    </row>
    <row r="41" spans="1:9">
      <c r="A41" s="247"/>
      <c r="B41" s="247"/>
      <c r="C41" s="247"/>
      <c r="D41" s="242"/>
      <c r="E41" s="248"/>
      <c r="F41" s="42" t="s">
        <v>44</v>
      </c>
      <c r="G41" s="35">
        <f>G43</f>
        <v>0</v>
      </c>
      <c r="H41" s="35">
        <f t="shared" ref="H41:I41" si="17">H43</f>
        <v>0</v>
      </c>
      <c r="I41" s="35">
        <f t="shared" si="17"/>
        <v>-47154.399999999965</v>
      </c>
    </row>
    <row r="42" spans="1:9" ht="27">
      <c r="A42" s="247"/>
      <c r="B42" s="247"/>
      <c r="C42" s="247"/>
      <c r="D42" s="242"/>
      <c r="E42" s="248"/>
      <c r="F42" s="41" t="s">
        <v>34</v>
      </c>
      <c r="G42" s="35"/>
      <c r="H42" s="35"/>
      <c r="I42" s="35"/>
    </row>
    <row r="43" spans="1:9">
      <c r="A43" s="247"/>
      <c r="B43" s="247"/>
      <c r="C43" s="247"/>
      <c r="D43" s="242"/>
      <c r="E43" s="248"/>
      <c r="F43" s="40" t="s">
        <v>4</v>
      </c>
      <c r="G43" s="36">
        <f>G45</f>
        <v>0</v>
      </c>
      <c r="H43" s="36">
        <f>H45</f>
        <v>0</v>
      </c>
      <c r="I43" s="36">
        <f>I45</f>
        <v>-47154.399999999965</v>
      </c>
    </row>
    <row r="44" spans="1:9">
      <c r="A44" s="247"/>
      <c r="B44" s="247"/>
      <c r="C44" s="247"/>
      <c r="D44" s="242"/>
      <c r="E44" s="248"/>
      <c r="F44" s="40" t="s">
        <v>5</v>
      </c>
      <c r="G44" s="36">
        <f t="shared" ref="G44:I45" si="18">G45</f>
        <v>0</v>
      </c>
      <c r="H44" s="36">
        <f t="shared" si="18"/>
        <v>0</v>
      </c>
      <c r="I44" s="36">
        <f t="shared" si="18"/>
        <v>-47154.399999999965</v>
      </c>
    </row>
    <row r="45" spans="1:9">
      <c r="A45" s="247"/>
      <c r="B45" s="247"/>
      <c r="C45" s="247"/>
      <c r="D45" s="242"/>
      <c r="E45" s="248"/>
      <c r="F45" s="40" t="s">
        <v>31</v>
      </c>
      <c r="G45" s="36">
        <f t="shared" si="18"/>
        <v>0</v>
      </c>
      <c r="H45" s="36">
        <f t="shared" si="18"/>
        <v>0</v>
      </c>
      <c r="I45" s="36">
        <f t="shared" si="18"/>
        <v>-47154.399999999965</v>
      </c>
    </row>
    <row r="46" spans="1:9">
      <c r="A46" s="247"/>
      <c r="B46" s="247"/>
      <c r="C46" s="247"/>
      <c r="D46" s="243"/>
      <c r="E46" s="248"/>
      <c r="F46" s="43" t="s">
        <v>99</v>
      </c>
      <c r="G46" s="35"/>
      <c r="H46" s="35"/>
      <c r="I46" s="35">
        <f>-395706.8+348552.4</f>
        <v>-47154.399999999965</v>
      </c>
    </row>
  </sheetData>
  <mergeCells count="33">
    <mergeCell ref="G1:I1"/>
    <mergeCell ref="F2:I2"/>
    <mergeCell ref="G3:I3"/>
    <mergeCell ref="A9:F9"/>
    <mergeCell ref="A7:C7"/>
    <mergeCell ref="F7:F8"/>
    <mergeCell ref="D7:E7"/>
    <mergeCell ref="G7:I7"/>
    <mergeCell ref="A5:I5"/>
    <mergeCell ref="A29:A46"/>
    <mergeCell ref="B29:B30"/>
    <mergeCell ref="C29:C32"/>
    <mergeCell ref="D29:D34"/>
    <mergeCell ref="E29:E34"/>
    <mergeCell ref="B31:B46"/>
    <mergeCell ref="C33:C46"/>
    <mergeCell ref="D35:D36"/>
    <mergeCell ref="E35:E36"/>
    <mergeCell ref="D37:D46"/>
    <mergeCell ref="E37:E38"/>
    <mergeCell ref="E39:E46"/>
    <mergeCell ref="A10:A28"/>
    <mergeCell ref="B10:B11"/>
    <mergeCell ref="C10:C13"/>
    <mergeCell ref="D10:D15"/>
    <mergeCell ref="E10:E15"/>
    <mergeCell ref="D16:D17"/>
    <mergeCell ref="E16:E17"/>
    <mergeCell ref="E18:E19"/>
    <mergeCell ref="E20:E28"/>
    <mergeCell ref="D18:D28"/>
    <mergeCell ref="C14:C28"/>
    <mergeCell ref="B12:B28"/>
  </mergeCells>
  <pageMargins left="0.23622047244094491" right="0.23622047244094491" top="0.15748031496062992" bottom="0.15748031496062992" header="0.15748031496062992" footer="0.15748031496062992"/>
  <pageSetup paperSize="9" scale="6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F1" sqref="F1:H1"/>
    </sheetView>
  </sheetViews>
  <sheetFormatPr defaultColWidth="8.85546875" defaultRowHeight="17.25"/>
  <cols>
    <col min="1" max="1" width="8.85546875" style="116"/>
    <col min="2" max="2" width="16.85546875" style="116" customWidth="1"/>
    <col min="3" max="3" width="42.7109375" style="116" customWidth="1"/>
    <col min="4" max="4" width="20.28515625" style="116" customWidth="1"/>
    <col min="5" max="5" width="16.42578125" style="116" customWidth="1"/>
    <col min="6" max="6" width="15.85546875" style="116" customWidth="1"/>
    <col min="7" max="8" width="20.28515625" style="116" customWidth="1"/>
    <col min="9" max="16384" width="8.85546875" style="116"/>
  </cols>
  <sheetData>
    <row r="1" spans="1:8">
      <c r="D1" s="6"/>
      <c r="E1" s="6"/>
      <c r="F1" s="230" t="s">
        <v>81</v>
      </c>
      <c r="G1" s="230"/>
      <c r="H1" s="230"/>
    </row>
    <row r="2" spans="1:8">
      <c r="D2" s="230" t="s">
        <v>124</v>
      </c>
      <c r="E2" s="230"/>
      <c r="F2" s="230"/>
      <c r="G2" s="230"/>
      <c r="H2" s="230"/>
    </row>
    <row r="3" spans="1:8" ht="18" customHeight="1">
      <c r="D3" s="103"/>
      <c r="E3" s="231" t="s">
        <v>15</v>
      </c>
      <c r="F3" s="231"/>
      <c r="G3" s="231"/>
      <c r="H3" s="231"/>
    </row>
    <row r="5" spans="1:8" ht="34.15" customHeight="1">
      <c r="A5" s="260" t="s">
        <v>129</v>
      </c>
      <c r="B5" s="260"/>
      <c r="C5" s="260"/>
      <c r="D5" s="260"/>
      <c r="E5" s="260"/>
      <c r="F5" s="260"/>
      <c r="G5" s="260"/>
      <c r="H5" s="260"/>
    </row>
    <row r="6" spans="1:8">
      <c r="H6" s="116" t="s">
        <v>72</v>
      </c>
    </row>
    <row r="7" spans="1:8" ht="81.599999999999994" customHeight="1">
      <c r="A7" s="232" t="s">
        <v>1</v>
      </c>
      <c r="B7" s="232"/>
      <c r="C7" s="104" t="s">
        <v>64</v>
      </c>
      <c r="D7" s="117" t="s">
        <v>37</v>
      </c>
      <c r="E7" s="117" t="s">
        <v>65</v>
      </c>
      <c r="F7" s="117" t="s">
        <v>71</v>
      </c>
      <c r="G7" s="117" t="s">
        <v>66</v>
      </c>
      <c r="H7" s="117" t="s">
        <v>67</v>
      </c>
    </row>
    <row r="8" spans="1:8" ht="57" customHeight="1">
      <c r="A8" s="104" t="s">
        <v>68</v>
      </c>
      <c r="B8" s="104" t="s">
        <v>69</v>
      </c>
      <c r="C8" s="105" t="s">
        <v>22</v>
      </c>
      <c r="D8" s="125">
        <f>+E8+F8+G8+H8</f>
        <v>395706.8</v>
      </c>
      <c r="E8" s="125">
        <f>+E10</f>
        <v>395706.8</v>
      </c>
      <c r="F8" s="118">
        <f t="shared" ref="F8:G8" si="0">+F10</f>
        <v>0</v>
      </c>
      <c r="G8" s="118">
        <f t="shared" si="0"/>
        <v>0</v>
      </c>
      <c r="H8" s="118">
        <f>+H10</f>
        <v>0</v>
      </c>
    </row>
    <row r="9" spans="1:8">
      <c r="A9" s="104"/>
      <c r="B9" s="104"/>
      <c r="C9" s="104" t="s">
        <v>70</v>
      </c>
      <c r="D9" s="119"/>
      <c r="E9" s="119"/>
      <c r="F9" s="119"/>
      <c r="G9" s="119"/>
      <c r="H9" s="119"/>
    </row>
    <row r="10" spans="1:8">
      <c r="A10" s="104"/>
      <c r="B10" s="104"/>
      <c r="C10" s="120" t="s">
        <v>76</v>
      </c>
      <c r="D10" s="121">
        <f>+E10+F10+G10+H10</f>
        <v>395706.8</v>
      </c>
      <c r="E10" s="121">
        <f>+E12</f>
        <v>395706.8</v>
      </c>
      <c r="F10" s="121">
        <f t="shared" ref="F10:H10" si="1">+F12</f>
        <v>0</v>
      </c>
      <c r="G10" s="121">
        <f t="shared" si="1"/>
        <v>0</v>
      </c>
      <c r="H10" s="122">
        <f t="shared" si="1"/>
        <v>0</v>
      </c>
    </row>
    <row r="11" spans="1:8">
      <c r="A11" s="104"/>
      <c r="B11" s="104"/>
      <c r="C11" s="104" t="s">
        <v>70</v>
      </c>
      <c r="D11" s="121"/>
      <c r="E11" s="121"/>
      <c r="F11" s="121"/>
      <c r="G11" s="121"/>
      <c r="H11" s="119"/>
    </row>
    <row r="12" spans="1:8" ht="51.75">
      <c r="A12" s="104">
        <v>1103</v>
      </c>
      <c r="B12" s="104">
        <v>21001</v>
      </c>
      <c r="C12" s="109" t="s">
        <v>109</v>
      </c>
      <c r="D12" s="121">
        <f>+E12+F12+G12+H12</f>
        <v>395706.8</v>
      </c>
      <c r="E12" s="121">
        <f>SUM(E13:E13)</f>
        <v>395706.8</v>
      </c>
      <c r="F12" s="121">
        <f>SUM(F13:F13)</f>
        <v>0</v>
      </c>
      <c r="G12" s="121">
        <f>SUM(G13:G13)</f>
        <v>0</v>
      </c>
      <c r="H12" s="118">
        <f>SUM(H13:H13)</f>
        <v>0</v>
      </c>
    </row>
    <row r="13" spans="1:8" ht="72.75" customHeight="1">
      <c r="A13" s="108"/>
      <c r="B13" s="108"/>
      <c r="C13" s="115" t="s">
        <v>118</v>
      </c>
      <c r="D13" s="121">
        <f t="shared" ref="D13" si="2">+E13+F13+G13+H13</f>
        <v>395706.8</v>
      </c>
      <c r="E13" s="121">
        <f>+'5'!I28</f>
        <v>395706.8</v>
      </c>
      <c r="F13" s="121">
        <v>0</v>
      </c>
      <c r="G13" s="121"/>
      <c r="H13" s="123">
        <v>0</v>
      </c>
    </row>
  </sheetData>
  <mergeCells count="5">
    <mergeCell ref="A5:H5"/>
    <mergeCell ref="F1:H1"/>
    <mergeCell ref="D2:H2"/>
    <mergeCell ref="E3:H3"/>
    <mergeCell ref="A7:B7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B24" sqref="B19:B24"/>
    </sheetView>
  </sheetViews>
  <sheetFormatPr defaultColWidth="9.140625" defaultRowHeight="13.5"/>
  <cols>
    <col min="1" max="1" width="10.5703125" style="26" customWidth="1"/>
    <col min="2" max="2" width="28.85546875" style="26" customWidth="1"/>
    <col min="3" max="3" width="30.140625" style="26" customWidth="1"/>
    <col min="4" max="4" width="18.42578125" style="26" customWidth="1"/>
    <col min="5" max="5" width="17.140625" style="26" customWidth="1"/>
    <col min="6" max="6" width="23.7109375" style="26" customWidth="1"/>
    <col min="7" max="16384" width="9.140625" style="26"/>
  </cols>
  <sheetData>
    <row r="1" spans="1:6">
      <c r="A1" s="184"/>
      <c r="F1" s="185" t="s">
        <v>170</v>
      </c>
    </row>
    <row r="2" spans="1:6">
      <c r="A2" s="184"/>
      <c r="C2" s="198" t="s">
        <v>125</v>
      </c>
      <c r="D2" s="198"/>
      <c r="E2" s="198"/>
      <c r="F2" s="198"/>
    </row>
    <row r="3" spans="1:6">
      <c r="A3" s="184"/>
      <c r="E3" s="186"/>
      <c r="F3" s="136" t="s">
        <v>148</v>
      </c>
    </row>
    <row r="4" spans="1:6">
      <c r="A4" s="184"/>
    </row>
    <row r="5" spans="1:6">
      <c r="A5" s="184"/>
      <c r="E5" s="186"/>
      <c r="F5" s="186"/>
    </row>
    <row r="6" spans="1:6">
      <c r="A6" s="184"/>
    </row>
    <row r="7" spans="1:6">
      <c r="A7" s="262" t="s">
        <v>175</v>
      </c>
      <c r="B7" s="262"/>
      <c r="C7" s="262"/>
      <c r="D7" s="262"/>
      <c r="E7" s="262"/>
      <c r="F7" s="262"/>
    </row>
    <row r="8" spans="1:6">
      <c r="A8" s="262" t="s">
        <v>159</v>
      </c>
      <c r="B8" s="262"/>
      <c r="C8" s="262"/>
      <c r="D8" s="262"/>
      <c r="E8" s="262"/>
      <c r="F8" s="262"/>
    </row>
    <row r="9" spans="1:6">
      <c r="A9" s="262"/>
      <c r="B9" s="262"/>
      <c r="C9" s="262"/>
      <c r="D9" s="262"/>
      <c r="E9" s="262"/>
      <c r="F9" s="262"/>
    </row>
    <row r="10" spans="1:6" ht="14.25">
      <c r="A10" s="187"/>
      <c r="B10" s="188"/>
      <c r="C10" s="187"/>
      <c r="D10" s="187"/>
      <c r="E10" s="263" t="s">
        <v>149</v>
      </c>
      <c r="F10" s="263"/>
    </row>
    <row r="11" spans="1:6" ht="39.75" customHeight="1">
      <c r="A11" s="264" t="s">
        <v>160</v>
      </c>
      <c r="B11" s="266" t="s">
        <v>161</v>
      </c>
      <c r="C11" s="266" t="s">
        <v>162</v>
      </c>
      <c r="D11" s="254" t="s">
        <v>150</v>
      </c>
      <c r="E11" s="255"/>
      <c r="F11" s="256"/>
    </row>
    <row r="12" spans="1:6" ht="33.75" customHeight="1">
      <c r="A12" s="265"/>
      <c r="B12" s="266"/>
      <c r="C12" s="266"/>
      <c r="D12" s="52" t="s">
        <v>35</v>
      </c>
      <c r="E12" s="52" t="s">
        <v>163</v>
      </c>
      <c r="F12" s="189" t="s">
        <v>0</v>
      </c>
    </row>
    <row r="13" spans="1:6">
      <c r="A13" s="261" t="s">
        <v>164</v>
      </c>
      <c r="B13" s="261"/>
      <c r="C13" s="190"/>
      <c r="D13" s="191">
        <f t="shared" ref="D13:F13" si="0">D15</f>
        <v>348552.37</v>
      </c>
      <c r="E13" s="191">
        <f t="shared" si="0"/>
        <v>348552.37</v>
      </c>
      <c r="F13" s="191">
        <f t="shared" si="0"/>
        <v>348552.37</v>
      </c>
    </row>
    <row r="14" spans="1:6">
      <c r="A14" s="192"/>
      <c r="B14" s="193" t="s">
        <v>70</v>
      </c>
      <c r="C14" s="190"/>
      <c r="D14" s="191"/>
      <c r="E14" s="191"/>
      <c r="F14" s="191"/>
    </row>
    <row r="15" spans="1:6" ht="54">
      <c r="A15" s="192">
        <v>6</v>
      </c>
      <c r="B15" s="194" t="s">
        <v>165</v>
      </c>
      <c r="C15" s="190"/>
      <c r="D15" s="191">
        <f t="shared" ref="D15:F15" si="1">D16</f>
        <v>348552.37</v>
      </c>
      <c r="E15" s="191">
        <f t="shared" si="1"/>
        <v>348552.37</v>
      </c>
      <c r="F15" s="191">
        <f t="shared" si="1"/>
        <v>348552.37</v>
      </c>
    </row>
    <row r="16" spans="1:6" ht="110.25" customHeight="1">
      <c r="A16" s="192">
        <v>6.8</v>
      </c>
      <c r="B16" s="194" t="s">
        <v>176</v>
      </c>
      <c r="C16" s="195" t="s">
        <v>166</v>
      </c>
      <c r="D16" s="191">
        <f>+'2'!B13</f>
        <v>348552.37</v>
      </c>
      <c r="E16" s="191">
        <f>+'2'!C13</f>
        <v>348552.37</v>
      </c>
      <c r="F16" s="191">
        <f>+'2'!D13</f>
        <v>348552.37</v>
      </c>
    </row>
  </sheetData>
  <mergeCells count="10">
    <mergeCell ref="A13:B13"/>
    <mergeCell ref="C2:F2"/>
    <mergeCell ref="A7:F7"/>
    <mergeCell ref="A8:F8"/>
    <mergeCell ref="A9:F9"/>
    <mergeCell ref="E10:F10"/>
    <mergeCell ref="A11:A12"/>
    <mergeCell ref="B11:B12"/>
    <mergeCell ref="C11:C12"/>
    <mergeCell ref="D11:F1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opLeftCell="A13" zoomScaleNormal="100" workbookViewId="0">
      <selection activeCell="E18" sqref="E18"/>
    </sheetView>
  </sheetViews>
  <sheetFormatPr defaultColWidth="9.140625" defaultRowHeight="13.5"/>
  <cols>
    <col min="1" max="1" width="49.28515625" style="24" customWidth="1"/>
    <col min="2" max="2" width="53.28515625" style="24" customWidth="1"/>
    <col min="3" max="3" width="13.5703125" style="24" customWidth="1"/>
    <col min="4" max="4" width="12.5703125" style="24" bestFit="1" customWidth="1"/>
    <col min="5" max="5" width="15.7109375" style="24" customWidth="1"/>
    <col min="6" max="7" width="9.140625" style="24"/>
    <col min="8" max="8" width="10.42578125" style="24" bestFit="1" customWidth="1"/>
    <col min="9" max="9" width="21.5703125" style="24" bestFit="1" customWidth="1"/>
    <col min="10" max="16384" width="9.140625" style="24"/>
  </cols>
  <sheetData>
    <row r="1" spans="1:7" s="62" customFormat="1" ht="16.5" customHeight="1">
      <c r="D1" s="269" t="s">
        <v>82</v>
      </c>
      <c r="E1" s="269"/>
    </row>
    <row r="2" spans="1:7" s="62" customFormat="1" ht="16.5" customHeight="1">
      <c r="C2" s="269" t="s">
        <v>125</v>
      </c>
      <c r="D2" s="269"/>
      <c r="E2" s="269"/>
    </row>
    <row r="3" spans="1:7" s="62" customFormat="1" ht="16.5" customHeight="1">
      <c r="D3" s="269" t="s">
        <v>15</v>
      </c>
      <c r="E3" s="269"/>
    </row>
    <row r="4" spans="1:7" s="25" customFormat="1" ht="45.6" customHeight="1">
      <c r="A4" s="271" t="s">
        <v>131</v>
      </c>
      <c r="B4" s="271"/>
      <c r="C4" s="271"/>
      <c r="D4" s="271"/>
      <c r="E4" s="271"/>
      <c r="F4" s="38"/>
      <c r="G4" s="38"/>
    </row>
    <row r="5" spans="1:7" s="25" customFormat="1" ht="20.25" customHeight="1">
      <c r="A5" s="272" t="s">
        <v>80</v>
      </c>
      <c r="B5" s="272"/>
      <c r="C5" s="272"/>
      <c r="D5" s="272"/>
      <c r="E5" s="272"/>
    </row>
    <row r="6" spans="1:7" s="25" customFormat="1" ht="24.75" customHeight="1">
      <c r="A6" s="273" t="s">
        <v>26</v>
      </c>
      <c r="B6" s="273"/>
      <c r="C6" s="273"/>
      <c r="D6" s="273"/>
      <c r="E6" s="273"/>
      <c r="F6" s="273"/>
      <c r="G6" s="273"/>
    </row>
    <row r="7" spans="1:7" s="26" customFormat="1" ht="18.75" customHeight="1">
      <c r="A7" s="81" t="s">
        <v>90</v>
      </c>
      <c r="B7" s="270" t="s">
        <v>6</v>
      </c>
      <c r="C7" s="270"/>
      <c r="D7" s="270"/>
      <c r="E7" s="270"/>
    </row>
    <row r="8" spans="1:7" s="26" customFormat="1" ht="29.25" customHeight="1">
      <c r="A8" s="82" t="s">
        <v>91</v>
      </c>
      <c r="B8" s="268" t="s">
        <v>92</v>
      </c>
      <c r="C8" s="268"/>
      <c r="D8" s="268"/>
      <c r="E8" s="268"/>
    </row>
    <row r="9" spans="1:7" s="65" customFormat="1" ht="14.25">
      <c r="A9" s="79"/>
      <c r="B9" s="79"/>
      <c r="C9" s="79"/>
      <c r="D9" s="79"/>
      <c r="E9" s="79"/>
    </row>
    <row r="10" spans="1:7" s="26" customFormat="1" ht="14.25">
      <c r="A10" s="274" t="s">
        <v>7</v>
      </c>
      <c r="B10" s="274"/>
      <c r="C10" s="274"/>
      <c r="D10" s="274"/>
      <c r="E10" s="274"/>
    </row>
    <row r="11" spans="1:7" s="26" customFormat="1" ht="54.75" customHeight="1">
      <c r="A11" s="88" t="s">
        <v>8</v>
      </c>
      <c r="B11" s="88" t="s">
        <v>91</v>
      </c>
      <c r="C11" s="267" t="s">
        <v>169</v>
      </c>
      <c r="D11" s="267"/>
      <c r="E11" s="267"/>
    </row>
    <row r="12" spans="1:7" ht="27">
      <c r="A12" s="88" t="s">
        <v>9</v>
      </c>
      <c r="B12" s="88">
        <v>21001</v>
      </c>
      <c r="C12" s="90" t="s">
        <v>93</v>
      </c>
      <c r="D12" s="90" t="s">
        <v>94</v>
      </c>
      <c r="E12" s="90" t="s">
        <v>10</v>
      </c>
    </row>
    <row r="13" spans="1:7" ht="32.25" customHeight="1">
      <c r="A13" s="88" t="s">
        <v>11</v>
      </c>
      <c r="B13" s="95" t="s">
        <v>109</v>
      </c>
      <c r="C13" s="67"/>
      <c r="D13" s="67"/>
      <c r="E13" s="67"/>
    </row>
    <row r="14" spans="1:7" ht="51" customHeight="1">
      <c r="A14" s="88" t="s">
        <v>12</v>
      </c>
      <c r="B14" s="59" t="s">
        <v>111</v>
      </c>
      <c r="C14" s="67"/>
      <c r="D14" s="67"/>
      <c r="E14" s="67"/>
    </row>
    <row r="15" spans="1:7" ht="33.75" customHeight="1">
      <c r="A15" s="88" t="s">
        <v>95</v>
      </c>
      <c r="B15" s="95" t="s">
        <v>120</v>
      </c>
      <c r="C15" s="67"/>
      <c r="D15" s="67"/>
      <c r="E15" s="67"/>
    </row>
    <row r="16" spans="1:7" ht="15.75" customHeight="1">
      <c r="A16" s="88" t="s">
        <v>96</v>
      </c>
      <c r="B16" s="88" t="s">
        <v>97</v>
      </c>
      <c r="C16" s="67"/>
      <c r="D16" s="67"/>
      <c r="E16" s="67"/>
    </row>
    <row r="17" spans="1:9" ht="13.5" customHeight="1">
      <c r="A17" s="267" t="s">
        <v>13</v>
      </c>
      <c r="B17" s="267"/>
      <c r="C17" s="67"/>
      <c r="D17" s="67"/>
      <c r="E17" s="67"/>
    </row>
    <row r="18" spans="1:9" ht="28.5" customHeight="1">
      <c r="A18" s="268" t="s">
        <v>98</v>
      </c>
      <c r="B18" s="268"/>
      <c r="C18" s="196">
        <v>348552.4</v>
      </c>
      <c r="D18" s="196">
        <v>348552.4</v>
      </c>
      <c r="E18" s="196">
        <f>+'5'!I20</f>
        <v>395706.8</v>
      </c>
    </row>
    <row r="19" spans="1:9">
      <c r="A19" s="70"/>
      <c r="B19" s="70"/>
      <c r="C19" s="71"/>
      <c r="D19" s="71"/>
      <c r="E19" s="71"/>
    </row>
    <row r="20" spans="1:9" ht="37.5" customHeight="1">
      <c r="A20" s="271" t="s">
        <v>137</v>
      </c>
      <c r="B20" s="271"/>
      <c r="C20" s="271"/>
      <c r="D20" s="271"/>
      <c r="E20" s="271"/>
    </row>
    <row r="22" spans="1:9" ht="14.25">
      <c r="A22" s="272" t="s">
        <v>60</v>
      </c>
      <c r="B22" s="272"/>
      <c r="C22" s="272"/>
      <c r="D22" s="272"/>
      <c r="E22" s="272"/>
      <c r="F22" s="25"/>
      <c r="G22" s="25"/>
    </row>
    <row r="23" spans="1:9" ht="14.25">
      <c r="A23" s="273" t="s">
        <v>26</v>
      </c>
      <c r="B23" s="273"/>
      <c r="C23" s="273"/>
      <c r="D23" s="273"/>
      <c r="E23" s="273"/>
      <c r="F23" s="273"/>
      <c r="G23" s="273"/>
    </row>
    <row r="24" spans="1:9" ht="14.25">
      <c r="A24" s="80" t="s">
        <v>40</v>
      </c>
      <c r="B24" s="285" t="s">
        <v>6</v>
      </c>
      <c r="C24" s="285"/>
      <c r="D24" s="285"/>
      <c r="E24" s="285"/>
      <c r="F24" s="26"/>
      <c r="G24" s="26"/>
    </row>
    <row r="25" spans="1:9" ht="14.25">
      <c r="A25" s="80">
        <v>1139</v>
      </c>
      <c r="B25" s="285" t="s">
        <v>42</v>
      </c>
      <c r="C25" s="285"/>
      <c r="D25" s="285"/>
      <c r="E25" s="285"/>
      <c r="F25" s="26"/>
      <c r="G25" s="26"/>
    </row>
    <row r="26" spans="1:9" ht="14.25">
      <c r="A26" s="76"/>
      <c r="B26" s="77"/>
      <c r="C26" s="77"/>
      <c r="D26" s="77"/>
      <c r="E26" s="78"/>
      <c r="F26" s="26"/>
      <c r="G26" s="26"/>
    </row>
    <row r="27" spans="1:9" ht="14.25">
      <c r="A27" s="277" t="s">
        <v>7</v>
      </c>
      <c r="B27" s="278"/>
      <c r="C27" s="278"/>
      <c r="D27" s="278"/>
      <c r="E27" s="279"/>
      <c r="F27" s="26"/>
      <c r="G27" s="26"/>
    </row>
    <row r="28" spans="1:9" ht="33" customHeight="1">
      <c r="A28" s="27" t="s">
        <v>8</v>
      </c>
      <c r="B28" s="27">
        <v>1139</v>
      </c>
      <c r="C28" s="280" t="s">
        <v>62</v>
      </c>
      <c r="D28" s="280"/>
      <c r="E28" s="281"/>
      <c r="F28" s="26"/>
      <c r="G28" s="26"/>
      <c r="I28" s="62"/>
    </row>
    <row r="29" spans="1:9" ht="13.5" customHeight="1">
      <c r="A29" s="28" t="s">
        <v>9</v>
      </c>
      <c r="B29" s="28">
        <v>11001</v>
      </c>
      <c r="C29" s="282" t="s">
        <v>35</v>
      </c>
      <c r="D29" s="282" t="s">
        <v>36</v>
      </c>
      <c r="E29" s="282" t="s">
        <v>10</v>
      </c>
      <c r="F29" s="26"/>
      <c r="G29" s="26"/>
    </row>
    <row r="30" spans="1:9" ht="14.25">
      <c r="A30" s="47" t="s">
        <v>11</v>
      </c>
      <c r="B30" s="11" t="s">
        <v>42</v>
      </c>
      <c r="C30" s="283"/>
      <c r="D30" s="283"/>
      <c r="E30" s="283"/>
    </row>
    <row r="31" spans="1:9" ht="64.5" customHeight="1">
      <c r="A31" s="47" t="s">
        <v>12</v>
      </c>
      <c r="B31" s="29" t="s">
        <v>59</v>
      </c>
      <c r="C31" s="284"/>
      <c r="D31" s="284"/>
      <c r="E31" s="284"/>
    </row>
    <row r="32" spans="1:9" ht="15.75" customHeight="1">
      <c r="A32" s="53" t="s">
        <v>27</v>
      </c>
      <c r="B32" s="53" t="s">
        <v>41</v>
      </c>
      <c r="C32" s="53"/>
      <c r="D32" s="53"/>
      <c r="E32" s="32"/>
    </row>
    <row r="33" spans="1:5" ht="15" customHeight="1">
      <c r="A33" s="275" t="s">
        <v>13</v>
      </c>
      <c r="B33" s="275"/>
      <c r="C33" s="52"/>
      <c r="D33" s="52"/>
      <c r="E33" s="51"/>
    </row>
    <row r="34" spans="1:5" ht="29.25" customHeight="1">
      <c r="A34" s="276" t="s">
        <v>14</v>
      </c>
      <c r="B34" s="276"/>
      <c r="C34" s="35">
        <f>+'5'!G46</f>
        <v>0</v>
      </c>
      <c r="D34" s="35">
        <f>+'5'!H46</f>
        <v>0</v>
      </c>
      <c r="E34" s="35">
        <f>+'5'!I46</f>
        <v>-47154.399999999965</v>
      </c>
    </row>
  </sheetData>
  <mergeCells count="24">
    <mergeCell ref="A33:B33"/>
    <mergeCell ref="A34:B34"/>
    <mergeCell ref="A20:E20"/>
    <mergeCell ref="A27:E27"/>
    <mergeCell ref="C28:E28"/>
    <mergeCell ref="C29:C31"/>
    <mergeCell ref="D29:D31"/>
    <mergeCell ref="E29:E31"/>
    <mergeCell ref="A22:E22"/>
    <mergeCell ref="A23:G23"/>
    <mergeCell ref="B24:E24"/>
    <mergeCell ref="B25:E25"/>
    <mergeCell ref="C11:E11"/>
    <mergeCell ref="A17:B17"/>
    <mergeCell ref="A18:B18"/>
    <mergeCell ref="D1:E1"/>
    <mergeCell ref="D3:E3"/>
    <mergeCell ref="C2:E2"/>
    <mergeCell ref="B7:E7"/>
    <mergeCell ref="B8:E8"/>
    <mergeCell ref="A4:E4"/>
    <mergeCell ref="A5:E5"/>
    <mergeCell ref="A6:G6"/>
    <mergeCell ref="A10:E10"/>
  </mergeCells>
  <pageMargins left="0.70866141732283472" right="0.27559055118110237" top="0.74803149606299213" bottom="0.23622047244094491" header="0.31496062992125984" footer="0.31496062992125984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41"/>
  <sheetViews>
    <sheetView topLeftCell="A19" zoomScaleNormal="100" workbookViewId="0">
      <selection activeCell="K26" sqref="K26"/>
    </sheetView>
  </sheetViews>
  <sheetFormatPr defaultColWidth="9.140625" defaultRowHeight="13.5"/>
  <cols>
    <col min="1" max="1" width="49.28515625" style="24" customWidth="1"/>
    <col min="2" max="2" width="59.7109375" style="24" customWidth="1"/>
    <col min="3" max="3" width="15.5703125" style="24" customWidth="1"/>
    <col min="4" max="4" width="12.5703125" style="24" bestFit="1" customWidth="1"/>
    <col min="5" max="5" width="13.5703125" style="24" customWidth="1"/>
    <col min="6" max="7" width="9.140625" style="24"/>
    <col min="8" max="8" width="10.42578125" style="24" bestFit="1" customWidth="1"/>
    <col min="9" max="9" width="21.5703125" style="24" bestFit="1" customWidth="1"/>
    <col min="10" max="16384" width="9.140625" style="24"/>
  </cols>
  <sheetData>
    <row r="1" spans="1:244" s="2" customFormat="1">
      <c r="C1" s="249" t="s">
        <v>174</v>
      </c>
      <c r="D1" s="249"/>
      <c r="E1" s="249"/>
      <c r="F1" s="286"/>
      <c r="G1" s="286"/>
      <c r="H1" s="31"/>
      <c r="I1" s="31"/>
      <c r="J1" s="3"/>
      <c r="N1" s="61"/>
      <c r="O1" s="61"/>
      <c r="P1" s="61"/>
      <c r="Q1" s="6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</row>
    <row r="2" spans="1:244" s="2" customFormat="1">
      <c r="B2" s="249" t="s">
        <v>124</v>
      </c>
      <c r="C2" s="249"/>
      <c r="D2" s="249"/>
      <c r="E2" s="249"/>
      <c r="F2" s="58"/>
      <c r="G2" s="58"/>
      <c r="H2" s="31"/>
      <c r="I2" s="31"/>
      <c r="J2" s="3"/>
      <c r="N2" s="61"/>
      <c r="O2" s="61"/>
      <c r="P2" s="61"/>
      <c r="Q2" s="6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</row>
    <row r="3" spans="1:244" s="2" customFormat="1">
      <c r="B3" s="4"/>
      <c r="C3" s="250"/>
      <c r="D3" s="250"/>
      <c r="E3" s="250"/>
      <c r="F3" s="58"/>
      <c r="G3" s="58"/>
      <c r="H3" s="31"/>
      <c r="I3" s="31"/>
      <c r="J3" s="3"/>
      <c r="N3" s="61"/>
      <c r="O3" s="61"/>
      <c r="P3" s="61"/>
      <c r="Q3" s="6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</row>
    <row r="4" spans="1:244" s="2" customFormat="1">
      <c r="B4" s="60"/>
      <c r="C4" s="60"/>
      <c r="D4" s="60"/>
      <c r="E4" s="250"/>
      <c r="F4" s="250"/>
      <c r="G4" s="250"/>
      <c r="H4" s="31"/>
      <c r="I4" s="31"/>
      <c r="J4" s="3"/>
      <c r="N4" s="61"/>
      <c r="O4" s="61"/>
      <c r="P4" s="61"/>
      <c r="Q4" s="6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</row>
    <row r="5" spans="1:244">
      <c r="F5" s="30"/>
      <c r="G5" s="30"/>
      <c r="H5" s="30"/>
      <c r="I5" s="30"/>
      <c r="J5" s="30"/>
    </row>
    <row r="6" spans="1:244" s="25" customFormat="1" ht="45.6" customHeight="1">
      <c r="A6" s="233" t="s">
        <v>138</v>
      </c>
      <c r="B6" s="233"/>
      <c r="C6" s="233"/>
      <c r="D6" s="233"/>
      <c r="E6" s="233"/>
      <c r="F6" s="38"/>
      <c r="G6" s="38"/>
    </row>
    <row r="7" spans="1:244" s="25" customFormat="1" ht="20.25" customHeight="1">
      <c r="A7" s="272" t="s">
        <v>76</v>
      </c>
      <c r="B7" s="272"/>
      <c r="C7" s="272"/>
      <c r="D7" s="272"/>
      <c r="E7" s="272"/>
    </row>
    <row r="8" spans="1:244" s="25" customFormat="1" ht="14.25">
      <c r="A8" s="273" t="s">
        <v>26</v>
      </c>
      <c r="B8" s="273"/>
      <c r="C8" s="273"/>
      <c r="D8" s="273"/>
      <c r="E8" s="273"/>
      <c r="F8" s="273"/>
      <c r="G8" s="273"/>
    </row>
    <row r="9" spans="1:244" s="26" customFormat="1" ht="14.45" customHeight="1">
      <c r="A9" s="91" t="s">
        <v>90</v>
      </c>
      <c r="B9" s="289" t="s">
        <v>6</v>
      </c>
      <c r="C9" s="289"/>
      <c r="D9" s="289"/>
      <c r="E9" s="289"/>
    </row>
    <row r="10" spans="1:244" s="26" customFormat="1">
      <c r="A10" s="92" t="s">
        <v>91</v>
      </c>
      <c r="B10" s="290" t="s">
        <v>92</v>
      </c>
      <c r="C10" s="290"/>
      <c r="D10" s="290"/>
      <c r="E10" s="290"/>
    </row>
    <row r="11" spans="1:244" s="65" customFormat="1" ht="14.25">
      <c r="A11" s="89"/>
      <c r="B11" s="89"/>
      <c r="C11" s="89"/>
      <c r="D11" s="89"/>
      <c r="E11" s="89"/>
    </row>
    <row r="12" spans="1:244" s="26" customFormat="1">
      <c r="A12" s="291" t="s">
        <v>7</v>
      </c>
      <c r="B12" s="291"/>
      <c r="C12" s="291"/>
      <c r="D12" s="291"/>
      <c r="E12" s="291"/>
    </row>
    <row r="13" spans="1:244" s="26" customFormat="1" ht="15" customHeight="1">
      <c r="A13" s="63"/>
      <c r="B13" s="63"/>
      <c r="C13" s="64"/>
      <c r="D13" s="64"/>
      <c r="E13" s="64"/>
    </row>
    <row r="14" spans="1:244" s="26" customFormat="1" ht="50.25" customHeight="1">
      <c r="A14" s="68" t="s">
        <v>8</v>
      </c>
      <c r="B14" s="96" t="s">
        <v>91</v>
      </c>
      <c r="C14" s="267" t="s">
        <v>172</v>
      </c>
      <c r="D14" s="267"/>
      <c r="E14" s="267"/>
    </row>
    <row r="15" spans="1:244" ht="27">
      <c r="A15" s="68" t="s">
        <v>9</v>
      </c>
      <c r="B15" s="96">
        <v>21001</v>
      </c>
      <c r="C15" s="93" t="s">
        <v>93</v>
      </c>
      <c r="D15" s="93" t="s">
        <v>94</v>
      </c>
      <c r="E15" s="93" t="s">
        <v>10</v>
      </c>
    </row>
    <row r="16" spans="1:244" ht="36" customHeight="1">
      <c r="A16" s="68" t="s">
        <v>11</v>
      </c>
      <c r="B16" s="95" t="s">
        <v>109</v>
      </c>
      <c r="C16" s="69"/>
      <c r="D16" s="69"/>
      <c r="E16" s="69"/>
    </row>
    <row r="17" spans="1:7" ht="59.25" customHeight="1">
      <c r="A17" s="68" t="s">
        <v>12</v>
      </c>
      <c r="B17" s="59" t="s">
        <v>111</v>
      </c>
      <c r="C17" s="69"/>
      <c r="D17" s="69"/>
      <c r="E17" s="69"/>
    </row>
    <row r="18" spans="1:7" ht="36.75" customHeight="1">
      <c r="A18" s="68" t="s">
        <v>95</v>
      </c>
      <c r="B18" s="95" t="s">
        <v>120</v>
      </c>
      <c r="C18" s="69"/>
      <c r="D18" s="69"/>
      <c r="E18" s="69"/>
    </row>
    <row r="19" spans="1:7" ht="24.75" customHeight="1">
      <c r="A19" s="68" t="s">
        <v>96</v>
      </c>
      <c r="B19" s="88" t="s">
        <v>97</v>
      </c>
      <c r="C19" s="69"/>
      <c r="D19" s="69"/>
      <c r="E19" s="69"/>
    </row>
    <row r="20" spans="1:7" ht="21" customHeight="1">
      <c r="A20" s="288" t="s">
        <v>13</v>
      </c>
      <c r="B20" s="288"/>
      <c r="C20" s="69"/>
      <c r="D20" s="69"/>
      <c r="E20" s="69"/>
    </row>
    <row r="21" spans="1:7" ht="31.5" customHeight="1">
      <c r="A21" s="287" t="s">
        <v>98</v>
      </c>
      <c r="B21" s="287"/>
      <c r="C21" s="196">
        <v>348552.4</v>
      </c>
      <c r="D21" s="196">
        <v>348552.4</v>
      </c>
      <c r="E21" s="196">
        <f>+'5'!I20</f>
        <v>395706.8</v>
      </c>
    </row>
    <row r="22" spans="1:7" ht="13.15" customHeight="1">
      <c r="A22" s="72"/>
      <c r="B22" s="72"/>
      <c r="C22" s="73"/>
      <c r="D22" s="73"/>
      <c r="E22" s="73"/>
    </row>
    <row r="23" spans="1:7" s="25" customFormat="1" ht="34.5" customHeight="1">
      <c r="A23" s="85"/>
      <c r="B23" s="85"/>
      <c r="C23" s="85"/>
      <c r="D23" s="85"/>
      <c r="E23" s="85"/>
      <c r="F23" s="85"/>
      <c r="G23" s="85"/>
    </row>
    <row r="24" spans="1:7" s="25" customFormat="1" ht="38.25" customHeight="1">
      <c r="A24" s="85"/>
      <c r="B24" s="85"/>
      <c r="C24" s="85"/>
      <c r="D24" s="85"/>
      <c r="E24" s="85"/>
      <c r="F24" s="85"/>
      <c r="G24" s="85"/>
    </row>
    <row r="25" spans="1:7" s="25" customFormat="1" ht="14.25">
      <c r="A25" s="85"/>
      <c r="B25" s="85"/>
      <c r="C25" s="85"/>
      <c r="D25" s="85"/>
      <c r="E25" s="85"/>
      <c r="F25" s="85"/>
      <c r="G25" s="85"/>
    </row>
    <row r="26" spans="1:7" s="25" customFormat="1" ht="33" customHeight="1">
      <c r="A26" s="85"/>
      <c r="B26" s="85"/>
      <c r="C26" s="85"/>
      <c r="D26" s="85"/>
      <c r="E26" s="85"/>
      <c r="F26" s="85"/>
      <c r="G26" s="85"/>
    </row>
    <row r="27" spans="1:7" ht="37.5" customHeight="1">
      <c r="A27" s="271" t="s">
        <v>130</v>
      </c>
      <c r="B27" s="271"/>
      <c r="C27" s="271"/>
      <c r="D27" s="271"/>
      <c r="E27" s="271"/>
    </row>
    <row r="29" spans="1:7" ht="14.25">
      <c r="A29" s="272" t="s">
        <v>60</v>
      </c>
      <c r="B29" s="272"/>
      <c r="C29" s="272"/>
      <c r="D29" s="272"/>
      <c r="E29" s="272"/>
      <c r="F29" s="25"/>
      <c r="G29" s="25"/>
    </row>
    <row r="30" spans="1:7" ht="14.25">
      <c r="A30" s="273" t="s">
        <v>26</v>
      </c>
      <c r="B30" s="273"/>
      <c r="C30" s="273"/>
      <c r="D30" s="273"/>
      <c r="E30" s="273"/>
      <c r="F30" s="273"/>
      <c r="G30" s="273"/>
    </row>
    <row r="31" spans="1:7" ht="14.25">
      <c r="A31" s="54" t="s">
        <v>40</v>
      </c>
      <c r="B31" s="285" t="s">
        <v>6</v>
      </c>
      <c r="C31" s="285"/>
      <c r="D31" s="285"/>
      <c r="E31" s="285"/>
      <c r="F31" s="26"/>
      <c r="G31" s="26"/>
    </row>
    <row r="32" spans="1:7" ht="14.25">
      <c r="A32" s="54">
        <v>1139</v>
      </c>
      <c r="B32" s="285" t="s">
        <v>42</v>
      </c>
      <c r="C32" s="285"/>
      <c r="D32" s="285"/>
      <c r="E32" s="285"/>
      <c r="F32" s="26"/>
      <c r="G32" s="26"/>
    </row>
    <row r="33" spans="1:7" ht="14.25">
      <c r="A33" s="55"/>
      <c r="B33" s="56"/>
      <c r="C33" s="56"/>
      <c r="D33" s="56"/>
      <c r="E33" s="57"/>
      <c r="F33" s="26"/>
      <c r="G33" s="26"/>
    </row>
    <row r="34" spans="1:7" ht="14.25">
      <c r="A34" s="277" t="s">
        <v>7</v>
      </c>
      <c r="B34" s="278"/>
      <c r="C34" s="278"/>
      <c r="D34" s="278"/>
      <c r="E34" s="279"/>
      <c r="F34" s="26"/>
      <c r="G34" s="26"/>
    </row>
    <row r="35" spans="1:7" ht="31.5" customHeight="1">
      <c r="A35" s="27" t="s">
        <v>8</v>
      </c>
      <c r="B35" s="27">
        <v>1139</v>
      </c>
      <c r="C35" s="280" t="s">
        <v>62</v>
      </c>
      <c r="D35" s="280"/>
      <c r="E35" s="281"/>
      <c r="F35" s="26"/>
      <c r="G35" s="26"/>
    </row>
    <row r="36" spans="1:7" ht="13.5" customHeight="1">
      <c r="A36" s="28" t="s">
        <v>9</v>
      </c>
      <c r="B36" s="28">
        <v>11001</v>
      </c>
      <c r="C36" s="282" t="s">
        <v>35</v>
      </c>
      <c r="D36" s="282" t="s">
        <v>36</v>
      </c>
      <c r="E36" s="282" t="s">
        <v>10</v>
      </c>
      <c r="F36" s="26"/>
      <c r="G36" s="26"/>
    </row>
    <row r="37" spans="1:7" ht="14.25">
      <c r="A37" s="47" t="s">
        <v>11</v>
      </c>
      <c r="B37" s="11" t="s">
        <v>42</v>
      </c>
      <c r="C37" s="283"/>
      <c r="D37" s="283"/>
      <c r="E37" s="283"/>
    </row>
    <row r="38" spans="1:7" ht="54">
      <c r="A38" s="47" t="s">
        <v>12</v>
      </c>
      <c r="B38" s="29" t="s">
        <v>59</v>
      </c>
      <c r="C38" s="284"/>
      <c r="D38" s="284"/>
      <c r="E38" s="284"/>
    </row>
    <row r="39" spans="1:7">
      <c r="A39" s="53" t="s">
        <v>27</v>
      </c>
      <c r="B39" s="53" t="s">
        <v>41</v>
      </c>
      <c r="C39" s="53"/>
      <c r="D39" s="53"/>
      <c r="E39" s="32"/>
    </row>
    <row r="40" spans="1:7">
      <c r="A40" s="275" t="s">
        <v>13</v>
      </c>
      <c r="B40" s="275"/>
      <c r="C40" s="52"/>
      <c r="D40" s="52"/>
      <c r="E40" s="51"/>
    </row>
    <row r="41" spans="1:7">
      <c r="A41" s="276" t="s">
        <v>14</v>
      </c>
      <c r="B41" s="276"/>
      <c r="C41" s="35">
        <f>+'5'!G46</f>
        <v>0</v>
      </c>
      <c r="D41" s="35">
        <f>+'5'!H46</f>
        <v>0</v>
      </c>
      <c r="E41" s="35">
        <f>+'5'!I46</f>
        <v>-47154.399999999965</v>
      </c>
    </row>
  </sheetData>
  <mergeCells count="26">
    <mergeCell ref="A40:B40"/>
    <mergeCell ref="A41:B41"/>
    <mergeCell ref="B31:E31"/>
    <mergeCell ref="B32:E32"/>
    <mergeCell ref="A34:E34"/>
    <mergeCell ref="C35:E35"/>
    <mergeCell ref="C36:C38"/>
    <mergeCell ref="D36:D38"/>
    <mergeCell ref="E36:E38"/>
    <mergeCell ref="A29:E29"/>
    <mergeCell ref="A30:G30"/>
    <mergeCell ref="A27:E27"/>
    <mergeCell ref="A21:B21"/>
    <mergeCell ref="A6:E6"/>
    <mergeCell ref="C14:E14"/>
    <mergeCell ref="A20:B20"/>
    <mergeCell ref="A7:E7"/>
    <mergeCell ref="A8:G8"/>
    <mergeCell ref="B9:E9"/>
    <mergeCell ref="B10:E10"/>
    <mergeCell ref="A12:E12"/>
    <mergeCell ref="E4:G4"/>
    <mergeCell ref="F1:G1"/>
    <mergeCell ref="C1:E1"/>
    <mergeCell ref="B2:E2"/>
    <mergeCell ref="C3:E3"/>
  </mergeCells>
  <pageMargins left="0.70866141732283472" right="0.27559055118110237" top="0.74803149606299213" bottom="0.23622047244094491" header="0.31496062992125984" footer="0.31496062992125984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M15" sqref="M15"/>
    </sheetView>
  </sheetViews>
  <sheetFormatPr defaultColWidth="8.85546875" defaultRowHeight="16.5"/>
  <cols>
    <col min="1" max="1" width="16.85546875" style="97" customWidth="1"/>
    <col min="2" max="2" width="30.7109375" style="97" customWidth="1"/>
    <col min="3" max="3" width="8.85546875" style="97"/>
    <col min="4" max="4" width="13" style="97" customWidth="1"/>
    <col min="5" max="6" width="8.85546875" style="97"/>
    <col min="7" max="7" width="16.28515625" style="97" customWidth="1"/>
    <col min="8" max="8" width="8.85546875" style="97"/>
    <col min="9" max="9" width="19.7109375" style="97" customWidth="1"/>
    <col min="10" max="16384" width="8.85546875" style="97"/>
  </cols>
  <sheetData>
    <row r="1" spans="1:9">
      <c r="E1" s="83"/>
      <c r="F1" s="83"/>
      <c r="G1" s="298" t="s">
        <v>173</v>
      </c>
      <c r="H1" s="298"/>
      <c r="I1" s="298"/>
    </row>
    <row r="2" spans="1:9">
      <c r="E2" s="298" t="s">
        <v>124</v>
      </c>
      <c r="F2" s="298"/>
      <c r="G2" s="298"/>
      <c r="H2" s="298"/>
      <c r="I2" s="298"/>
    </row>
    <row r="3" spans="1:9">
      <c r="E3" s="84"/>
      <c r="F3" s="299" t="s">
        <v>15</v>
      </c>
      <c r="G3" s="299"/>
      <c r="H3" s="299"/>
      <c r="I3" s="299"/>
    </row>
    <row r="6" spans="1:9" ht="54" customHeight="1">
      <c r="A6" s="293" t="s">
        <v>139</v>
      </c>
      <c r="B6" s="293"/>
      <c r="C6" s="293"/>
      <c r="D6" s="293"/>
      <c r="E6" s="293"/>
      <c r="F6" s="293"/>
      <c r="G6" s="293"/>
      <c r="H6" s="293"/>
      <c r="I6" s="293"/>
    </row>
    <row r="7" spans="1:9">
      <c r="I7" s="98" t="s">
        <v>72</v>
      </c>
    </row>
    <row r="8" spans="1:9" s="62" customFormat="1" ht="63.75" customHeight="1">
      <c r="A8" s="294" t="s">
        <v>132</v>
      </c>
      <c r="B8" s="306" t="s">
        <v>79</v>
      </c>
      <c r="C8" s="307"/>
      <c r="D8" s="308"/>
      <c r="E8" s="312" t="s">
        <v>133</v>
      </c>
      <c r="F8" s="312" t="s">
        <v>77</v>
      </c>
      <c r="G8" s="312" t="s">
        <v>134</v>
      </c>
      <c r="H8" s="296" t="s">
        <v>136</v>
      </c>
      <c r="I8" s="297"/>
    </row>
    <row r="9" spans="1:9" s="59" customFormat="1" ht="40.5" customHeight="1">
      <c r="A9" s="295"/>
      <c r="B9" s="309"/>
      <c r="C9" s="310"/>
      <c r="D9" s="311"/>
      <c r="E9" s="313"/>
      <c r="F9" s="313"/>
      <c r="G9" s="313"/>
      <c r="H9" s="128" t="s">
        <v>78</v>
      </c>
      <c r="I9" s="128" t="s">
        <v>135</v>
      </c>
    </row>
    <row r="10" spans="1:9" s="59" customFormat="1">
      <c r="A10" s="129">
        <v>1</v>
      </c>
      <c r="B10" s="303">
        <v>2</v>
      </c>
      <c r="C10" s="304"/>
      <c r="D10" s="305"/>
      <c r="E10" s="129">
        <v>3</v>
      </c>
      <c r="F10" s="129">
        <v>4</v>
      </c>
      <c r="G10" s="129">
        <v>5</v>
      </c>
      <c r="H10" s="129">
        <v>6</v>
      </c>
      <c r="I10" s="129">
        <v>7</v>
      </c>
    </row>
    <row r="11" spans="1:9">
      <c r="A11" s="292" t="s">
        <v>80</v>
      </c>
      <c r="B11" s="292"/>
      <c r="C11" s="292"/>
      <c r="D11" s="292"/>
      <c r="E11" s="292"/>
      <c r="F11" s="292"/>
      <c r="G11" s="292"/>
      <c r="H11" s="292"/>
      <c r="I11" s="292"/>
    </row>
    <row r="12" spans="1:9" ht="41.25" customHeight="1">
      <c r="A12" s="130" t="s">
        <v>115</v>
      </c>
      <c r="B12" s="300" t="s">
        <v>122</v>
      </c>
      <c r="C12" s="301"/>
      <c r="D12" s="302" t="s">
        <v>116</v>
      </c>
      <c r="E12" s="302"/>
      <c r="F12" s="292" t="s">
        <v>119</v>
      </c>
      <c r="G12" s="292"/>
      <c r="H12" s="292"/>
      <c r="I12" s="99">
        <f>+I13</f>
        <v>395706.77600000001</v>
      </c>
    </row>
    <row r="13" spans="1:9" ht="34.5" customHeight="1">
      <c r="A13" s="127" t="s">
        <v>123</v>
      </c>
      <c r="B13" s="292" t="s">
        <v>109</v>
      </c>
      <c r="C13" s="292"/>
      <c r="D13" s="292"/>
      <c r="E13" s="292"/>
      <c r="F13" s="292"/>
      <c r="G13" s="292"/>
      <c r="H13" s="292"/>
      <c r="I13" s="99">
        <f>+I14+I16</f>
        <v>395706.77600000001</v>
      </c>
    </row>
    <row r="14" spans="1:9" s="133" customFormat="1" ht="13.5">
      <c r="A14" s="29" t="s">
        <v>102</v>
      </c>
      <c r="B14" s="314" t="s">
        <v>104</v>
      </c>
      <c r="C14" s="314"/>
      <c r="D14" s="314"/>
      <c r="E14" s="131" t="s">
        <v>102</v>
      </c>
      <c r="F14" s="131" t="s">
        <v>102</v>
      </c>
      <c r="G14" s="29" t="s">
        <v>102</v>
      </c>
      <c r="H14" s="29" t="s">
        <v>102</v>
      </c>
      <c r="I14" s="132">
        <f>+I15</f>
        <v>387637.3</v>
      </c>
    </row>
    <row r="15" spans="1:9" s="133" customFormat="1" ht="13.5">
      <c r="A15" s="29" t="s">
        <v>117</v>
      </c>
      <c r="B15" s="314" t="s">
        <v>105</v>
      </c>
      <c r="C15" s="314"/>
      <c r="D15" s="314"/>
      <c r="E15" s="131" t="s">
        <v>141</v>
      </c>
      <c r="F15" s="131" t="s">
        <v>103</v>
      </c>
      <c r="G15" s="132">
        <f>+I15*1000</f>
        <v>387637300</v>
      </c>
      <c r="H15" s="132">
        <v>1</v>
      </c>
      <c r="I15" s="132">
        <f>-413169.8+406240.5+394566.6</f>
        <v>387637.3</v>
      </c>
    </row>
    <row r="16" spans="1:9" s="133" customFormat="1" ht="13.5">
      <c r="A16" s="29" t="s">
        <v>102</v>
      </c>
      <c r="B16" s="314" t="s">
        <v>142</v>
      </c>
      <c r="C16" s="314"/>
      <c r="D16" s="314"/>
      <c r="E16" s="131" t="s">
        <v>102</v>
      </c>
      <c r="F16" s="131" t="s">
        <v>102</v>
      </c>
      <c r="G16" s="29" t="s">
        <v>102</v>
      </c>
      <c r="H16" s="29" t="s">
        <v>102</v>
      </c>
      <c r="I16" s="132">
        <f>+I17+I18</f>
        <v>8069.4759999999997</v>
      </c>
    </row>
    <row r="17" spans="1:9" s="133" customFormat="1" ht="13.5">
      <c r="A17" s="29" t="s">
        <v>143</v>
      </c>
      <c r="B17" s="314" t="s">
        <v>144</v>
      </c>
      <c r="C17" s="314"/>
      <c r="D17" s="314"/>
      <c r="E17" s="131" t="s">
        <v>141</v>
      </c>
      <c r="F17" s="131" t="s">
        <v>103</v>
      </c>
      <c r="G17" s="132">
        <f t="shared" ref="G17:G18" si="0">+I17*1000</f>
        <v>5722400</v>
      </c>
      <c r="H17" s="132">
        <v>1</v>
      </c>
      <c r="I17" s="132">
        <f>-5385.1+11107.5</f>
        <v>5722.4</v>
      </c>
    </row>
    <row r="18" spans="1:9" s="133" customFormat="1" ht="13.5">
      <c r="A18" s="29" t="s">
        <v>145</v>
      </c>
      <c r="B18" s="314" t="s">
        <v>146</v>
      </c>
      <c r="C18" s="314"/>
      <c r="D18" s="314"/>
      <c r="E18" s="131" t="s">
        <v>147</v>
      </c>
      <c r="F18" s="131" t="s">
        <v>103</v>
      </c>
      <c r="G18" s="132">
        <f t="shared" si="0"/>
        <v>2347076</v>
      </c>
      <c r="H18" s="132">
        <v>1</v>
      </c>
      <c r="I18" s="132">
        <f>-2228.3+4575.376</f>
        <v>2347.076</v>
      </c>
    </row>
  </sheetData>
  <mergeCells count="21">
    <mergeCell ref="B14:D14"/>
    <mergeCell ref="B15:D15"/>
    <mergeCell ref="B16:D16"/>
    <mergeCell ref="B17:D17"/>
    <mergeCell ref="B18:D18"/>
    <mergeCell ref="B13:H13"/>
    <mergeCell ref="A6:I6"/>
    <mergeCell ref="A8:A9"/>
    <mergeCell ref="H8:I8"/>
    <mergeCell ref="G1:I1"/>
    <mergeCell ref="E2:I2"/>
    <mergeCell ref="F3:I3"/>
    <mergeCell ref="B12:C12"/>
    <mergeCell ref="D12:E12"/>
    <mergeCell ref="F12:H12"/>
    <mergeCell ref="A11:I11"/>
    <mergeCell ref="B10:D10"/>
    <mergeCell ref="B8:D9"/>
    <mergeCell ref="E8:E9"/>
    <mergeCell ref="F8:F9"/>
    <mergeCell ref="G8:G9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https://mul2.gov.am/tasks/617685/oneclick/12Havelvatsner.xlsx?token=1f97138f4644169d1b5ad5c34769afc8</cp:keywords>
  <cp:lastModifiedBy>g.mesropyan</cp:lastModifiedBy>
  <cp:lastPrinted>2022-02-17T08:34:49Z</cp:lastPrinted>
  <dcterms:created xsi:type="dcterms:W3CDTF">1996-10-14T23:33:28Z</dcterms:created>
  <dcterms:modified xsi:type="dcterms:W3CDTF">2022-05-17T06:39:57Z</dcterms:modified>
</cp:coreProperties>
</file>