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18" windowHeight="7658" tabRatio="971" activeTab="6"/>
  </bookViews>
  <sheets>
    <sheet name="Havelvats 1" sheetId="27" r:id="rId1"/>
    <sheet name="Havelvats 2 " sheetId="32" r:id="rId2"/>
    <sheet name="Havelvats 3" sheetId="36" r:id="rId3"/>
    <sheet name="Havelvats 4" sheetId="35" r:id="rId4"/>
    <sheet name="Havelvats 5" sheetId="29" r:id="rId5"/>
    <sheet name="Havelvats 6" sheetId="49" r:id="rId6"/>
    <sheet name="Havelvats 7" sheetId="41" r:id="rId7"/>
  </sheets>
  <definedNames>
    <definedName name="AgencyCode" localSheetId="1">#REF!</definedName>
    <definedName name="AgencyCode" localSheetId="5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I13" i="41"/>
  <c r="D21" i="29" l="1"/>
  <c r="D12" i="27" l="1"/>
  <c r="G52" i="32"/>
  <c r="G15"/>
  <c r="G29"/>
  <c r="H31"/>
  <c r="G31"/>
  <c r="G32"/>
  <c r="G33"/>
  <c r="F35" i="35" l="1"/>
  <c r="E35"/>
  <c r="E32"/>
  <c r="F30"/>
  <c r="E30"/>
  <c r="F28"/>
  <c r="E28"/>
  <c r="F18"/>
  <c r="F23"/>
  <c r="E23"/>
  <c r="F20"/>
  <c r="E20"/>
  <c r="F36"/>
  <c r="F33"/>
  <c r="F31"/>
  <c r="F29"/>
  <c r="F25"/>
  <c r="F24"/>
  <c r="F22"/>
  <c r="F21"/>
  <c r="F31" i="36"/>
  <c r="H31"/>
  <c r="E31"/>
  <c r="G33"/>
  <c r="G31" s="1"/>
  <c r="G22"/>
  <c r="H22"/>
  <c r="E22"/>
  <c r="F24"/>
  <c r="D24" s="1"/>
  <c r="D33" l="1"/>
  <c r="F34" i="35" s="1"/>
  <c r="F32" s="1"/>
  <c r="F26" s="1"/>
  <c r="E26"/>
  <c r="E18"/>
  <c r="D20" i="36"/>
  <c r="H13"/>
  <c r="H15"/>
  <c r="F25"/>
  <c r="H25"/>
  <c r="E25"/>
  <c r="D30"/>
  <c r="H34"/>
  <c r="F34"/>
  <c r="E34"/>
  <c r="H29"/>
  <c r="F29"/>
  <c r="E29"/>
  <c r="H27"/>
  <c r="F27"/>
  <c r="E27"/>
  <c r="G35"/>
  <c r="D35" s="1"/>
  <c r="G32"/>
  <c r="D32" s="1"/>
  <c r="G30"/>
  <c r="G29" s="1"/>
  <c r="D29" s="1"/>
  <c r="G28"/>
  <c r="D28" s="1"/>
  <c r="G17"/>
  <c r="H17"/>
  <c r="E17"/>
  <c r="G19"/>
  <c r="H19"/>
  <c r="F23"/>
  <c r="F21"/>
  <c r="F19" s="1"/>
  <c r="F20"/>
  <c r="H33" i="32" l="1"/>
  <c r="H32" s="1"/>
  <c r="H29" s="1"/>
  <c r="F16" i="35"/>
  <c r="F14" s="1"/>
  <c r="F12" s="1"/>
  <c r="E16"/>
  <c r="E14" s="1"/>
  <c r="E12" s="1"/>
  <c r="E15" i="36"/>
  <c r="E13" s="1"/>
  <c r="D22"/>
  <c r="F22"/>
  <c r="G34"/>
  <c r="D34" s="1"/>
  <c r="F17"/>
  <c r="F15" s="1"/>
  <c r="F13" s="1"/>
  <c r="G27"/>
  <c r="D23"/>
  <c r="D31"/>
  <c r="D21"/>
  <c r="G25" l="1"/>
  <c r="D27"/>
  <c r="D25" l="1"/>
  <c r="G15"/>
  <c r="G13" s="1"/>
  <c r="I17" i="41" l="1"/>
  <c r="I12" s="1"/>
  <c r="I11" l="1"/>
  <c r="I10" s="1"/>
  <c r="H30" i="32" l="1"/>
  <c r="G30"/>
  <c r="G28" s="1"/>
  <c r="G27" s="1"/>
  <c r="G25" s="1"/>
  <c r="G23" l="1"/>
  <c r="G21" s="1"/>
  <c r="D21" i="49"/>
  <c r="H28" i="32"/>
  <c r="H27" s="1"/>
  <c r="H25" s="1"/>
  <c r="D21" i="27" l="1"/>
  <c r="H23" i="32"/>
  <c r="H21" s="1"/>
  <c r="E21" i="27" l="1"/>
  <c r="E14" s="1"/>
  <c r="D14"/>
  <c r="G51" i="32" l="1"/>
  <c r="G50" s="1"/>
  <c r="G49" s="1"/>
  <c r="G48" s="1"/>
  <c r="G46" s="1"/>
  <c r="G44" s="1"/>
  <c r="H52"/>
  <c r="H51" s="1"/>
  <c r="H50" s="1"/>
  <c r="H49" s="1"/>
  <c r="H48" s="1"/>
  <c r="H46" s="1"/>
  <c r="H44" l="1"/>
  <c r="H42" s="1"/>
  <c r="H40" s="1"/>
  <c r="D33" i="49"/>
  <c r="D34" i="27"/>
  <c r="G42" i="32"/>
  <c r="G40" s="1"/>
  <c r="G38" s="1"/>
  <c r="G36" s="1"/>
  <c r="G34" s="1"/>
  <c r="E34" i="27" l="1"/>
  <c r="E27" s="1"/>
  <c r="D27"/>
  <c r="D10" s="1"/>
  <c r="D34" i="29"/>
  <c r="G19" i="32"/>
  <c r="G17" s="1"/>
  <c r="E12" i="27" l="1"/>
  <c r="E10" s="1"/>
  <c r="G13" i="32"/>
  <c r="G12" s="1"/>
  <c r="G10" s="1"/>
  <c r="H11" i="36" l="1"/>
  <c r="G11" l="1"/>
  <c r="F11"/>
  <c r="H19" i="32" l="1"/>
  <c r="H17" s="1"/>
  <c r="H15" s="1"/>
  <c r="H38" l="1"/>
  <c r="H36" s="1"/>
  <c r="H34" s="1"/>
  <c r="H13"/>
  <c r="H12" l="1"/>
  <c r="H10" s="1"/>
  <c r="E19" i="36"/>
  <c r="D19" s="1"/>
  <c r="D17" l="1"/>
  <c r="D15" l="1"/>
  <c r="D13" l="1"/>
  <c r="E11"/>
  <c r="D11" s="1"/>
</calcChain>
</file>

<file path=xl/sharedStrings.xml><?xml version="1.0" encoding="utf-8"?>
<sst xmlns="http://schemas.openxmlformats.org/spreadsheetml/2006/main" count="343" uniqueCount="189">
  <si>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</si>
  <si>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</si>
  <si>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</si>
  <si>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</si>
  <si>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</si>
  <si>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</si>
  <si>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</si>
  <si>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</si>
  <si>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</si>
  <si>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</si>
  <si>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</si>
  <si>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</si>
  <si>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</si>
  <si>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</si>
  <si>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</si>
  <si>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</si>
  <si>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</si>
  <si>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</si>
  <si>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</si>
  <si>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</si>
  <si>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</si>
  <si>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</si>
  <si>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</si>
  <si>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</si>
  <si>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</si>
  <si>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</si>
  <si>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</si>
  <si>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</si>
  <si>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</si>
  <si>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</si>
  <si>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</si>
  <si>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</si>
  <si>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</si>
  <si>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</si>
  <si>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</si>
  <si>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</si>
  <si>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</si>
  <si>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</si>
  <si>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</si>
  <si>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</si>
  <si>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</si>
  <si>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</si>
  <si>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</si>
  <si>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</si>
  <si>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ԿՐԹՈՒԹՅՈՒՆ</t>
  </si>
  <si>
    <t>09</t>
  </si>
  <si>
    <t xml:space="preserve">այդ թվում՝ բյուջետային ծախսերի տնտեսագիտական դասակարգման հոդվածներ
</t>
  </si>
  <si>
    <t>ԸՆԴԱՄԵՆԸ ԾԱԽՍԵՐ</t>
  </si>
  <si>
    <t xml:space="preserve"> Ծրագրի միջոցառումներ</t>
  </si>
  <si>
    <t xml:space="preserve">
1192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</si>
  <si>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</si>
  <si>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</si>
  <si>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Ինն ամիս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</si>
  <si>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</si>
  <si>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</si>
  <si>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</si>
  <si>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</si>
  <si>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</si>
  <si>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</si>
  <si>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</si>
  <si>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</si>
  <si>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</si>
  <si>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</si>
  <si>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</si>
  <si>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</si>
  <si>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</si>
  <si>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</si>
  <si>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</si>
  <si>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</si>
  <si>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</si>
  <si>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Ծրագրի դասիչը
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</si>
  <si>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</si>
  <si>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</si>
  <si>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</si>
  <si>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</si>
  <si>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</si>
  <si>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</si>
  <si>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</si>
  <si>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</si>
  <si>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</si>
  <si>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</si>
  <si>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</si>
  <si>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</si>
  <si>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>տեխնիկական հսկողության ծառայություններ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</si>
  <si>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</si>
  <si>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</si>
  <si>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</si>
  <si>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</si>
  <si>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</si>
  <si>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</si>
  <si>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այդ թվում` ըստ ուղղությունների</t>
  </si>
  <si>
    <t xml:space="preserve"> Մասնագիտացված կազմակերպություն </t>
  </si>
  <si>
    <t>Աղյուսակ 9․1.14</t>
  </si>
  <si>
    <t>դրամ</t>
  </si>
  <si>
    <t>Հավելված N 7</t>
  </si>
  <si>
    <t xml:space="preserve">Ցուցանիշների փոփոխությունը (ավելացումները նշված են դրական նշանով)  </t>
  </si>
  <si>
    <t>ՀՀ Լոռու մարզ</t>
  </si>
  <si>
    <t>08</t>
  </si>
  <si>
    <t xml:space="preserve"> ՀԱՆԳԻՍՏ, ՄՇԱԿՈՒՅԹ ԵՎ ԿՐՈՆ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</si>
  <si>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</si>
  <si>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</si>
  <si>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</si>
  <si>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</si>
  <si>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- Նախագծահետազոտական ծախսեր</t>
  </si>
  <si>
    <t xml:space="preserve"> Մշակութային ծառայություններ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</si>
  <si>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</si>
  <si>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</si>
  <si>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</si>
  <si>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Ծառայությունների մատուցում </t>
  </si>
  <si>
    <t xml:space="preserve">ՀՀ կրթության, գիտության, մշակույթի և սպորտի նախարարություն </t>
  </si>
  <si>
    <t>նախագծերի պատրաստում, ծախսերի գնահատում</t>
  </si>
  <si>
    <t>Բաժին N 08</t>
  </si>
  <si>
    <t>Խումբ N 02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</si>
  <si>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</si>
  <si>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</si>
  <si>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</si>
  <si>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 Հուշարձանների ամրակայում, նորոգում և վերականգնում</t>
  </si>
  <si>
    <t>1. Վերականգնողական աշխատանքներ</t>
  </si>
  <si>
    <t>որից`</t>
  </si>
  <si>
    <t>Դաս N 07</t>
  </si>
  <si>
    <t xml:space="preserve"> Հուշարձանների և մշակութային արժեքների վերականգնում և պահպանում</t>
  </si>
  <si>
    <t>1075-21001</t>
  </si>
  <si>
    <t>Հուշարձանների ամրակայում, նորոգում և վերականգնում</t>
  </si>
  <si>
    <t>վերականգնողական աշխատանքներ</t>
  </si>
  <si>
    <t xml:space="preserve"> ԱՅԼ ՀԻՄՆԱԿԱՆ ՄԻՋՈՑՆԵՐ</t>
  </si>
  <si>
    <t>07</t>
  </si>
  <si>
    <t>Հուշարձանների և մշակութային արժեքների վերականգնում և պահպանում</t>
  </si>
  <si>
    <t xml:space="preserve"> Հանրակրթության ծրագիր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</si>
  <si>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</si>
  <si>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</si>
  <si>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</si>
  <si>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</si>
  <si>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</si>
  <si>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</si>
  <si>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</si>
  <si>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</si>
  <si>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Ցուցանիշների փոփոխությունը (նվազեցումները նշված են փակագծերում)  </t>
  </si>
  <si>
    <t>Հանրակրթության ծրագիր</t>
  </si>
  <si>
    <t>ՄԱՍ 1. ՊԵՏԱԿԱՆ ՄԱՐՄՆԻ ԳԾՈՎ ԱՐԴՅՈՒՆՔԱՅԻՆ (ԿԱՏԱՐՈՂԱԿԱՆ) ՑՈՒՑԱՆԻՇՆԵՐԸ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</si>
  <si>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</si>
  <si>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</si>
  <si>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</si>
  <si>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Միջնակարգ ընդհանուր կրթություն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</si>
  <si>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</si>
  <si>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 Ծառայությունը մատուցող կազմակերպության(ների) անվանում(ներ)ը՛ </t>
  </si>
  <si>
    <t>Աղյուսակ 9․13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</si>
  <si>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</si>
  <si>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N2121-Ն ՈՐՈՇՄԱՆ N 3 ԵՎ N 4 ՀԱՎԵԼՎԱԾՆԵՐՈՒՄ ԿԱՏԱՐՎՈՂ  ՓՈՓՈԽՈՒԹՅՈՒՆՆԵՐԸ ԵՎ ԼՐԱՑՈՒՄՆԵՐԸ</t>
  </si>
  <si>
    <t xml:space="preserve">ՀՀ կառավարության  2022 թվականի </t>
  </si>
  <si>
    <t>ՀՀ կառավարության  2022 թվականի</t>
  </si>
  <si>
    <t>Հավելված N 5</t>
  </si>
  <si>
    <t>Քոբայրավանք համալիրի գլխավոր եկեղեցուն կից մատուռի ամրակայում և տանիքի նորոգում</t>
  </si>
  <si>
    <t>փորձաքննության ծառայություններ</t>
  </si>
  <si>
    <t xml:space="preserve">ՀԱՅԱՍՏԱՆԻ ՀԱՆՐԱՊԵՏՈՒԹՅԱՆ ԿԱՌԱՎԱՐՈՒԹՅԱՆ 2021 ԹՎԱԿԱՆԻ ԴԵԿՏԵՄԲԵՐԻ 23-Ի N 2121-Ն ՈՐՈՇՄԱՆ N 9 ՀԱՎԵԼՎԱԾԻ N 9.13 ԱՂՅՈՒՍԱԿՈՒՄ ԿԱՏԱՐՎՈՂ ՓՈՓՈԽՈՒԹՅՈՒՆՆԵՐԸ ԵՎ ԼՐԱՑՈՒՄՆԵՐԸ </t>
  </si>
  <si>
    <t>50531140-2</t>
  </si>
  <si>
    <t>50531140-4</t>
  </si>
  <si>
    <t>50531140-3</t>
  </si>
  <si>
    <t>50531140-1</t>
  </si>
  <si>
    <t>71351540-5</t>
  </si>
  <si>
    <t>71351540-8</t>
  </si>
  <si>
    <t>71351540-7</t>
  </si>
  <si>
    <t>71351540-6</t>
  </si>
  <si>
    <t>45451600-4</t>
  </si>
  <si>
    <t>45451600-7</t>
  </si>
  <si>
    <t>45451600-6</t>
  </si>
  <si>
    <t xml:space="preserve">ՀԱՅԱՍՏԱՆԻ ՀԱՆՐԱՊԵՏՈՒԹՅԱՆ ԿԱՌԱՎԱՐՈՒԹՅԱՆ 2021 ԹՎԱԿԱՆԻ ԴԵԿՏԵՄԲԵՐԻ 23-Ի 
N 2121-Ն ՈՐՈՇՄԱՆ N 10 ՀԱՎԵԼՎԱԾՈՒՄ ԿԱՏԱՐՎՈՂ ՓՈՓՈԽՈՒԹՅՈՒՆՆԵՐԸ ԵՎ ԼՐԱՑՈՒՄՆԵՐԸ
</t>
  </si>
  <si>
    <t>Ալավերդի համայնքի  Սանահինի վանական համալիրի Սբ Ամենափրկիչ եկեղեցու տանիքների նորոգում</t>
  </si>
  <si>
    <t>ՀՀ Տավուշի մարզ</t>
  </si>
  <si>
    <t>Գոշ համայնքի Գոշավանքի գավթի տանիքածածկերի նորոգում</t>
  </si>
  <si>
    <t>2. Վավերագրման և ուսումնասիրման աշխատանքներ, (այդ թվում՝ հետախուզումև պեղում), գիտանախագծային փաստաթղթերի կազմում և փորձաքննում</t>
  </si>
  <si>
    <t>ՀՀ Արագաոտնի մարզ</t>
  </si>
  <si>
    <t>Ագարակ համայնքի Ագարակ վաղ բրոնզե դարի կացարանների, միջնադարյան համալիրի  և պարսպապատի ամրակայում</t>
  </si>
  <si>
    <t>Դսեղ համայնքի Բարձրաքաշի Սբ Գրիգոր վանական համալիրի կառույցների, նորոգում, ամրակայում,  վերականգնում և տարածքի բարեկարգում</t>
  </si>
  <si>
    <t>ՀՀ Շիրակի մարզ</t>
  </si>
  <si>
    <t xml:space="preserve">Երերույքի տաճարի և փոքր դամբարանի թաղերի ամրակայում, Անիպեմզայի մշակույթի տան վերականգնում և փոքրիկ թանգարանի ստեղծում </t>
  </si>
  <si>
    <t>ՀՀ Վայոց Ձորի մարզ</t>
  </si>
  <si>
    <t xml:space="preserve">Շատիվանքի վանական համալիրի ամրակայում, մասնակի վերականգնում և տարածքի բարեկարգում </t>
  </si>
  <si>
    <t>Դիլիջան համայնքի Հ.Շարամբեյանի անվան ժողովրդական արհեստների թանգարանի նորոգում, ամրակայում</t>
  </si>
  <si>
    <t>Աշոցք  տարածաշրջանի Կրասարի կամրջի վերականգնում</t>
  </si>
  <si>
    <t>«ՀԱՅԱUՏԱՆԻ ՀԱՆՐԱՊԵՏՈՒԹՅԱՆ 2022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</si>
  <si>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</si>
  <si>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 xml:space="preserve"> Միջնակարգ ընդհանուր հանրակրթություն</t>
  </si>
  <si>
    <t xml:space="preserve"> Միջնակարգ (լրիվ)  ընդհանուր կրթություն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</si>
  <si>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</t>
  </si>
  <si>
    <t xml:space="preserve"> Հուշարձանների ուսումնասիրման (այդ թվում` հետախուզում և պեղում) և նախագծման, փորձաքննության աշխատանքներ, քանակ </t>
  </si>
  <si>
    <t xml:space="preserve"> Միջնակարգ ընդհանուր հանրակրթություն 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</si>
  <si>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 </t>
  </si>
  <si>
    <t xml:space="preserve"> ՀՀ ԿԳՄՍՆ ենթակայության հանրակրթական ուսումնական հաստատություններ </t>
  </si>
  <si>
    <t xml:space="preserve">ՀԱՅԱՍՏԱՆԻ ՀԱՆՐԱՊԵՏՈՒԹՅԱՆ ԿԱՌԱՎԱՐՈՒԹՅԱՆ 2021 ԹՎԱԿԱՆԻ ԴԵԿՏԵՄԲԵՐԻ 23-Ի N 2121-Ն ՈՐՈՇՄԱՆ N 9.1 ՀԱՎԵԼՎԱԾԻ  N 9.1.14 ԱՂՅՈՒՍԱԿՈՒՄ ԿԱՏԱՐՎՈՂ ՓՈՓՈԽՈՒԹՅՈՒՆՆԵՐԸ ԵՎ ԼՐԱՑՈՒՄՆԵՐԸ </t>
  </si>
</sst>
</file>

<file path=xl/styles.xml><?xml version="1.0" encoding="utf-8"?>
<styleSheet xmlns="http://schemas.openxmlformats.org/spreadsheetml/2006/main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</numFmts>
  <fonts count="9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27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02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7" fillId="0" borderId="0"/>
    <xf numFmtId="38" fontId="78" fillId="0" borderId="0"/>
    <xf numFmtId="38" fontId="79" fillId="0" borderId="0"/>
    <xf numFmtId="38" fontId="80" fillId="0" borderId="0"/>
    <xf numFmtId="0" fontId="81" fillId="0" borderId="0"/>
    <xf numFmtId="0" fontId="81" fillId="0" borderId="0"/>
    <xf numFmtId="0" fontId="82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3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3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4" fillId="0" borderId="39">
      <protection locked="0"/>
    </xf>
    <xf numFmtId="173" fontId="85" fillId="57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6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</cellStyleXfs>
  <cellXfs count="329">
    <xf numFmtId="0" fontId="0" fillId="0" borderId="0" xfId="0"/>
    <xf numFmtId="0" fontId="13" fillId="0" borderId="0" xfId="0" applyFont="1" applyAlignment="1">
      <alignment wrapText="1"/>
    </xf>
    <xf numFmtId="0" fontId="75" fillId="2" borderId="1" xfId="0" applyFont="1" applyFill="1" applyBorder="1" applyAlignment="1">
      <alignment horizontal="center" vertical="center" wrapText="1"/>
    </xf>
    <xf numFmtId="0" fontId="16" fillId="0" borderId="1" xfId="96" applyFont="1" applyBorder="1" applyAlignment="1">
      <alignment horizontal="left" vertical="center" wrapText="1"/>
    </xf>
    <xf numFmtId="49" fontId="16" fillId="0" borderId="1" xfId="96" applyNumberFormat="1" applyFont="1" applyFill="1" applyBorder="1" applyAlignment="1">
      <alignment horizontal="center" vertical="center" textRotation="90" wrapText="1"/>
    </xf>
    <xf numFmtId="0" fontId="16" fillId="0" borderId="1" xfId="96" applyNumberFormat="1" applyFont="1" applyFill="1" applyBorder="1" applyAlignment="1">
      <alignment horizontal="center" vertical="center" wrapText="1"/>
    </xf>
    <xf numFmtId="0" fontId="72" fillId="2" borderId="1" xfId="96" applyFont="1" applyFill="1" applyBorder="1" applyAlignment="1">
      <alignment horizontal="center" vertical="center" wrapText="1"/>
    </xf>
    <xf numFmtId="0" fontId="75" fillId="2" borderId="1" xfId="96" applyFont="1" applyFill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horizontal="center" vertical="center" wrapText="1"/>
    </xf>
    <xf numFmtId="169" fontId="16" fillId="0" borderId="1" xfId="96" applyNumberFormat="1" applyFont="1" applyBorder="1" applyAlignment="1">
      <alignment horizontal="center" vertical="center" wrapText="1"/>
    </xf>
    <xf numFmtId="165" fontId="16" fillId="2" borderId="1" xfId="6" applyNumberFormat="1" applyFont="1" applyFill="1" applyBorder="1" applyAlignment="1">
      <alignment horizontal="center" vertical="center"/>
    </xf>
    <xf numFmtId="0" fontId="16" fillId="0" borderId="2" xfId="96" applyFont="1" applyBorder="1" applyAlignment="1">
      <alignment horizontal="center" vertical="center" wrapText="1"/>
    </xf>
    <xf numFmtId="0" fontId="76" fillId="2" borderId="0" xfId="0" applyFont="1" applyFill="1"/>
    <xf numFmtId="0" fontId="16" fillId="0" borderId="30" xfId="0" applyFont="1" applyBorder="1" applyAlignment="1">
      <alignment horizontal="left" vertical="center" wrapText="1"/>
    </xf>
    <xf numFmtId="0" fontId="16" fillId="0" borderId="3" xfId="96" applyFont="1" applyBorder="1" applyAlignment="1">
      <alignment horizontal="center" vertical="center" wrapText="1"/>
    </xf>
    <xf numFmtId="169" fontId="16" fillId="2" borderId="30" xfId="7" applyNumberFormat="1" applyFont="1" applyFill="1" applyBorder="1" applyAlignment="1">
      <alignment horizontal="center" vertical="center" wrapText="1"/>
    </xf>
    <xf numFmtId="168" fontId="74" fillId="2" borderId="1" xfId="96" applyNumberFormat="1" applyFont="1" applyFill="1" applyBorder="1" applyAlignment="1">
      <alignment horizontal="center" vertical="center" wrapText="1"/>
    </xf>
    <xf numFmtId="0" fontId="72" fillId="0" borderId="0" xfId="0" applyFont="1"/>
    <xf numFmtId="0" fontId="72" fillId="2" borderId="0" xfId="0" applyFont="1" applyFill="1"/>
    <xf numFmtId="0" fontId="72" fillId="2" borderId="8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vertical="top" wrapText="1"/>
    </xf>
    <xf numFmtId="0" fontId="72" fillId="0" borderId="7" xfId="0" applyFont="1" applyBorder="1" applyAlignment="1">
      <alignment horizontal="center" vertical="top" wrapText="1"/>
    </xf>
    <xf numFmtId="0" fontId="72" fillId="0" borderId="1" xfId="0" applyFont="1" applyBorder="1" applyAlignment="1">
      <alignment horizontal="left" vertical="top" wrapText="1"/>
    </xf>
    <xf numFmtId="167" fontId="72" fillId="0" borderId="30" xfId="0" applyNumberFormat="1" applyFont="1" applyBorder="1" applyAlignment="1">
      <alignment horizontal="center" vertical="center" wrapText="1"/>
    </xf>
    <xf numFmtId="0" fontId="88" fillId="0" borderId="30" xfId="0" applyFont="1" applyBorder="1" applyAlignment="1">
      <alignment horizontal="left" vertical="top" wrapText="1"/>
    </xf>
    <xf numFmtId="165" fontId="16" fillId="0" borderId="30" xfId="0" applyNumberFormat="1" applyFont="1" applyBorder="1" applyAlignment="1">
      <alignment horizontal="left" vertical="top" wrapText="1"/>
    </xf>
    <xf numFmtId="165" fontId="16" fillId="2" borderId="30" xfId="0" applyNumberFormat="1" applyFont="1" applyFill="1" applyBorder="1" applyAlignment="1">
      <alignment horizontal="left" vertical="top" wrapText="1"/>
    </xf>
    <xf numFmtId="165" fontId="16" fillId="0" borderId="30" xfId="6" applyNumberFormat="1" applyFont="1" applyBorder="1" applyAlignment="1">
      <alignment horizontal="right" vertical="top"/>
    </xf>
    <xf numFmtId="0" fontId="16" fillId="0" borderId="30" xfId="0" applyFont="1" applyFill="1" applyBorder="1" applyAlignment="1">
      <alignment horizontal="left" vertical="top" wrapText="1"/>
    </xf>
    <xf numFmtId="0" fontId="16" fillId="0" borderId="30" xfId="165" applyFont="1" applyBorder="1" applyAlignment="1">
      <alignment horizontal="left" vertical="center" wrapText="1"/>
    </xf>
    <xf numFmtId="165" fontId="72" fillId="0" borderId="0" xfId="0" applyNumberFormat="1" applyFont="1"/>
    <xf numFmtId="0" fontId="88" fillId="0" borderId="1" xfId="0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left" vertical="top" wrapText="1"/>
    </xf>
    <xf numFmtId="166" fontId="72" fillId="2" borderId="30" xfId="7" applyNumberFormat="1" applyFont="1" applyFill="1" applyBorder="1" applyAlignment="1">
      <alignment horizontal="center" vertical="center" wrapText="1"/>
    </xf>
    <xf numFmtId="169" fontId="72" fillId="2" borderId="30" xfId="7" applyNumberFormat="1" applyFont="1" applyFill="1" applyBorder="1" applyAlignment="1">
      <alignment horizontal="center" vertical="center" wrapText="1"/>
    </xf>
    <xf numFmtId="169" fontId="16" fillId="0" borderId="30" xfId="7" applyNumberFormat="1" applyFont="1" applyFill="1" applyBorder="1" applyAlignment="1">
      <alignment horizontal="center" vertical="center" wrapText="1"/>
    </xf>
    <xf numFmtId="169" fontId="16" fillId="0" borderId="30" xfId="7" applyNumberFormat="1" applyFont="1" applyFill="1" applyBorder="1" applyAlignment="1">
      <alignment horizontal="right" vertical="center" wrapText="1"/>
    </xf>
    <xf numFmtId="166" fontId="88" fillId="2" borderId="30" xfId="7" applyNumberFormat="1" applyFont="1" applyFill="1" applyBorder="1" applyAlignment="1">
      <alignment horizontal="center" vertical="center" wrapText="1"/>
    </xf>
    <xf numFmtId="166" fontId="72" fillId="2" borderId="30" xfId="7" applyNumberFormat="1" applyFont="1" applyFill="1" applyBorder="1" applyAlignment="1">
      <alignment vertical="center" wrapText="1"/>
    </xf>
    <xf numFmtId="166" fontId="72" fillId="2" borderId="30" xfId="7" applyNumberFormat="1" applyFont="1" applyFill="1" applyBorder="1" applyAlignment="1">
      <alignment horizontal="right" vertical="center" wrapText="1"/>
    </xf>
    <xf numFmtId="169" fontId="72" fillId="2" borderId="30" xfId="7" applyNumberFormat="1" applyFont="1" applyFill="1" applyBorder="1" applyAlignment="1">
      <alignment vertical="center" wrapText="1"/>
    </xf>
    <xf numFmtId="0" fontId="16" fillId="2" borderId="41" xfId="0" applyFont="1" applyFill="1" applyBorder="1" applyAlignment="1">
      <alignment horizontal="left" vertical="top" wrapText="1"/>
    </xf>
    <xf numFmtId="169" fontId="72" fillId="0" borderId="0" xfId="96" applyNumberFormat="1" applyFont="1" applyFill="1" applyAlignment="1">
      <alignment vertical="center" wrapText="1"/>
    </xf>
    <xf numFmtId="49" fontId="16" fillId="0" borderId="0" xfId="96" applyNumberFormat="1" applyFont="1" applyFill="1" applyAlignment="1">
      <alignment horizontal="center" vertical="center" wrapText="1"/>
    </xf>
    <xf numFmtId="168" fontId="16" fillId="0" borderId="0" xfId="96" applyNumberFormat="1" applyFont="1" applyFill="1" applyAlignment="1">
      <alignment horizontal="center" vertical="center" wrapText="1"/>
    </xf>
    <xf numFmtId="168" fontId="16" fillId="0" borderId="1" xfId="96" applyNumberFormat="1" applyFont="1" applyFill="1" applyBorder="1" applyAlignment="1">
      <alignment horizontal="center" vertical="center" wrapText="1"/>
    </xf>
    <xf numFmtId="0" fontId="72" fillId="0" borderId="1" xfId="0" applyFont="1" applyBorder="1"/>
    <xf numFmtId="0" fontId="72" fillId="0" borderId="1" xfId="0" applyFont="1" applyBorder="1" applyAlignment="1">
      <alignment horizontal="center"/>
    </xf>
    <xf numFmtId="167" fontId="16" fillId="0" borderId="0" xfId="0" applyNumberFormat="1" applyFont="1"/>
    <xf numFmtId="165" fontId="16" fillId="0" borderId="0" xfId="0" applyNumberFormat="1" applyFont="1"/>
    <xf numFmtId="168" fontId="72" fillId="0" borderId="0" xfId="0" applyNumberFormat="1" applyFont="1"/>
    <xf numFmtId="0" fontId="76" fillId="0" borderId="0" xfId="0" applyFont="1"/>
    <xf numFmtId="0" fontId="76" fillId="0" borderId="0" xfId="0" applyFont="1" applyAlignment="1">
      <alignment wrapText="1"/>
    </xf>
    <xf numFmtId="168" fontId="76" fillId="0" borderId="0" xfId="0" applyNumberFormat="1" applyFont="1"/>
    <xf numFmtId="0" fontId="88" fillId="2" borderId="1" xfId="0" applyFont="1" applyFill="1" applyBorder="1" applyAlignment="1">
      <alignment horizontal="center" vertical="center" wrapText="1"/>
    </xf>
    <xf numFmtId="168" fontId="74" fillId="2" borderId="30" xfId="96" applyNumberFormat="1" applyFont="1" applyFill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vertical="center" wrapText="1"/>
    </xf>
    <xf numFmtId="0" fontId="13" fillId="2" borderId="31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right"/>
    </xf>
    <xf numFmtId="0" fontId="76" fillId="0" borderId="0" xfId="0" applyFont="1" applyBorder="1"/>
    <xf numFmtId="0" fontId="72" fillId="0" borderId="0" xfId="0" applyFont="1" applyBorder="1"/>
    <xf numFmtId="167" fontId="76" fillId="0" borderId="0" xfId="0" applyNumberFormat="1" applyFont="1" applyBorder="1"/>
    <xf numFmtId="0" fontId="16" fillId="0" borderId="1" xfId="0" applyFont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90" fillId="0" borderId="1" xfId="0" applyFont="1" applyBorder="1" applyAlignment="1">
      <alignment horizontal="left" vertical="top" wrapText="1"/>
    </xf>
    <xf numFmtId="0" fontId="88" fillId="2" borderId="3" xfId="0" applyFont="1" applyFill="1" applyBorder="1" applyAlignment="1">
      <alignment horizontal="right" vertical="top" wrapText="1"/>
    </xf>
    <xf numFmtId="0" fontId="72" fillId="0" borderId="4" xfId="0" applyFont="1" applyBorder="1" applyAlignment="1">
      <alignment horizontal="left" vertical="top" wrapText="1"/>
    </xf>
    <xf numFmtId="0" fontId="72" fillId="2" borderId="1" xfId="0" applyFont="1" applyFill="1" applyBorder="1" applyAlignment="1">
      <alignment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165" fontId="72" fillId="0" borderId="1" xfId="6" applyNumberFormat="1" applyFont="1" applyBorder="1" applyAlignment="1">
      <alignment horizontal="right" vertical="center"/>
    </xf>
    <xf numFmtId="168" fontId="72" fillId="0" borderId="0" xfId="0" applyNumberFormat="1" applyFont="1" applyAlignment="1">
      <alignment vertical="center"/>
    </xf>
    <xf numFmtId="0" fontId="72" fillId="0" borderId="0" xfId="0" applyFont="1" applyAlignment="1">
      <alignment vertical="center"/>
    </xf>
    <xf numFmtId="0" fontId="76" fillId="0" borderId="1" xfId="0" applyFont="1" applyBorder="1" applyAlignment="1">
      <alignment vertical="top" wrapText="1"/>
    </xf>
    <xf numFmtId="0" fontId="76" fillId="0" borderId="1" xfId="0" applyFont="1" applyBorder="1" applyAlignment="1">
      <alignment horizontal="left" vertical="top" wrapText="1"/>
    </xf>
    <xf numFmtId="171" fontId="88" fillId="0" borderId="1" xfId="6" applyNumberFormat="1" applyFont="1" applyBorder="1" applyAlignment="1">
      <alignment horizontal="right" vertical="top"/>
    </xf>
    <xf numFmtId="0" fontId="76" fillId="2" borderId="1" xfId="0" applyFont="1" applyFill="1" applyBorder="1" applyAlignment="1">
      <alignment horizontal="left" vertical="center"/>
    </xf>
    <xf numFmtId="0" fontId="13" fillId="2" borderId="31" xfId="0" applyFont="1" applyFill="1" applyBorder="1" applyAlignment="1">
      <alignment vertical="top" wrapText="1"/>
    </xf>
    <xf numFmtId="167" fontId="13" fillId="0" borderId="1" xfId="0" applyNumberFormat="1" applyFont="1" applyBorder="1"/>
    <xf numFmtId="0" fontId="88" fillId="0" borderId="5" xfId="0" applyFont="1" applyBorder="1" applyAlignment="1">
      <alignment horizontal="left" vertical="top" wrapText="1"/>
    </xf>
    <xf numFmtId="0" fontId="72" fillId="0" borderId="30" xfId="0" applyFont="1" applyFill="1" applyBorder="1" applyAlignment="1">
      <alignment vertical="top" wrapText="1"/>
    </xf>
    <xf numFmtId="169" fontId="72" fillId="0" borderId="33" xfId="0" applyNumberFormat="1" applyFont="1" applyFill="1" applyBorder="1" applyAlignment="1">
      <alignment horizontal="right" vertical="top" wrapText="1"/>
    </xf>
    <xf numFmtId="0" fontId="72" fillId="0" borderId="0" xfId="0" applyFont="1" applyFill="1" applyAlignment="1">
      <alignment vertical="top"/>
    </xf>
    <xf numFmtId="0" fontId="72" fillId="0" borderId="37" xfId="0" applyFont="1" applyFill="1" applyBorder="1" applyAlignment="1">
      <alignment vertical="center"/>
    </xf>
    <xf numFmtId="0" fontId="72" fillId="0" borderId="33" xfId="0" applyFont="1" applyFill="1" applyBorder="1" applyAlignment="1">
      <alignment horizontal="center" vertical="center"/>
    </xf>
    <xf numFmtId="169" fontId="72" fillId="0" borderId="30" xfId="0" applyNumberFormat="1" applyFont="1" applyFill="1" applyBorder="1" applyAlignment="1">
      <alignment horizontal="right" vertical="center" wrapText="1"/>
    </xf>
    <xf numFmtId="0" fontId="72" fillId="0" borderId="0" xfId="0" applyFont="1" applyAlignment="1">
      <alignment horizontal="left" vertical="center" wrapText="1"/>
    </xf>
    <xf numFmtId="0" fontId="72" fillId="0" borderId="0" xfId="0" applyFont="1" applyFill="1"/>
    <xf numFmtId="171" fontId="72" fillId="0" borderId="30" xfId="6" applyNumberFormat="1" applyFont="1" applyBorder="1" applyAlignment="1">
      <alignment horizontal="center" vertical="center"/>
    </xf>
    <xf numFmtId="0" fontId="72" fillId="2" borderId="30" xfId="0" applyFont="1" applyFill="1" applyBorder="1" applyAlignment="1">
      <alignment horizontal="center" vertical="center"/>
    </xf>
    <xf numFmtId="2" fontId="72" fillId="0" borderId="0" xfId="0" applyNumberFormat="1" applyFont="1" applyAlignment="1">
      <alignment horizontal="left" vertical="center" wrapText="1"/>
    </xf>
    <xf numFmtId="0" fontId="72" fillId="0" borderId="0" xfId="0" applyFont="1" applyAlignment="1">
      <alignment horizontal="center"/>
    </xf>
    <xf numFmtId="168" fontId="16" fillId="2" borderId="3" xfId="96" applyNumberFormat="1" applyFont="1" applyFill="1" applyBorder="1" applyAlignment="1">
      <alignment horizontal="center" vertical="center" wrapText="1"/>
    </xf>
    <xf numFmtId="0" fontId="76" fillId="0" borderId="0" xfId="0" applyFont="1" applyAlignment="1">
      <alignment horizontal="center"/>
    </xf>
    <xf numFmtId="0" fontId="72" fillId="0" borderId="30" xfId="0" applyFont="1" applyBorder="1" applyAlignment="1">
      <alignment horizontal="left" vertical="center" wrapText="1"/>
    </xf>
    <xf numFmtId="0" fontId="16" fillId="0" borderId="0" xfId="96" applyNumberFormat="1" applyFont="1" applyFill="1" applyAlignment="1">
      <alignment horizontal="center" vertical="center" wrapText="1"/>
    </xf>
    <xf numFmtId="0" fontId="76" fillId="0" borderId="0" xfId="0" applyFont="1" applyAlignment="1">
      <alignment horizontal="right"/>
    </xf>
    <xf numFmtId="169" fontId="72" fillId="0" borderId="33" xfId="0" applyNumberFormat="1" applyFont="1" applyFill="1" applyBorder="1" applyAlignment="1">
      <alignment horizontal="right" vertical="center" wrapText="1"/>
    </xf>
    <xf numFmtId="169" fontId="72" fillId="0" borderId="30" xfId="0" applyNumberFormat="1" applyFont="1" applyFill="1" applyBorder="1" applyAlignment="1">
      <alignment horizontal="right" vertical="top" wrapText="1"/>
    </xf>
    <xf numFmtId="166" fontId="88" fillId="2" borderId="30" xfId="7" applyNumberFormat="1" applyFont="1" applyFill="1" applyBorder="1" applyAlignment="1">
      <alignment horizontal="right" vertical="center" wrapText="1"/>
    </xf>
    <xf numFmtId="0" fontId="16" fillId="0" borderId="49" xfId="0" applyFont="1" applyBorder="1" applyAlignment="1">
      <alignment vertical="top" wrapText="1"/>
    </xf>
    <xf numFmtId="169" fontId="16" fillId="2" borderId="30" xfId="7" applyNumberFormat="1" applyFont="1" applyFill="1" applyBorder="1" applyAlignment="1">
      <alignment horizontal="center" vertical="top" wrapText="1"/>
    </xf>
    <xf numFmtId="43" fontId="76" fillId="0" borderId="0" xfId="0" applyNumberFormat="1" applyFont="1"/>
    <xf numFmtId="43" fontId="72" fillId="0" borderId="0" xfId="7" applyFont="1"/>
    <xf numFmtId="43" fontId="72" fillId="0" borderId="0" xfId="0" applyNumberFormat="1" applyFont="1"/>
    <xf numFmtId="169" fontId="76" fillId="0" borderId="0" xfId="0" applyNumberFormat="1" applyFont="1" applyAlignment="1">
      <alignment horizontal="center"/>
    </xf>
    <xf numFmtId="43" fontId="76" fillId="2" borderId="0" xfId="0" applyNumberFormat="1" applyFont="1" applyFill="1"/>
    <xf numFmtId="0" fontId="72" fillId="2" borderId="31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50" xfId="0" applyFont="1" applyFill="1" applyBorder="1" applyAlignment="1">
      <alignment vertical="top" wrapText="1"/>
    </xf>
    <xf numFmtId="0" fontId="16" fillId="2" borderId="50" xfId="0" applyFont="1" applyFill="1" applyBorder="1" applyAlignment="1">
      <alignment horizontal="center" vertical="top" wrapText="1"/>
    </xf>
    <xf numFmtId="169" fontId="16" fillId="0" borderId="30" xfId="7" applyNumberFormat="1" applyFont="1" applyFill="1" applyBorder="1" applyAlignment="1">
      <alignment horizontal="center" vertical="top" wrapText="1"/>
    </xf>
    <xf numFmtId="166" fontId="16" fillId="2" borderId="42" xfId="7" applyNumberFormat="1" applyFont="1" applyFill="1" applyBorder="1" applyAlignment="1">
      <alignment vertical="top" wrapText="1"/>
    </xf>
    <xf numFmtId="43" fontId="72" fillId="2" borderId="0" xfId="0" applyNumberFormat="1" applyFont="1" applyFill="1"/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0" xfId="0" applyFont="1" applyFill="1" applyAlignment="1">
      <alignment horizontal="left" vertical="top" wrapText="1"/>
    </xf>
    <xf numFmtId="43" fontId="72" fillId="2" borderId="30" xfId="7" applyNumberFormat="1" applyFont="1" applyFill="1" applyBorder="1" applyAlignment="1">
      <alignment vertical="center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30" xfId="7" applyNumberFormat="1" applyFont="1" applyFill="1" applyBorder="1" applyAlignment="1">
      <alignment horizontal="center" vertical="center" wrapText="1"/>
    </xf>
    <xf numFmtId="169" fontId="16" fillId="2" borderId="30" xfId="7" applyNumberFormat="1" applyFont="1" applyFill="1" applyBorder="1" applyAlignment="1">
      <alignment horizontal="right" vertical="center" wrapText="1"/>
    </xf>
    <xf numFmtId="166" fontId="16" fillId="2" borderId="30" xfId="7" applyNumberFormat="1" applyFont="1" applyFill="1" applyBorder="1" applyAlignment="1">
      <alignment horizontal="right" vertical="center" wrapText="1"/>
    </xf>
    <xf numFmtId="0" fontId="88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30" xfId="0" applyFont="1" applyFill="1" applyBorder="1" applyAlignment="1">
      <alignment horizontal="center"/>
    </xf>
    <xf numFmtId="0" fontId="88" fillId="2" borderId="30" xfId="165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top" wrapText="1"/>
    </xf>
    <xf numFmtId="0" fontId="16" fillId="2" borderId="1" xfId="96" applyFont="1" applyFill="1" applyBorder="1" applyAlignment="1">
      <alignment horizontal="left" vertical="center" wrapText="1"/>
    </xf>
    <xf numFmtId="0" fontId="72" fillId="2" borderId="31" xfId="0" applyFont="1" applyFill="1" applyBorder="1" applyAlignment="1">
      <alignment horizontal="left" vertical="center" wrapText="1"/>
    </xf>
    <xf numFmtId="0" fontId="16" fillId="2" borderId="50" xfId="0" applyFont="1" applyFill="1" applyBorder="1" applyAlignment="1">
      <alignment horizontal="center" vertical="center" wrapText="1"/>
    </xf>
    <xf numFmtId="166" fontId="16" fillId="2" borderId="30" xfId="7" applyNumberFormat="1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left" vertical="top" wrapText="1"/>
    </xf>
    <xf numFmtId="49" fontId="72" fillId="2" borderId="30" xfId="0" applyNumberFormat="1" applyFont="1" applyFill="1" applyBorder="1" applyAlignment="1">
      <alignment horizontal="left" vertical="top" wrapText="1"/>
    </xf>
    <xf numFmtId="0" fontId="16" fillId="2" borderId="3" xfId="96" applyFont="1" applyFill="1" applyBorder="1" applyAlignment="1">
      <alignment horizontal="center" vertical="center" wrapText="1"/>
    </xf>
    <xf numFmtId="0" fontId="16" fillId="2" borderId="1" xfId="96" applyFont="1" applyFill="1" applyBorder="1" applyAlignment="1">
      <alignment horizontal="center" vertical="center" wrapText="1"/>
    </xf>
    <xf numFmtId="0" fontId="72" fillId="0" borderId="30" xfId="0" applyFont="1" applyFill="1" applyBorder="1" applyAlignment="1">
      <alignment wrapText="1"/>
    </xf>
    <xf numFmtId="0" fontId="72" fillId="0" borderId="0" xfId="0" applyFont="1" applyAlignment="1"/>
    <xf numFmtId="0" fontId="72" fillId="56" borderId="40" xfId="0" applyFont="1" applyFill="1" applyBorder="1" applyAlignment="1">
      <alignment horizontal="center" vertical="center" wrapText="1"/>
    </xf>
    <xf numFmtId="0" fontId="72" fillId="56" borderId="30" xfId="0" applyFont="1" applyFill="1" applyBorder="1" applyAlignment="1">
      <alignment horizontal="center" vertical="center"/>
    </xf>
    <xf numFmtId="0" fontId="72" fillId="56" borderId="30" xfId="0" applyFont="1" applyFill="1" applyBorder="1" applyAlignment="1">
      <alignment horizontal="center"/>
    </xf>
    <xf numFmtId="0" fontId="72" fillId="56" borderId="30" xfId="0" applyFont="1" applyFill="1" applyBorder="1" applyAlignment="1">
      <alignment horizontal="center" wrapText="1"/>
    </xf>
    <xf numFmtId="0" fontId="72" fillId="0" borderId="30" xfId="0" applyFont="1" applyBorder="1" applyAlignment="1">
      <alignment horizontal="center"/>
    </xf>
    <xf numFmtId="0" fontId="16" fillId="2" borderId="31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/>
    </xf>
    <xf numFmtId="0" fontId="72" fillId="0" borderId="0" xfId="0" applyFont="1" applyAlignment="1">
      <alignment horizontal="right"/>
    </xf>
    <xf numFmtId="0" fontId="72" fillId="0" borderId="4" xfId="0" applyFont="1" applyBorder="1" applyAlignment="1">
      <alignment horizontal="center" vertical="center" wrapText="1"/>
    </xf>
    <xf numFmtId="0" fontId="72" fillId="0" borderId="8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72" fillId="2" borderId="0" xfId="0" applyFont="1" applyFill="1" applyAlignment="1">
      <alignment horizontal="left" vertical="center" wrapText="1"/>
    </xf>
    <xf numFmtId="2" fontId="72" fillId="2" borderId="0" xfId="0" applyNumberFormat="1" applyFont="1" applyFill="1" applyAlignment="1">
      <alignment horizontal="left" vertical="center" wrapText="1"/>
    </xf>
    <xf numFmtId="0" fontId="72" fillId="0" borderId="0" xfId="0" applyFont="1" applyAlignment="1">
      <alignment horizontal="left" vertical="top" wrapText="1"/>
    </xf>
    <xf numFmtId="0" fontId="16" fillId="0" borderId="6" xfId="0" applyFont="1" applyBorder="1" applyAlignment="1">
      <alignment vertical="top" wrapText="1"/>
    </xf>
    <xf numFmtId="165" fontId="72" fillId="0" borderId="0" xfId="0" applyNumberFormat="1" applyFont="1" applyAlignment="1">
      <alignment horizontal="left" vertical="top" wrapText="1"/>
    </xf>
    <xf numFmtId="0" fontId="88" fillId="0" borderId="30" xfId="165" applyFont="1" applyBorder="1">
      <alignment horizontal="left" vertical="top" wrapText="1"/>
    </xf>
    <xf numFmtId="0" fontId="72" fillId="0" borderId="30" xfId="165" applyFont="1" applyBorder="1" applyAlignment="1">
      <alignment horizontal="left" vertical="top" wrapText="1"/>
    </xf>
    <xf numFmtId="0" fontId="72" fillId="0" borderId="30" xfId="0" applyFont="1" applyBorder="1" applyAlignment="1"/>
    <xf numFmtId="0" fontId="72" fillId="0" borderId="30" xfId="165" applyFont="1" applyBorder="1" applyAlignment="1">
      <alignment horizontal="center" vertical="top"/>
    </xf>
    <xf numFmtId="0" fontId="88" fillId="2" borderId="30" xfId="165" applyFont="1" applyFill="1" applyBorder="1">
      <alignment horizontal="left" vertical="top" wrapText="1"/>
    </xf>
    <xf numFmtId="39" fontId="72" fillId="0" borderId="0" xfId="0" applyNumberFormat="1" applyFont="1" applyAlignment="1">
      <alignment horizontal="left" vertical="top" wrapText="1"/>
    </xf>
    <xf numFmtId="0" fontId="72" fillId="2" borderId="30" xfId="0" applyFont="1" applyFill="1" applyBorder="1" applyAlignment="1"/>
    <xf numFmtId="0" fontId="72" fillId="2" borderId="30" xfId="165" applyFont="1" applyFill="1" applyBorder="1" applyAlignment="1">
      <alignment horizontal="left" vertical="top" wrapText="1"/>
    </xf>
    <xf numFmtId="0" fontId="72" fillId="2" borderId="30" xfId="165" applyFont="1" applyFill="1" applyBorder="1" applyAlignment="1">
      <alignment horizontal="center" vertical="top"/>
    </xf>
    <xf numFmtId="0" fontId="72" fillId="0" borderId="0" xfId="0" applyFont="1" applyAlignment="1">
      <alignment horizontal="right"/>
    </xf>
    <xf numFmtId="49" fontId="16" fillId="2" borderId="2" xfId="0" applyNumberFormat="1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42" xfId="0" applyFont="1" applyFill="1" applyBorder="1" applyAlignment="1">
      <alignment horizontal="left" vertical="top" wrapText="1"/>
    </xf>
    <xf numFmtId="0" fontId="72" fillId="2" borderId="50" xfId="0" applyFont="1" applyFill="1" applyBorder="1" applyAlignment="1">
      <alignment horizontal="left" vertical="top" wrapText="1"/>
    </xf>
    <xf numFmtId="169" fontId="72" fillId="0" borderId="50" xfId="0" applyNumberFormat="1" applyFont="1" applyFill="1" applyBorder="1" applyAlignment="1">
      <alignment horizontal="right" vertical="center" wrapText="1"/>
    </xf>
    <xf numFmtId="0" fontId="72" fillId="2" borderId="50" xfId="0" applyFont="1" applyFill="1" applyBorder="1" applyAlignment="1">
      <alignment horizontal="left" vertical="center" wrapText="1"/>
    </xf>
    <xf numFmtId="0" fontId="72" fillId="0" borderId="50" xfId="0" applyFont="1" applyBorder="1" applyAlignment="1">
      <alignment horizontal="left" vertical="top" wrapText="1"/>
    </xf>
    <xf numFmtId="0" fontId="72" fillId="2" borderId="50" xfId="0" applyFont="1" applyFill="1" applyBorder="1" applyAlignment="1">
      <alignment horizontal="center" vertical="center" wrapText="1"/>
    </xf>
    <xf numFmtId="169" fontId="72" fillId="2" borderId="50" xfId="0" applyNumberFormat="1" applyFont="1" applyFill="1" applyBorder="1" applyAlignment="1">
      <alignment horizontal="right" vertical="center" wrapText="1"/>
    </xf>
    <xf numFmtId="169" fontId="72" fillId="0" borderId="50" xfId="0" applyNumberFormat="1" applyFont="1" applyFill="1" applyBorder="1" applyAlignment="1">
      <alignment horizontal="right" vertical="top" wrapText="1"/>
    </xf>
    <xf numFmtId="165" fontId="72" fillId="0" borderId="30" xfId="6" applyNumberFormat="1" applyFont="1" applyFill="1" applyBorder="1" applyAlignment="1">
      <alignment horizontal="center" vertical="center"/>
    </xf>
    <xf numFmtId="166" fontId="73" fillId="0" borderId="50" xfId="7" applyNumberFormat="1" applyFont="1" applyBorder="1"/>
    <xf numFmtId="0" fontId="88" fillId="2" borderId="50" xfId="0" applyFont="1" applyFill="1" applyBorder="1" applyAlignment="1">
      <alignment vertical="center" wrapText="1"/>
    </xf>
    <xf numFmtId="0" fontId="73" fillId="2" borderId="50" xfId="96" applyFont="1" applyFill="1" applyBorder="1" applyAlignment="1">
      <alignment horizontal="center" vertical="center" wrapText="1"/>
    </xf>
    <xf numFmtId="0" fontId="73" fillId="2" borderId="50" xfId="0" applyFont="1" applyFill="1" applyBorder="1" applyAlignment="1">
      <alignment horizontal="center" vertical="center" wrapText="1"/>
    </xf>
    <xf numFmtId="0" fontId="73" fillId="0" borderId="50" xfId="96" applyFont="1" applyFill="1" applyBorder="1" applyAlignment="1">
      <alignment horizontal="left" vertical="center" wrapText="1"/>
    </xf>
    <xf numFmtId="166" fontId="73" fillId="0" borderId="50" xfId="7" applyNumberFormat="1" applyFont="1" applyBorder="1" applyAlignment="1">
      <alignment vertical="center"/>
    </xf>
    <xf numFmtId="0" fontId="72" fillId="0" borderId="50" xfId="0" applyFont="1" applyBorder="1"/>
    <xf numFmtId="0" fontId="91" fillId="2" borderId="50" xfId="0" applyFont="1" applyFill="1" applyBorder="1" applyAlignment="1">
      <alignment vertical="center" wrapText="1"/>
    </xf>
    <xf numFmtId="166" fontId="88" fillId="0" borderId="50" xfId="7" applyNumberFormat="1" applyFont="1" applyBorder="1" applyAlignment="1">
      <alignment vertical="center"/>
    </xf>
    <xf numFmtId="166" fontId="88" fillId="2" borderId="50" xfId="7" applyNumberFormat="1" applyFont="1" applyFill="1" applyBorder="1" applyAlignment="1">
      <alignment vertical="center"/>
    </xf>
    <xf numFmtId="169" fontId="73" fillId="0" borderId="50" xfId="7" applyNumberFormat="1" applyFont="1" applyBorder="1" applyAlignment="1">
      <alignment horizontal="center" vertical="center"/>
    </xf>
    <xf numFmtId="169" fontId="16" fillId="0" borderId="50" xfId="7" applyNumberFormat="1" applyFont="1" applyBorder="1" applyAlignment="1">
      <alignment horizontal="center" vertical="center"/>
    </xf>
    <xf numFmtId="165" fontId="73" fillId="2" borderId="50" xfId="6" applyNumberFormat="1" applyFont="1" applyFill="1" applyBorder="1" applyAlignment="1">
      <alignment horizontal="center" vertical="center"/>
    </xf>
    <xf numFmtId="0" fontId="72" fillId="2" borderId="50" xfId="96" applyFont="1" applyFill="1" applyBorder="1" applyAlignment="1">
      <alignment horizontal="center" vertical="center" wrapText="1"/>
    </xf>
    <xf numFmtId="168" fontId="72" fillId="2" borderId="50" xfId="96" applyNumberFormat="1" applyFont="1" applyFill="1" applyBorder="1" applyAlignment="1">
      <alignment vertical="center" wrapText="1"/>
    </xf>
    <xf numFmtId="168" fontId="72" fillId="2" borderId="50" xfId="96" applyNumberFormat="1" applyFont="1" applyFill="1" applyBorder="1" applyAlignment="1">
      <alignment horizontal="center" vertical="center" wrapText="1"/>
    </xf>
    <xf numFmtId="166" fontId="13" fillId="2" borderId="50" xfId="0" applyNumberFormat="1" applyFont="1" applyFill="1" applyBorder="1"/>
    <xf numFmtId="166" fontId="76" fillId="2" borderId="50" xfId="7" applyNumberFormat="1" applyFont="1" applyFill="1" applyBorder="1" applyAlignment="1">
      <alignment horizontal="center" vertical="center"/>
    </xf>
    <xf numFmtId="0" fontId="76" fillId="0" borderId="50" xfId="0" applyFont="1" applyBorder="1"/>
    <xf numFmtId="0" fontId="16" fillId="2" borderId="31" xfId="96" applyFont="1" applyFill="1" applyBorder="1" applyAlignment="1">
      <alignment vertical="center" wrapText="1"/>
    </xf>
    <xf numFmtId="0" fontId="16" fillId="2" borderId="2" xfId="96" applyFont="1" applyFill="1" applyBorder="1" applyAlignment="1">
      <alignment vertical="center" wrapText="1"/>
    </xf>
    <xf numFmtId="0" fontId="16" fillId="2" borderId="3" xfId="96" applyFont="1" applyFill="1" applyBorder="1" applyAlignment="1">
      <alignment vertical="center" wrapText="1"/>
    </xf>
    <xf numFmtId="169" fontId="73" fillId="0" borderId="50" xfId="7" applyNumberFormat="1" applyFont="1" applyBorder="1" applyAlignment="1">
      <alignment horizontal="right" vertical="center"/>
    </xf>
    <xf numFmtId="169" fontId="73" fillId="2" borderId="50" xfId="6" applyNumberFormat="1" applyFont="1" applyFill="1" applyBorder="1" applyAlignment="1">
      <alignment horizontal="center" vertical="center"/>
    </xf>
    <xf numFmtId="169" fontId="16" fillId="2" borderId="50" xfId="6" applyNumberFormat="1" applyFont="1" applyFill="1" applyBorder="1" applyAlignment="1">
      <alignment horizontal="center" vertical="center"/>
    </xf>
    <xf numFmtId="166" fontId="72" fillId="2" borderId="50" xfId="7" applyNumberFormat="1" applyFont="1" applyFill="1" applyBorder="1" applyAlignment="1">
      <alignment horizontal="right" vertical="center" wrapText="1"/>
    </xf>
    <xf numFmtId="0" fontId="76" fillId="0" borderId="52" xfId="0" applyFont="1" applyBorder="1" applyAlignment="1">
      <alignment horizontal="left" vertical="top" wrapText="1"/>
    </xf>
    <xf numFmtId="43" fontId="72" fillId="0" borderId="1" xfId="7" applyFont="1" applyBorder="1" applyAlignment="1">
      <alignment horizontal="right" vertical="center"/>
    </xf>
    <xf numFmtId="0" fontId="72" fillId="0" borderId="50" xfId="0" applyFont="1" applyBorder="1" applyAlignment="1">
      <alignment horizontal="left" vertical="top" wrapText="1"/>
    </xf>
    <xf numFmtId="0" fontId="72" fillId="2" borderId="42" xfId="0" applyFont="1" applyFill="1" applyBorder="1" applyAlignment="1">
      <alignment horizontal="left" vertical="top" wrapText="1"/>
    </xf>
    <xf numFmtId="0" fontId="72" fillId="0" borderId="0" xfId="0" applyFont="1" applyAlignment="1">
      <alignment horizontal="right" vertical="top"/>
    </xf>
    <xf numFmtId="0" fontId="16" fillId="0" borderId="0" xfId="0" applyFont="1" applyAlignment="1">
      <alignment horizont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center" wrapText="1"/>
    </xf>
    <xf numFmtId="0" fontId="72" fillId="0" borderId="8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top" wrapText="1"/>
    </xf>
    <xf numFmtId="0" fontId="72" fillId="0" borderId="30" xfId="0" applyFont="1" applyBorder="1" applyAlignment="1">
      <alignment wrapText="1"/>
    </xf>
    <xf numFmtId="0" fontId="72" fillId="2" borderId="49" xfId="0" applyFont="1" applyFill="1" applyBorder="1" applyAlignment="1">
      <alignment horizontal="center" vertical="center" wrapText="1"/>
    </xf>
    <xf numFmtId="0" fontId="72" fillId="2" borderId="47" xfId="0" applyFont="1" applyFill="1" applyBorder="1" applyAlignment="1">
      <alignment horizontal="center" vertical="center" wrapText="1"/>
    </xf>
    <xf numFmtId="0" fontId="72" fillId="0" borderId="0" xfId="0" applyFont="1" applyAlignment="1">
      <alignment horizontal="right"/>
    </xf>
    <xf numFmtId="0" fontId="16" fillId="0" borderId="1" xfId="0" applyFont="1" applyBorder="1" applyAlignment="1">
      <alignment horizontal="center" vertical="top" wrapText="1"/>
    </xf>
    <xf numFmtId="0" fontId="16" fillId="0" borderId="50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30" xfId="0" applyFont="1" applyBorder="1" applyAlignment="1">
      <alignment horizontal="center" vertical="center" wrapText="1"/>
    </xf>
    <xf numFmtId="0" fontId="72" fillId="2" borderId="0" xfId="0" applyFont="1" applyFill="1" applyAlignment="1">
      <alignment horizontal="right"/>
    </xf>
    <xf numFmtId="0" fontId="72" fillId="2" borderId="0" xfId="0" applyFont="1" applyFill="1" applyAlignment="1">
      <alignment horizontal="right" vertical="top"/>
    </xf>
    <xf numFmtId="0" fontId="16" fillId="2" borderId="3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49" fontId="16" fillId="2" borderId="50" xfId="0" applyNumberFormat="1" applyFont="1" applyFill="1" applyBorder="1" applyAlignment="1">
      <alignment horizontal="center" vertical="top" wrapText="1"/>
    </xf>
    <xf numFmtId="0" fontId="16" fillId="2" borderId="48" xfId="0" applyFont="1" applyFill="1" applyBorder="1" applyAlignment="1">
      <alignment horizontal="left" vertical="top" wrapText="1"/>
    </xf>
    <xf numFmtId="0" fontId="16" fillId="2" borderId="47" xfId="0" applyFont="1" applyFill="1" applyBorder="1" applyAlignment="1">
      <alignment horizontal="left" vertical="top" wrapText="1"/>
    </xf>
    <xf numFmtId="0" fontId="16" fillId="2" borderId="50" xfId="0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wrapText="1"/>
    </xf>
    <xf numFmtId="0" fontId="72" fillId="2" borderId="2" xfId="0" applyFont="1" applyFill="1" applyBorder="1" applyAlignment="1">
      <alignment horizontal="center" wrapText="1"/>
    </xf>
    <xf numFmtId="0" fontId="72" fillId="2" borderId="3" xfId="0" applyFont="1" applyFill="1" applyBorder="1" applyAlignment="1">
      <alignment horizontal="center" wrapText="1"/>
    </xf>
    <xf numFmtId="49" fontId="16" fillId="2" borderId="30" xfId="0" applyNumberFormat="1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50" xfId="0" applyNumberFormat="1" applyFont="1" applyFill="1" applyBorder="1" applyAlignment="1">
      <alignment horizontal="center" vertical="top" wrapText="1"/>
    </xf>
    <xf numFmtId="0" fontId="16" fillId="2" borderId="0" xfId="0" applyFont="1" applyFill="1" applyAlignment="1">
      <alignment horizontal="center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30" xfId="0" applyNumberFormat="1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72" fillId="0" borderId="31" xfId="0" applyFont="1" applyBorder="1" applyAlignment="1">
      <alignment horizontal="center"/>
    </xf>
    <xf numFmtId="0" fontId="72" fillId="0" borderId="2" xfId="0" applyFont="1" applyBorder="1" applyAlignment="1">
      <alignment horizontal="center"/>
    </xf>
    <xf numFmtId="0" fontId="72" fillId="0" borderId="3" xfId="0" applyFont="1" applyBorder="1" applyAlignment="1">
      <alignment horizontal="center"/>
    </xf>
    <xf numFmtId="169" fontId="72" fillId="0" borderId="0" xfId="96" applyNumberFormat="1" applyFont="1" applyFill="1" applyAlignment="1">
      <alignment horizontal="right" vertical="top" wrapText="1"/>
    </xf>
    <xf numFmtId="169" fontId="72" fillId="0" borderId="0" xfId="96" applyNumberFormat="1" applyFont="1" applyFill="1" applyAlignment="1">
      <alignment horizontal="right" vertical="center" wrapText="1"/>
    </xf>
    <xf numFmtId="49" fontId="16" fillId="0" borderId="0" xfId="96" applyNumberFormat="1" applyFont="1" applyFill="1" applyBorder="1" applyAlignment="1">
      <alignment horizontal="center" vertical="center" wrapText="1"/>
    </xf>
    <xf numFmtId="0" fontId="72" fillId="0" borderId="0" xfId="0" applyFont="1" applyBorder="1" applyAlignment="1">
      <alignment vertical="center" wrapText="1"/>
    </xf>
    <xf numFmtId="49" fontId="16" fillId="0" borderId="4" xfId="96" applyNumberFormat="1" applyFont="1" applyFill="1" applyBorder="1" applyAlignment="1">
      <alignment horizontal="center" vertical="center" wrapText="1"/>
    </xf>
    <xf numFmtId="49" fontId="16" fillId="0" borderId="5" xfId="96" applyNumberFormat="1" applyFont="1" applyFill="1" applyBorder="1" applyAlignment="1">
      <alignment horizontal="center" vertical="center" wrapText="1"/>
    </xf>
    <xf numFmtId="0" fontId="16" fillId="0" borderId="8" xfId="96" applyNumberFormat="1" applyFont="1" applyFill="1" applyBorder="1" applyAlignment="1">
      <alignment horizontal="center" vertical="center" wrapText="1"/>
    </xf>
    <xf numFmtId="0" fontId="16" fillId="0" borderId="3" xfId="96" applyNumberFormat="1" applyFont="1" applyFill="1" applyBorder="1" applyAlignment="1">
      <alignment horizontal="center" vertical="center" wrapText="1"/>
    </xf>
    <xf numFmtId="168" fontId="16" fillId="2" borderId="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0" borderId="45" xfId="96" applyNumberFormat="1" applyFont="1" applyFill="1" applyBorder="1" applyAlignment="1">
      <alignment horizontal="center" vertical="center" wrapText="1"/>
    </xf>
    <xf numFmtId="168" fontId="72" fillId="0" borderId="43" xfId="96" applyNumberFormat="1" applyFont="1" applyFill="1" applyBorder="1" applyAlignment="1">
      <alignment horizontal="center" vertical="center" wrapText="1"/>
    </xf>
    <xf numFmtId="168" fontId="72" fillId="0" borderId="44" xfId="96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2" xfId="96" applyNumberFormat="1" applyFont="1" applyFill="1" applyBorder="1" applyAlignment="1">
      <alignment horizontal="center" vertical="center" wrapText="1"/>
    </xf>
    <xf numFmtId="49" fontId="16" fillId="0" borderId="46" xfId="96" applyNumberFormat="1" applyFont="1" applyFill="1" applyBorder="1" applyAlignment="1">
      <alignment horizontal="center" vertical="center" textRotation="90" wrapText="1"/>
    </xf>
    <xf numFmtId="49" fontId="16" fillId="0" borderId="32" xfId="96" applyNumberFormat="1" applyFont="1" applyFill="1" applyBorder="1" applyAlignment="1">
      <alignment horizontal="center" vertical="center" textRotation="90" wrapText="1"/>
    </xf>
    <xf numFmtId="49" fontId="16" fillId="0" borderId="10" xfId="96" applyNumberFormat="1" applyFont="1" applyFill="1" applyBorder="1" applyAlignment="1">
      <alignment horizontal="center" vertical="center" textRotation="90" wrapText="1"/>
    </xf>
    <xf numFmtId="168" fontId="74" fillId="2" borderId="31" xfId="96" applyNumberFormat="1" applyFont="1" applyFill="1" applyBorder="1" applyAlignment="1">
      <alignment horizontal="center" vertical="center" wrapText="1"/>
    </xf>
    <xf numFmtId="168" fontId="74" fillId="2" borderId="3" xfId="96" applyNumberFormat="1" applyFont="1" applyFill="1" applyBorder="1" applyAlignment="1">
      <alignment horizontal="center" vertical="center" wrapText="1"/>
    </xf>
    <xf numFmtId="168" fontId="92" fillId="2" borderId="43" xfId="96" applyNumberFormat="1" applyFont="1" applyFill="1" applyBorder="1" applyAlignment="1">
      <alignment horizontal="center" vertical="center" wrapText="1"/>
    </xf>
    <xf numFmtId="168" fontId="92" fillId="2" borderId="44" xfId="96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top" wrapText="1"/>
    </xf>
    <xf numFmtId="0" fontId="94" fillId="0" borderId="1" xfId="0" applyFont="1" applyBorder="1" applyAlignment="1">
      <alignment horizontal="left" vertical="top" wrapText="1"/>
    </xf>
    <xf numFmtId="0" fontId="72" fillId="0" borderId="51" xfId="0" applyFont="1" applyBorder="1" applyAlignment="1">
      <alignment horizontal="center" vertical="center" wrapText="1"/>
    </xf>
    <xf numFmtId="0" fontId="72" fillId="0" borderId="52" xfId="0" applyFont="1" applyBorder="1" applyAlignment="1">
      <alignment horizontal="center" vertical="center" wrapText="1"/>
    </xf>
    <xf numFmtId="0" fontId="76" fillId="0" borderId="31" xfId="0" applyFont="1" applyBorder="1" applyAlignment="1">
      <alignment horizontal="center" vertical="top" wrapText="1"/>
    </xf>
    <xf numFmtId="0" fontId="76" fillId="0" borderId="2" xfId="0" applyFont="1" applyBorder="1" applyAlignment="1">
      <alignment horizontal="center" vertical="top" wrapText="1"/>
    </xf>
    <xf numFmtId="0" fontId="76" fillId="0" borderId="3" xfId="0" applyFont="1" applyBorder="1" applyAlignment="1">
      <alignment horizontal="center" vertical="top" wrapText="1"/>
    </xf>
    <xf numFmtId="0" fontId="72" fillId="2" borderId="36" xfId="0" applyFont="1" applyFill="1" applyBorder="1" applyAlignment="1">
      <alignment horizontal="center" vertical="top" wrapText="1"/>
    </xf>
    <xf numFmtId="0" fontId="72" fillId="2" borderId="33" xfId="0" applyFont="1" applyFill="1" applyBorder="1" applyAlignment="1">
      <alignment horizontal="center" vertical="top" wrapText="1"/>
    </xf>
    <xf numFmtId="0" fontId="76" fillId="0" borderId="1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left" vertical="center" wrapText="1"/>
    </xf>
    <xf numFmtId="0" fontId="87" fillId="0" borderId="5" xfId="0" applyFont="1" applyBorder="1" applyAlignment="1">
      <alignment vertical="center" wrapText="1"/>
    </xf>
    <xf numFmtId="0" fontId="88" fillId="0" borderId="45" xfId="0" applyFont="1" applyBorder="1" applyAlignment="1">
      <alignment horizontal="left" vertical="top" wrapText="1"/>
    </xf>
    <xf numFmtId="0" fontId="89" fillId="0" borderId="4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94" fillId="0" borderId="7" xfId="0" applyFont="1" applyBorder="1" applyAlignment="1">
      <alignment wrapText="1"/>
    </xf>
    <xf numFmtId="0" fontId="94" fillId="0" borderId="5" xfId="0" applyFont="1" applyBorder="1" applyAlignment="1">
      <alignment wrapText="1"/>
    </xf>
    <xf numFmtId="0" fontId="16" fillId="2" borderId="45" xfId="0" applyFont="1" applyFill="1" applyBorder="1" applyAlignment="1">
      <alignment horizontal="left"/>
    </xf>
    <xf numFmtId="0" fontId="16" fillId="2" borderId="43" xfId="0" applyFont="1" applyFill="1" applyBorder="1" applyAlignment="1">
      <alignment horizontal="left"/>
    </xf>
    <xf numFmtId="0" fontId="16" fillId="2" borderId="44" xfId="0" applyFont="1" applyFill="1" applyBorder="1" applyAlignment="1">
      <alignment horizontal="left"/>
    </xf>
    <xf numFmtId="0" fontId="93" fillId="0" borderId="0" xfId="0" applyFont="1" applyBorder="1" applyAlignment="1">
      <alignment horizontal="right" vertical="top" wrapText="1"/>
    </xf>
    <xf numFmtId="0" fontId="13" fillId="0" borderId="0" xfId="0" applyFont="1" applyAlignment="1">
      <alignment horizontal="center" vertical="center" wrapText="1"/>
    </xf>
    <xf numFmtId="0" fontId="72" fillId="0" borderId="50" xfId="0" applyFont="1" applyBorder="1" applyAlignment="1">
      <alignment horizontal="left" vertical="top" wrapText="1"/>
    </xf>
    <xf numFmtId="0" fontId="72" fillId="0" borderId="30" xfId="0" applyFont="1" applyBorder="1" applyAlignment="1">
      <alignment horizontal="center" vertical="center" wrapText="1"/>
    </xf>
    <xf numFmtId="0" fontId="16" fillId="2" borderId="42" xfId="0" applyFont="1" applyFill="1" applyBorder="1" applyAlignment="1">
      <alignment vertical="top" wrapText="1"/>
    </xf>
    <xf numFmtId="0" fontId="72" fillId="0" borderId="36" xfId="0" applyFont="1" applyFill="1" applyBorder="1" applyAlignment="1">
      <alignment horizontal="left" vertical="center" wrapText="1"/>
    </xf>
    <xf numFmtId="0" fontId="72" fillId="0" borderId="37" xfId="0" applyFont="1" applyFill="1" applyBorder="1" applyAlignment="1">
      <alignment horizontal="left" vertical="center" wrapText="1"/>
    </xf>
    <xf numFmtId="0" fontId="72" fillId="0" borderId="33" xfId="0" applyFont="1" applyFill="1" applyBorder="1" applyAlignment="1">
      <alignment horizontal="left" vertical="center" wrapText="1"/>
    </xf>
    <xf numFmtId="0" fontId="72" fillId="0" borderId="30" xfId="0" applyFont="1" applyFill="1" applyBorder="1" applyAlignment="1">
      <alignment horizontal="left" vertical="top" wrapText="1"/>
    </xf>
    <xf numFmtId="0" fontId="72" fillId="2" borderId="42" xfId="0" applyFont="1" applyFill="1" applyBorder="1" applyAlignment="1">
      <alignment horizontal="left" vertical="top" wrapText="1"/>
    </xf>
    <xf numFmtId="0" fontId="72" fillId="56" borderId="32" xfId="0" applyFont="1" applyFill="1" applyBorder="1" applyAlignment="1">
      <alignment horizontal="center" vertical="center" wrapText="1"/>
    </xf>
    <xf numFmtId="0" fontId="72" fillId="56" borderId="35" xfId="0" applyFont="1" applyFill="1" applyBorder="1" applyAlignment="1">
      <alignment horizontal="center" vertical="center" wrapText="1"/>
    </xf>
    <xf numFmtId="0" fontId="72" fillId="56" borderId="34" xfId="0" applyFont="1" applyFill="1" applyBorder="1" applyAlignment="1">
      <alignment horizontal="center" vertical="center" wrapText="1"/>
    </xf>
    <xf numFmtId="0" fontId="72" fillId="56" borderId="10" xfId="0" applyFont="1" applyFill="1" applyBorder="1" applyAlignment="1">
      <alignment horizontal="center" vertical="center" wrapText="1"/>
    </xf>
    <xf numFmtId="0" fontId="72" fillId="56" borderId="9" xfId="0" applyFont="1" applyFill="1" applyBorder="1" applyAlignment="1">
      <alignment horizontal="center" vertical="center" wrapText="1"/>
    </xf>
    <xf numFmtId="0" fontId="72" fillId="56" borderId="29" xfId="0" applyFont="1" applyFill="1" applyBorder="1" applyAlignment="1">
      <alignment horizontal="center" vertical="center" wrapText="1"/>
    </xf>
    <xf numFmtId="0" fontId="72" fillId="56" borderId="36" xfId="0" applyFont="1" applyFill="1" applyBorder="1" applyAlignment="1">
      <alignment horizontal="center" wrapText="1"/>
    </xf>
    <xf numFmtId="0" fontId="72" fillId="56" borderId="37" xfId="0" applyFont="1" applyFill="1" applyBorder="1" applyAlignment="1">
      <alignment horizontal="center" wrapText="1"/>
    </xf>
    <xf numFmtId="0" fontId="72" fillId="56" borderId="33" xfId="0" applyFont="1" applyFill="1" applyBorder="1" applyAlignment="1">
      <alignment horizontal="center" wrapText="1"/>
    </xf>
    <xf numFmtId="0" fontId="16" fillId="0" borderId="0" xfId="0" applyFont="1" applyBorder="1" applyAlignment="1">
      <alignment horizontal="center" wrapText="1"/>
    </xf>
    <xf numFmtId="0" fontId="72" fillId="56" borderId="30" xfId="0" applyFont="1" applyFill="1" applyBorder="1" applyAlignment="1">
      <alignment horizontal="center" vertical="center" wrapText="1"/>
    </xf>
    <xf numFmtId="0" fontId="72" fillId="56" borderId="30" xfId="0" applyFont="1" applyFill="1" applyBorder="1" applyAlignment="1">
      <alignment vertical="center" wrapText="1"/>
    </xf>
    <xf numFmtId="0" fontId="72" fillId="2" borderId="45" xfId="8" applyFont="1" applyFill="1" applyBorder="1" applyAlignment="1">
      <alignment horizontal="center" vertical="center" wrapText="1"/>
    </xf>
    <xf numFmtId="0" fontId="72" fillId="2" borderId="44" xfId="8" applyFont="1" applyFill="1" applyBorder="1" applyAlignment="1">
      <alignment horizontal="center" vertical="center" wrapText="1"/>
    </xf>
    <xf numFmtId="0" fontId="72" fillId="2" borderId="50" xfId="0" applyFont="1" applyFill="1" applyBorder="1" applyAlignment="1">
      <alignment horizontal="left" vertical="center" wrapText="1"/>
    </xf>
    <xf numFmtId="0" fontId="72" fillId="2" borderId="50" xfId="0" applyFont="1" applyFill="1" applyBorder="1" applyAlignment="1">
      <alignment horizontal="left" vertical="top" wrapText="1"/>
    </xf>
  </cellXfs>
  <cellStyles count="202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8"/>
  <sheetViews>
    <sheetView zoomScale="70" zoomScaleNormal="70" zoomScaleSheetLayoutView="100" workbookViewId="0">
      <selection activeCell="D12" sqref="D12:E12"/>
    </sheetView>
  </sheetViews>
  <sheetFormatPr defaultColWidth="9.09765625" defaultRowHeight="18"/>
  <cols>
    <col min="1" max="1" width="9.69921875" style="17" customWidth="1"/>
    <col min="2" max="2" width="24.69921875" style="17" customWidth="1"/>
    <col min="3" max="3" width="64.3984375" style="17" customWidth="1"/>
    <col min="4" max="4" width="19.796875" style="17" customWidth="1"/>
    <col min="5" max="5" width="19.796875" style="18" customWidth="1"/>
    <col min="6" max="6" width="15.8984375" style="17" customWidth="1"/>
    <col min="7" max="7" width="15.69921875" style="17" customWidth="1"/>
    <col min="8" max="8" width="13.8984375" style="17" customWidth="1"/>
    <col min="9" max="10" width="12.296875" style="17" customWidth="1"/>
    <col min="11" max="16384" width="9.09765625" style="17"/>
  </cols>
  <sheetData>
    <row r="1" spans="1:6" ht="37.5" customHeight="1">
      <c r="D1" s="213" t="s">
        <v>84</v>
      </c>
      <c r="E1" s="213"/>
    </row>
    <row r="2" spans="1:6" ht="17.350000000000001" customHeight="1">
      <c r="D2" s="223" t="s">
        <v>148</v>
      </c>
      <c r="E2" s="223"/>
    </row>
    <row r="3" spans="1:6" ht="17.350000000000001" customHeight="1">
      <c r="D3" s="223" t="s">
        <v>8</v>
      </c>
      <c r="E3" s="223"/>
    </row>
    <row r="4" spans="1:6">
      <c r="E4" s="17"/>
    </row>
    <row r="5" spans="1:6" ht="75.849999999999994" customHeight="1">
      <c r="A5" s="214" t="s">
        <v>146</v>
      </c>
      <c r="B5" s="214"/>
      <c r="C5" s="214"/>
      <c r="D5" s="214"/>
      <c r="E5" s="214"/>
    </row>
    <row r="7" spans="1:6">
      <c r="E7" s="151" t="s">
        <v>24</v>
      </c>
    </row>
    <row r="8" spans="1:6" s="158" customFormat="1" ht="76.099999999999994" customHeight="1">
      <c r="A8" s="215" t="s">
        <v>13</v>
      </c>
      <c r="B8" s="216"/>
      <c r="C8" s="217" t="s">
        <v>14</v>
      </c>
      <c r="D8" s="221" t="s">
        <v>115</v>
      </c>
      <c r="E8" s="222"/>
    </row>
    <row r="9" spans="1:6" s="158" customFormat="1" ht="44.35" customHeight="1">
      <c r="A9" s="32" t="s">
        <v>54</v>
      </c>
      <c r="B9" s="152" t="s">
        <v>18</v>
      </c>
      <c r="C9" s="218"/>
      <c r="D9" s="153" t="s">
        <v>15</v>
      </c>
      <c r="E9" s="19" t="s">
        <v>16</v>
      </c>
    </row>
    <row r="10" spans="1:6" s="158" customFormat="1" ht="34.950000000000003" customHeight="1">
      <c r="A10" s="20" t="s">
        <v>49</v>
      </c>
      <c r="B10" s="21"/>
      <c r="C10" s="155" t="s">
        <v>23</v>
      </c>
      <c r="D10" s="113">
        <f>+D12</f>
        <v>0</v>
      </c>
      <c r="E10" s="113">
        <f>+E12</f>
        <v>0</v>
      </c>
    </row>
    <row r="11" spans="1:6" s="158" customFormat="1" ht="18" customHeight="1">
      <c r="A11" s="20"/>
      <c r="B11" s="21"/>
      <c r="C11" s="22" t="s">
        <v>42</v>
      </c>
      <c r="D11" s="23"/>
      <c r="E11" s="23"/>
    </row>
    <row r="12" spans="1:6" s="158" customFormat="1" ht="33.85">
      <c r="A12" s="159"/>
      <c r="B12" s="102"/>
      <c r="C12" s="154" t="s">
        <v>58</v>
      </c>
      <c r="D12" s="36">
        <f>+D14+D27</f>
        <v>0</v>
      </c>
      <c r="E12" s="36">
        <f>+E14+E27</f>
        <v>0</v>
      </c>
    </row>
    <row r="13" spans="1:6" s="158" customFormat="1">
      <c r="A13" s="226">
        <v>1075</v>
      </c>
      <c r="B13" s="219"/>
      <c r="C13" s="24" t="s">
        <v>28</v>
      </c>
      <c r="D13" s="25"/>
      <c r="E13" s="26"/>
    </row>
    <row r="14" spans="1:6" s="158" customFormat="1" ht="19.95" customHeight="1">
      <c r="A14" s="227"/>
      <c r="B14" s="220"/>
      <c r="C14" s="13" t="s">
        <v>105</v>
      </c>
      <c r="D14" s="36">
        <f>+D21</f>
        <v>1593.6999999999998</v>
      </c>
      <c r="E14" s="36">
        <f>+E21</f>
        <v>0</v>
      </c>
      <c r="F14" s="160"/>
    </row>
    <row r="15" spans="1:6" s="158" customFormat="1">
      <c r="A15" s="227"/>
      <c r="B15" s="220"/>
      <c r="C15" s="161" t="s">
        <v>29</v>
      </c>
      <c r="D15" s="37"/>
      <c r="E15" s="37"/>
    </row>
    <row r="16" spans="1:6" s="158" customFormat="1" ht="36">
      <c r="A16" s="227"/>
      <c r="B16" s="220"/>
      <c r="C16" s="162" t="s">
        <v>106</v>
      </c>
      <c r="D16" s="37"/>
      <c r="E16" s="37"/>
    </row>
    <row r="17" spans="1:9" s="158" customFormat="1">
      <c r="A17" s="227"/>
      <c r="B17" s="220"/>
      <c r="C17" s="161" t="s">
        <v>30</v>
      </c>
      <c r="D17" s="37"/>
      <c r="E17" s="37"/>
    </row>
    <row r="18" spans="1:9" s="158" customFormat="1" ht="36">
      <c r="A18" s="227"/>
      <c r="B18" s="220"/>
      <c r="C18" s="162" t="s">
        <v>107</v>
      </c>
      <c r="D18" s="37"/>
      <c r="E18" s="37"/>
    </row>
    <row r="19" spans="1:9" s="158" customFormat="1" ht="24" customHeight="1">
      <c r="A19" s="227"/>
      <c r="B19" s="163"/>
      <c r="C19" s="164" t="s">
        <v>48</v>
      </c>
      <c r="D19" s="37"/>
      <c r="E19" s="37"/>
    </row>
    <row r="20" spans="1:9" s="158" customFormat="1">
      <c r="A20" s="227"/>
      <c r="B20" s="228">
        <v>21001</v>
      </c>
      <c r="C20" s="165" t="s">
        <v>31</v>
      </c>
      <c r="D20" s="37"/>
      <c r="E20" s="37"/>
    </row>
    <row r="21" spans="1:9" s="158" customFormat="1" ht="33.85">
      <c r="A21" s="227"/>
      <c r="B21" s="228"/>
      <c r="C21" s="28" t="s">
        <v>116</v>
      </c>
      <c r="D21" s="37">
        <f>+'Havelvats 2 '!G23</f>
        <v>1593.6999999999998</v>
      </c>
      <c r="E21" s="37">
        <f>+'Havelvats 2 '!H23</f>
        <v>0</v>
      </c>
      <c r="F21" s="166"/>
    </row>
    <row r="22" spans="1:9" s="158" customFormat="1">
      <c r="A22" s="227"/>
      <c r="B22" s="228"/>
      <c r="C22" s="165" t="s">
        <v>32</v>
      </c>
      <c r="D22" s="163"/>
      <c r="E22" s="167"/>
    </row>
    <row r="23" spans="1:9" s="158" customFormat="1" ht="90">
      <c r="A23" s="227"/>
      <c r="B23" s="228"/>
      <c r="C23" s="162" t="s">
        <v>128</v>
      </c>
      <c r="D23" s="163"/>
      <c r="E23" s="167"/>
    </row>
    <row r="24" spans="1:9" s="158" customFormat="1">
      <c r="A24" s="227"/>
      <c r="B24" s="228"/>
      <c r="C24" s="165" t="s">
        <v>33</v>
      </c>
      <c r="D24" s="163"/>
      <c r="E24" s="167"/>
    </row>
    <row r="25" spans="1:9" s="158" customFormat="1" ht="36">
      <c r="A25" s="227"/>
      <c r="B25" s="228"/>
      <c r="C25" s="168" t="s">
        <v>129</v>
      </c>
      <c r="D25" s="163"/>
      <c r="E25" s="167"/>
    </row>
    <row r="26" spans="1:9" s="158" customFormat="1">
      <c r="A26" s="224">
        <v>1146</v>
      </c>
      <c r="B26" s="219"/>
      <c r="C26" s="24" t="s">
        <v>28</v>
      </c>
      <c r="D26" s="25"/>
      <c r="E26" s="26"/>
      <c r="G26" s="17"/>
      <c r="H26" s="17"/>
      <c r="I26" s="17"/>
    </row>
    <row r="27" spans="1:9" s="158" customFormat="1" ht="19.399999999999999" customHeight="1">
      <c r="A27" s="224"/>
      <c r="B27" s="220"/>
      <c r="C27" s="13" t="s">
        <v>127</v>
      </c>
      <c r="D27" s="36">
        <f>+D34</f>
        <v>-1593.6999999999998</v>
      </c>
      <c r="E27" s="36">
        <f>+E34</f>
        <v>0</v>
      </c>
      <c r="F27" s="160"/>
      <c r="G27" s="17"/>
      <c r="H27" s="17"/>
      <c r="I27" s="17"/>
    </row>
    <row r="28" spans="1:9" s="158" customFormat="1">
      <c r="A28" s="224"/>
      <c r="B28" s="220"/>
      <c r="C28" s="161" t="s">
        <v>29</v>
      </c>
      <c r="D28" s="25"/>
      <c r="E28" s="26"/>
      <c r="G28" s="17"/>
      <c r="H28" s="17"/>
      <c r="I28" s="17"/>
    </row>
    <row r="29" spans="1:9" s="158" customFormat="1">
      <c r="A29" s="224"/>
      <c r="B29" s="220"/>
      <c r="C29" s="162" t="s">
        <v>130</v>
      </c>
      <c r="D29" s="163"/>
      <c r="E29" s="167"/>
      <c r="G29" s="17"/>
      <c r="H29" s="17"/>
      <c r="I29" s="17"/>
    </row>
    <row r="30" spans="1:9" s="158" customFormat="1">
      <c r="A30" s="224"/>
      <c r="B30" s="220"/>
      <c r="C30" s="161" t="s">
        <v>30</v>
      </c>
      <c r="D30" s="163"/>
      <c r="E30" s="167"/>
      <c r="G30" s="17"/>
      <c r="H30" s="17"/>
      <c r="I30" s="17"/>
    </row>
    <row r="31" spans="1:9" s="158" customFormat="1" ht="90">
      <c r="A31" s="224"/>
      <c r="B31" s="220"/>
      <c r="C31" s="162" t="s">
        <v>131</v>
      </c>
      <c r="D31" s="163"/>
      <c r="E31" s="167"/>
    </row>
    <row r="32" spans="1:9" s="158" customFormat="1" ht="23.75" customHeight="1">
      <c r="A32" s="224"/>
      <c r="B32" s="163"/>
      <c r="C32" s="164" t="s">
        <v>48</v>
      </c>
      <c r="D32" s="164"/>
      <c r="E32" s="169"/>
    </row>
    <row r="33" spans="1:6" s="158" customFormat="1">
      <c r="A33" s="225"/>
      <c r="B33" s="228">
        <v>11003</v>
      </c>
      <c r="C33" s="161" t="s">
        <v>31</v>
      </c>
      <c r="D33" s="27"/>
      <c r="E33" s="167"/>
    </row>
    <row r="34" spans="1:6" s="158" customFormat="1">
      <c r="A34" s="225"/>
      <c r="B34" s="228"/>
      <c r="C34" s="29" t="s">
        <v>181</v>
      </c>
      <c r="D34" s="37">
        <f>+'Havelvats 2 '!G44</f>
        <v>-1593.6999999999998</v>
      </c>
      <c r="E34" s="37">
        <f>+'Havelvats 2 '!H44</f>
        <v>0</v>
      </c>
      <c r="F34" s="166"/>
    </row>
    <row r="35" spans="1:6" s="158" customFormat="1">
      <c r="A35" s="225"/>
      <c r="B35" s="228"/>
      <c r="C35" s="161" t="s">
        <v>32</v>
      </c>
      <c r="D35" s="163"/>
      <c r="E35" s="167"/>
    </row>
    <row r="36" spans="1:6" s="158" customFormat="1" ht="54">
      <c r="A36" s="225"/>
      <c r="B36" s="228"/>
      <c r="C36" s="162" t="s">
        <v>183</v>
      </c>
      <c r="D36" s="163"/>
      <c r="E36" s="167"/>
    </row>
    <row r="37" spans="1:6" s="158" customFormat="1">
      <c r="A37" s="225"/>
      <c r="B37" s="228"/>
      <c r="C37" s="161" t="s">
        <v>33</v>
      </c>
      <c r="D37" s="163"/>
      <c r="E37" s="167"/>
    </row>
    <row r="38" spans="1:6" s="158" customFormat="1">
      <c r="A38" s="225"/>
      <c r="B38" s="228"/>
      <c r="C38" s="162" t="s">
        <v>34</v>
      </c>
      <c r="D38" s="163"/>
      <c r="E38" s="167"/>
    </row>
  </sheetData>
  <mergeCells count="13">
    <mergeCell ref="A26:A38"/>
    <mergeCell ref="A13:A25"/>
    <mergeCell ref="B33:B38"/>
    <mergeCell ref="B26:B31"/>
    <mergeCell ref="B20:B25"/>
    <mergeCell ref="D1:E1"/>
    <mergeCell ref="A5:E5"/>
    <mergeCell ref="A8:B8"/>
    <mergeCell ref="C8:C9"/>
    <mergeCell ref="B13:B18"/>
    <mergeCell ref="D8:E8"/>
    <mergeCell ref="D3:E3"/>
    <mergeCell ref="D2:E2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2"/>
  <sheetViews>
    <sheetView topLeftCell="A13" zoomScale="74" zoomScaleNormal="74" zoomScaleSheetLayoutView="100" workbookViewId="0">
      <selection activeCell="I23" sqref="I23"/>
    </sheetView>
  </sheetViews>
  <sheetFormatPr defaultColWidth="9.09765625" defaultRowHeight="18"/>
  <cols>
    <col min="1" max="3" width="8.09765625" style="18" customWidth="1"/>
    <col min="4" max="4" width="11.59765625" style="18" customWidth="1"/>
    <col min="5" max="5" width="13.8984375" style="18" customWidth="1"/>
    <col min="6" max="6" width="62.09765625" style="18" customWidth="1"/>
    <col min="7" max="8" width="19.69921875" style="18" customWidth="1"/>
    <col min="9" max="11" width="15" style="18" customWidth="1"/>
    <col min="12" max="16384" width="9.09765625" style="18"/>
  </cols>
  <sheetData>
    <row r="1" spans="1:8" s="119" customFormat="1" ht="37.5" customHeight="1">
      <c r="F1" s="230" t="s">
        <v>85</v>
      </c>
      <c r="G1" s="230"/>
      <c r="H1" s="230"/>
    </row>
    <row r="2" spans="1:8" s="120" customFormat="1" ht="17.350000000000001" customHeight="1">
      <c r="F2" s="229" t="s">
        <v>148</v>
      </c>
      <c r="G2" s="229"/>
      <c r="H2" s="229"/>
    </row>
    <row r="3" spans="1:8" s="120" customFormat="1" ht="17.350000000000001" customHeight="1">
      <c r="F3" s="229" t="s">
        <v>8</v>
      </c>
      <c r="G3" s="229"/>
      <c r="H3" s="229"/>
    </row>
    <row r="4" spans="1:8" ht="13.5" customHeight="1"/>
    <row r="5" spans="1:8" ht="52.5" customHeight="1">
      <c r="A5" s="252" t="s">
        <v>147</v>
      </c>
      <c r="B5" s="252"/>
      <c r="C5" s="252"/>
      <c r="D5" s="252"/>
      <c r="E5" s="252"/>
      <c r="F5" s="252"/>
      <c r="G5" s="252"/>
      <c r="H5" s="252"/>
    </row>
    <row r="7" spans="1:8">
      <c r="H7" s="150" t="s">
        <v>24</v>
      </c>
    </row>
    <row r="8" spans="1:8" s="121" customFormat="1" ht="84.55" customHeight="1">
      <c r="A8" s="253" t="s">
        <v>25</v>
      </c>
      <c r="B8" s="253"/>
      <c r="C8" s="253"/>
      <c r="D8" s="253" t="s">
        <v>13</v>
      </c>
      <c r="E8" s="253"/>
      <c r="F8" s="253" t="s">
        <v>19</v>
      </c>
      <c r="G8" s="221" t="s">
        <v>115</v>
      </c>
      <c r="H8" s="222"/>
    </row>
    <row r="9" spans="1:8" s="121" customFormat="1">
      <c r="A9" s="118" t="s">
        <v>113</v>
      </c>
      <c r="B9" s="118" t="s">
        <v>114</v>
      </c>
      <c r="C9" s="118" t="s">
        <v>26</v>
      </c>
      <c r="D9" s="118" t="s">
        <v>17</v>
      </c>
      <c r="E9" s="118" t="s">
        <v>55</v>
      </c>
      <c r="F9" s="253"/>
      <c r="G9" s="118" t="s">
        <v>15</v>
      </c>
      <c r="H9" s="118" t="s">
        <v>16</v>
      </c>
    </row>
    <row r="10" spans="1:8" s="121" customFormat="1" ht="34.950000000000003" customHeight="1">
      <c r="A10" s="117"/>
      <c r="B10" s="117"/>
      <c r="C10" s="117"/>
      <c r="D10" s="118"/>
      <c r="E10" s="118"/>
      <c r="F10" s="149" t="s">
        <v>23</v>
      </c>
      <c r="G10" s="103">
        <f>+G12</f>
        <v>0</v>
      </c>
      <c r="H10" s="103">
        <f>+H12</f>
        <v>0</v>
      </c>
    </row>
    <row r="11" spans="1:8" s="121" customFormat="1">
      <c r="A11" s="117"/>
      <c r="B11" s="117"/>
      <c r="C11" s="117"/>
      <c r="D11" s="118"/>
      <c r="E11" s="118"/>
      <c r="F11" s="117" t="s">
        <v>42</v>
      </c>
      <c r="G11" s="15"/>
      <c r="H11" s="15"/>
    </row>
    <row r="12" spans="1:8" s="121" customFormat="1" ht="33.85">
      <c r="A12" s="117"/>
      <c r="B12" s="117"/>
      <c r="C12" s="117"/>
      <c r="D12" s="118"/>
      <c r="E12" s="118"/>
      <c r="F12" s="33" t="s">
        <v>58</v>
      </c>
      <c r="G12" s="15">
        <f>+G13+G34</f>
        <v>0</v>
      </c>
      <c r="H12" s="15">
        <f>+H13+H34</f>
        <v>0</v>
      </c>
    </row>
    <row r="13" spans="1:8" s="121" customFormat="1" ht="17.350000000000001" customHeight="1">
      <c r="A13" s="249" t="s">
        <v>97</v>
      </c>
      <c r="B13" s="254"/>
      <c r="C13" s="238"/>
      <c r="D13" s="231"/>
      <c r="E13" s="109"/>
      <c r="F13" s="33" t="s">
        <v>98</v>
      </c>
      <c r="G13" s="15">
        <f t="shared" ref="G13:H13" si="0">+G15</f>
        <v>1593.6999999999998</v>
      </c>
      <c r="H13" s="15">
        <f t="shared" si="0"/>
        <v>0</v>
      </c>
    </row>
    <row r="14" spans="1:8" s="121" customFormat="1" ht="16.8" customHeight="1">
      <c r="A14" s="250"/>
      <c r="B14" s="254"/>
      <c r="C14" s="239"/>
      <c r="D14" s="232"/>
      <c r="E14" s="110"/>
      <c r="F14" s="117" t="s">
        <v>20</v>
      </c>
      <c r="G14" s="34"/>
      <c r="H14" s="34"/>
    </row>
    <row r="15" spans="1:8" s="121" customFormat="1">
      <c r="A15" s="250"/>
      <c r="B15" s="249" t="s">
        <v>27</v>
      </c>
      <c r="C15" s="239"/>
      <c r="D15" s="232"/>
      <c r="E15" s="110"/>
      <c r="F15" s="42" t="s">
        <v>104</v>
      </c>
      <c r="G15" s="35">
        <f>+G17</f>
        <v>1593.6999999999998</v>
      </c>
      <c r="H15" s="35">
        <f>+H17</f>
        <v>0</v>
      </c>
    </row>
    <row r="16" spans="1:8" s="121" customFormat="1" ht="16.8" customHeight="1">
      <c r="A16" s="250"/>
      <c r="B16" s="250"/>
      <c r="C16" s="240"/>
      <c r="D16" s="232"/>
      <c r="E16" s="110"/>
      <c r="F16" s="117" t="s">
        <v>20</v>
      </c>
      <c r="G16" s="35"/>
      <c r="H16" s="34"/>
    </row>
    <row r="17" spans="1:16" s="121" customFormat="1" ht="33.85">
      <c r="A17" s="250"/>
      <c r="B17" s="250"/>
      <c r="C17" s="249" t="s">
        <v>125</v>
      </c>
      <c r="D17" s="241"/>
      <c r="E17" s="244"/>
      <c r="F17" s="42" t="s">
        <v>126</v>
      </c>
      <c r="G17" s="35">
        <f t="shared" ref="G17:H17" si="1">+G19</f>
        <v>1593.6999999999998</v>
      </c>
      <c r="H17" s="35">
        <f t="shared" si="1"/>
        <v>0</v>
      </c>
      <c r="I17" s="123"/>
      <c r="J17" s="123"/>
      <c r="K17" s="123"/>
      <c r="L17" s="123"/>
      <c r="M17" s="123"/>
      <c r="N17" s="123"/>
      <c r="O17" s="123"/>
      <c r="P17" s="123"/>
    </row>
    <row r="18" spans="1:16" s="121" customFormat="1" ht="16.8" customHeight="1">
      <c r="A18" s="250"/>
      <c r="B18" s="250"/>
      <c r="C18" s="250"/>
      <c r="D18" s="242"/>
      <c r="E18" s="245"/>
      <c r="F18" s="117" t="s">
        <v>20</v>
      </c>
      <c r="G18" s="35"/>
      <c r="H18" s="124"/>
      <c r="I18" s="123"/>
      <c r="J18" s="123"/>
      <c r="K18" s="123"/>
      <c r="L18" s="123"/>
      <c r="M18" s="123"/>
      <c r="N18" s="123"/>
      <c r="O18" s="123"/>
      <c r="P18" s="123"/>
    </row>
    <row r="19" spans="1:16" s="121" customFormat="1" ht="36">
      <c r="A19" s="250"/>
      <c r="B19" s="250"/>
      <c r="C19" s="250"/>
      <c r="D19" s="242"/>
      <c r="E19" s="245"/>
      <c r="F19" s="116" t="s">
        <v>43</v>
      </c>
      <c r="G19" s="35">
        <f t="shared" ref="G19:H19" si="2">+G21</f>
        <v>1593.6999999999998</v>
      </c>
      <c r="H19" s="124">
        <f t="shared" si="2"/>
        <v>0</v>
      </c>
      <c r="I19" s="123"/>
      <c r="J19" s="123"/>
      <c r="K19" s="123"/>
      <c r="L19" s="123"/>
      <c r="M19" s="123"/>
      <c r="N19" s="123"/>
      <c r="O19" s="123"/>
      <c r="P19" s="123"/>
    </row>
    <row r="20" spans="1:16" s="121" customFormat="1" ht="16.8" customHeight="1">
      <c r="A20" s="250"/>
      <c r="B20" s="250"/>
      <c r="C20" s="250"/>
      <c r="D20" s="243"/>
      <c r="E20" s="246"/>
      <c r="F20" s="117" t="s">
        <v>20</v>
      </c>
      <c r="G20" s="35"/>
      <c r="H20" s="124"/>
      <c r="I20" s="123"/>
      <c r="J20" s="123"/>
      <c r="K20" s="123"/>
      <c r="L20" s="123"/>
      <c r="M20" s="123"/>
      <c r="N20" s="123"/>
      <c r="O20" s="123"/>
      <c r="P20" s="123"/>
    </row>
    <row r="21" spans="1:16" s="121" customFormat="1">
      <c r="A21" s="250"/>
      <c r="B21" s="250"/>
      <c r="C21" s="250"/>
      <c r="D21" s="241">
        <v>1075</v>
      </c>
      <c r="E21" s="247" t="s">
        <v>105</v>
      </c>
      <c r="F21" s="248"/>
      <c r="G21" s="15">
        <f t="shared" ref="G21:H21" si="3">+G23</f>
        <v>1593.6999999999998</v>
      </c>
      <c r="H21" s="15">
        <f t="shared" si="3"/>
        <v>0</v>
      </c>
      <c r="I21" s="123"/>
      <c r="J21" s="123"/>
      <c r="K21" s="123"/>
      <c r="L21" s="123"/>
      <c r="M21" s="123"/>
      <c r="N21" s="123"/>
      <c r="O21" s="123"/>
      <c r="P21" s="123"/>
    </row>
    <row r="22" spans="1:16" s="121" customFormat="1" ht="16.8" customHeight="1">
      <c r="A22" s="250"/>
      <c r="B22" s="250"/>
      <c r="C22" s="250"/>
      <c r="D22" s="242"/>
      <c r="E22" s="130"/>
      <c r="F22" s="117" t="s">
        <v>20</v>
      </c>
      <c r="G22" s="15"/>
      <c r="H22" s="15"/>
      <c r="I22" s="123"/>
      <c r="J22" s="123"/>
      <c r="K22" s="123"/>
      <c r="L22" s="123"/>
      <c r="M22" s="123"/>
      <c r="N22" s="123"/>
      <c r="O22" s="123"/>
      <c r="P22" s="123"/>
    </row>
    <row r="23" spans="1:16" s="121" customFormat="1" ht="33.85">
      <c r="A23" s="250"/>
      <c r="B23" s="250"/>
      <c r="C23" s="250"/>
      <c r="D23" s="242"/>
      <c r="E23" s="148">
        <v>21001</v>
      </c>
      <c r="F23" s="33" t="s">
        <v>116</v>
      </c>
      <c r="G23" s="125">
        <f t="shared" ref="G23:H23" si="4">+G25</f>
        <v>1593.6999999999998</v>
      </c>
      <c r="H23" s="125">
        <f t="shared" si="4"/>
        <v>0</v>
      </c>
      <c r="I23" s="123"/>
      <c r="J23" s="123"/>
      <c r="K23" s="123"/>
      <c r="L23" s="123"/>
      <c r="M23" s="123"/>
      <c r="N23" s="123"/>
      <c r="O23" s="123"/>
      <c r="P23" s="123"/>
    </row>
    <row r="24" spans="1:16" s="121" customFormat="1" ht="16.8" customHeight="1">
      <c r="A24" s="250"/>
      <c r="B24" s="250"/>
      <c r="C24" s="250"/>
      <c r="D24" s="242"/>
      <c r="E24" s="255"/>
      <c r="F24" s="117" t="s">
        <v>57</v>
      </c>
      <c r="G24" s="35"/>
      <c r="H24" s="34"/>
    </row>
    <row r="25" spans="1:16" s="127" customFormat="1" ht="36">
      <c r="A25" s="250"/>
      <c r="B25" s="250"/>
      <c r="C25" s="250"/>
      <c r="D25" s="242"/>
      <c r="E25" s="256"/>
      <c r="F25" s="131" t="s">
        <v>43</v>
      </c>
      <c r="G25" s="101">
        <f t="shared" ref="G25:H25" si="5">+G27</f>
        <v>1593.6999999999998</v>
      </c>
      <c r="H25" s="38">
        <f t="shared" si="5"/>
        <v>0</v>
      </c>
    </row>
    <row r="26" spans="1:16" s="121" customFormat="1" ht="54">
      <c r="A26" s="250"/>
      <c r="B26" s="250"/>
      <c r="C26" s="250"/>
      <c r="D26" s="242"/>
      <c r="E26" s="256"/>
      <c r="F26" s="117" t="s">
        <v>46</v>
      </c>
      <c r="G26" s="40"/>
      <c r="H26" s="34"/>
    </row>
    <row r="27" spans="1:16" s="121" customFormat="1" ht="16.8" customHeight="1">
      <c r="A27" s="250"/>
      <c r="B27" s="250"/>
      <c r="C27" s="250"/>
      <c r="D27" s="242"/>
      <c r="E27" s="256"/>
      <c r="F27" s="132" t="s">
        <v>21</v>
      </c>
      <c r="G27" s="40">
        <f t="shared" ref="G27:H30" si="6">+G28</f>
        <v>1593.6999999999998</v>
      </c>
      <c r="H27" s="39">
        <f t="shared" si="6"/>
        <v>0</v>
      </c>
    </row>
    <row r="28" spans="1:16" s="121" customFormat="1" ht="16.8" customHeight="1">
      <c r="A28" s="250"/>
      <c r="B28" s="250"/>
      <c r="C28" s="250"/>
      <c r="D28" s="242"/>
      <c r="E28" s="256"/>
      <c r="F28" s="117" t="s">
        <v>99</v>
      </c>
      <c r="G28" s="40">
        <f t="shared" si="6"/>
        <v>1593.6999999999998</v>
      </c>
      <c r="H28" s="40">
        <f t="shared" si="6"/>
        <v>0</v>
      </c>
    </row>
    <row r="29" spans="1:16" s="121" customFormat="1" ht="16.8" customHeight="1">
      <c r="A29" s="250"/>
      <c r="B29" s="250"/>
      <c r="C29" s="250"/>
      <c r="D29" s="242"/>
      <c r="E29" s="256"/>
      <c r="F29" s="117" t="s">
        <v>100</v>
      </c>
      <c r="G29" s="40">
        <f>+G30+G32</f>
        <v>1593.6999999999998</v>
      </c>
      <c r="H29" s="40">
        <f>+H30+H32</f>
        <v>0</v>
      </c>
    </row>
    <row r="30" spans="1:16" s="121" customFormat="1" ht="16.8" customHeight="1">
      <c r="A30" s="250"/>
      <c r="B30" s="250"/>
      <c r="C30" s="250"/>
      <c r="D30" s="242"/>
      <c r="E30" s="256"/>
      <c r="F30" s="117" t="s">
        <v>101</v>
      </c>
      <c r="G30" s="40">
        <f t="shared" si="6"/>
        <v>-5760.3</v>
      </c>
      <c r="H30" s="40">
        <f t="shared" si="6"/>
        <v>-7999</v>
      </c>
      <c r="I30" s="128"/>
    </row>
    <row r="31" spans="1:16" s="121" customFormat="1" ht="16.8" customHeight="1">
      <c r="A31" s="250"/>
      <c r="B31" s="250"/>
      <c r="C31" s="250"/>
      <c r="D31" s="242"/>
      <c r="E31" s="256"/>
      <c r="F31" s="117" t="s">
        <v>102</v>
      </c>
      <c r="G31" s="40">
        <f>+'Havelvats 4'!E18</f>
        <v>-5760.3</v>
      </c>
      <c r="H31" s="40">
        <f>+'Havelvats 4'!F18</f>
        <v>-7999</v>
      </c>
      <c r="I31" s="129"/>
    </row>
    <row r="32" spans="1:16" s="121" customFormat="1" ht="16.8" customHeight="1">
      <c r="A32" s="171"/>
      <c r="B32" s="171"/>
      <c r="C32" s="171"/>
      <c r="D32" s="172"/>
      <c r="E32" s="256"/>
      <c r="F32" s="209" t="s">
        <v>124</v>
      </c>
      <c r="G32" s="208">
        <f>+G33</f>
        <v>7354</v>
      </c>
      <c r="H32" s="208">
        <f>+H33</f>
        <v>7999</v>
      </c>
      <c r="I32" s="129"/>
    </row>
    <row r="33" spans="1:16" s="121" customFormat="1" ht="16.8" customHeight="1">
      <c r="A33" s="171"/>
      <c r="B33" s="171"/>
      <c r="C33" s="171"/>
      <c r="D33" s="172"/>
      <c r="E33" s="257"/>
      <c r="F33" s="209" t="s">
        <v>103</v>
      </c>
      <c r="G33" s="208">
        <f>+'Havelvats 4'!E26</f>
        <v>7354</v>
      </c>
      <c r="H33" s="208">
        <f>+'Havelvats 4'!F26</f>
        <v>7999</v>
      </c>
      <c r="I33" s="129"/>
    </row>
    <row r="34" spans="1:16" s="121" customFormat="1">
      <c r="A34" s="234" t="s">
        <v>45</v>
      </c>
      <c r="B34" s="251"/>
      <c r="C34" s="109"/>
      <c r="D34" s="231"/>
      <c r="E34" s="109"/>
      <c r="F34" s="33" t="s">
        <v>44</v>
      </c>
      <c r="G34" s="15">
        <f>+G36</f>
        <v>-1593.6999999999998</v>
      </c>
      <c r="H34" s="15">
        <f>+H36</f>
        <v>0</v>
      </c>
    </row>
    <row r="35" spans="1:16" s="121" customFormat="1" ht="16.8" customHeight="1">
      <c r="A35" s="234"/>
      <c r="B35" s="251"/>
      <c r="C35" s="110"/>
      <c r="D35" s="232"/>
      <c r="E35" s="110"/>
      <c r="F35" s="117" t="s">
        <v>20</v>
      </c>
      <c r="G35" s="35"/>
      <c r="H35" s="34"/>
    </row>
    <row r="36" spans="1:16" s="121" customFormat="1">
      <c r="A36" s="234"/>
      <c r="B36" s="234" t="s">
        <v>27</v>
      </c>
      <c r="C36" s="110"/>
      <c r="D36" s="232"/>
      <c r="E36" s="110"/>
      <c r="F36" s="33" t="s">
        <v>142</v>
      </c>
      <c r="G36" s="35">
        <f t="shared" ref="G36:H36" si="7">+G38</f>
        <v>-1593.6999999999998</v>
      </c>
      <c r="H36" s="35">
        <f t="shared" si="7"/>
        <v>0</v>
      </c>
    </row>
    <row r="37" spans="1:16" s="121" customFormat="1" ht="16.8" customHeight="1">
      <c r="A37" s="234"/>
      <c r="B37" s="234"/>
      <c r="C37" s="110"/>
      <c r="D37" s="232"/>
      <c r="E37" s="110"/>
      <c r="F37" s="117" t="s">
        <v>20</v>
      </c>
      <c r="G37" s="35"/>
      <c r="H37" s="35"/>
    </row>
    <row r="38" spans="1:16" s="121" customFormat="1">
      <c r="A38" s="234"/>
      <c r="B38" s="234"/>
      <c r="C38" s="234" t="s">
        <v>27</v>
      </c>
      <c r="D38" s="232"/>
      <c r="E38" s="110"/>
      <c r="F38" s="33" t="s">
        <v>182</v>
      </c>
      <c r="G38" s="35">
        <f t="shared" ref="G38:H38" si="8">+G40</f>
        <v>-1593.6999999999998</v>
      </c>
      <c r="H38" s="35">
        <f t="shared" si="8"/>
        <v>0</v>
      </c>
      <c r="I38" s="123"/>
      <c r="J38" s="123"/>
      <c r="K38" s="123"/>
      <c r="L38" s="123"/>
      <c r="M38" s="123"/>
      <c r="N38" s="123"/>
      <c r="O38" s="123"/>
      <c r="P38" s="123"/>
    </row>
    <row r="39" spans="1:16" s="121" customFormat="1" ht="16.8" customHeight="1">
      <c r="A39" s="234"/>
      <c r="B39" s="234"/>
      <c r="C39" s="234"/>
      <c r="D39" s="232"/>
      <c r="E39" s="110"/>
      <c r="F39" s="117" t="s">
        <v>20</v>
      </c>
      <c r="G39" s="35"/>
      <c r="H39" s="124"/>
      <c r="I39" s="123"/>
      <c r="J39" s="123"/>
      <c r="K39" s="123"/>
      <c r="L39" s="123"/>
      <c r="M39" s="123"/>
      <c r="N39" s="123"/>
      <c r="O39" s="123"/>
      <c r="P39" s="123"/>
    </row>
    <row r="40" spans="1:16" s="121" customFormat="1" ht="36">
      <c r="A40" s="234"/>
      <c r="B40" s="234"/>
      <c r="C40" s="234"/>
      <c r="D40" s="232"/>
      <c r="E40" s="110"/>
      <c r="F40" s="116" t="s">
        <v>43</v>
      </c>
      <c r="G40" s="39">
        <f t="shared" ref="G40:H40" si="9">+G42</f>
        <v>-1593.6999999999998</v>
      </c>
      <c r="H40" s="122">
        <f t="shared" si="9"/>
        <v>0</v>
      </c>
      <c r="I40" s="123"/>
      <c r="J40" s="123"/>
      <c r="K40" s="123"/>
      <c r="L40" s="123"/>
      <c r="M40" s="123"/>
      <c r="N40" s="123"/>
      <c r="O40" s="123"/>
      <c r="P40" s="123"/>
    </row>
    <row r="41" spans="1:16" s="121" customFormat="1" ht="16.8" customHeight="1">
      <c r="A41" s="234"/>
      <c r="B41" s="234"/>
      <c r="C41" s="234"/>
      <c r="D41" s="233"/>
      <c r="E41" s="110"/>
      <c r="F41" s="134" t="s">
        <v>62</v>
      </c>
      <c r="G41" s="41"/>
      <c r="H41" s="122"/>
      <c r="I41" s="123"/>
      <c r="J41" s="123"/>
      <c r="K41" s="123"/>
      <c r="L41" s="123"/>
      <c r="M41" s="123"/>
      <c r="N41" s="123"/>
      <c r="O41" s="123"/>
      <c r="P41" s="123"/>
    </row>
    <row r="42" spans="1:16" s="121" customFormat="1">
      <c r="A42" s="234"/>
      <c r="B42" s="234"/>
      <c r="C42" s="234"/>
      <c r="D42" s="135">
        <v>1146</v>
      </c>
      <c r="E42" s="235" t="s">
        <v>137</v>
      </c>
      <c r="F42" s="236"/>
      <c r="G42" s="136">
        <f t="shared" ref="G42:H42" si="10">+G44</f>
        <v>-1593.6999999999998</v>
      </c>
      <c r="H42" s="136">
        <f t="shared" si="10"/>
        <v>0</v>
      </c>
      <c r="I42" s="123"/>
      <c r="J42" s="123"/>
      <c r="K42" s="123"/>
      <c r="L42" s="123"/>
      <c r="M42" s="123"/>
      <c r="N42" s="123"/>
      <c r="O42" s="123"/>
      <c r="P42" s="123"/>
    </row>
    <row r="43" spans="1:16" s="121" customFormat="1" ht="16.8" customHeight="1">
      <c r="A43" s="234"/>
      <c r="B43" s="234"/>
      <c r="C43" s="234"/>
      <c r="D43" s="237"/>
      <c r="E43" s="111"/>
      <c r="F43" s="137" t="s">
        <v>20</v>
      </c>
      <c r="G43" s="35"/>
      <c r="H43" s="124"/>
      <c r="I43" s="123"/>
      <c r="J43" s="123"/>
      <c r="K43" s="123"/>
      <c r="L43" s="123"/>
      <c r="M43" s="123"/>
      <c r="N43" s="123"/>
      <c r="O43" s="123"/>
      <c r="P43" s="123"/>
    </row>
    <row r="44" spans="1:16" s="121" customFormat="1" ht="17.350000000000001" customHeight="1">
      <c r="A44" s="234"/>
      <c r="B44" s="234"/>
      <c r="C44" s="234"/>
      <c r="D44" s="237"/>
      <c r="E44" s="112">
        <v>11003</v>
      </c>
      <c r="F44" s="33" t="s">
        <v>181</v>
      </c>
      <c r="G44" s="125">
        <f t="shared" ref="G44:H44" si="11">+G46</f>
        <v>-1593.6999999999998</v>
      </c>
      <c r="H44" s="126">
        <f t="shared" si="11"/>
        <v>0</v>
      </c>
      <c r="I44" s="123"/>
      <c r="J44" s="123"/>
      <c r="K44" s="123"/>
      <c r="L44" s="123"/>
      <c r="M44" s="123"/>
      <c r="N44" s="123"/>
      <c r="O44" s="123"/>
      <c r="P44" s="123"/>
    </row>
    <row r="45" spans="1:16" s="121" customFormat="1" ht="16.8" customHeight="1">
      <c r="A45" s="234"/>
      <c r="B45" s="234"/>
      <c r="C45" s="234"/>
      <c r="D45" s="237"/>
      <c r="E45" s="238"/>
      <c r="F45" s="117" t="s">
        <v>57</v>
      </c>
      <c r="G45" s="35"/>
      <c r="H45" s="34"/>
    </row>
    <row r="46" spans="1:16" s="127" customFormat="1" ht="36">
      <c r="A46" s="234"/>
      <c r="B46" s="234"/>
      <c r="C46" s="234"/>
      <c r="D46" s="237"/>
      <c r="E46" s="239"/>
      <c r="F46" s="131" t="s">
        <v>43</v>
      </c>
      <c r="G46" s="38">
        <f t="shared" ref="G46:H46" si="12">G48</f>
        <v>-1593.6999999999998</v>
      </c>
      <c r="H46" s="38">
        <f t="shared" si="12"/>
        <v>0</v>
      </c>
    </row>
    <row r="47" spans="1:16" s="121" customFormat="1" ht="54">
      <c r="A47" s="234"/>
      <c r="B47" s="234"/>
      <c r="C47" s="234"/>
      <c r="D47" s="237"/>
      <c r="E47" s="239"/>
      <c r="F47" s="117" t="s">
        <v>46</v>
      </c>
      <c r="G47" s="35"/>
      <c r="H47" s="34"/>
    </row>
    <row r="48" spans="1:16" s="121" customFormat="1" ht="16.8" customHeight="1">
      <c r="A48" s="234"/>
      <c r="B48" s="234"/>
      <c r="C48" s="234"/>
      <c r="D48" s="237"/>
      <c r="E48" s="239"/>
      <c r="F48" s="132" t="s">
        <v>47</v>
      </c>
      <c r="G48" s="34">
        <f t="shared" ref="G48:H49" si="13">G49</f>
        <v>-1593.6999999999998</v>
      </c>
      <c r="H48" s="34">
        <f t="shared" si="13"/>
        <v>0</v>
      </c>
    </row>
    <row r="49" spans="1:9" s="121" customFormat="1" ht="16.8" customHeight="1">
      <c r="A49" s="234"/>
      <c r="B49" s="234"/>
      <c r="C49" s="234"/>
      <c r="D49" s="237"/>
      <c r="E49" s="239"/>
      <c r="F49" s="117" t="s">
        <v>22</v>
      </c>
      <c r="G49" s="40">
        <f t="shared" si="13"/>
        <v>-1593.6999999999998</v>
      </c>
      <c r="H49" s="40">
        <f t="shared" si="13"/>
        <v>0</v>
      </c>
    </row>
    <row r="50" spans="1:9" s="121" customFormat="1" ht="16.8" customHeight="1">
      <c r="A50" s="234"/>
      <c r="B50" s="234"/>
      <c r="C50" s="234"/>
      <c r="D50" s="237"/>
      <c r="E50" s="239"/>
      <c r="F50" s="117" t="s">
        <v>139</v>
      </c>
      <c r="G50" s="40">
        <f t="shared" ref="G50:H51" si="14">+G51</f>
        <v>-1593.6999999999998</v>
      </c>
      <c r="H50" s="40">
        <f t="shared" si="14"/>
        <v>0</v>
      </c>
    </row>
    <row r="51" spans="1:9" s="121" customFormat="1" ht="16.8" customHeight="1">
      <c r="A51" s="234"/>
      <c r="B51" s="234"/>
      <c r="C51" s="234"/>
      <c r="D51" s="237"/>
      <c r="E51" s="239"/>
      <c r="F51" s="117" t="s">
        <v>140</v>
      </c>
      <c r="G51" s="40">
        <f t="shared" si="14"/>
        <v>-1593.6999999999998</v>
      </c>
      <c r="H51" s="40">
        <f t="shared" si="14"/>
        <v>0</v>
      </c>
      <c r="I51" s="128"/>
    </row>
    <row r="52" spans="1:9" s="121" customFormat="1" ht="16.8" customHeight="1">
      <c r="A52" s="234"/>
      <c r="B52" s="234"/>
      <c r="C52" s="234"/>
      <c r="D52" s="237"/>
      <c r="E52" s="240"/>
      <c r="F52" s="138" t="s">
        <v>141</v>
      </c>
      <c r="G52" s="40">
        <f>-'Havelvats 4'!E12</f>
        <v>-1593.6999999999998</v>
      </c>
      <c r="H52" s="40">
        <f>-'Havelvats 4'!F12</f>
        <v>0</v>
      </c>
      <c r="I52" s="129"/>
    </row>
  </sheetData>
  <mergeCells count="27">
    <mergeCell ref="A34:A52"/>
    <mergeCell ref="B15:B31"/>
    <mergeCell ref="A5:H5"/>
    <mergeCell ref="A8:C8"/>
    <mergeCell ref="G8:H8"/>
    <mergeCell ref="D13:D16"/>
    <mergeCell ref="A13:A31"/>
    <mergeCell ref="B13:B14"/>
    <mergeCell ref="D21:D31"/>
    <mergeCell ref="D8:E8"/>
    <mergeCell ref="F8:F9"/>
    <mergeCell ref="E24:E33"/>
    <mergeCell ref="F3:H3"/>
    <mergeCell ref="F2:H2"/>
    <mergeCell ref="F1:H1"/>
    <mergeCell ref="D34:D41"/>
    <mergeCell ref="B36:B52"/>
    <mergeCell ref="C38:C52"/>
    <mergeCell ref="E42:F42"/>
    <mergeCell ref="D43:D52"/>
    <mergeCell ref="E45:E52"/>
    <mergeCell ref="C13:C16"/>
    <mergeCell ref="D17:D20"/>
    <mergeCell ref="E17:E20"/>
    <mergeCell ref="E21:F21"/>
    <mergeCell ref="C17:C31"/>
    <mergeCell ref="B34:B35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5"/>
  <sheetViews>
    <sheetView topLeftCell="A16" zoomScale="85" zoomScaleNormal="85" workbookViewId="0">
      <selection activeCell="F21" sqref="F21"/>
    </sheetView>
  </sheetViews>
  <sheetFormatPr defaultColWidth="9.296875" defaultRowHeight="18"/>
  <cols>
    <col min="1" max="2" width="9.296875" style="17"/>
    <col min="3" max="3" width="54.296875" style="17" customWidth="1"/>
    <col min="4" max="4" width="18.8984375" style="17" customWidth="1"/>
    <col min="5" max="8" width="20.8984375" style="17" customWidth="1"/>
    <col min="9" max="9" width="13.8984375" style="17" bestFit="1" customWidth="1"/>
    <col min="10" max="10" width="17.296875" style="17" customWidth="1"/>
    <col min="11" max="16384" width="9.296875" style="17"/>
  </cols>
  <sheetData>
    <row r="1" spans="1:10" ht="37.5" customHeight="1">
      <c r="B1" s="43"/>
      <c r="C1" s="43"/>
      <c r="D1" s="43"/>
      <c r="E1" s="43"/>
      <c r="F1" s="261" t="s">
        <v>87</v>
      </c>
      <c r="G1" s="261"/>
      <c r="H1" s="261"/>
    </row>
    <row r="2" spans="1:10" ht="17.350000000000001" customHeight="1">
      <c r="A2" s="43"/>
      <c r="B2" s="43"/>
      <c r="C2" s="43"/>
      <c r="D2" s="43"/>
      <c r="E2" s="43"/>
      <c r="F2" s="262" t="s">
        <v>149</v>
      </c>
      <c r="G2" s="262"/>
      <c r="H2" s="262"/>
    </row>
    <row r="3" spans="1:10" ht="17.350000000000001" customHeight="1">
      <c r="A3" s="43"/>
      <c r="B3" s="43"/>
      <c r="C3" s="43"/>
      <c r="D3" s="43"/>
      <c r="E3" s="43"/>
      <c r="F3" s="262" t="s">
        <v>86</v>
      </c>
      <c r="G3" s="262"/>
      <c r="H3" s="262"/>
    </row>
    <row r="4" spans="1:10" ht="14.35" customHeight="1">
      <c r="A4" s="44"/>
      <c r="B4" s="44"/>
      <c r="C4" s="97"/>
      <c r="E4" s="45"/>
      <c r="F4" s="45"/>
      <c r="G4" s="45"/>
      <c r="H4" s="45"/>
    </row>
    <row r="5" spans="1:10">
      <c r="A5" s="263" t="s">
        <v>179</v>
      </c>
      <c r="B5" s="264"/>
      <c r="C5" s="264"/>
      <c r="D5" s="264"/>
      <c r="E5" s="264"/>
      <c r="F5" s="264"/>
      <c r="G5" s="264"/>
      <c r="H5" s="264"/>
    </row>
    <row r="6" spans="1:10" ht="33.85" customHeight="1">
      <c r="A6" s="264"/>
      <c r="B6" s="264"/>
      <c r="C6" s="264"/>
      <c r="D6" s="264"/>
      <c r="E6" s="264"/>
      <c r="F6" s="264"/>
      <c r="G6" s="264"/>
      <c r="H6" s="264"/>
    </row>
    <row r="7" spans="1:10">
      <c r="D7" s="105"/>
      <c r="E7" s="106"/>
    </row>
    <row r="8" spans="1:10">
      <c r="D8" s="106"/>
      <c r="E8" s="106"/>
      <c r="G8" s="93"/>
      <c r="H8" s="93" t="s">
        <v>24</v>
      </c>
    </row>
    <row r="9" spans="1:10" ht="40.4" customHeight="1">
      <c r="A9" s="265" t="s">
        <v>50</v>
      </c>
      <c r="B9" s="266"/>
      <c r="C9" s="267" t="s">
        <v>60</v>
      </c>
      <c r="D9" s="269" t="s">
        <v>61</v>
      </c>
      <c r="E9" s="271" t="s">
        <v>115</v>
      </c>
      <c r="F9" s="272"/>
      <c r="G9" s="272"/>
      <c r="H9" s="273"/>
    </row>
    <row r="10" spans="1:10" ht="107.35" customHeight="1">
      <c r="A10" s="4" t="s">
        <v>54</v>
      </c>
      <c r="B10" s="4" t="s">
        <v>55</v>
      </c>
      <c r="C10" s="268"/>
      <c r="D10" s="270"/>
      <c r="E10" s="46" t="s">
        <v>63</v>
      </c>
      <c r="F10" s="46" t="s">
        <v>64</v>
      </c>
      <c r="G10" s="46" t="s">
        <v>65</v>
      </c>
      <c r="H10" s="46" t="s">
        <v>66</v>
      </c>
      <c r="I10" s="49"/>
    </row>
    <row r="11" spans="1:10">
      <c r="A11" s="4"/>
      <c r="B11" s="4"/>
      <c r="C11" s="5" t="s">
        <v>67</v>
      </c>
      <c r="D11" s="10">
        <f>SUM(E11:H11)</f>
        <v>0</v>
      </c>
      <c r="E11" s="9">
        <f t="shared" ref="E11:H11" si="0">+E13</f>
        <v>0</v>
      </c>
      <c r="F11" s="9">
        <f t="shared" si="0"/>
        <v>-7999</v>
      </c>
      <c r="G11" s="9">
        <f t="shared" si="0"/>
        <v>7999</v>
      </c>
      <c r="H11" s="9">
        <f t="shared" si="0"/>
        <v>0</v>
      </c>
      <c r="I11" s="50"/>
      <c r="J11" s="30"/>
    </row>
    <row r="12" spans="1:10">
      <c r="A12" s="4"/>
      <c r="B12" s="4"/>
      <c r="C12" s="5" t="s">
        <v>68</v>
      </c>
      <c r="D12" s="94"/>
      <c r="E12" s="9"/>
      <c r="F12" s="9"/>
      <c r="G12" s="9"/>
      <c r="H12" s="9"/>
    </row>
    <row r="13" spans="1:10" ht="33.85">
      <c r="A13" s="6"/>
      <c r="B13" s="7"/>
      <c r="C13" s="7" t="s">
        <v>58</v>
      </c>
      <c r="D13" s="10">
        <f>SUM(E13:H13)</f>
        <v>0</v>
      </c>
      <c r="E13" s="9">
        <f>+E15</f>
        <v>0</v>
      </c>
      <c r="F13" s="9">
        <f t="shared" ref="F13:H13" si="1">+F15</f>
        <v>-7999</v>
      </c>
      <c r="G13" s="9">
        <f t="shared" si="1"/>
        <v>7999</v>
      </c>
      <c r="H13" s="9">
        <f t="shared" si="1"/>
        <v>0</v>
      </c>
      <c r="I13" s="51"/>
    </row>
    <row r="14" spans="1:10">
      <c r="A14" s="6"/>
      <c r="B14" s="6"/>
      <c r="C14" s="6" t="s">
        <v>69</v>
      </c>
      <c r="D14" s="8"/>
      <c r="E14" s="8"/>
      <c r="F14" s="8"/>
      <c r="G14" s="8"/>
      <c r="H14" s="8"/>
    </row>
    <row r="15" spans="1:10" ht="33.85">
      <c r="A15" s="14">
        <v>1075</v>
      </c>
      <c r="B15" s="14">
        <v>21001</v>
      </c>
      <c r="C15" s="3" t="s">
        <v>116</v>
      </c>
      <c r="D15" s="194">
        <f>+E15+F15+G15+H15</f>
        <v>0</v>
      </c>
      <c r="E15" s="194">
        <f>+E17+E25</f>
        <v>0</v>
      </c>
      <c r="F15" s="194">
        <f t="shared" ref="F15:H15" si="2">+F17+F25</f>
        <v>-7999</v>
      </c>
      <c r="G15" s="194">
        <f t="shared" si="2"/>
        <v>7999</v>
      </c>
      <c r="H15" s="194">
        <f t="shared" si="2"/>
        <v>0</v>
      </c>
    </row>
    <row r="16" spans="1:10">
      <c r="A16" s="11"/>
      <c r="B16" s="11"/>
      <c r="C16" s="48" t="s">
        <v>20</v>
      </c>
      <c r="D16" s="47"/>
      <c r="E16" s="47"/>
      <c r="F16" s="47"/>
      <c r="G16" s="47"/>
      <c r="H16" s="47"/>
    </row>
    <row r="17" spans="1:8">
      <c r="A17" s="258"/>
      <c r="B17" s="258"/>
      <c r="C17" s="186" t="s">
        <v>117</v>
      </c>
      <c r="D17" s="193">
        <f>SUM(E17:H17)</f>
        <v>-7999</v>
      </c>
      <c r="E17" s="193">
        <f>+E19+E22</f>
        <v>0</v>
      </c>
      <c r="F17" s="193">
        <f t="shared" ref="F17:H17" si="3">+F19+F22</f>
        <v>-7999</v>
      </c>
      <c r="G17" s="193">
        <f t="shared" si="3"/>
        <v>0</v>
      </c>
      <c r="H17" s="193">
        <f t="shared" si="3"/>
        <v>0</v>
      </c>
    </row>
    <row r="18" spans="1:8">
      <c r="A18" s="259"/>
      <c r="B18" s="259"/>
      <c r="C18" s="179" t="s">
        <v>118</v>
      </c>
      <c r="D18" s="183"/>
      <c r="E18" s="183"/>
      <c r="F18" s="183"/>
      <c r="G18" s="183"/>
      <c r="H18" s="183"/>
    </row>
    <row r="19" spans="1:8">
      <c r="A19" s="259"/>
      <c r="B19" s="259"/>
      <c r="C19" s="187" t="s">
        <v>96</v>
      </c>
      <c r="D19" s="183">
        <f>SUM(E19:H19)</f>
        <v>-6230.4000000000005</v>
      </c>
      <c r="E19" s="188">
        <f>+E20+E21</f>
        <v>0</v>
      </c>
      <c r="F19" s="188">
        <f t="shared" ref="F19:H19" si="4">+F20+F21</f>
        <v>-6230.4000000000005</v>
      </c>
      <c r="G19" s="188">
        <f t="shared" si="4"/>
        <v>0</v>
      </c>
      <c r="H19" s="188">
        <f t="shared" si="4"/>
        <v>0</v>
      </c>
    </row>
    <row r="20" spans="1:8" ht="54">
      <c r="A20" s="259"/>
      <c r="B20" s="259"/>
      <c r="C20" s="190" t="s">
        <v>166</v>
      </c>
      <c r="D20" s="191">
        <f t="shared" ref="D20:D23" si="5">+E20+F20+G20+H20</f>
        <v>-5691.3</v>
      </c>
      <c r="E20" s="191"/>
      <c r="F20" s="192">
        <f>+'Havelvats 7'!I14+'Havelvats 7'!I20</f>
        <v>-5691.3</v>
      </c>
      <c r="G20" s="191"/>
      <c r="H20" s="189"/>
    </row>
    <row r="21" spans="1:8" ht="36">
      <c r="A21" s="259"/>
      <c r="B21" s="259"/>
      <c r="C21" s="190" t="s">
        <v>151</v>
      </c>
      <c r="D21" s="191">
        <f t="shared" si="5"/>
        <v>-539.1</v>
      </c>
      <c r="E21" s="191">
        <v>0</v>
      </c>
      <c r="F21" s="192">
        <f>+'Havelvats 7'!I16+'Havelvats 7'!I19</f>
        <v>-539.1</v>
      </c>
      <c r="G21" s="191"/>
      <c r="H21" s="189"/>
    </row>
    <row r="22" spans="1:8">
      <c r="A22" s="259"/>
      <c r="B22" s="259"/>
      <c r="C22" s="187" t="s">
        <v>167</v>
      </c>
      <c r="D22" s="183">
        <f>SUM(E22:H22)</f>
        <v>-1768.6</v>
      </c>
      <c r="E22" s="188">
        <f>+E23+E24</f>
        <v>0</v>
      </c>
      <c r="F22" s="188">
        <f t="shared" ref="F22:H22" si="6">+F23+F24</f>
        <v>-1768.6</v>
      </c>
      <c r="G22" s="188">
        <f t="shared" si="6"/>
        <v>0</v>
      </c>
      <c r="H22" s="188">
        <f t="shared" si="6"/>
        <v>0</v>
      </c>
    </row>
    <row r="23" spans="1:8" ht="36">
      <c r="A23" s="259"/>
      <c r="B23" s="259"/>
      <c r="C23" s="190" t="s">
        <v>168</v>
      </c>
      <c r="D23" s="191">
        <f t="shared" si="5"/>
        <v>-1606.8999999999999</v>
      </c>
      <c r="E23" s="191"/>
      <c r="F23" s="192">
        <f>+'Havelvats 7'!I15+'Havelvats 7'!I22</f>
        <v>-1606.8999999999999</v>
      </c>
      <c r="G23" s="191"/>
      <c r="H23" s="189"/>
    </row>
    <row r="24" spans="1:8" ht="54">
      <c r="A24" s="259"/>
      <c r="B24" s="259"/>
      <c r="C24" s="190" t="s">
        <v>177</v>
      </c>
      <c r="D24" s="191">
        <f t="shared" ref="D24" si="7">+E24+F24+G24+H24</f>
        <v>-161.69999999999999</v>
      </c>
      <c r="E24" s="191"/>
      <c r="F24" s="192">
        <f>+'Havelvats 7'!I21</f>
        <v>-161.69999999999999</v>
      </c>
      <c r="G24" s="191"/>
      <c r="H24" s="189"/>
    </row>
    <row r="25" spans="1:8" ht="67.650000000000006">
      <c r="A25" s="259"/>
      <c r="B25" s="259"/>
      <c r="C25" s="185" t="s">
        <v>169</v>
      </c>
      <c r="D25" s="193">
        <f>SUM(E25:H25)</f>
        <v>7999</v>
      </c>
      <c r="E25" s="193">
        <f>+E27+E29+E31+E34</f>
        <v>0</v>
      </c>
      <c r="F25" s="193">
        <f t="shared" ref="F25:H25" si="8">+F27+F29+F31+F34</f>
        <v>0</v>
      </c>
      <c r="G25" s="193">
        <f t="shared" si="8"/>
        <v>7999</v>
      </c>
      <c r="H25" s="193">
        <f t="shared" si="8"/>
        <v>0</v>
      </c>
    </row>
    <row r="26" spans="1:8">
      <c r="A26" s="259"/>
      <c r="B26" s="259"/>
      <c r="C26" s="179" t="s">
        <v>118</v>
      </c>
      <c r="D26" s="189"/>
      <c r="E26" s="189"/>
      <c r="F26" s="189"/>
      <c r="G26" s="189"/>
      <c r="H26" s="189"/>
    </row>
    <row r="27" spans="1:8">
      <c r="A27" s="259"/>
      <c r="B27" s="259"/>
      <c r="C27" s="187" t="s">
        <v>170</v>
      </c>
      <c r="D27" s="183">
        <f>SUM(E27:H27)</f>
        <v>-125</v>
      </c>
      <c r="E27" s="188">
        <f>+E28</f>
        <v>0</v>
      </c>
      <c r="F27" s="188">
        <f t="shared" ref="F27" si="9">+F28</f>
        <v>0</v>
      </c>
      <c r="G27" s="188">
        <f t="shared" ref="G27" si="10">+G28</f>
        <v>-125</v>
      </c>
      <c r="H27" s="188">
        <f t="shared" ref="H27" si="11">+H28</f>
        <v>0</v>
      </c>
    </row>
    <row r="28" spans="1:8" ht="54">
      <c r="A28" s="259"/>
      <c r="B28" s="259"/>
      <c r="C28" s="184" t="s">
        <v>171</v>
      </c>
      <c r="D28" s="191">
        <f t="shared" ref="D28" si="12">+E28+F28+G28+H28</f>
        <v>-125</v>
      </c>
      <c r="E28" s="189"/>
      <c r="F28" s="189"/>
      <c r="G28" s="192">
        <f>+'Havelvats 7'!I25</f>
        <v>-125</v>
      </c>
      <c r="H28" s="189"/>
    </row>
    <row r="29" spans="1:8">
      <c r="A29" s="259"/>
      <c r="B29" s="259"/>
      <c r="C29" s="187" t="s">
        <v>96</v>
      </c>
      <c r="D29" s="183">
        <f>SUM(E29:H29)</f>
        <v>-37</v>
      </c>
      <c r="E29" s="188">
        <f>+E30</f>
        <v>0</v>
      </c>
      <c r="F29" s="188">
        <f t="shared" ref="F29" si="13">+F30</f>
        <v>0</v>
      </c>
      <c r="G29" s="188">
        <f t="shared" ref="G29" si="14">+G30</f>
        <v>-37</v>
      </c>
      <c r="H29" s="188">
        <f t="shared" ref="H29" si="15">+H30</f>
        <v>0</v>
      </c>
    </row>
    <row r="30" spans="1:8" ht="72">
      <c r="A30" s="259"/>
      <c r="B30" s="259"/>
      <c r="C30" s="184" t="s">
        <v>172</v>
      </c>
      <c r="D30" s="191">
        <f t="shared" ref="D30" si="16">+E30+F30+G30+H30</f>
        <v>-37</v>
      </c>
      <c r="E30" s="189"/>
      <c r="F30" s="189"/>
      <c r="G30" s="192">
        <f>+'Havelvats 7'!I24</f>
        <v>-37</v>
      </c>
      <c r="H30" s="189"/>
    </row>
    <row r="31" spans="1:8">
      <c r="A31" s="259"/>
      <c r="B31" s="259"/>
      <c r="C31" s="187" t="s">
        <v>173</v>
      </c>
      <c r="D31" s="183">
        <f>SUM(E31:H31)</f>
        <v>8245</v>
      </c>
      <c r="E31" s="188">
        <f>+E32+E33</f>
        <v>0</v>
      </c>
      <c r="F31" s="188">
        <f t="shared" ref="F31:H31" si="17">+F32+F33</f>
        <v>0</v>
      </c>
      <c r="G31" s="188">
        <f t="shared" si="17"/>
        <v>8245</v>
      </c>
      <c r="H31" s="188">
        <f t="shared" si="17"/>
        <v>0</v>
      </c>
    </row>
    <row r="32" spans="1:8" ht="54">
      <c r="A32" s="259"/>
      <c r="B32" s="259"/>
      <c r="C32" s="184" t="s">
        <v>174</v>
      </c>
      <c r="D32" s="191">
        <f t="shared" ref="D32:D33" si="18">+E32+F32+G32+H32</f>
        <v>-15</v>
      </c>
      <c r="E32" s="189"/>
      <c r="F32" s="189"/>
      <c r="G32" s="192">
        <f>+'Havelvats 7'!I27</f>
        <v>-15</v>
      </c>
      <c r="H32" s="189"/>
    </row>
    <row r="33" spans="1:8" ht="36">
      <c r="A33" s="259"/>
      <c r="B33" s="259"/>
      <c r="C33" s="184" t="s">
        <v>178</v>
      </c>
      <c r="D33" s="191">
        <f t="shared" si="18"/>
        <v>8260</v>
      </c>
      <c r="E33" s="189"/>
      <c r="F33" s="189"/>
      <c r="G33" s="192">
        <f>+'Havelvats 7'!I18+'Havelvats 7'!I23</f>
        <v>8260</v>
      </c>
      <c r="H33" s="189"/>
    </row>
    <row r="34" spans="1:8">
      <c r="A34" s="259"/>
      <c r="B34" s="259"/>
      <c r="C34" s="187" t="s">
        <v>175</v>
      </c>
      <c r="D34" s="183">
        <f>SUM(E34:H34)</f>
        <v>-84</v>
      </c>
      <c r="E34" s="188">
        <f>+E35</f>
        <v>0</v>
      </c>
      <c r="F34" s="188">
        <f t="shared" ref="F34" si="19">+F35</f>
        <v>0</v>
      </c>
      <c r="G34" s="188">
        <f t="shared" ref="G34" si="20">+G35</f>
        <v>-84</v>
      </c>
      <c r="H34" s="188">
        <f t="shared" ref="H34" si="21">+H35</f>
        <v>0</v>
      </c>
    </row>
    <row r="35" spans="1:8" ht="54">
      <c r="A35" s="260"/>
      <c r="B35" s="260"/>
      <c r="C35" s="184" t="s">
        <v>176</v>
      </c>
      <c r="D35" s="191">
        <f t="shared" ref="D35" si="22">+E35+F35+G35+H35</f>
        <v>-84</v>
      </c>
      <c r="E35" s="189"/>
      <c r="F35" s="189"/>
      <c r="G35" s="192">
        <f>+'Havelvats 7'!I26</f>
        <v>-84</v>
      </c>
      <c r="H35" s="189"/>
    </row>
  </sheetData>
  <mergeCells count="10">
    <mergeCell ref="A17:A35"/>
    <mergeCell ref="B17:B35"/>
    <mergeCell ref="F1:H1"/>
    <mergeCell ref="F2:H2"/>
    <mergeCell ref="F3:H3"/>
    <mergeCell ref="A5:H6"/>
    <mergeCell ref="A9:B9"/>
    <mergeCell ref="C9:C10"/>
    <mergeCell ref="D9:D10"/>
    <mergeCell ref="E9:H9"/>
  </mergeCells>
  <pageMargins left="0.7" right="0.7" top="0.75" bottom="0.75" header="0.3" footer="0.3"/>
  <pageSetup paperSize="9" scale="7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G36"/>
  <sheetViews>
    <sheetView topLeftCell="A28" zoomScale="85" zoomScaleNormal="85" workbookViewId="0">
      <selection activeCell="E35" sqref="E35"/>
    </sheetView>
  </sheetViews>
  <sheetFormatPr defaultColWidth="9.09765625" defaultRowHeight="18"/>
  <cols>
    <col min="1" max="1" width="9.09765625" style="52"/>
    <col min="2" max="3" width="9.8984375" style="52" customWidth="1"/>
    <col min="4" max="4" width="54.296875" style="52" customWidth="1"/>
    <col min="5" max="6" width="19.69921875" style="52" customWidth="1"/>
    <col min="7" max="7" width="50.09765625" style="52" customWidth="1"/>
    <col min="8" max="9" width="9.09765625" style="52"/>
    <col min="10" max="10" width="12.296875" style="52" customWidth="1"/>
    <col min="11" max="16384" width="9.09765625" style="52"/>
  </cols>
  <sheetData>
    <row r="1" spans="2:7" s="98" customFormat="1" ht="37.5" customHeight="1">
      <c r="D1" s="261" t="s">
        <v>89</v>
      </c>
      <c r="E1" s="261"/>
      <c r="F1" s="261"/>
    </row>
    <row r="2" spans="2:7" s="98" customFormat="1" ht="17.350000000000001" customHeight="1">
      <c r="D2" s="262" t="s">
        <v>149</v>
      </c>
      <c r="E2" s="262"/>
      <c r="F2" s="262"/>
    </row>
    <row r="3" spans="2:7" s="98" customFormat="1" ht="17.350000000000001" customHeight="1">
      <c r="D3" s="262" t="s">
        <v>86</v>
      </c>
      <c r="E3" s="262"/>
      <c r="F3" s="262"/>
    </row>
    <row r="4" spans="2:7" ht="13.5" customHeight="1">
      <c r="D4" s="53"/>
      <c r="E4" s="53"/>
      <c r="F4" s="53"/>
    </row>
    <row r="5" spans="2:7" ht="85.5" customHeight="1">
      <c r="B5" s="274" t="s">
        <v>180</v>
      </c>
      <c r="C5" s="274"/>
      <c r="D5" s="274"/>
      <c r="E5" s="274"/>
      <c r="F5" s="274"/>
    </row>
    <row r="6" spans="2:7">
      <c r="E6" s="104"/>
      <c r="F6" s="104"/>
    </row>
    <row r="7" spans="2:7">
      <c r="E7" s="108"/>
      <c r="F7" s="108"/>
    </row>
    <row r="8" spans="2:7">
      <c r="E8" s="107"/>
      <c r="F8" s="95" t="s">
        <v>24</v>
      </c>
    </row>
    <row r="9" spans="2:7" ht="78.55" customHeight="1">
      <c r="B9" s="265" t="s">
        <v>50</v>
      </c>
      <c r="C9" s="266"/>
      <c r="D9" s="267" t="s">
        <v>51</v>
      </c>
      <c r="E9" s="281" t="s">
        <v>115</v>
      </c>
      <c r="F9" s="282"/>
    </row>
    <row r="10" spans="2:7" ht="41.45" customHeight="1">
      <c r="B10" s="277" t="s">
        <v>54</v>
      </c>
      <c r="C10" s="276" t="s">
        <v>55</v>
      </c>
      <c r="D10" s="275"/>
      <c r="E10" s="279" t="s">
        <v>52</v>
      </c>
      <c r="F10" s="279" t="s">
        <v>53</v>
      </c>
    </row>
    <row r="11" spans="2:7" ht="41.45" customHeight="1">
      <c r="B11" s="278"/>
      <c r="C11" s="276"/>
      <c r="D11" s="268"/>
      <c r="E11" s="280"/>
      <c r="F11" s="280"/>
    </row>
    <row r="12" spans="2:7" ht="33.85">
      <c r="B12" s="4"/>
      <c r="C12" s="4"/>
      <c r="D12" s="2" t="s">
        <v>58</v>
      </c>
      <c r="E12" s="207">
        <f>+E14</f>
        <v>1593.6999999999998</v>
      </c>
      <c r="F12" s="10">
        <f>+F14</f>
        <v>0</v>
      </c>
      <c r="G12" s="54"/>
    </row>
    <row r="13" spans="2:7">
      <c r="B13" s="4"/>
      <c r="C13" s="4"/>
      <c r="D13" s="55" t="s">
        <v>59</v>
      </c>
      <c r="E13" s="207"/>
      <c r="F13" s="16"/>
    </row>
    <row r="14" spans="2:7" ht="33.85">
      <c r="B14" s="139">
        <v>1075</v>
      </c>
      <c r="C14" s="139">
        <v>21001</v>
      </c>
      <c r="D14" s="133" t="s">
        <v>116</v>
      </c>
      <c r="E14" s="207">
        <f>+E16</f>
        <v>1593.6999999999998</v>
      </c>
      <c r="F14" s="56">
        <f>+F16</f>
        <v>0</v>
      </c>
    </row>
    <row r="15" spans="2:7">
      <c r="B15" s="140"/>
      <c r="C15" s="140"/>
      <c r="D15" s="6" t="s">
        <v>56</v>
      </c>
      <c r="E15" s="57"/>
      <c r="F15" s="8"/>
    </row>
    <row r="16" spans="2:7" ht="33.85">
      <c r="B16" s="202"/>
      <c r="C16" s="202"/>
      <c r="D16" s="185" t="s">
        <v>43</v>
      </c>
      <c r="E16" s="206">
        <f>+E18+E26</f>
        <v>1593.6999999999998</v>
      </c>
      <c r="F16" s="195">
        <f>+F18+F26</f>
        <v>0</v>
      </c>
    </row>
    <row r="17" spans="2:6">
      <c r="B17" s="203"/>
      <c r="C17" s="203"/>
      <c r="D17" s="196" t="s">
        <v>90</v>
      </c>
      <c r="E17" s="197"/>
      <c r="F17" s="198"/>
    </row>
    <row r="18" spans="2:6">
      <c r="B18" s="203"/>
      <c r="C18" s="203"/>
      <c r="D18" s="186" t="s">
        <v>117</v>
      </c>
      <c r="E18" s="205">
        <f>+E20+E23</f>
        <v>-5760.3</v>
      </c>
      <c r="F18" s="205">
        <f>+F20+F23</f>
        <v>-7999</v>
      </c>
    </row>
    <row r="19" spans="2:6">
      <c r="B19" s="203"/>
      <c r="C19" s="203"/>
      <c r="D19" s="179" t="s">
        <v>118</v>
      </c>
      <c r="E19" s="199"/>
      <c r="F19" s="199"/>
    </row>
    <row r="20" spans="2:6">
      <c r="B20" s="203"/>
      <c r="C20" s="203"/>
      <c r="D20" s="187" t="s">
        <v>96</v>
      </c>
      <c r="E20" s="199">
        <f>+E21+E22</f>
        <v>-4522.4000000000005</v>
      </c>
      <c r="F20" s="199">
        <f>+F21+F22</f>
        <v>-6230.4000000000005</v>
      </c>
    </row>
    <row r="21" spans="2:6" ht="54" customHeight="1">
      <c r="B21" s="203"/>
      <c r="C21" s="203"/>
      <c r="D21" s="190" t="s">
        <v>166</v>
      </c>
      <c r="E21" s="200">
        <v>-3983.3</v>
      </c>
      <c r="F21" s="200">
        <f>+'Havelvats 3'!D20</f>
        <v>-5691.3</v>
      </c>
    </row>
    <row r="22" spans="2:6" ht="36">
      <c r="B22" s="203"/>
      <c r="C22" s="203"/>
      <c r="D22" s="190" t="s">
        <v>151</v>
      </c>
      <c r="E22" s="200">
        <v>-539.1</v>
      </c>
      <c r="F22" s="200">
        <f>+'Havelvats 3'!D21</f>
        <v>-539.1</v>
      </c>
    </row>
    <row r="23" spans="2:6">
      <c r="B23" s="203"/>
      <c r="C23" s="203"/>
      <c r="D23" s="187" t="s">
        <v>167</v>
      </c>
      <c r="E23" s="199">
        <f>+E24+E25</f>
        <v>-1237.8999999999999</v>
      </c>
      <c r="F23" s="199">
        <f>+F24+F25</f>
        <v>-1768.6</v>
      </c>
    </row>
    <row r="24" spans="2:6" ht="36">
      <c r="B24" s="203"/>
      <c r="C24" s="203"/>
      <c r="D24" s="190" t="s">
        <v>168</v>
      </c>
      <c r="E24" s="200">
        <v>-1124.8</v>
      </c>
      <c r="F24" s="200">
        <f>+'Havelvats 3'!D23</f>
        <v>-1606.8999999999999</v>
      </c>
    </row>
    <row r="25" spans="2:6" ht="54">
      <c r="B25" s="203"/>
      <c r="C25" s="203"/>
      <c r="D25" s="190" t="s">
        <v>177</v>
      </c>
      <c r="E25" s="200">
        <v>-113.1</v>
      </c>
      <c r="F25" s="200">
        <f>+'Havelvats 3'!D24</f>
        <v>-161.69999999999999</v>
      </c>
    </row>
    <row r="26" spans="2:6" ht="67.650000000000006">
      <c r="B26" s="203"/>
      <c r="C26" s="203"/>
      <c r="D26" s="185" t="s">
        <v>169</v>
      </c>
      <c r="E26" s="205">
        <f>+E28+E30+E32+E35</f>
        <v>7354</v>
      </c>
      <c r="F26" s="205">
        <f>+F28+F30+F32+F35</f>
        <v>7999</v>
      </c>
    </row>
    <row r="27" spans="2:6">
      <c r="B27" s="203"/>
      <c r="C27" s="203"/>
      <c r="D27" s="179" t="s">
        <v>118</v>
      </c>
      <c r="E27" s="201"/>
      <c r="F27" s="201"/>
    </row>
    <row r="28" spans="2:6">
      <c r="B28" s="203"/>
      <c r="C28" s="203"/>
      <c r="D28" s="187" t="s">
        <v>170</v>
      </c>
      <c r="E28" s="199">
        <f>+E29</f>
        <v>-125</v>
      </c>
      <c r="F28" s="199">
        <f>+F29</f>
        <v>-125</v>
      </c>
    </row>
    <row r="29" spans="2:6" ht="54">
      <c r="B29" s="203"/>
      <c r="C29" s="203"/>
      <c r="D29" s="190" t="s">
        <v>171</v>
      </c>
      <c r="E29" s="200">
        <v>-125</v>
      </c>
      <c r="F29" s="200">
        <f>+'Havelvats 3'!D28</f>
        <v>-125</v>
      </c>
    </row>
    <row r="30" spans="2:6">
      <c r="B30" s="203"/>
      <c r="C30" s="203"/>
      <c r="D30" s="187" t="s">
        <v>96</v>
      </c>
      <c r="E30" s="199">
        <f>+E31</f>
        <v>0</v>
      </c>
      <c r="F30" s="199">
        <f>+F31</f>
        <v>-37</v>
      </c>
    </row>
    <row r="31" spans="2:6" ht="72">
      <c r="B31" s="203"/>
      <c r="C31" s="203"/>
      <c r="D31" s="190" t="s">
        <v>172</v>
      </c>
      <c r="E31" s="200">
        <v>0</v>
      </c>
      <c r="F31" s="200">
        <f>+'Havelvats 3'!D30</f>
        <v>-37</v>
      </c>
    </row>
    <row r="32" spans="2:6">
      <c r="B32" s="203"/>
      <c r="C32" s="203"/>
      <c r="D32" s="187" t="s">
        <v>173</v>
      </c>
      <c r="E32" s="199">
        <f>+E33+E34</f>
        <v>7563</v>
      </c>
      <c r="F32" s="199">
        <f>+F33+F34</f>
        <v>8245</v>
      </c>
    </row>
    <row r="33" spans="2:6" ht="54">
      <c r="B33" s="203"/>
      <c r="C33" s="203"/>
      <c r="D33" s="190" t="s">
        <v>174</v>
      </c>
      <c r="E33" s="200">
        <v>-15</v>
      </c>
      <c r="F33" s="200">
        <f>+'Havelvats 3'!D32</f>
        <v>-15</v>
      </c>
    </row>
    <row r="34" spans="2:6" ht="36">
      <c r="B34" s="203"/>
      <c r="C34" s="203"/>
      <c r="D34" s="190" t="s">
        <v>178</v>
      </c>
      <c r="E34" s="200">
        <v>7578</v>
      </c>
      <c r="F34" s="200">
        <f>+'Havelvats 3'!D33</f>
        <v>8260</v>
      </c>
    </row>
    <row r="35" spans="2:6">
      <c r="B35" s="203"/>
      <c r="C35" s="203"/>
      <c r="D35" s="187" t="s">
        <v>175</v>
      </c>
      <c r="E35" s="199">
        <f>+E36</f>
        <v>-84</v>
      </c>
      <c r="F35" s="199">
        <f>+F36</f>
        <v>-84</v>
      </c>
    </row>
    <row r="36" spans="2:6" ht="54">
      <c r="B36" s="204"/>
      <c r="C36" s="204"/>
      <c r="D36" s="190" t="s">
        <v>176</v>
      </c>
      <c r="E36" s="200">
        <v>-84</v>
      </c>
      <c r="F36" s="200">
        <f>+'Havelvats 3'!D35</f>
        <v>-84</v>
      </c>
    </row>
  </sheetData>
  <mergeCells count="11">
    <mergeCell ref="D1:F1"/>
    <mergeCell ref="D2:F2"/>
    <mergeCell ref="D3:F3"/>
    <mergeCell ref="B5:F5"/>
    <mergeCell ref="B9:C9"/>
    <mergeCell ref="D9:D11"/>
    <mergeCell ref="C10:C11"/>
    <mergeCell ref="B10:B11"/>
    <mergeCell ref="F10:F11"/>
    <mergeCell ref="E10:E11"/>
    <mergeCell ref="E9:F9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4"/>
  <sheetViews>
    <sheetView zoomScale="85" zoomScaleNormal="85" zoomScaleSheetLayoutView="100" workbookViewId="0">
      <selection activeCell="C28" sqref="C28:C32"/>
    </sheetView>
  </sheetViews>
  <sheetFormatPr defaultColWidth="9.09765625" defaultRowHeight="18"/>
  <cols>
    <col min="1" max="1" width="5.296875" style="52" customWidth="1"/>
    <col min="2" max="2" width="24.59765625" style="52" customWidth="1"/>
    <col min="3" max="3" width="67.8984375" style="52" customWidth="1"/>
    <col min="4" max="5" width="19.69921875" style="52" customWidth="1"/>
    <col min="6" max="6" width="10" style="52" customWidth="1"/>
    <col min="7" max="7" width="49.8984375" style="52" customWidth="1"/>
    <col min="8" max="16384" width="9.09765625" style="52"/>
  </cols>
  <sheetData>
    <row r="1" spans="1:5" ht="37.5" customHeight="1">
      <c r="C1" s="261" t="s">
        <v>150</v>
      </c>
      <c r="D1" s="261"/>
      <c r="E1" s="261"/>
    </row>
    <row r="2" spans="1:5" ht="17.350000000000001" customHeight="1">
      <c r="C2" s="262" t="s">
        <v>149</v>
      </c>
      <c r="D2" s="262"/>
      <c r="E2" s="262"/>
    </row>
    <row r="3" spans="1:5" ht="17.350000000000001" customHeight="1">
      <c r="C3" s="262" t="s">
        <v>86</v>
      </c>
      <c r="D3" s="262"/>
      <c r="E3" s="262"/>
    </row>
    <row r="5" spans="1:5" ht="59.35" customHeight="1">
      <c r="A5" s="1"/>
      <c r="B5" s="304" t="s">
        <v>153</v>
      </c>
      <c r="C5" s="304"/>
      <c r="D5" s="304"/>
      <c r="E5" s="304"/>
    </row>
    <row r="6" spans="1:5" ht="23.35" customHeight="1"/>
    <row r="7" spans="1:5" ht="21.85" customHeight="1">
      <c r="A7" s="303" t="s">
        <v>145</v>
      </c>
      <c r="B7" s="303"/>
      <c r="C7" s="303"/>
      <c r="D7" s="303"/>
      <c r="E7" s="303"/>
    </row>
    <row r="8" spans="1:5" ht="38.75" customHeight="1">
      <c r="B8" s="12"/>
      <c r="C8" s="58" t="s">
        <v>109</v>
      </c>
      <c r="D8" s="12"/>
      <c r="E8" s="59"/>
    </row>
    <row r="9" spans="1:5">
      <c r="B9" s="300" t="s">
        <v>10</v>
      </c>
      <c r="C9" s="301"/>
      <c r="D9" s="301"/>
      <c r="E9" s="302"/>
    </row>
    <row r="10" spans="1:5" s="60" customFormat="1">
      <c r="B10" s="61"/>
      <c r="C10" s="61"/>
      <c r="D10" s="62"/>
      <c r="E10" s="62"/>
    </row>
    <row r="11" spans="1:5" s="60" customFormat="1">
      <c r="B11" s="61"/>
      <c r="C11" s="61"/>
    </row>
    <row r="12" spans="1:5" s="17" customFormat="1">
      <c r="B12" s="293" t="s">
        <v>2</v>
      </c>
      <c r="C12" s="294"/>
      <c r="D12" s="63"/>
      <c r="E12" s="63"/>
    </row>
    <row r="13" spans="1:5" s="17" customFormat="1" ht="58.4" customHeight="1">
      <c r="B13" s="64" t="s">
        <v>3</v>
      </c>
      <c r="C13" s="31">
        <v>1075</v>
      </c>
      <c r="D13" s="285" t="s">
        <v>95</v>
      </c>
      <c r="E13" s="286"/>
    </row>
    <row r="14" spans="1:5" s="17" customFormat="1">
      <c r="B14" s="64" t="s">
        <v>4</v>
      </c>
      <c r="C14" s="31">
        <v>21001</v>
      </c>
      <c r="D14" s="65" t="s">
        <v>11</v>
      </c>
      <c r="E14" s="65" t="s">
        <v>12</v>
      </c>
    </row>
    <row r="15" spans="1:5" s="17" customFormat="1" ht="36">
      <c r="B15" s="69" t="s">
        <v>5</v>
      </c>
      <c r="C15" s="66" t="s">
        <v>132</v>
      </c>
      <c r="D15" s="238"/>
      <c r="E15" s="238"/>
    </row>
    <row r="16" spans="1:5" s="17" customFormat="1" ht="72">
      <c r="B16" s="64" t="s">
        <v>9</v>
      </c>
      <c r="C16" s="66" t="s">
        <v>133</v>
      </c>
      <c r="D16" s="239"/>
      <c r="E16" s="239"/>
    </row>
    <row r="17" spans="2:6" s="17" customFormat="1" ht="36">
      <c r="B17" s="70" t="s">
        <v>6</v>
      </c>
      <c r="C17" s="66" t="s">
        <v>134</v>
      </c>
      <c r="D17" s="239"/>
      <c r="E17" s="239"/>
    </row>
    <row r="18" spans="2:6" s="17" customFormat="1" ht="54">
      <c r="B18" s="22" t="s">
        <v>135</v>
      </c>
      <c r="C18" s="66" t="s">
        <v>91</v>
      </c>
      <c r="D18" s="239"/>
      <c r="E18" s="239"/>
    </row>
    <row r="19" spans="2:6" s="17" customFormat="1">
      <c r="B19" s="290" t="s">
        <v>0</v>
      </c>
      <c r="C19" s="291"/>
      <c r="D19" s="240"/>
      <c r="E19" s="240"/>
    </row>
    <row r="20" spans="2:6" s="17" customFormat="1" ht="36.549999999999997" customHeight="1">
      <c r="B20" s="295" t="s">
        <v>184</v>
      </c>
      <c r="C20" s="296"/>
      <c r="D20" s="67">
        <v>1</v>
      </c>
      <c r="E20" s="77">
        <v>1</v>
      </c>
    </row>
    <row r="21" spans="2:6" s="74" customFormat="1">
      <c r="B21" s="71" t="s">
        <v>7</v>
      </c>
      <c r="C21" s="71"/>
      <c r="D21" s="72">
        <f>+'Havelvats 1'!D21</f>
        <v>1593.6999999999998</v>
      </c>
      <c r="E21" s="210">
        <v>0</v>
      </c>
      <c r="F21" s="73"/>
    </row>
    <row r="23" spans="2:6" ht="50.75">
      <c r="B23" s="79" t="s">
        <v>70</v>
      </c>
      <c r="C23" s="297" t="s">
        <v>1</v>
      </c>
      <c r="D23" s="298"/>
      <c r="E23" s="299"/>
    </row>
    <row r="24" spans="2:6">
      <c r="B24" s="68">
        <v>1146</v>
      </c>
      <c r="C24" s="75" t="s">
        <v>137</v>
      </c>
      <c r="D24" s="75"/>
      <c r="E24" s="75"/>
    </row>
    <row r="26" spans="2:6">
      <c r="B26" s="283" t="s">
        <v>2</v>
      </c>
      <c r="C26" s="284"/>
      <c r="D26" s="80"/>
      <c r="E26" s="80"/>
    </row>
    <row r="27" spans="2:6" s="17" customFormat="1" ht="58.4" customHeight="1">
      <c r="B27" s="64" t="s">
        <v>35</v>
      </c>
      <c r="C27" s="31">
        <v>1146</v>
      </c>
      <c r="D27" s="285" t="s">
        <v>136</v>
      </c>
      <c r="E27" s="286"/>
    </row>
    <row r="28" spans="2:6">
      <c r="B28" s="76" t="s">
        <v>36</v>
      </c>
      <c r="C28" s="31">
        <v>11003</v>
      </c>
      <c r="D28" s="65" t="s">
        <v>11</v>
      </c>
      <c r="E28" s="65" t="s">
        <v>12</v>
      </c>
    </row>
    <row r="29" spans="2:6" ht="36">
      <c r="B29" s="76" t="s">
        <v>37</v>
      </c>
      <c r="C29" s="66" t="s">
        <v>185</v>
      </c>
      <c r="D29" s="287"/>
      <c r="E29" s="287"/>
    </row>
    <row r="30" spans="2:6" ht="54">
      <c r="B30" s="76" t="s">
        <v>38</v>
      </c>
      <c r="C30" s="66" t="s">
        <v>186</v>
      </c>
      <c r="D30" s="288"/>
      <c r="E30" s="288"/>
    </row>
    <row r="31" spans="2:6" ht="36">
      <c r="B31" s="76" t="s">
        <v>39</v>
      </c>
      <c r="C31" s="81" t="s">
        <v>108</v>
      </c>
      <c r="D31" s="288"/>
      <c r="E31" s="288"/>
    </row>
    <row r="32" spans="2:6" ht="72">
      <c r="B32" s="76" t="s">
        <v>144</v>
      </c>
      <c r="C32" s="81" t="s">
        <v>143</v>
      </c>
      <c r="D32" s="288"/>
      <c r="E32" s="288"/>
    </row>
    <row r="33" spans="2:5">
      <c r="B33" s="292" t="s">
        <v>40</v>
      </c>
      <c r="C33" s="292"/>
      <c r="D33" s="289"/>
      <c r="E33" s="289"/>
    </row>
    <row r="34" spans="2:5">
      <c r="B34" s="78" t="s">
        <v>41</v>
      </c>
      <c r="C34" s="78"/>
      <c r="D34" s="72">
        <f>+'Havelvats 1'!D34</f>
        <v>-1593.6999999999998</v>
      </c>
      <c r="E34" s="72">
        <v>0</v>
      </c>
    </row>
  </sheetData>
  <mergeCells count="18">
    <mergeCell ref="B12:C12"/>
    <mergeCell ref="B20:C20"/>
    <mergeCell ref="C23:E23"/>
    <mergeCell ref="C1:E1"/>
    <mergeCell ref="C2:E2"/>
    <mergeCell ref="C3:E3"/>
    <mergeCell ref="D13:E13"/>
    <mergeCell ref="B9:E9"/>
    <mergeCell ref="A7:E7"/>
    <mergeCell ref="B5:E5"/>
    <mergeCell ref="B26:C26"/>
    <mergeCell ref="D27:E27"/>
    <mergeCell ref="D29:D33"/>
    <mergeCell ref="E29:E33"/>
    <mergeCell ref="B19:C19"/>
    <mergeCell ref="B33:C33"/>
    <mergeCell ref="E15:E19"/>
    <mergeCell ref="D15:D1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3"/>
  <sheetViews>
    <sheetView zoomScale="85" zoomScaleNormal="85" zoomScaleSheetLayoutView="100" workbookViewId="0">
      <selection activeCell="F8" sqref="F8"/>
    </sheetView>
  </sheetViews>
  <sheetFormatPr defaultColWidth="9.09765625" defaultRowHeight="18"/>
  <cols>
    <col min="1" max="1" width="5.296875" style="52" customWidth="1"/>
    <col min="2" max="2" width="24.59765625" style="52" customWidth="1"/>
    <col min="3" max="3" width="67.8984375" style="52" customWidth="1"/>
    <col min="4" max="5" width="19.69921875" style="52" customWidth="1"/>
    <col min="6" max="6" width="10" style="52" customWidth="1"/>
    <col min="7" max="7" width="49.8984375" style="52" customWidth="1"/>
    <col min="8" max="16384" width="9.09765625" style="52"/>
  </cols>
  <sheetData>
    <row r="1" spans="1:5" ht="37.5" customHeight="1">
      <c r="C1" s="261" t="s">
        <v>88</v>
      </c>
      <c r="D1" s="261"/>
      <c r="E1" s="261"/>
    </row>
    <row r="2" spans="1:5" ht="17.350000000000001" customHeight="1">
      <c r="C2" s="262" t="s">
        <v>149</v>
      </c>
      <c r="D2" s="262"/>
      <c r="E2" s="262"/>
    </row>
    <row r="3" spans="1:5" ht="17.350000000000001" customHeight="1">
      <c r="C3" s="262" t="s">
        <v>86</v>
      </c>
      <c r="D3" s="262"/>
      <c r="E3" s="262"/>
    </row>
    <row r="5" spans="1:5" ht="59.35" customHeight="1">
      <c r="A5" s="1"/>
      <c r="B5" s="304" t="s">
        <v>188</v>
      </c>
      <c r="C5" s="304"/>
      <c r="D5" s="304"/>
      <c r="E5" s="304"/>
    </row>
    <row r="6" spans="1:5" ht="23.35" customHeight="1"/>
    <row r="7" spans="1:5" ht="21.85" customHeight="1">
      <c r="A7" s="303" t="s">
        <v>92</v>
      </c>
      <c r="B7" s="303"/>
      <c r="C7" s="303"/>
      <c r="D7" s="303"/>
      <c r="E7" s="303"/>
    </row>
    <row r="8" spans="1:5" ht="38.75" customHeight="1">
      <c r="B8" s="12"/>
      <c r="C8" s="58" t="s">
        <v>109</v>
      </c>
      <c r="D8" s="12"/>
      <c r="E8" s="59"/>
    </row>
    <row r="9" spans="1:5">
      <c r="B9" s="300" t="s">
        <v>138</v>
      </c>
      <c r="C9" s="301"/>
      <c r="D9" s="301"/>
      <c r="E9" s="302"/>
    </row>
    <row r="10" spans="1:5" s="60" customFormat="1">
      <c r="B10" s="61"/>
      <c r="C10" s="61"/>
      <c r="D10" s="62"/>
      <c r="E10" s="62"/>
    </row>
    <row r="11" spans="1:5" s="60" customFormat="1">
      <c r="B11" s="61"/>
      <c r="C11" s="61"/>
    </row>
    <row r="12" spans="1:5" s="17" customFormat="1">
      <c r="B12" s="293" t="s">
        <v>2</v>
      </c>
      <c r="C12" s="294"/>
      <c r="D12" s="63"/>
      <c r="E12" s="63"/>
    </row>
    <row r="13" spans="1:5" s="17" customFormat="1" ht="58.4" customHeight="1">
      <c r="B13" s="64" t="s">
        <v>3</v>
      </c>
      <c r="C13" s="31">
        <v>1075</v>
      </c>
      <c r="D13" s="285" t="s">
        <v>95</v>
      </c>
      <c r="E13" s="286"/>
    </row>
    <row r="14" spans="1:5" s="17" customFormat="1">
      <c r="B14" s="64" t="s">
        <v>4</v>
      </c>
      <c r="C14" s="31">
        <v>21001</v>
      </c>
      <c r="D14" s="65" t="s">
        <v>11</v>
      </c>
      <c r="E14" s="65" t="s">
        <v>12</v>
      </c>
    </row>
    <row r="15" spans="1:5" s="17" customFormat="1" ht="36">
      <c r="B15" s="69" t="s">
        <v>5</v>
      </c>
      <c r="C15" s="66" t="s">
        <v>132</v>
      </c>
      <c r="D15" s="238"/>
      <c r="E15" s="238"/>
    </row>
    <row r="16" spans="1:5" s="17" customFormat="1" ht="72">
      <c r="B16" s="64" t="s">
        <v>9</v>
      </c>
      <c r="C16" s="66" t="s">
        <v>133</v>
      </c>
      <c r="D16" s="239"/>
      <c r="E16" s="239"/>
    </row>
    <row r="17" spans="2:6" s="17" customFormat="1" ht="36">
      <c r="B17" s="70" t="s">
        <v>6</v>
      </c>
      <c r="C17" s="66" t="s">
        <v>134</v>
      </c>
      <c r="D17" s="239"/>
      <c r="E17" s="239"/>
    </row>
    <row r="18" spans="2:6" s="17" customFormat="1" ht="54">
      <c r="B18" s="22" t="s">
        <v>135</v>
      </c>
      <c r="C18" s="66" t="s">
        <v>91</v>
      </c>
      <c r="D18" s="239"/>
      <c r="E18" s="239"/>
    </row>
    <row r="19" spans="2:6" s="17" customFormat="1">
      <c r="B19" s="290" t="s">
        <v>0</v>
      </c>
      <c r="C19" s="291"/>
      <c r="D19" s="240"/>
      <c r="E19" s="240"/>
    </row>
    <row r="20" spans="2:6" s="17" customFormat="1" ht="36.549999999999997" customHeight="1">
      <c r="B20" s="295" t="s">
        <v>184</v>
      </c>
      <c r="C20" s="296"/>
      <c r="D20" s="67">
        <v>1</v>
      </c>
      <c r="E20" s="77">
        <v>1</v>
      </c>
    </row>
    <row r="21" spans="2:6" s="74" customFormat="1">
      <c r="B21" s="71" t="s">
        <v>7</v>
      </c>
      <c r="C21" s="71"/>
      <c r="D21" s="72">
        <f>+'Havelvats 2 '!G25</f>
        <v>1593.6999999999998</v>
      </c>
      <c r="E21" s="72">
        <v>0</v>
      </c>
      <c r="F21" s="73"/>
    </row>
    <row r="23" spans="2:6">
      <c r="B23" s="68">
        <v>1146</v>
      </c>
      <c r="C23" s="75" t="s">
        <v>137</v>
      </c>
      <c r="D23" s="75"/>
      <c r="E23" s="75"/>
    </row>
    <row r="25" spans="2:6">
      <c r="B25" s="283" t="s">
        <v>2</v>
      </c>
      <c r="C25" s="284"/>
      <c r="D25" s="80"/>
      <c r="E25" s="80"/>
    </row>
    <row r="26" spans="2:6" s="17" customFormat="1" ht="58.4" customHeight="1">
      <c r="B26" s="64" t="s">
        <v>35</v>
      </c>
      <c r="C26" s="31">
        <v>1146</v>
      </c>
      <c r="D26" s="285" t="s">
        <v>136</v>
      </c>
      <c r="E26" s="286"/>
    </row>
    <row r="27" spans="2:6">
      <c r="B27" s="76" t="s">
        <v>36</v>
      </c>
      <c r="C27" s="31">
        <v>11003</v>
      </c>
      <c r="D27" s="65" t="s">
        <v>11</v>
      </c>
      <c r="E27" s="65" t="s">
        <v>12</v>
      </c>
    </row>
    <row r="28" spans="2:6" ht="36">
      <c r="B28" s="76" t="s">
        <v>37</v>
      </c>
      <c r="C28" s="66" t="s">
        <v>185</v>
      </c>
      <c r="D28" s="287"/>
      <c r="E28" s="287"/>
    </row>
    <row r="29" spans="2:6" ht="54">
      <c r="B29" s="76" t="s">
        <v>38</v>
      </c>
      <c r="C29" s="66" t="s">
        <v>186</v>
      </c>
      <c r="D29" s="288"/>
      <c r="E29" s="288"/>
    </row>
    <row r="30" spans="2:6" ht="36">
      <c r="B30" s="76" t="s">
        <v>39</v>
      </c>
      <c r="C30" s="81" t="s">
        <v>108</v>
      </c>
      <c r="D30" s="288"/>
      <c r="E30" s="288"/>
    </row>
    <row r="31" spans="2:6" ht="72">
      <c r="B31" s="76" t="s">
        <v>144</v>
      </c>
      <c r="C31" s="81" t="s">
        <v>187</v>
      </c>
      <c r="D31" s="288"/>
      <c r="E31" s="288"/>
    </row>
    <row r="32" spans="2:6">
      <c r="B32" s="292" t="s">
        <v>40</v>
      </c>
      <c r="C32" s="292"/>
      <c r="D32" s="289"/>
      <c r="E32" s="289"/>
    </row>
    <row r="33" spans="2:5">
      <c r="B33" s="78" t="s">
        <v>41</v>
      </c>
      <c r="C33" s="78"/>
      <c r="D33" s="72">
        <f>+'Havelvats 2 '!G46</f>
        <v>-1593.6999999999998</v>
      </c>
      <c r="E33" s="72">
        <v>0</v>
      </c>
    </row>
  </sheetData>
  <mergeCells count="17">
    <mergeCell ref="B20:C20"/>
    <mergeCell ref="D26:E26"/>
    <mergeCell ref="D28:D32"/>
    <mergeCell ref="E28:E32"/>
    <mergeCell ref="B32:C32"/>
    <mergeCell ref="B25:C25"/>
    <mergeCell ref="C1:E1"/>
    <mergeCell ref="C2:E2"/>
    <mergeCell ref="C3:E3"/>
    <mergeCell ref="D15:D19"/>
    <mergeCell ref="E15:E19"/>
    <mergeCell ref="B19:C19"/>
    <mergeCell ref="B5:E5"/>
    <mergeCell ref="A7:E7"/>
    <mergeCell ref="B9:E9"/>
    <mergeCell ref="B12:C12"/>
    <mergeCell ref="D13:E1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7"/>
  <sheetViews>
    <sheetView tabSelected="1" topLeftCell="A10" zoomScale="70" zoomScaleNormal="70" workbookViewId="0">
      <selection activeCell="G30" sqref="G30"/>
    </sheetView>
  </sheetViews>
  <sheetFormatPr defaultColWidth="9.296875" defaultRowHeight="18"/>
  <cols>
    <col min="1" max="4" width="18.296875" style="17" customWidth="1"/>
    <col min="5" max="6" width="14.296875" style="17" customWidth="1"/>
    <col min="7" max="7" width="18.296875" style="142" bestFit="1" customWidth="1"/>
    <col min="8" max="8" width="14.296875" style="17" customWidth="1"/>
    <col min="9" max="9" width="30.296875" style="17" customWidth="1"/>
    <col min="10" max="10" width="15.69921875" style="17" customWidth="1"/>
    <col min="11" max="11" width="11.59765625" style="17" customWidth="1"/>
    <col min="12" max="12" width="9.296875" style="17"/>
    <col min="13" max="14" width="11" style="17" bestFit="1" customWidth="1"/>
    <col min="15" max="16384" width="9.296875" style="17"/>
  </cols>
  <sheetData>
    <row r="1" spans="1:12" ht="37.5" customHeight="1">
      <c r="H1" s="213" t="s">
        <v>94</v>
      </c>
      <c r="I1" s="213"/>
    </row>
    <row r="2" spans="1:12" ht="17.350000000000001" customHeight="1">
      <c r="H2" s="223" t="s">
        <v>148</v>
      </c>
      <c r="I2" s="223"/>
    </row>
    <row r="3" spans="1:12" ht="17.350000000000001" customHeight="1">
      <c r="H3" s="223" t="s">
        <v>8</v>
      </c>
      <c r="I3" s="223"/>
    </row>
    <row r="4" spans="1:12" ht="13.5" customHeight="1">
      <c r="I4" s="170"/>
      <c r="J4" s="142"/>
      <c r="K4" s="142"/>
      <c r="L4" s="142"/>
    </row>
    <row r="5" spans="1:12" ht="42.85" customHeight="1">
      <c r="A5" s="214" t="s">
        <v>165</v>
      </c>
      <c r="B5" s="214"/>
      <c r="C5" s="214"/>
      <c r="D5" s="214"/>
      <c r="E5" s="214"/>
      <c r="F5" s="214"/>
      <c r="G5" s="214"/>
      <c r="H5" s="214"/>
      <c r="I5" s="214"/>
    </row>
    <row r="6" spans="1:12" ht="15.85" customHeight="1">
      <c r="A6" s="322"/>
      <c r="B6" s="322"/>
      <c r="C6" s="322"/>
      <c r="D6" s="322"/>
      <c r="E6" s="322"/>
      <c r="F6" s="322"/>
      <c r="G6" s="322"/>
      <c r="H6" s="322"/>
      <c r="I6" s="322"/>
    </row>
    <row r="7" spans="1:12" ht="77.45" customHeight="1">
      <c r="A7" s="323" t="s">
        <v>71</v>
      </c>
      <c r="B7" s="313" t="s">
        <v>72</v>
      </c>
      <c r="C7" s="314"/>
      <c r="D7" s="315"/>
      <c r="E7" s="323" t="s">
        <v>73</v>
      </c>
      <c r="F7" s="323" t="s">
        <v>74</v>
      </c>
      <c r="G7" s="324" t="s">
        <v>75</v>
      </c>
      <c r="H7" s="325" t="s">
        <v>115</v>
      </c>
      <c r="I7" s="326"/>
    </row>
    <row r="8" spans="1:12" ht="35.35" customHeight="1">
      <c r="A8" s="323"/>
      <c r="B8" s="316"/>
      <c r="C8" s="317"/>
      <c r="D8" s="318"/>
      <c r="E8" s="323"/>
      <c r="F8" s="323"/>
      <c r="G8" s="324"/>
      <c r="H8" s="143" t="s">
        <v>76</v>
      </c>
      <c r="I8" s="144" t="s">
        <v>77</v>
      </c>
      <c r="J8" s="106"/>
    </row>
    <row r="9" spans="1:12">
      <c r="A9" s="145">
        <v>1</v>
      </c>
      <c r="B9" s="319">
        <v>2</v>
      </c>
      <c r="C9" s="320"/>
      <c r="D9" s="321"/>
      <c r="E9" s="146">
        <v>3</v>
      </c>
      <c r="F9" s="146">
        <v>4</v>
      </c>
      <c r="G9" s="146">
        <v>5</v>
      </c>
      <c r="H9" s="146">
        <v>6</v>
      </c>
      <c r="I9" s="147">
        <v>7</v>
      </c>
      <c r="J9" s="105"/>
    </row>
    <row r="10" spans="1:12" s="18" customFormat="1" ht="45" customHeight="1">
      <c r="A10" s="307" t="s">
        <v>43</v>
      </c>
      <c r="B10" s="307"/>
      <c r="C10" s="307"/>
      <c r="D10" s="307"/>
      <c r="E10" s="307"/>
      <c r="F10" s="307"/>
      <c r="G10" s="307"/>
      <c r="H10" s="307"/>
      <c r="I10" s="114">
        <f>+I11</f>
        <v>0</v>
      </c>
      <c r="J10" s="115"/>
    </row>
    <row r="11" spans="1:12" s="89" customFormat="1">
      <c r="A11" s="141" t="s">
        <v>111</v>
      </c>
      <c r="B11" s="141" t="s">
        <v>112</v>
      </c>
      <c r="C11" s="141" t="s">
        <v>119</v>
      </c>
      <c r="D11" s="308" t="s">
        <v>120</v>
      </c>
      <c r="E11" s="309"/>
      <c r="F11" s="309"/>
      <c r="G11" s="309"/>
      <c r="H11" s="310"/>
      <c r="I11" s="99">
        <f>+I12</f>
        <v>0</v>
      </c>
    </row>
    <row r="12" spans="1:12" s="84" customFormat="1" ht="54.85" customHeight="1">
      <c r="A12" s="82" t="s">
        <v>121</v>
      </c>
      <c r="B12" s="311" t="s">
        <v>122</v>
      </c>
      <c r="C12" s="311"/>
      <c r="D12" s="311"/>
      <c r="E12" s="311"/>
      <c r="F12" s="311"/>
      <c r="G12" s="311"/>
      <c r="H12" s="311"/>
      <c r="I12" s="83">
        <f>+I13+I17</f>
        <v>0</v>
      </c>
    </row>
    <row r="13" spans="1:12" s="88" customFormat="1" ht="20.75" customHeight="1">
      <c r="A13" s="96"/>
      <c r="B13" s="306" t="s">
        <v>79</v>
      </c>
      <c r="C13" s="306"/>
      <c r="D13" s="306"/>
      <c r="E13" s="85"/>
      <c r="F13" s="85"/>
      <c r="G13" s="85"/>
      <c r="H13" s="86"/>
      <c r="I13" s="87">
        <f>SUM(I14:I16)</f>
        <v>-7479</v>
      </c>
    </row>
    <row r="14" spans="1:12" s="89" customFormat="1">
      <c r="A14" s="212" t="s">
        <v>162</v>
      </c>
      <c r="B14" s="312" t="s">
        <v>123</v>
      </c>
      <c r="C14" s="312"/>
      <c r="D14" s="312"/>
      <c r="E14" s="173" t="s">
        <v>78</v>
      </c>
      <c r="F14" s="173" t="s">
        <v>80</v>
      </c>
      <c r="G14" s="182">
        <v>5520800</v>
      </c>
      <c r="H14" s="90">
        <v>-1</v>
      </c>
      <c r="I14" s="100">
        <v>-5520.8</v>
      </c>
    </row>
    <row r="15" spans="1:12" s="89" customFormat="1">
      <c r="A15" s="174" t="s">
        <v>164</v>
      </c>
      <c r="B15" s="312" t="s">
        <v>123</v>
      </c>
      <c r="C15" s="312"/>
      <c r="D15" s="312"/>
      <c r="E15" s="173" t="s">
        <v>78</v>
      </c>
      <c r="F15" s="173" t="s">
        <v>80</v>
      </c>
      <c r="G15" s="182">
        <v>1524800</v>
      </c>
      <c r="H15" s="90">
        <v>-1</v>
      </c>
      <c r="I15" s="181">
        <v>-1524.8</v>
      </c>
    </row>
    <row r="16" spans="1:12" s="89" customFormat="1">
      <c r="A16" s="212" t="s">
        <v>163</v>
      </c>
      <c r="B16" s="312" t="s">
        <v>123</v>
      </c>
      <c r="C16" s="312"/>
      <c r="D16" s="312"/>
      <c r="E16" s="173" t="s">
        <v>78</v>
      </c>
      <c r="F16" s="173" t="s">
        <v>80</v>
      </c>
      <c r="G16" s="182"/>
      <c r="H16" s="90"/>
      <c r="I16" s="100">
        <v>-433.4</v>
      </c>
    </row>
    <row r="17" spans="1:10" s="88" customFormat="1" ht="20.75" customHeight="1">
      <c r="A17" s="96" t="s">
        <v>81</v>
      </c>
      <c r="B17" s="306" t="s">
        <v>82</v>
      </c>
      <c r="C17" s="306"/>
      <c r="D17" s="306"/>
      <c r="E17" s="85" t="s">
        <v>81</v>
      </c>
      <c r="F17" s="85" t="s">
        <v>81</v>
      </c>
      <c r="G17" s="85" t="s">
        <v>81</v>
      </c>
      <c r="H17" s="86"/>
      <c r="I17" s="87">
        <f>SUM(I18:I27)</f>
        <v>7479</v>
      </c>
    </row>
    <row r="18" spans="1:10" s="88" customFormat="1" ht="18" customHeight="1">
      <c r="A18" s="177">
        <v>71241200</v>
      </c>
      <c r="B18" s="327" t="s">
        <v>110</v>
      </c>
      <c r="C18" s="327"/>
      <c r="D18" s="327"/>
      <c r="E18" s="91" t="s">
        <v>78</v>
      </c>
      <c r="F18" s="173" t="s">
        <v>93</v>
      </c>
      <c r="G18" s="182">
        <v>7578000</v>
      </c>
      <c r="H18" s="90">
        <v>1</v>
      </c>
      <c r="I18" s="87">
        <v>7578</v>
      </c>
      <c r="J18" s="92"/>
    </row>
    <row r="19" spans="1:10" s="88" customFormat="1" ht="18" customHeight="1">
      <c r="A19" s="211" t="s">
        <v>158</v>
      </c>
      <c r="B19" s="305" t="s">
        <v>83</v>
      </c>
      <c r="C19" s="305"/>
      <c r="D19" s="305"/>
      <c r="E19" s="91" t="s">
        <v>78</v>
      </c>
      <c r="F19" s="173" t="s">
        <v>93</v>
      </c>
      <c r="G19" s="182">
        <v>105700</v>
      </c>
      <c r="H19" s="90">
        <v>-1</v>
      </c>
      <c r="I19" s="87">
        <v>-105.7</v>
      </c>
      <c r="J19" s="92"/>
    </row>
    <row r="20" spans="1:10" s="156" customFormat="1" ht="18" customHeight="1">
      <c r="A20" s="175" t="s">
        <v>161</v>
      </c>
      <c r="B20" s="328" t="s">
        <v>83</v>
      </c>
      <c r="C20" s="328"/>
      <c r="D20" s="328"/>
      <c r="E20" s="91" t="s">
        <v>78</v>
      </c>
      <c r="F20" s="173" t="s">
        <v>93</v>
      </c>
      <c r="G20" s="182">
        <v>170500</v>
      </c>
      <c r="H20" s="90">
        <v>-1</v>
      </c>
      <c r="I20" s="180">
        <v>-170.5</v>
      </c>
      <c r="J20" s="157"/>
    </row>
    <row r="21" spans="1:10" s="88" customFormat="1" ht="18" customHeight="1">
      <c r="A21" s="178" t="s">
        <v>160</v>
      </c>
      <c r="B21" s="305" t="s">
        <v>83</v>
      </c>
      <c r="C21" s="305"/>
      <c r="D21" s="305"/>
      <c r="E21" s="91" t="s">
        <v>78</v>
      </c>
      <c r="F21" s="173" t="s">
        <v>93</v>
      </c>
      <c r="G21" s="182">
        <v>161700</v>
      </c>
      <c r="H21" s="90">
        <v>-1</v>
      </c>
      <c r="I21" s="176">
        <v>-161.69999999999999</v>
      </c>
      <c r="J21" s="92"/>
    </row>
    <row r="22" spans="1:10" s="156" customFormat="1" ht="18" customHeight="1">
      <c r="A22" s="175" t="s">
        <v>159</v>
      </c>
      <c r="B22" s="328" t="s">
        <v>83</v>
      </c>
      <c r="C22" s="328"/>
      <c r="D22" s="328"/>
      <c r="E22" s="91" t="s">
        <v>78</v>
      </c>
      <c r="F22" s="173" t="s">
        <v>93</v>
      </c>
      <c r="G22" s="182">
        <v>82100</v>
      </c>
      <c r="H22" s="90">
        <v>-1</v>
      </c>
      <c r="I22" s="180">
        <v>-82.1</v>
      </c>
      <c r="J22" s="157"/>
    </row>
    <row r="23" spans="1:10" s="88" customFormat="1" ht="18" customHeight="1">
      <c r="A23" s="178">
        <v>50531140</v>
      </c>
      <c r="B23" s="305" t="s">
        <v>152</v>
      </c>
      <c r="C23" s="305"/>
      <c r="D23" s="305"/>
      <c r="E23" s="91" t="s">
        <v>78</v>
      </c>
      <c r="F23" s="173" t="s">
        <v>93</v>
      </c>
      <c r="G23" s="182">
        <v>682020</v>
      </c>
      <c r="H23" s="90">
        <v>1</v>
      </c>
      <c r="I23" s="87">
        <v>682</v>
      </c>
      <c r="J23" s="92"/>
    </row>
    <row r="24" spans="1:10" s="88" customFormat="1" ht="18" customHeight="1">
      <c r="A24" s="178" t="s">
        <v>157</v>
      </c>
      <c r="B24" s="305" t="s">
        <v>152</v>
      </c>
      <c r="C24" s="305"/>
      <c r="D24" s="305"/>
      <c r="E24" s="91" t="s">
        <v>78</v>
      </c>
      <c r="F24" s="173" t="s">
        <v>93</v>
      </c>
      <c r="G24" s="182">
        <v>37000</v>
      </c>
      <c r="H24" s="90">
        <v>-1</v>
      </c>
      <c r="I24" s="87">
        <v>-37</v>
      </c>
      <c r="J24" s="92"/>
    </row>
    <row r="25" spans="1:10" s="88" customFormat="1" ht="18" customHeight="1">
      <c r="A25" s="178" t="s">
        <v>154</v>
      </c>
      <c r="B25" s="305" t="s">
        <v>152</v>
      </c>
      <c r="C25" s="305"/>
      <c r="D25" s="305"/>
      <c r="E25" s="91" t="s">
        <v>78</v>
      </c>
      <c r="F25" s="173" t="s">
        <v>93</v>
      </c>
      <c r="G25" s="182">
        <v>125000</v>
      </c>
      <c r="H25" s="90">
        <v>-1</v>
      </c>
      <c r="I25" s="87">
        <v>-125</v>
      </c>
      <c r="J25" s="92"/>
    </row>
    <row r="26" spans="1:10" s="88" customFormat="1">
      <c r="A26" s="178" t="s">
        <v>156</v>
      </c>
      <c r="B26" s="305" t="s">
        <v>152</v>
      </c>
      <c r="C26" s="305"/>
      <c r="D26" s="305"/>
      <c r="E26" s="91" t="s">
        <v>78</v>
      </c>
      <c r="F26" s="173" t="s">
        <v>93</v>
      </c>
      <c r="G26" s="182">
        <v>84000</v>
      </c>
      <c r="H26" s="90">
        <v>-1</v>
      </c>
      <c r="I26" s="87">
        <v>-84</v>
      </c>
      <c r="J26" s="92"/>
    </row>
    <row r="27" spans="1:10" s="88" customFormat="1">
      <c r="A27" s="178" t="s">
        <v>155</v>
      </c>
      <c r="B27" s="305" t="s">
        <v>152</v>
      </c>
      <c r="C27" s="305"/>
      <c r="D27" s="305"/>
      <c r="E27" s="91" t="s">
        <v>78</v>
      </c>
      <c r="F27" s="173" t="s">
        <v>93</v>
      </c>
      <c r="G27" s="182">
        <v>15000</v>
      </c>
      <c r="H27" s="90">
        <v>-1</v>
      </c>
      <c r="I27" s="87">
        <v>-15</v>
      </c>
      <c r="J27" s="92"/>
    </row>
  </sheetData>
  <mergeCells count="29">
    <mergeCell ref="H1:I1"/>
    <mergeCell ref="B17:D17"/>
    <mergeCell ref="A10:H10"/>
    <mergeCell ref="D11:H11"/>
    <mergeCell ref="B12:H12"/>
    <mergeCell ref="B13:D13"/>
    <mergeCell ref="B14:D14"/>
    <mergeCell ref="B16:D16"/>
    <mergeCell ref="B7:D8"/>
    <mergeCell ref="B9:D9"/>
    <mergeCell ref="A5:I6"/>
    <mergeCell ref="A7:A8"/>
    <mergeCell ref="E7:E8"/>
    <mergeCell ref="F7:F8"/>
    <mergeCell ref="G7:G8"/>
    <mergeCell ref="H7:I7"/>
    <mergeCell ref="B25:D25"/>
    <mergeCell ref="B26:D26"/>
    <mergeCell ref="B27:D27"/>
    <mergeCell ref="B24:D24"/>
    <mergeCell ref="H2:I2"/>
    <mergeCell ref="H3:I3"/>
    <mergeCell ref="B23:D23"/>
    <mergeCell ref="B15:D15"/>
    <mergeCell ref="B18:D18"/>
    <mergeCell ref="B19:D19"/>
    <mergeCell ref="B21:D21"/>
    <mergeCell ref="B22:D22"/>
    <mergeCell ref="B20:D20"/>
  </mergeCells>
  <pageMargins left="0.25" right="0.25" top="0.75" bottom="0.75" header="0.3" footer="0.3"/>
  <pageSetup paperSize="9" scale="7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Havelvats 1</vt:lpstr>
      <vt:lpstr>Havelvats 2 </vt:lpstr>
      <vt:lpstr>Havelvats 3</vt:lpstr>
      <vt:lpstr>Havelvats 4</vt:lpstr>
      <vt:lpstr>Havelvats 5</vt:lpstr>
      <vt:lpstr>Havelvats 6</vt:lpstr>
      <vt:lpstr>Havelvats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https://mul2.gov.am/tasks/617545/oneclick/havelvacner.xlsx?token=5a61177386dfcc4e2dfea2684d54b2c7</cp:keywords>
  <cp:lastModifiedBy>User</cp:lastModifiedBy>
  <cp:lastPrinted>2022-02-24T08:25:43Z</cp:lastPrinted>
  <dcterms:created xsi:type="dcterms:W3CDTF">2022-01-04T07:12:58Z</dcterms:created>
  <dcterms:modified xsi:type="dcterms:W3CDTF">2022-05-20T07:56:35Z</dcterms:modified>
</cp:coreProperties>
</file>