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user files\Downloads\"/>
    </mc:Choice>
  </mc:AlternateContent>
  <xr:revisionPtr revIDLastSave="0" documentId="8_{680A12CC-AFE9-46C3-9AE0-ADBA9B2F9A6B}" xr6:coauthVersionLast="45" xr6:coauthVersionMax="45" xr10:uidLastSave="{00000000-0000-0000-0000-000000000000}"/>
  <bookViews>
    <workbookView xWindow="-120" yWindow="-120" windowWidth="21840" windowHeight="13140" tabRatio="423" xr2:uid="{00000000-000D-0000-FFFF-FFFF00000000}"/>
  </bookViews>
  <sheets>
    <sheet name="1" sheetId="37" r:id="rId1"/>
    <sheet name="2" sheetId="50" r:id="rId2"/>
    <sheet name="3" sheetId="42" r:id="rId3"/>
    <sheet name="4" sheetId="44" r:id="rId4"/>
    <sheet name="5" sheetId="48" r:id="rId5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0">'1'!$6:$8</definedName>
    <definedName name="_xlnm.Print_Titles" localSheetId="1">'2'!$8:$9</definedName>
    <definedName name="_xlnm.Print_Titles" localSheetId="2">'3'!$7:$8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37" l="1"/>
  <c r="F33" i="37"/>
  <c r="D33" i="37"/>
  <c r="G17" i="48" l="1"/>
  <c r="G16" i="48"/>
  <c r="G15" i="48"/>
  <c r="G14" i="48"/>
  <c r="G13" i="48"/>
  <c r="G12" i="48"/>
  <c r="G11" i="48" l="1"/>
  <c r="G9" i="48" l="1"/>
  <c r="G8" i="48" s="1"/>
  <c r="G10" i="48"/>
  <c r="D22" i="37"/>
  <c r="D24" i="37"/>
  <c r="D21" i="37"/>
  <c r="D23" i="37"/>
  <c r="E19" i="37"/>
  <c r="F19" i="37"/>
  <c r="H19" i="37"/>
  <c r="F25" i="37"/>
  <c r="H25" i="37"/>
  <c r="E25" i="37"/>
  <c r="G15" i="37"/>
  <c r="H15" i="37"/>
  <c r="E15" i="37"/>
  <c r="E13" i="37" l="1"/>
  <c r="E11" i="37" s="1"/>
  <c r="H13" i="37"/>
  <c r="G25" i="37"/>
  <c r="G19" i="37"/>
  <c r="F15" i="37"/>
  <c r="F13" i="37" s="1"/>
  <c r="F11" i="37" s="1"/>
  <c r="F9" i="37" s="1"/>
  <c r="H11" i="37"/>
  <c r="G13" i="37" l="1"/>
  <c r="G11" i="37" s="1"/>
  <c r="G36" i="50"/>
  <c r="G35" i="50" s="1"/>
  <c r="H36" i="50"/>
  <c r="H35" i="50" s="1"/>
  <c r="I36" i="50"/>
  <c r="I35" i="50" s="1"/>
  <c r="D17" i="37" l="1"/>
  <c r="D18" i="37"/>
  <c r="D19" i="37"/>
  <c r="D20" i="37"/>
  <c r="D25" i="37"/>
  <c r="D26" i="37"/>
  <c r="D27" i="37"/>
  <c r="D28" i="37"/>
  <c r="D29" i="37"/>
  <c r="D30" i="37"/>
  <c r="D31" i="37"/>
  <c r="D32" i="37"/>
  <c r="D27" i="42" l="1"/>
  <c r="E27" i="42"/>
  <c r="F27" i="42"/>
  <c r="D21" i="42"/>
  <c r="E21" i="42"/>
  <c r="F21" i="42"/>
  <c r="D17" i="42"/>
  <c r="E17" i="42"/>
  <c r="F17" i="42"/>
  <c r="F15" i="42" l="1"/>
  <c r="E15" i="42"/>
  <c r="D19" i="44" s="1"/>
  <c r="D15" i="42"/>
  <c r="D37" i="42" l="1"/>
  <c r="D35" i="42" s="1"/>
  <c r="D13" i="42" s="1"/>
  <c r="D11" i="42" s="1"/>
  <c r="D9" i="42" s="1"/>
  <c r="C19" i="44"/>
  <c r="D16" i="37" l="1"/>
  <c r="H9" i="37" l="1"/>
  <c r="E9" i="37"/>
  <c r="E37" i="42" l="1"/>
  <c r="E35" i="42" s="1"/>
  <c r="F37" i="42"/>
  <c r="F35" i="42" l="1"/>
  <c r="G9" i="37"/>
  <c r="E19" i="44"/>
  <c r="D15" i="37"/>
  <c r="G34" i="50" l="1"/>
  <c r="G33" i="50" s="1"/>
  <c r="G31" i="50" s="1"/>
  <c r="G30" i="50" s="1"/>
  <c r="E13" i="42"/>
  <c r="F13" i="42"/>
  <c r="C37" i="44" l="1"/>
  <c r="G29" i="50"/>
  <c r="G28" i="50" s="1"/>
  <c r="G27" i="50" s="1"/>
  <c r="G26" i="50" s="1"/>
  <c r="G24" i="50" s="1"/>
  <c r="G22" i="50" s="1"/>
  <c r="G20" i="50" s="1"/>
  <c r="G18" i="50" s="1"/>
  <c r="G16" i="50" s="1"/>
  <c r="G14" i="50" s="1"/>
  <c r="G12" i="50" s="1"/>
  <c r="G10" i="50" s="1"/>
  <c r="H34" i="50"/>
  <c r="H33" i="50" s="1"/>
  <c r="H31" i="50" s="1"/>
  <c r="H30" i="50" s="1"/>
  <c r="I34" i="50"/>
  <c r="I33" i="50" s="1"/>
  <c r="I31" i="50" s="1"/>
  <c r="I30" i="50" s="1"/>
  <c r="E11" i="42"/>
  <c r="E9" i="42" s="1"/>
  <c r="F11" i="42"/>
  <c r="F9" i="42" s="1"/>
  <c r="D13" i="37"/>
  <c r="I29" i="50" l="1"/>
  <c r="I28" i="50" s="1"/>
  <c r="I27" i="50" s="1"/>
  <c r="I26" i="50" s="1"/>
  <c r="I24" i="50" s="1"/>
  <c r="I22" i="50" s="1"/>
  <c r="I20" i="50" s="1"/>
  <c r="I18" i="50" s="1"/>
  <c r="I16" i="50" s="1"/>
  <c r="I14" i="50" s="1"/>
  <c r="I12" i="50" s="1"/>
  <c r="I10" i="50" s="1"/>
  <c r="E37" i="44"/>
  <c r="D37" i="44"/>
  <c r="H29" i="50"/>
  <c r="H28" i="50" s="1"/>
  <c r="H27" i="50" s="1"/>
  <c r="H26" i="50" s="1"/>
  <c r="H24" i="50" s="1"/>
  <c r="H22" i="50" s="1"/>
  <c r="H20" i="50" s="1"/>
  <c r="H18" i="50" s="1"/>
  <c r="H16" i="50" s="1"/>
  <c r="H14" i="50" s="1"/>
  <c r="H12" i="50" s="1"/>
  <c r="H10" i="50" s="1"/>
  <c r="D11" i="37"/>
</calcChain>
</file>

<file path=xl/sharedStrings.xml><?xml version="1.0" encoding="utf-8"?>
<sst xmlns="http://schemas.openxmlformats.org/spreadsheetml/2006/main" count="231" uniqueCount="129">
  <si>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</si>
  <si>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</si>
  <si>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</si>
  <si>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</si>
  <si>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</si>
  <si>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</si>
  <si>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</si>
  <si>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</si>
  <si>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</si>
  <si>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</si>
  <si>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</si>
  <si>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</si>
  <si>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</si>
  <si>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</si>
  <si>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</si>
  <si>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</si>
  <si>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</si>
  <si>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</si>
  <si>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</si>
  <si>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</si>
  <si>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</si>
  <si>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</si>
  <si>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</si>
  <si>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</si>
  <si>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</si>
  <si>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</si>
  <si>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</si>
  <si>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</si>
  <si>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</si>
  <si>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</si>
  <si>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</si>
  <si>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</si>
  <si>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</si>
  <si>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</si>
  <si>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</si>
  <si>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</si>
  <si>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</si>
  <si>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</si>
  <si>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</si>
  <si>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</si>
  <si>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</si>
  <si>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</si>
  <si>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</si>
  <si>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</si>
  <si>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</si>
  <si>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</si>
  <si>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</si>
  <si>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</si>
  <si>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</si>
  <si>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</si>
  <si>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</si>
  <si>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</si>
  <si>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</si>
  <si>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</si>
  <si>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>Հավելված N5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</si>
  <si>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</si>
  <si>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</si>
  <si>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N3</t>
  </si>
  <si>
    <t>Հավելված N1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</si>
  <si>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</si>
  <si>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</si>
  <si>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</si>
  <si>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</si>
  <si>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</si>
  <si>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</si>
  <si>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</si>
  <si>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</si>
  <si>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</si>
  <si>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</si>
  <si>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</si>
  <si>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</si>
  <si>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</si>
  <si>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</si>
  <si>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III. ԾԱՌԱՅՈՒԹՅՈՒՆՆԵՐ</t>
  </si>
  <si>
    <t>Մարզային նշանակության ավտոճանապարհներ, այդ թվում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</si>
  <si>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</si>
  <si>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</si>
  <si>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</si>
  <si>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</si>
  <si>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</si>
  <si>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ՀՀ կառավարություն</t>
  </si>
  <si>
    <t>ՀՀ կառավարություն</t>
  </si>
  <si>
    <t>ՀՀ ԿԱՌԱՎԱՐՈՒԹՅՈՒՆ</t>
  </si>
  <si>
    <t>Առաջին կիսամյակ</t>
  </si>
  <si>
    <t xml:space="preserve"> Ինն ամիս</t>
  </si>
  <si>
    <t>ՀՀ կառավարության 2021 թվականի</t>
  </si>
  <si>
    <t>Ցուցանիշների փոփոխությունը (ավելացումները նշված են դրական նշանով)</t>
  </si>
  <si>
    <t>Ցուցանիշների փոփոխությունը (նվազեցումները նշված են փակագծերում)</t>
  </si>
  <si>
    <t>հազ. դրամ</t>
  </si>
  <si>
    <t>դրամ</t>
  </si>
  <si>
    <t xml:space="preserve">ՀՀ կառավարության  2022 թվականի </t>
  </si>
  <si>
    <t>«ՀԱՅԱՍՏԱՆԻ ՀԱՆՐԱՊԵՏՈՒԹՅԱՆ 2022 ԹՎԱԿԱՆԻ ՊԵՏԱԿԱՆ ԲՅՈՒՋԵԻ ՄԱՍԻՆ» ՀԱՅԱՍՏԱՆԻ ՀԱՆՐԱՊԵՏՈՒԹՅԱՆ
ՕՐԵՆՔԻ N 1 ՀԱՎԵԼՎԱԾԻ N 3 ԱՂՅՈՒՍԱԿՈՒՄ ԿԱՏԱՐՎՈՂ ՓՈՓՈԽՈՒԹՅՈՒՆՆԵՐԸ ԵՎ ԼՐԱՑՈՒՄՆԵՐԸ</t>
  </si>
  <si>
    <t>Հավելված N2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</si>
  <si>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</si>
  <si>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</si>
  <si>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NN 9.1.8 և 9.1.59 ԱՂՅՈՒՍԱԿՆԵՐՈՒՄ ԿԱՏԱՐՎՈՂ ՓՈՓՈԽՈՒԹՅՈՒՆՆԵՐԸ ԵՎ ԼՐԱՑՈՒՄՆԵՐԸ</t>
  </si>
  <si>
    <t>Աղյուսակ 9.1.8</t>
  </si>
  <si>
    <t>Աղյուսակ 9.1.59</t>
  </si>
  <si>
    <t>ՀԱՅԱՍՏԱՆԻ ՀԱՆՐԱՊԵՏՈՒԹՅԱՆ ԿԱՌԱՎԱՐՈՒԹՅԱՆ 2021 ԹՎԱԿԱՆԻ ԴԵԿՏԵՄԲԵՐԻ 23-Ի N 2121-Ն ՈՐՈՇՄԱՆ N 10 ՀԱՎԵԼՎԱԾՈՒՄ ԿԱՏԱՐՎՈՂ ԼՐԱՑՈՒՄՆԵՐԸ</t>
  </si>
  <si>
    <t>2</t>
  </si>
  <si>
    <t xml:space="preserve"> ԱՅԼ ՀԻՄՆԱԿԱՆ ՄԻՋՈՑՆԵՐ</t>
  </si>
  <si>
    <t xml:space="preserve"> - Նախագծահետազոտական ծախսեր</t>
  </si>
  <si>
    <t>Բաժին</t>
  </si>
  <si>
    <t>Խումբ</t>
  </si>
  <si>
    <t>Դաս</t>
  </si>
  <si>
    <t>Միջոցա ռում</t>
  </si>
  <si>
    <t>ՀԲՄ</t>
  </si>
  <si>
    <t>Նախագծերի պատրաստում, ծախսերի գնահատում</t>
  </si>
  <si>
    <t>71241200/552</t>
  </si>
  <si>
    <t>71241200/554</t>
  </si>
  <si>
    <t>71241200/557</t>
  </si>
  <si>
    <t>71241200/558</t>
  </si>
  <si>
    <t>71241200/501</t>
  </si>
  <si>
    <t>71241200/502</t>
  </si>
  <si>
    <t>Մ-5, Երևան - Արմավիր - Թուրքիայի սահման միջպետական նշանակության ավտոճանապարհի կմ58+400-կմ63+100 հատվածի հիմնանորոգում</t>
  </si>
  <si>
    <t xml:space="preserve">Մ-15, /Մ-4/ (Վերին Պտղնի) - Մասիսի տրանսպորտային հանգույց (Երևանի շրջանց) միջպետական նշանակության ավտոճանապարհի կմ0+000-կմ8+200 հատվածի հիմնանորոգում </t>
  </si>
  <si>
    <t xml:space="preserve">Մ-15, /Մ-4/ (Վերին Պտղնի) - Մասիսի տրանսպորտային հանգույց (Երևանի շրջանց) միջպետական նշանակության ավտոճանապարհի կմ19+900-կմ29+400 հատվածի հիմնանորոգում </t>
  </si>
  <si>
    <t>Հ-1, Վ. Պտղնու տրանսպորտային հանգույց - Ջրաբեր-Հրազդան -Հրազդանի քրեակատարողական հիմնարկ հանրապետական նշանակության ավտոճանապարհի կմ33+500 - կմ37+700 հատվածի հիմնանորոգում</t>
  </si>
  <si>
    <t>Հ-3, Երևան (Ջրաշխարհ, Մ-4-ի հետ հատման տեղ)-Գառնի –Գեղարդի վանք հանրապետական նշանակության ավտոճանապարհի կմ33+500-կմ38+100 հատվածի հիմնանորոգում</t>
  </si>
  <si>
    <t>Հ-4, Երևան - Եղվարդ - Արագյուղ - Հարթավան - /Մ-3/ հանրապետական նշանակության ավտոճանապարհի կմ0+000-կմ15+600 հատվածի հիմնանորոգում</t>
  </si>
  <si>
    <t>Հ-28,/Հ-55/ - Ջրառատ – Մեղրաձոր - Հանքավան հանրապետական նշանակության ավտոճանապարհի կմ 17+000-կմ 19+000 հատվածի հիմնանորոգում</t>
  </si>
  <si>
    <t>Հ85, /Հ-1/ - Հրազդան - /Հ-55/ հանրապետական նշանակության ավտոճանապարհի կմ1+600 - կմ3+300 հատվածների հիմնանորոգում</t>
  </si>
  <si>
    <t>Տ-3-11 /Հ-15/ (Արմավիր գ.) – Նալբանդյան – Գետաշեն – Նոր Կեսարիա – /Մ-5/ ավտոճանապարհի կմ6+000-կմ10+000 հատվածի հիմնանորոգում</t>
  </si>
  <si>
    <t>Տ-3-16 Արևիկ (Տ-3-50) – /Հ-15/ (գ.Արմավիր) ավտոճանապարհի կմ0+000-կմ3+600 հատվածի հիմնանորոգում</t>
  </si>
  <si>
    <t>Տ-3-52 /Մ-5/ – Ամասիա – Նալբանդյան (Տ-3-11) – Ջանֆիդա – Փշատավան – /Հ-15/ (Արգավանդ) ավտոճանապարհի կմ14+200-կմ18+400 հատվածի հիմնանորոգում</t>
  </si>
  <si>
    <t>Տ-5-46, /Մ-6/(Ալավերդի) - Սանահին թաղամաս - Ակներ ավտոճանապարհի կմ0+000 - կմ9+300  և Տ-5-46-ից դեպի Սանահին վանական համալիր տանող հատվածների հիմնանորոգում</t>
  </si>
  <si>
    <t>Գյումրի համայնքի օղակային փողոցի կմ0+000 - կմ2+500 (Մ-7-ի հետ հատման կետ) հատվածի հիմնանորոգում</t>
  </si>
  <si>
    <t>Տ-6-3, /Հ-4/ (Արագյուղ) - /Հ-5/ ավտոճանապարհի 3.7 կմ երկարությամբ հատվածի հիմնանորոգում</t>
  </si>
  <si>
    <t>Տ-7-53, Հ-21/ (Նոր Կյանք) – Փանիկ - Արևշատ - /Հ-21/ (Մեծ Մանթաշ) ավտոճանապարհի կմ0+000 - կմ12+800 հատվածի հիմնանորոգում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</si>
</sst>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 * #,##0.00_)_€_ ;_ * \(#,##0.00\)_€_ ;_ * &quot;-&quot;??_)_€_ ;_ @_ 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\ _₽_-;\-* #,##0.00\ _₽_-;_-* &quot;-&quot;??\ _₽_-;_-@_-"/>
    <numFmt numFmtId="169" formatCode="_-* #,##0.00_р_._-;\-* #,##0.00_р_._-;_-* &quot;-&quot;??_р_._-;_-@_-"/>
    <numFmt numFmtId="170" formatCode="_ * #,##0.00_)\ _ _ ;_ * \(#,##0.00\)\ _ _ ;_ * &quot;-&quot;??_)\ _ _ ;_ @_ "/>
    <numFmt numFmtId="171" formatCode="#,##0.0"/>
  </numFmts>
  <fonts count="78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2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2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6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6" fillId="0" borderId="0">
      <alignment horizontal="left" vertical="top" wrapText="1"/>
    </xf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10" fillId="0" borderId="0"/>
    <xf numFmtId="0" fontId="11" fillId="0" borderId="0"/>
    <xf numFmtId="164" fontId="10" fillId="0" borderId="0" applyFont="0" applyFill="0" applyBorder="0" applyAlignment="0" applyProtection="0"/>
    <xf numFmtId="0" fontId="5" fillId="0" borderId="0"/>
    <xf numFmtId="43" fontId="13" fillId="0" borderId="0" applyFont="0" applyFill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5" fillId="9" borderId="0" applyNumberFormat="0" applyBorder="0" applyAlignment="0" applyProtection="0"/>
    <xf numFmtId="0" fontId="15" fillId="13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5" fillId="25" borderId="0" applyNumberFormat="0" applyBorder="0" applyAlignment="0" applyProtection="0"/>
    <xf numFmtId="0" fontId="15" fillId="29" borderId="0" applyNumberFormat="0" applyBorder="0" applyAlignment="0" applyProtection="0"/>
    <xf numFmtId="0" fontId="16" fillId="3" borderId="0" applyNumberFormat="0" applyBorder="0" applyAlignment="0" applyProtection="0"/>
    <xf numFmtId="0" fontId="17" fillId="6" borderId="17" applyNumberFormat="0" applyAlignment="0" applyProtection="0"/>
    <xf numFmtId="0" fontId="18" fillId="7" borderId="20" applyNumberFormat="0" applyAlignment="0" applyProtection="0"/>
    <xf numFmtId="0" fontId="19" fillId="0" borderId="0" applyNumberFormat="0" applyFill="0" applyBorder="0" applyAlignment="0" applyProtection="0"/>
    <xf numFmtId="0" fontId="20" fillId="2" borderId="0" applyNumberFormat="0" applyBorder="0" applyAlignment="0" applyProtection="0"/>
    <xf numFmtId="0" fontId="21" fillId="0" borderId="14" applyNumberFormat="0" applyFill="0" applyAlignment="0" applyProtection="0"/>
    <xf numFmtId="0" fontId="22" fillId="0" borderId="15" applyNumberFormat="0" applyFill="0" applyAlignment="0" applyProtection="0"/>
    <xf numFmtId="0" fontId="23" fillId="0" borderId="16" applyNumberFormat="0" applyFill="0" applyAlignment="0" applyProtection="0"/>
    <xf numFmtId="0" fontId="23" fillId="0" borderId="0" applyNumberFormat="0" applyFill="0" applyBorder="0" applyAlignment="0" applyProtection="0"/>
    <xf numFmtId="0" fontId="24" fillId="5" borderId="17" applyNumberFormat="0" applyAlignment="0" applyProtection="0"/>
    <xf numFmtId="0" fontId="25" fillId="0" borderId="19" applyNumberFormat="0" applyFill="0" applyAlignment="0" applyProtection="0"/>
    <xf numFmtId="0" fontId="26" fillId="4" borderId="0" applyNumberFormat="0" applyBorder="0" applyAlignment="0" applyProtection="0"/>
    <xf numFmtId="0" fontId="27" fillId="0" borderId="0"/>
    <xf numFmtId="0" fontId="6" fillId="0" borderId="0">
      <alignment horizontal="left" vertical="top" wrapText="1"/>
    </xf>
    <xf numFmtId="0" fontId="3" fillId="0" borderId="0"/>
    <xf numFmtId="0" fontId="28" fillId="0" borderId="0"/>
    <xf numFmtId="0" fontId="14" fillId="8" borderId="21" applyNumberFormat="0" applyFont="0" applyAlignment="0" applyProtection="0"/>
    <xf numFmtId="0" fontId="10" fillId="8" borderId="21" applyNumberFormat="0" applyFont="0" applyAlignment="0" applyProtection="0"/>
    <xf numFmtId="0" fontId="29" fillId="6" borderId="18" applyNumberFormat="0" applyAlignment="0" applyProtection="0"/>
    <xf numFmtId="9" fontId="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22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4" fillId="0" borderId="0"/>
    <xf numFmtId="0" fontId="9" fillId="0" borderId="0"/>
    <xf numFmtId="0" fontId="35" fillId="4" borderId="0" applyNumberFormat="0" applyBorder="0" applyAlignment="0" applyProtection="0"/>
    <xf numFmtId="0" fontId="12" fillId="0" borderId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37" borderId="0" applyNumberFormat="0" applyBorder="0" applyAlignment="0" applyProtection="0"/>
    <xf numFmtId="0" fontId="28" fillId="36" borderId="0" applyNumberFormat="0" applyBorder="0" applyAlignment="0" applyProtection="0"/>
    <xf numFmtId="0" fontId="28" fillId="42" borderId="0" applyNumberFormat="0" applyBorder="0" applyAlignment="0" applyProtection="0"/>
    <xf numFmtId="0" fontId="28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43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46" borderId="0" applyNumberFormat="0" applyBorder="0" applyAlignment="0" applyProtection="0"/>
    <xf numFmtId="0" fontId="36" fillId="39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38" borderId="0" applyNumberFormat="0" applyBorder="0" applyAlignment="0" applyProtection="0"/>
    <xf numFmtId="0" fontId="36" fillId="46" borderId="0" applyNumberFormat="0" applyBorder="0" applyAlignment="0" applyProtection="0"/>
    <xf numFmtId="0" fontId="36" fillId="50" borderId="0" applyNumberFormat="0" applyBorder="0" applyAlignment="0" applyProtection="0"/>
    <xf numFmtId="0" fontId="37" fillId="34" borderId="0" applyNumberFormat="0" applyBorder="0" applyAlignment="0" applyProtection="0"/>
    <xf numFmtId="0" fontId="38" fillId="51" borderId="23" applyNumberFormat="0" applyAlignment="0" applyProtection="0"/>
    <xf numFmtId="0" fontId="39" fillId="52" borderId="24" applyNumberFormat="0" applyAlignment="0" applyProtection="0"/>
    <xf numFmtId="43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35" borderId="0" applyNumberFormat="0" applyBorder="0" applyAlignment="0" applyProtection="0"/>
    <xf numFmtId="0" fontId="42" fillId="0" borderId="25" applyNumberFormat="0" applyFill="0" applyAlignment="0" applyProtection="0"/>
    <xf numFmtId="0" fontId="43" fillId="0" borderId="26" applyNumberFormat="0" applyFill="0" applyAlignment="0" applyProtection="0"/>
    <xf numFmtId="0" fontId="44" fillId="0" borderId="27" applyNumberFormat="0" applyFill="0" applyAlignment="0" applyProtection="0"/>
    <xf numFmtId="0" fontId="44" fillId="0" borderId="0" applyNumberFormat="0" applyFill="0" applyBorder="0" applyAlignment="0" applyProtection="0"/>
    <xf numFmtId="0" fontId="45" fillId="41" borderId="23" applyNumberFormat="0" applyAlignment="0" applyProtection="0"/>
    <xf numFmtId="0" fontId="46" fillId="0" borderId="28" applyNumberFormat="0" applyFill="0" applyAlignment="0" applyProtection="0"/>
    <xf numFmtId="0" fontId="47" fillId="53" borderId="0" applyNumberFormat="0" applyBorder="0" applyAlignment="0" applyProtection="0"/>
    <xf numFmtId="1" fontId="53" fillId="0" borderId="0"/>
    <xf numFmtId="1" fontId="53" fillId="0" borderId="0"/>
    <xf numFmtId="1" fontId="53" fillId="0" borderId="0"/>
    <xf numFmtId="0" fontId="10" fillId="0" borderId="0"/>
    <xf numFmtId="0" fontId="3" fillId="0" borderId="0"/>
    <xf numFmtId="0" fontId="3" fillId="0" borderId="0"/>
    <xf numFmtId="0" fontId="9" fillId="54" borderId="29" applyNumberFormat="0" applyFont="0" applyAlignment="0" applyProtection="0"/>
    <xf numFmtId="0" fontId="48" fillId="51" borderId="30" applyNumberFormat="0" applyAlignment="0" applyProtection="0"/>
    <xf numFmtId="0" fontId="52" fillId="0" borderId="0"/>
    <xf numFmtId="0" fontId="52" fillId="0" borderId="0"/>
    <xf numFmtId="0" fontId="52" fillId="0" borderId="0"/>
    <xf numFmtId="0" fontId="49" fillId="0" borderId="0" applyNumberFormat="0" applyFill="0" applyBorder="0" applyAlignment="0" applyProtection="0"/>
    <xf numFmtId="0" fontId="50" fillId="0" borderId="31" applyNumberFormat="0" applyFill="0" applyAlignment="0" applyProtection="0"/>
    <xf numFmtId="0" fontId="51" fillId="0" borderId="0" applyNumberFormat="0" applyFill="0" applyBorder="0" applyAlignment="0" applyProtection="0"/>
    <xf numFmtId="0" fontId="34" fillId="0" borderId="0"/>
    <xf numFmtId="1" fontId="53" fillId="0" borderId="0"/>
    <xf numFmtId="0" fontId="54" fillId="0" borderId="0"/>
    <xf numFmtId="0" fontId="3" fillId="0" borderId="0"/>
    <xf numFmtId="0" fontId="10" fillId="0" borderId="0"/>
    <xf numFmtId="0" fontId="6" fillId="0" borderId="0">
      <alignment horizontal="left" vertical="top" wrapText="1"/>
    </xf>
    <xf numFmtId="0" fontId="12" fillId="0" borderId="0"/>
    <xf numFmtId="0" fontId="55" fillId="0" borderId="0"/>
    <xf numFmtId="0" fontId="3" fillId="0" borderId="0"/>
    <xf numFmtId="0" fontId="3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6" fillId="0" borderId="0" applyFont="0" applyFill="0" applyBorder="0" applyAlignment="0" applyProtection="0">
      <alignment horizontal="left" vertical="top" wrapText="1"/>
    </xf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28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58" fillId="12" borderId="0" applyNumberFormat="0" applyBorder="0" applyAlignment="0" applyProtection="0"/>
    <xf numFmtId="0" fontId="58" fillId="16" borderId="0" applyNumberFormat="0" applyBorder="0" applyAlignment="0" applyProtection="0"/>
    <xf numFmtId="0" fontId="58" fillId="20" borderId="0" applyNumberFormat="0" applyBorder="0" applyAlignment="0" applyProtection="0"/>
    <xf numFmtId="0" fontId="58" fillId="24" borderId="0" applyNumberFormat="0" applyBorder="0" applyAlignment="0" applyProtection="0"/>
    <xf numFmtId="0" fontId="58" fillId="28" borderId="0" applyNumberFormat="0" applyBorder="0" applyAlignment="0" applyProtection="0"/>
    <xf numFmtId="0" fontId="58" fillId="32" borderId="0" applyNumberFormat="0" applyBorder="0" applyAlignment="0" applyProtection="0"/>
    <xf numFmtId="0" fontId="58" fillId="9" borderId="0" applyNumberFormat="0" applyBorder="0" applyAlignment="0" applyProtection="0"/>
    <xf numFmtId="0" fontId="58" fillId="13" borderId="0" applyNumberFormat="0" applyBorder="0" applyAlignment="0" applyProtection="0"/>
    <xf numFmtId="0" fontId="58" fillId="17" borderId="0" applyNumberFormat="0" applyBorder="0" applyAlignment="0" applyProtection="0"/>
    <xf numFmtId="0" fontId="58" fillId="21" borderId="0" applyNumberFormat="0" applyBorder="0" applyAlignment="0" applyProtection="0"/>
    <xf numFmtId="0" fontId="58" fillId="25" borderId="0" applyNumberFormat="0" applyBorder="0" applyAlignment="0" applyProtection="0"/>
    <xf numFmtId="0" fontId="58" fillId="29" borderId="0" applyNumberFormat="0" applyBorder="0" applyAlignment="0" applyProtection="0"/>
    <xf numFmtId="0" fontId="59" fillId="3" borderId="0" applyNumberFormat="0" applyBorder="0" applyAlignment="0" applyProtection="0"/>
    <xf numFmtId="0" fontId="60" fillId="6" borderId="17" applyNumberFormat="0" applyAlignment="0" applyProtection="0"/>
    <xf numFmtId="0" fontId="61" fillId="7" borderId="20" applyNumberFormat="0" applyAlignment="0" applyProtection="0"/>
    <xf numFmtId="0" fontId="62" fillId="0" borderId="0" applyNumberFormat="0" applyFill="0" applyBorder="0" applyAlignment="0" applyProtection="0"/>
    <xf numFmtId="0" fontId="63" fillId="2" borderId="0" applyNumberFormat="0" applyBorder="0" applyAlignment="0" applyProtection="0"/>
    <xf numFmtId="0" fontId="64" fillId="0" borderId="14" applyNumberFormat="0" applyFill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6" fillId="0" borderId="0" applyNumberFormat="0" applyFill="0" applyBorder="0" applyAlignment="0" applyProtection="0"/>
    <xf numFmtId="0" fontId="67" fillId="5" borderId="17" applyNumberFormat="0" applyAlignment="0" applyProtection="0"/>
    <xf numFmtId="0" fontId="68" fillId="0" borderId="19" applyNumberFormat="0" applyFill="0" applyAlignment="0" applyProtection="0"/>
    <xf numFmtId="0" fontId="35" fillId="4" borderId="0" applyNumberFormat="0" applyBorder="0" applyAlignment="0" applyProtection="0"/>
    <xf numFmtId="0" fontId="69" fillId="6" borderId="18" applyNumberFormat="0" applyAlignment="0" applyProtection="0"/>
    <xf numFmtId="0" fontId="57" fillId="0" borderId="0" applyNumberFormat="0" applyFill="0" applyBorder="0" applyAlignment="0" applyProtection="0"/>
    <xf numFmtId="0" fontId="70" fillId="0" borderId="22" applyNumberFormat="0" applyFill="0" applyAlignment="0" applyProtection="0"/>
    <xf numFmtId="0" fontId="71" fillId="0" borderId="0" applyNumberFormat="0" applyFill="0" applyBorder="0" applyAlignment="0" applyProtection="0"/>
  </cellStyleXfs>
  <cellXfs count="163">
    <xf numFmtId="0" fontId="0" fillId="0" borderId="0" xfId="0"/>
    <xf numFmtId="0" fontId="7" fillId="55" borderId="32" xfId="0" applyFont="1" applyFill="1" applyBorder="1" applyAlignment="1">
      <alignment horizontal="center" vertical="center" wrapText="1"/>
    </xf>
    <xf numFmtId="0" fontId="7" fillId="55" borderId="32" xfId="0" applyFont="1" applyFill="1" applyBorder="1" applyAlignment="1">
      <alignment vertical="center" wrapText="1"/>
    </xf>
    <xf numFmtId="0" fontId="53" fillId="55" borderId="0" xfId="9" applyFont="1" applyFill="1" applyAlignment="1">
      <alignment horizontal="left" vertical="top" wrapText="1"/>
    </xf>
    <xf numFmtId="0" fontId="7" fillId="55" borderId="0" xfId="9" applyFont="1" applyFill="1" applyAlignment="1">
      <alignment horizontal="left" vertical="top" wrapText="1"/>
    </xf>
    <xf numFmtId="0" fontId="7" fillId="55" borderId="0" xfId="9" applyFont="1" applyFill="1" applyAlignment="1">
      <alignment horizontal="right" vertical="top" wrapText="1"/>
    </xf>
    <xf numFmtId="0" fontId="8" fillId="55" borderId="0" xfId="8" applyFont="1" applyFill="1" applyAlignment="1">
      <alignment vertical="center" wrapText="1"/>
    </xf>
    <xf numFmtId="0" fontId="7" fillId="55" borderId="0" xfId="9" applyFont="1" applyFill="1" applyAlignment="1">
      <alignment vertical="center" wrapText="1"/>
    </xf>
    <xf numFmtId="0" fontId="7" fillId="55" borderId="0" xfId="9" applyFont="1" applyFill="1" applyAlignment="1">
      <alignment horizontal="center" vertical="top" wrapText="1"/>
    </xf>
    <xf numFmtId="0" fontId="7" fillId="55" borderId="0" xfId="9" applyFont="1" applyFill="1" applyAlignment="1">
      <alignment horizontal="center" vertical="top"/>
    </xf>
    <xf numFmtId="0" fontId="7" fillId="55" borderId="0" xfId="9" applyFont="1" applyFill="1" applyBorder="1" applyAlignment="1">
      <alignment vertical="top"/>
    </xf>
    <xf numFmtId="0" fontId="7" fillId="55" borderId="32" xfId="9" applyFont="1" applyFill="1" applyBorder="1" applyAlignment="1">
      <alignment horizontal="left" vertical="top" wrapText="1"/>
    </xf>
    <xf numFmtId="0" fontId="7" fillId="55" borderId="32" xfId="9" applyFont="1" applyFill="1" applyBorder="1" applyAlignment="1">
      <alignment vertical="top" wrapText="1"/>
    </xf>
    <xf numFmtId="0" fontId="7" fillId="55" borderId="0" xfId="9" applyFont="1" applyFill="1" applyBorder="1" applyAlignment="1">
      <alignment vertical="top" wrapText="1"/>
    </xf>
    <xf numFmtId="0" fontId="73" fillId="55" borderId="32" xfId="9" applyFont="1" applyFill="1" applyBorder="1" applyAlignment="1">
      <alignment horizontal="left" vertical="top" wrapText="1"/>
    </xf>
    <xf numFmtId="0" fontId="73" fillId="55" borderId="32" xfId="9" applyFont="1" applyFill="1" applyBorder="1" applyAlignment="1">
      <alignment vertical="top" wrapText="1"/>
    </xf>
    <xf numFmtId="0" fontId="73" fillId="55" borderId="0" xfId="9" applyFont="1" applyFill="1" applyBorder="1" applyAlignment="1">
      <alignment vertical="top" wrapText="1"/>
    </xf>
    <xf numFmtId="0" fontId="73" fillId="55" borderId="0" xfId="9" applyFont="1" applyFill="1" applyBorder="1" applyAlignment="1">
      <alignment horizontal="left" vertical="top" wrapText="1"/>
    </xf>
    <xf numFmtId="0" fontId="53" fillId="55" borderId="0" xfId="9" applyFont="1" applyFill="1" applyBorder="1" applyAlignment="1">
      <alignment horizontal="left" vertical="top" wrapText="1"/>
    </xf>
    <xf numFmtId="0" fontId="7" fillId="55" borderId="32" xfId="9" applyFont="1" applyFill="1" applyBorder="1" applyAlignment="1">
      <alignment horizontal="center" vertical="top" wrapText="1"/>
    </xf>
    <xf numFmtId="165" fontId="7" fillId="55" borderId="32" xfId="6" applyNumberFormat="1" applyFont="1" applyFill="1" applyBorder="1" applyAlignment="1">
      <alignment horizontal="right" vertical="center"/>
    </xf>
    <xf numFmtId="167" fontId="74" fillId="55" borderId="32" xfId="12" applyNumberFormat="1" applyFont="1" applyFill="1" applyBorder="1" applyAlignment="1">
      <alignment horizontal="center" vertical="center"/>
    </xf>
    <xf numFmtId="0" fontId="7" fillId="55" borderId="0" xfId="9" applyFont="1" applyFill="1" applyAlignment="1">
      <alignment horizontal="left" vertical="center"/>
    </xf>
    <xf numFmtId="0" fontId="7" fillId="55" borderId="0" xfId="9" applyFont="1" applyFill="1" applyBorder="1" applyAlignment="1">
      <alignment horizontal="left" vertical="top" wrapText="1"/>
    </xf>
    <xf numFmtId="49" fontId="7" fillId="55" borderId="0" xfId="9" applyNumberFormat="1" applyFont="1" applyFill="1" applyAlignment="1">
      <alignment horizontal="center" vertical="center" wrapText="1"/>
    </xf>
    <xf numFmtId="0" fontId="7" fillId="55" borderId="0" xfId="9" applyNumberFormat="1" applyFont="1" applyFill="1" applyAlignment="1">
      <alignment horizontal="center" vertical="center" wrapText="1"/>
    </xf>
    <xf numFmtId="39" fontId="7" fillId="55" borderId="0" xfId="9" applyNumberFormat="1" applyFont="1" applyFill="1" applyAlignment="1">
      <alignment vertical="center" wrapText="1"/>
    </xf>
    <xf numFmtId="0" fontId="7" fillId="55" borderId="0" xfId="9" applyFont="1" applyFill="1" applyAlignment="1">
      <alignment horizontal="center" vertical="center" wrapText="1"/>
    </xf>
    <xf numFmtId="49" fontId="7" fillId="55" borderId="32" xfId="9" applyNumberFormat="1" applyFont="1" applyFill="1" applyBorder="1" applyAlignment="1">
      <alignment horizontal="center" vertical="center" textRotation="90" wrapText="1"/>
    </xf>
    <xf numFmtId="39" fontId="7" fillId="55" borderId="32" xfId="9" applyNumberFormat="1" applyFont="1" applyFill="1" applyBorder="1" applyAlignment="1">
      <alignment horizontal="center" vertical="center" wrapText="1"/>
    </xf>
    <xf numFmtId="166" fontId="7" fillId="55" borderId="32" xfId="9" applyNumberFormat="1" applyFont="1" applyFill="1" applyBorder="1" applyAlignment="1">
      <alignment horizontal="center" vertical="center" wrapText="1"/>
    </xf>
    <xf numFmtId="0" fontId="7" fillId="55" borderId="32" xfId="9" applyNumberFormat="1" applyFont="1" applyFill="1" applyBorder="1" applyAlignment="1">
      <alignment horizontal="center" vertical="center" wrapText="1"/>
    </xf>
    <xf numFmtId="167" fontId="7" fillId="55" borderId="32" xfId="7" applyNumberFormat="1" applyFont="1" applyFill="1" applyBorder="1" applyAlignment="1">
      <alignment horizontal="center" vertical="center" wrapText="1"/>
    </xf>
    <xf numFmtId="171" fontId="7" fillId="55" borderId="12" xfId="9" applyNumberFormat="1" applyFont="1" applyFill="1" applyBorder="1" applyAlignment="1">
      <alignment horizontal="center" vertical="center" wrapText="1"/>
    </xf>
    <xf numFmtId="0" fontId="7" fillId="55" borderId="1" xfId="9" applyFont="1" applyFill="1" applyBorder="1" applyAlignment="1">
      <alignment horizontal="center" vertical="center" wrapText="1"/>
    </xf>
    <xf numFmtId="0" fontId="72" fillId="55" borderId="1" xfId="9" applyFont="1" applyFill="1" applyBorder="1" applyAlignment="1">
      <alignment horizontal="center" vertical="center" wrapText="1"/>
    </xf>
    <xf numFmtId="0" fontId="72" fillId="55" borderId="32" xfId="9" applyFont="1" applyFill="1" applyBorder="1" applyAlignment="1">
      <alignment horizontal="center" vertical="center" wrapText="1"/>
    </xf>
    <xf numFmtId="0" fontId="7" fillId="55" borderId="32" xfId="9" applyFont="1" applyFill="1" applyBorder="1" applyAlignment="1">
      <alignment horizontal="center" vertical="center" wrapText="1"/>
    </xf>
    <xf numFmtId="0" fontId="7" fillId="55" borderId="11" xfId="9" applyFont="1" applyFill="1" applyBorder="1" applyAlignment="1">
      <alignment horizontal="center" vertical="center" wrapText="1"/>
    </xf>
    <xf numFmtId="0" fontId="7" fillId="55" borderId="32" xfId="9" applyFont="1" applyFill="1" applyBorder="1" applyAlignment="1">
      <alignment horizontal="left" vertical="center" wrapText="1"/>
    </xf>
    <xf numFmtId="0" fontId="73" fillId="55" borderId="11" xfId="9" applyFont="1" applyFill="1" applyBorder="1" applyAlignment="1">
      <alignment horizontal="center" vertical="center" wrapText="1"/>
    </xf>
    <xf numFmtId="0" fontId="73" fillId="55" borderId="32" xfId="9" applyFont="1" applyFill="1" applyBorder="1" applyAlignment="1">
      <alignment horizontal="left" vertical="center" wrapText="1"/>
    </xf>
    <xf numFmtId="167" fontId="73" fillId="55" borderId="32" xfId="7" applyNumberFormat="1" applyFont="1" applyFill="1" applyBorder="1" applyAlignment="1">
      <alignment vertical="center" wrapText="1"/>
    </xf>
    <xf numFmtId="0" fontId="73" fillId="55" borderId="0" xfId="9" applyFont="1" applyFill="1" applyAlignment="1">
      <alignment vertical="center" wrapText="1"/>
    </xf>
    <xf numFmtId="0" fontId="73" fillId="55" borderId="11" xfId="9" applyFont="1" applyFill="1" applyBorder="1" applyAlignment="1">
      <alignment vertical="center" wrapText="1"/>
    </xf>
    <xf numFmtId="167" fontId="7" fillId="55" borderId="0" xfId="9" applyNumberFormat="1" applyFont="1" applyFill="1" applyAlignment="1">
      <alignment vertical="center" wrapText="1"/>
    </xf>
    <xf numFmtId="0" fontId="7" fillId="55" borderId="11" xfId="9" applyFont="1" applyFill="1" applyBorder="1" applyAlignment="1">
      <alignment vertical="center" wrapText="1"/>
    </xf>
    <xf numFmtId="167" fontId="7" fillId="55" borderId="32" xfId="7" applyNumberFormat="1" applyFont="1" applyFill="1" applyBorder="1" applyAlignment="1">
      <alignment vertical="center" wrapText="1"/>
    </xf>
    <xf numFmtId="166" fontId="7" fillId="55" borderId="32" xfId="118" applyNumberFormat="1" applyFont="1" applyFill="1" applyBorder="1" applyAlignment="1">
      <alignment horizontal="right" vertical="center" wrapText="1"/>
    </xf>
    <xf numFmtId="0" fontId="7" fillId="55" borderId="32" xfId="118" applyNumberFormat="1" applyFont="1" applyFill="1" applyBorder="1" applyAlignment="1">
      <alignment horizontal="center" vertical="center" wrapText="1"/>
    </xf>
    <xf numFmtId="0" fontId="7" fillId="55" borderId="11" xfId="0" applyFont="1" applyFill="1" applyBorder="1" applyAlignment="1">
      <alignment horizontal="center" vertical="center" wrapText="1"/>
    </xf>
    <xf numFmtId="167" fontId="7" fillId="55" borderId="11" xfId="7" applyNumberFormat="1" applyFont="1" applyFill="1" applyBorder="1" applyAlignment="1">
      <alignment horizontal="left" vertical="center" wrapText="1"/>
    </xf>
    <xf numFmtId="0" fontId="73" fillId="55" borderId="11" xfId="9" applyFont="1" applyFill="1" applyBorder="1" applyAlignment="1">
      <alignment horizontal="left" vertical="center" wrapText="1"/>
    </xf>
    <xf numFmtId="166" fontId="7" fillId="55" borderId="12" xfId="9" applyNumberFormat="1" applyFont="1" applyFill="1" applyBorder="1" applyAlignment="1">
      <alignment horizontal="center" vertical="center" wrapText="1"/>
    </xf>
    <xf numFmtId="167" fontId="73" fillId="55" borderId="11" xfId="7" applyNumberFormat="1" applyFont="1" applyFill="1" applyBorder="1" applyAlignment="1">
      <alignment vertical="center" wrapText="1"/>
    </xf>
    <xf numFmtId="0" fontId="7" fillId="55" borderId="0" xfId="8" applyFont="1" applyFill="1" applyAlignment="1">
      <alignment horizontal="left" vertical="center" wrapText="1"/>
    </xf>
    <xf numFmtId="0" fontId="7" fillId="55" borderId="0" xfId="8" applyFont="1" applyFill="1" applyAlignment="1">
      <alignment horizontal="center" vertical="center" wrapText="1"/>
    </xf>
    <xf numFmtId="0" fontId="7" fillId="55" borderId="32" xfId="8" applyFont="1" applyFill="1" applyBorder="1" applyAlignment="1">
      <alignment horizontal="center" vertical="center" wrapText="1"/>
    </xf>
    <xf numFmtId="0" fontId="7" fillId="55" borderId="32" xfId="8" applyFont="1" applyFill="1" applyBorder="1" applyAlignment="1">
      <alignment horizontal="left" vertical="center" wrapText="1"/>
    </xf>
    <xf numFmtId="0" fontId="7" fillId="55" borderId="32" xfId="8" applyFont="1" applyFill="1" applyBorder="1" applyAlignment="1">
      <alignment horizontal="left" vertical="center" wrapText="1" indent="2"/>
    </xf>
    <xf numFmtId="0" fontId="7" fillId="55" borderId="32" xfId="8" quotePrefix="1" applyFont="1" applyFill="1" applyBorder="1" applyAlignment="1">
      <alignment horizontal="center" vertical="center" wrapText="1"/>
    </xf>
    <xf numFmtId="167" fontId="7" fillId="55" borderId="32" xfId="7" applyNumberFormat="1" applyFont="1" applyFill="1" applyBorder="1" applyAlignment="1">
      <alignment horizontal="left" vertical="center" wrapText="1"/>
    </xf>
    <xf numFmtId="0" fontId="73" fillId="55" borderId="32" xfId="8" applyFont="1" applyFill="1" applyBorder="1" applyAlignment="1">
      <alignment horizontal="center" vertical="center" wrapText="1"/>
    </xf>
    <xf numFmtId="0" fontId="73" fillId="55" borderId="32" xfId="8" applyFont="1" applyFill="1" applyBorder="1" applyAlignment="1">
      <alignment horizontal="left" vertical="center" wrapText="1"/>
    </xf>
    <xf numFmtId="165" fontId="73" fillId="55" borderId="32" xfId="6" applyNumberFormat="1" applyFont="1" applyFill="1" applyBorder="1" applyAlignment="1">
      <alignment horizontal="right" vertical="center"/>
    </xf>
    <xf numFmtId="0" fontId="73" fillId="55" borderId="0" xfId="8" applyFont="1" applyFill="1" applyAlignment="1">
      <alignment horizontal="left" vertical="center" wrapText="1"/>
    </xf>
    <xf numFmtId="0" fontId="7" fillId="55" borderId="32" xfId="0" applyFont="1" applyFill="1" applyBorder="1" applyAlignment="1">
      <alignment horizontal="left" vertical="center" indent="2"/>
    </xf>
    <xf numFmtId="0" fontId="7" fillId="55" borderId="32" xfId="0" applyFont="1" applyFill="1" applyBorder="1" applyAlignment="1">
      <alignment horizontal="left" vertical="center" wrapText="1" indent="2"/>
    </xf>
    <xf numFmtId="49" fontId="7" fillId="55" borderId="32" xfId="0" applyNumberFormat="1" applyFont="1" applyFill="1" applyBorder="1" applyAlignment="1">
      <alignment horizontal="left" vertical="center" wrapText="1" indent="2"/>
    </xf>
    <xf numFmtId="166" fontId="7" fillId="55" borderId="32" xfId="0" applyNumberFormat="1" applyFont="1" applyFill="1" applyBorder="1" applyAlignment="1">
      <alignment horizontal="left" vertical="center" indent="2"/>
    </xf>
    <xf numFmtId="0" fontId="74" fillId="55" borderId="0" xfId="0" applyFont="1" applyFill="1" applyAlignment="1">
      <alignment horizontal="left" vertical="center" indent="2"/>
    </xf>
    <xf numFmtId="166" fontId="7" fillId="55" borderId="32" xfId="0" applyNumberFormat="1" applyFont="1" applyFill="1" applyBorder="1" applyAlignment="1">
      <alignment horizontal="right" vertical="center"/>
    </xf>
    <xf numFmtId="0" fontId="7" fillId="55" borderId="32" xfId="0" applyFont="1" applyFill="1" applyBorder="1" applyAlignment="1">
      <alignment horizontal="center" vertical="center"/>
    </xf>
    <xf numFmtId="49" fontId="7" fillId="55" borderId="32" xfId="0" applyNumberFormat="1" applyFont="1" applyFill="1" applyBorder="1" applyAlignment="1">
      <alignment horizontal="center" vertical="center" wrapText="1"/>
    </xf>
    <xf numFmtId="0" fontId="74" fillId="55" borderId="0" xfId="0" applyFont="1" applyFill="1" applyAlignment="1">
      <alignment vertical="center"/>
    </xf>
    <xf numFmtId="166" fontId="7" fillId="55" borderId="0" xfId="8" applyNumberFormat="1" applyFont="1" applyFill="1" applyAlignment="1">
      <alignment horizontal="left" vertical="center" wrapText="1"/>
    </xf>
    <xf numFmtId="0" fontId="7" fillId="55" borderId="0" xfId="8" applyFont="1" applyFill="1" applyAlignment="1">
      <alignment vertical="center" wrapText="1"/>
    </xf>
    <xf numFmtId="0" fontId="7" fillId="55" borderId="0" xfId="8" applyFont="1" applyFill="1" applyAlignment="1">
      <alignment horizontal="right" vertical="center"/>
    </xf>
    <xf numFmtId="166" fontId="7" fillId="55" borderId="0" xfId="9" applyNumberFormat="1" applyFont="1" applyFill="1" applyAlignment="1">
      <alignment horizontal="center" vertical="center" wrapText="1"/>
    </xf>
    <xf numFmtId="49" fontId="7" fillId="55" borderId="1" xfId="9" applyNumberFormat="1" applyFont="1" applyFill="1" applyBorder="1" applyAlignment="1">
      <alignment horizontal="center" vertical="center" textRotation="90" wrapText="1"/>
    </xf>
    <xf numFmtId="166" fontId="7" fillId="55" borderId="1" xfId="9" applyNumberFormat="1" applyFont="1" applyFill="1" applyBorder="1" applyAlignment="1">
      <alignment horizontal="center" vertical="center" wrapText="1"/>
    </xf>
    <xf numFmtId="0" fontId="7" fillId="55" borderId="1" xfId="9" applyNumberFormat="1" applyFont="1" applyFill="1" applyBorder="1" applyAlignment="1">
      <alignment horizontal="center" vertical="center" wrapText="1"/>
    </xf>
    <xf numFmtId="166" fontId="7" fillId="55" borderId="3" xfId="9" applyNumberFormat="1" applyFont="1" applyFill="1" applyBorder="1" applyAlignment="1">
      <alignment horizontal="center" vertical="center" wrapText="1"/>
    </xf>
    <xf numFmtId="0" fontId="7" fillId="55" borderId="11" xfId="9" applyFont="1" applyFill="1" applyBorder="1" applyAlignment="1">
      <alignment horizontal="left" vertical="center" wrapText="1"/>
    </xf>
    <xf numFmtId="167" fontId="7" fillId="55" borderId="1" xfId="7" applyNumberFormat="1" applyFont="1" applyFill="1" applyBorder="1" applyAlignment="1">
      <alignment horizontal="center" vertical="center" wrapText="1"/>
    </xf>
    <xf numFmtId="167" fontId="7" fillId="55" borderId="11" xfId="7" applyNumberFormat="1" applyFont="1" applyFill="1" applyBorder="1" applyAlignment="1">
      <alignment horizontal="center" vertical="center" wrapText="1"/>
    </xf>
    <xf numFmtId="0" fontId="7" fillId="55" borderId="32" xfId="9" applyFont="1" applyFill="1" applyBorder="1" applyAlignment="1">
      <alignment vertical="center" wrapText="1"/>
    </xf>
    <xf numFmtId="166" fontId="7" fillId="55" borderId="0" xfId="9" applyNumberFormat="1" applyFont="1" applyFill="1" applyAlignment="1">
      <alignment vertical="center" wrapText="1"/>
    </xf>
    <xf numFmtId="0" fontId="7" fillId="55" borderId="0" xfId="8" applyFont="1" applyFill="1" applyAlignment="1">
      <alignment horizontal="left" vertical="top" wrapText="1"/>
    </xf>
    <xf numFmtId="0" fontId="7" fillId="55" borderId="0" xfId="0" applyFont="1" applyFill="1" applyAlignment="1">
      <alignment vertical="center" wrapText="1"/>
    </xf>
    <xf numFmtId="167" fontId="7" fillId="55" borderId="11" xfId="7" applyNumberFormat="1" applyFont="1" applyFill="1" applyBorder="1" applyAlignment="1">
      <alignment horizontal="center" vertical="center" wrapText="1"/>
    </xf>
    <xf numFmtId="167" fontId="75" fillId="55" borderId="32" xfId="7" applyNumberFormat="1" applyFont="1" applyFill="1" applyBorder="1" applyAlignment="1">
      <alignment horizontal="center" vertical="center" wrapText="1"/>
    </xf>
    <xf numFmtId="0" fontId="7" fillId="55" borderId="32" xfId="0" applyFont="1" applyFill="1" applyBorder="1" applyAlignment="1">
      <alignment horizontal="right" vertical="center" wrapText="1"/>
    </xf>
    <xf numFmtId="167" fontId="7" fillId="55" borderId="0" xfId="0" applyNumberFormat="1" applyFont="1" applyFill="1" applyAlignment="1">
      <alignment vertical="center" wrapText="1"/>
    </xf>
    <xf numFmtId="0" fontId="7" fillId="55" borderId="0" xfId="0" applyFont="1" applyFill="1" applyAlignment="1">
      <alignment horizontal="center" vertical="center" wrapText="1"/>
    </xf>
    <xf numFmtId="0" fontId="7" fillId="55" borderId="32" xfId="0" applyFont="1" applyFill="1" applyBorder="1" applyAlignment="1">
      <alignment horizontal="left" vertical="center" wrapText="1"/>
    </xf>
    <xf numFmtId="0" fontId="7" fillId="55" borderId="32" xfId="124" applyFont="1" applyFill="1" applyBorder="1" applyAlignment="1">
      <alignment horizontal="center" vertical="center" wrapText="1"/>
    </xf>
    <xf numFmtId="0" fontId="7" fillId="55" borderId="0" xfId="0" applyFont="1" applyFill="1" applyAlignment="1">
      <alignment horizontal="right" vertical="center" wrapText="1"/>
    </xf>
    <xf numFmtId="167" fontId="7" fillId="55" borderId="0" xfId="7" applyNumberFormat="1" applyFont="1" applyFill="1" applyAlignment="1">
      <alignment vertical="center" wrapText="1"/>
    </xf>
    <xf numFmtId="0" fontId="76" fillId="55" borderId="32" xfId="0" applyFont="1" applyFill="1" applyBorder="1" applyAlignment="1">
      <alignment horizontal="left" vertical="center" wrapText="1"/>
    </xf>
    <xf numFmtId="0" fontId="76" fillId="0" borderId="32" xfId="0" applyFont="1" applyFill="1" applyBorder="1" applyAlignment="1">
      <alignment horizontal="left" vertical="center" wrapText="1"/>
    </xf>
    <xf numFmtId="0" fontId="77" fillId="55" borderId="32" xfId="0" applyFont="1" applyFill="1" applyBorder="1" applyAlignment="1">
      <alignment vertical="center" wrapText="1"/>
    </xf>
    <xf numFmtId="0" fontId="77" fillId="55" borderId="32" xfId="118" applyNumberFormat="1" applyFont="1" applyFill="1" applyBorder="1" applyAlignment="1">
      <alignment horizontal="left" vertical="center" wrapText="1"/>
    </xf>
    <xf numFmtId="0" fontId="77" fillId="55" borderId="32" xfId="118" applyNumberFormat="1" applyFont="1" applyFill="1" applyBorder="1" applyAlignment="1">
      <alignment vertical="center" wrapText="1"/>
    </xf>
    <xf numFmtId="0" fontId="75" fillId="55" borderId="32" xfId="118" applyNumberFormat="1" applyFont="1" applyFill="1" applyBorder="1" applyAlignment="1">
      <alignment horizontal="center" vertical="center" wrapText="1"/>
    </xf>
    <xf numFmtId="0" fontId="75" fillId="55" borderId="32" xfId="9" applyFont="1" applyFill="1" applyBorder="1" applyAlignment="1">
      <alignment horizontal="center" vertical="center" wrapText="1"/>
    </xf>
    <xf numFmtId="171" fontId="77" fillId="55" borderId="32" xfId="0" applyNumberFormat="1" applyFont="1" applyFill="1" applyBorder="1" applyAlignment="1">
      <alignment horizontal="center" vertical="center" wrapText="1"/>
    </xf>
    <xf numFmtId="171" fontId="76" fillId="55" borderId="32" xfId="0" applyNumberFormat="1" applyFont="1" applyFill="1" applyBorder="1" applyAlignment="1">
      <alignment horizontal="center" vertical="center" wrapText="1"/>
    </xf>
    <xf numFmtId="171" fontId="76" fillId="55" borderId="36" xfId="0" applyNumberFormat="1" applyFont="1" applyFill="1" applyBorder="1" applyAlignment="1">
      <alignment horizontal="center" vertical="center" wrapText="1"/>
    </xf>
    <xf numFmtId="171" fontId="76" fillId="55" borderId="32" xfId="0" applyNumberFormat="1" applyFont="1" applyFill="1" applyBorder="1" applyAlignment="1">
      <alignment horizontal="center" vertical="center"/>
    </xf>
    <xf numFmtId="3" fontId="77" fillId="55" borderId="32" xfId="0" applyNumberFormat="1" applyFont="1" applyFill="1" applyBorder="1" applyAlignment="1">
      <alignment horizontal="center" vertical="center" wrapText="1"/>
    </xf>
    <xf numFmtId="3" fontId="76" fillId="55" borderId="32" xfId="0" applyNumberFormat="1" applyFont="1" applyFill="1" applyBorder="1" applyAlignment="1">
      <alignment horizontal="center" vertical="center" wrapText="1"/>
    </xf>
    <xf numFmtId="3" fontId="76" fillId="55" borderId="36" xfId="0" applyNumberFormat="1" applyFont="1" applyFill="1" applyBorder="1" applyAlignment="1">
      <alignment horizontal="center" vertical="center" wrapText="1"/>
    </xf>
    <xf numFmtId="0" fontId="76" fillId="55" borderId="32" xfId="0" applyFont="1" applyFill="1" applyBorder="1" applyAlignment="1">
      <alignment horizontal="center" vertical="center"/>
    </xf>
    <xf numFmtId="0" fontId="7" fillId="55" borderId="0" xfId="9" applyNumberFormat="1" applyFont="1" applyFill="1" applyAlignment="1">
      <alignment horizontal="center" vertical="center" wrapText="1"/>
    </xf>
    <xf numFmtId="166" fontId="7" fillId="55" borderId="5" xfId="9" applyNumberFormat="1" applyFont="1" applyFill="1" applyBorder="1" applyAlignment="1">
      <alignment horizontal="right" vertical="center" wrapText="1"/>
    </xf>
    <xf numFmtId="0" fontId="7" fillId="55" borderId="8" xfId="9" applyNumberFormat="1" applyFont="1" applyFill="1" applyBorder="1" applyAlignment="1">
      <alignment horizontal="center" vertical="center" wrapText="1"/>
    </xf>
    <xf numFmtId="0" fontId="7" fillId="55" borderId="2" xfId="9" applyNumberFormat="1" applyFont="1" applyFill="1" applyBorder="1" applyAlignment="1">
      <alignment horizontal="center" vertical="center" wrapText="1"/>
    </xf>
    <xf numFmtId="0" fontId="7" fillId="55" borderId="3" xfId="9" applyNumberFormat="1" applyFont="1" applyFill="1" applyBorder="1" applyAlignment="1">
      <alignment horizontal="center" vertical="center" wrapText="1"/>
    </xf>
    <xf numFmtId="166" fontId="7" fillId="55" borderId="8" xfId="9" applyNumberFormat="1" applyFont="1" applyFill="1" applyBorder="1" applyAlignment="1">
      <alignment horizontal="center" vertical="center" wrapText="1"/>
    </xf>
    <xf numFmtId="166" fontId="7" fillId="55" borderId="3" xfId="9" applyNumberFormat="1" applyFont="1" applyFill="1" applyBorder="1" applyAlignment="1">
      <alignment horizontal="center" vertical="center" wrapText="1"/>
    </xf>
    <xf numFmtId="166" fontId="7" fillId="55" borderId="4" xfId="9" applyNumberFormat="1" applyFont="1" applyFill="1" applyBorder="1" applyAlignment="1">
      <alignment horizontal="center" vertical="center" wrapText="1"/>
    </xf>
    <xf numFmtId="166" fontId="7" fillId="55" borderId="6" xfId="9" applyNumberFormat="1" applyFont="1" applyFill="1" applyBorder="1" applyAlignment="1">
      <alignment horizontal="center" vertical="center" wrapText="1"/>
    </xf>
    <xf numFmtId="166" fontId="7" fillId="55" borderId="7" xfId="9" applyNumberFormat="1" applyFont="1" applyFill="1" applyBorder="1" applyAlignment="1">
      <alignment horizontal="center" vertical="center" wrapText="1"/>
    </xf>
    <xf numFmtId="49" fontId="7" fillId="55" borderId="1" xfId="9" applyNumberFormat="1" applyFont="1" applyFill="1" applyBorder="1" applyAlignment="1">
      <alignment horizontal="center" vertical="center" wrapText="1"/>
    </xf>
    <xf numFmtId="0" fontId="7" fillId="55" borderId="35" xfId="8" applyFont="1" applyFill="1" applyBorder="1" applyAlignment="1">
      <alignment horizontal="center" vertical="center" wrapText="1"/>
    </xf>
    <xf numFmtId="0" fontId="7" fillId="55" borderId="33" xfId="8" applyFont="1" applyFill="1" applyBorder="1" applyAlignment="1">
      <alignment horizontal="center" vertical="center" wrapText="1"/>
    </xf>
    <xf numFmtId="0" fontId="7" fillId="55" borderId="34" xfId="8" applyFont="1" applyFill="1" applyBorder="1" applyAlignment="1">
      <alignment horizontal="center" vertical="center" wrapText="1"/>
    </xf>
    <xf numFmtId="0" fontId="7" fillId="55" borderId="10" xfId="8" applyFont="1" applyFill="1" applyBorder="1" applyAlignment="1">
      <alignment horizontal="center" vertical="center" wrapText="1"/>
    </xf>
    <xf numFmtId="0" fontId="7" fillId="55" borderId="12" xfId="8" applyFont="1" applyFill="1" applyBorder="1" applyAlignment="1">
      <alignment horizontal="center" vertical="center" wrapText="1"/>
    </xf>
    <xf numFmtId="0" fontId="7" fillId="55" borderId="4" xfId="8" applyFont="1" applyFill="1" applyBorder="1" applyAlignment="1">
      <alignment horizontal="center" vertical="center" wrapText="1"/>
    </xf>
    <xf numFmtId="0" fontId="7" fillId="55" borderId="9" xfId="8" applyFont="1" applyFill="1" applyBorder="1" applyAlignment="1">
      <alignment horizontal="center" vertical="center" wrapText="1"/>
    </xf>
    <xf numFmtId="0" fontId="7" fillId="55" borderId="7" xfId="8" applyFont="1" applyFill="1" applyBorder="1" applyAlignment="1">
      <alignment horizontal="center" vertical="center" wrapText="1"/>
    </xf>
    <xf numFmtId="0" fontId="7" fillId="55" borderId="13" xfId="8" applyFont="1" applyFill="1" applyBorder="1" applyAlignment="1">
      <alignment horizontal="right" wrapText="1"/>
    </xf>
    <xf numFmtId="0" fontId="7" fillId="55" borderId="0" xfId="8" applyFont="1" applyFill="1" applyAlignment="1">
      <alignment horizontal="right" vertical="center" wrapText="1"/>
    </xf>
    <xf numFmtId="0" fontId="7" fillId="55" borderId="0" xfId="8" applyFont="1" applyFill="1" applyAlignment="1">
      <alignment horizontal="center" vertical="center" wrapText="1"/>
    </xf>
    <xf numFmtId="49" fontId="7" fillId="55" borderId="32" xfId="9" applyNumberFormat="1" applyFont="1" applyFill="1" applyBorder="1" applyAlignment="1">
      <alignment horizontal="center" vertical="center" wrapText="1"/>
    </xf>
    <xf numFmtId="0" fontId="7" fillId="55" borderId="10" xfId="9" applyNumberFormat="1" applyFont="1" applyFill="1" applyBorder="1" applyAlignment="1">
      <alignment horizontal="center" vertical="center" wrapText="1"/>
    </xf>
    <xf numFmtId="0" fontId="7" fillId="55" borderId="12" xfId="9" applyNumberFormat="1" applyFont="1" applyFill="1" applyBorder="1" applyAlignment="1">
      <alignment horizontal="center" vertical="center" wrapText="1"/>
    </xf>
    <xf numFmtId="166" fontId="7" fillId="55" borderId="9" xfId="9" applyNumberFormat="1" applyFont="1" applyFill="1" applyBorder="1" applyAlignment="1">
      <alignment horizontal="center" vertical="center" wrapText="1"/>
    </xf>
    <xf numFmtId="0" fontId="7" fillId="55" borderId="0" xfId="9" applyFont="1" applyFill="1" applyBorder="1" applyAlignment="1">
      <alignment horizontal="center" vertical="top"/>
    </xf>
    <xf numFmtId="0" fontId="7" fillId="55" borderId="0" xfId="9" applyFont="1" applyFill="1" applyBorder="1" applyAlignment="1">
      <alignment horizontal="left" vertical="top" wrapText="1"/>
    </xf>
    <xf numFmtId="0" fontId="7" fillId="55" borderId="35" xfId="9" applyFont="1" applyFill="1" applyBorder="1" applyAlignment="1">
      <alignment horizontal="left" vertical="top" wrapText="1"/>
    </xf>
    <xf numFmtId="0" fontId="7" fillId="55" borderId="34" xfId="9" applyFont="1" applyFill="1" applyBorder="1" applyAlignment="1">
      <alignment horizontal="left" vertical="top" wrapText="1"/>
    </xf>
    <xf numFmtId="0" fontId="7" fillId="55" borderId="10" xfId="9" applyFont="1" applyFill="1" applyBorder="1" applyAlignment="1">
      <alignment horizontal="center" vertical="top" wrapText="1"/>
    </xf>
    <xf numFmtId="0" fontId="7" fillId="55" borderId="2" xfId="9" applyFont="1" applyFill="1" applyBorder="1" applyAlignment="1">
      <alignment horizontal="center" vertical="top" wrapText="1"/>
    </xf>
    <xf numFmtId="0" fontId="7" fillId="55" borderId="4" xfId="9" applyFont="1" applyFill="1" applyBorder="1" applyAlignment="1">
      <alignment horizontal="center" vertical="top" wrapText="1"/>
    </xf>
    <xf numFmtId="0" fontId="7" fillId="55" borderId="9" xfId="9" applyFont="1" applyFill="1" applyBorder="1" applyAlignment="1">
      <alignment horizontal="center" vertical="top" wrapText="1"/>
    </xf>
    <xf numFmtId="0" fontId="7" fillId="55" borderId="7" xfId="9" applyFont="1" applyFill="1" applyBorder="1" applyAlignment="1">
      <alignment horizontal="center" vertical="top" wrapText="1"/>
    </xf>
    <xf numFmtId="0" fontId="7" fillId="55" borderId="0" xfId="9" applyFont="1" applyFill="1" applyAlignment="1">
      <alignment horizontal="center" vertical="top" wrapText="1"/>
    </xf>
    <xf numFmtId="0" fontId="8" fillId="55" borderId="0" xfId="8" applyFont="1" applyFill="1" applyAlignment="1">
      <alignment horizontal="right" vertical="center" wrapText="1"/>
    </xf>
    <xf numFmtId="0" fontId="7" fillId="55" borderId="32" xfId="9" applyFont="1" applyFill="1" applyBorder="1" applyAlignment="1">
      <alignment horizontal="center" vertical="top" wrapText="1"/>
    </xf>
    <xf numFmtId="0" fontId="7" fillId="55" borderId="32" xfId="9" applyFont="1" applyFill="1" applyBorder="1" applyAlignment="1">
      <alignment horizontal="left" vertical="top" wrapText="1"/>
    </xf>
    <xf numFmtId="0" fontId="75" fillId="55" borderId="32" xfId="0" applyFont="1" applyFill="1" applyBorder="1" applyAlignment="1">
      <alignment vertical="center" wrapText="1"/>
    </xf>
    <xf numFmtId="0" fontId="7" fillId="55" borderId="32" xfId="0" applyFont="1" applyFill="1" applyBorder="1" applyAlignment="1">
      <alignment vertical="center" wrapText="1"/>
    </xf>
    <xf numFmtId="0" fontId="7" fillId="55" borderId="35" xfId="0" applyFont="1" applyFill="1" applyBorder="1" applyAlignment="1">
      <alignment vertical="center" wrapText="1"/>
    </xf>
    <xf numFmtId="0" fontId="7" fillId="55" borderId="9" xfId="0" applyFont="1" applyFill="1" applyBorder="1" applyAlignment="1">
      <alignment vertical="center" wrapText="1"/>
    </xf>
    <xf numFmtId="0" fontId="7" fillId="55" borderId="34" xfId="0" applyFont="1" applyFill="1" applyBorder="1" applyAlignment="1">
      <alignment vertical="center" wrapText="1"/>
    </xf>
    <xf numFmtId="0" fontId="7" fillId="55" borderId="0" xfId="8" applyFont="1" applyFill="1" applyAlignment="1">
      <alignment horizontal="right" vertical="top" wrapText="1"/>
    </xf>
    <xf numFmtId="0" fontId="7" fillId="55" borderId="0" xfId="0" applyFont="1" applyFill="1" applyAlignment="1">
      <alignment horizontal="center" vertical="center" wrapText="1"/>
    </xf>
    <xf numFmtId="0" fontId="7" fillId="55" borderId="11" xfId="0" applyFont="1" applyFill="1" applyBorder="1" applyAlignment="1">
      <alignment horizontal="right" vertical="center" wrapText="1"/>
    </xf>
    <xf numFmtId="0" fontId="7" fillId="55" borderId="11" xfId="0" applyFont="1" applyFill="1" applyBorder="1" applyAlignment="1">
      <alignment horizontal="center" vertical="center" wrapText="1"/>
    </xf>
    <xf numFmtId="167" fontId="7" fillId="55" borderId="11" xfId="7" applyNumberFormat="1" applyFont="1" applyFill="1" applyBorder="1" applyAlignment="1">
      <alignment horizontal="center" vertical="center" wrapText="1"/>
    </xf>
  </cellXfs>
  <cellStyles count="422">
    <cellStyle name="_artabyuje" xfId="141" xr:uid="{00000000-0005-0000-0000-000000000000}"/>
    <cellStyle name="_artabyuje_3.Havelvacner_N1_12 23.01.2018" xfId="142" xr:uid="{00000000-0005-0000-0000-000001000000}"/>
    <cellStyle name="20% - Accent1 2" xfId="18" xr:uid="{00000000-0005-0000-0000-000002000000}"/>
    <cellStyle name="20% - Accent1 2 2" xfId="81" xr:uid="{00000000-0005-0000-0000-000003000000}"/>
    <cellStyle name="20% - Accent1 2 2 2" xfId="143" xr:uid="{00000000-0005-0000-0000-000004000000}"/>
    <cellStyle name="20% - Accent1 2 2 2 2" xfId="144" xr:uid="{00000000-0005-0000-0000-000005000000}"/>
    <cellStyle name="20% - Accent1 2 2 2 3" xfId="145" xr:uid="{00000000-0005-0000-0000-000006000000}"/>
    <cellStyle name="20% - Accent1 2 2 3" xfId="146" xr:uid="{00000000-0005-0000-0000-000007000000}"/>
    <cellStyle name="20% - Accent1 2 2 4" xfId="147" xr:uid="{00000000-0005-0000-0000-000008000000}"/>
    <cellStyle name="20% - Accent1 2 3" xfId="148" xr:uid="{00000000-0005-0000-0000-000009000000}"/>
    <cellStyle name="20% - Accent1 2 3 2" xfId="149" xr:uid="{00000000-0005-0000-0000-00000A000000}"/>
    <cellStyle name="20% - Accent1 2 3 3" xfId="150" xr:uid="{00000000-0005-0000-0000-00000B000000}"/>
    <cellStyle name="20% - Accent1 2 4" xfId="151" xr:uid="{00000000-0005-0000-0000-00000C000000}"/>
    <cellStyle name="20% - Accent1 2 4 2" xfId="152" xr:uid="{00000000-0005-0000-0000-00000D000000}"/>
    <cellStyle name="20% - Accent1 2 4 3" xfId="153" xr:uid="{00000000-0005-0000-0000-00000E000000}"/>
    <cellStyle name="20% - Accent1 2 5" xfId="154" xr:uid="{00000000-0005-0000-0000-00000F000000}"/>
    <cellStyle name="20% - Accent1 2 6" xfId="155" xr:uid="{00000000-0005-0000-0000-000010000000}"/>
    <cellStyle name="20% - Accent1 3" xfId="382" xr:uid="{00000000-0005-0000-0000-000011000000}"/>
    <cellStyle name="20% - Accent2 2" xfId="19" xr:uid="{00000000-0005-0000-0000-000012000000}"/>
    <cellStyle name="20% - Accent2 2 2" xfId="82" xr:uid="{00000000-0005-0000-0000-000013000000}"/>
    <cellStyle name="20% - Accent2 2 2 2" xfId="156" xr:uid="{00000000-0005-0000-0000-000014000000}"/>
    <cellStyle name="20% - Accent2 2 2 2 2" xfId="157" xr:uid="{00000000-0005-0000-0000-000015000000}"/>
    <cellStyle name="20% - Accent2 2 2 2 3" xfId="158" xr:uid="{00000000-0005-0000-0000-000016000000}"/>
    <cellStyle name="20% - Accent2 2 2 3" xfId="159" xr:uid="{00000000-0005-0000-0000-000017000000}"/>
    <cellStyle name="20% - Accent2 2 2 4" xfId="160" xr:uid="{00000000-0005-0000-0000-000018000000}"/>
    <cellStyle name="20% - Accent2 2 3" xfId="161" xr:uid="{00000000-0005-0000-0000-000019000000}"/>
    <cellStyle name="20% - Accent2 2 3 2" xfId="162" xr:uid="{00000000-0005-0000-0000-00001A000000}"/>
    <cellStyle name="20% - Accent2 2 3 3" xfId="163" xr:uid="{00000000-0005-0000-0000-00001B000000}"/>
    <cellStyle name="20% - Accent2 2 4" xfId="164" xr:uid="{00000000-0005-0000-0000-00001C000000}"/>
    <cellStyle name="20% - Accent2 2 4 2" xfId="165" xr:uid="{00000000-0005-0000-0000-00001D000000}"/>
    <cellStyle name="20% - Accent2 2 4 3" xfId="166" xr:uid="{00000000-0005-0000-0000-00001E000000}"/>
    <cellStyle name="20% - Accent2 2 5" xfId="167" xr:uid="{00000000-0005-0000-0000-00001F000000}"/>
    <cellStyle name="20% - Accent2 2 6" xfId="168" xr:uid="{00000000-0005-0000-0000-000020000000}"/>
    <cellStyle name="20% - Accent2 3" xfId="383" xr:uid="{00000000-0005-0000-0000-000021000000}"/>
    <cellStyle name="20% - Accent3 2" xfId="20" xr:uid="{00000000-0005-0000-0000-000022000000}"/>
    <cellStyle name="20% - Accent3 2 2" xfId="83" xr:uid="{00000000-0005-0000-0000-000023000000}"/>
    <cellStyle name="20% - Accent3 2 2 2" xfId="169" xr:uid="{00000000-0005-0000-0000-000024000000}"/>
    <cellStyle name="20% - Accent3 2 2 2 2" xfId="170" xr:uid="{00000000-0005-0000-0000-000025000000}"/>
    <cellStyle name="20% - Accent3 2 2 2 3" xfId="171" xr:uid="{00000000-0005-0000-0000-000026000000}"/>
    <cellStyle name="20% - Accent3 2 2 3" xfId="172" xr:uid="{00000000-0005-0000-0000-000027000000}"/>
    <cellStyle name="20% - Accent3 2 2 4" xfId="173" xr:uid="{00000000-0005-0000-0000-000028000000}"/>
    <cellStyle name="20% - Accent3 2 3" xfId="174" xr:uid="{00000000-0005-0000-0000-000029000000}"/>
    <cellStyle name="20% - Accent3 2 3 2" xfId="175" xr:uid="{00000000-0005-0000-0000-00002A000000}"/>
    <cellStyle name="20% - Accent3 2 3 3" xfId="176" xr:uid="{00000000-0005-0000-0000-00002B000000}"/>
    <cellStyle name="20% - Accent3 2 4" xfId="177" xr:uid="{00000000-0005-0000-0000-00002C000000}"/>
    <cellStyle name="20% - Accent3 2 4 2" xfId="178" xr:uid="{00000000-0005-0000-0000-00002D000000}"/>
    <cellStyle name="20% - Accent3 2 4 3" xfId="179" xr:uid="{00000000-0005-0000-0000-00002E000000}"/>
    <cellStyle name="20% - Accent3 2 5" xfId="180" xr:uid="{00000000-0005-0000-0000-00002F000000}"/>
    <cellStyle name="20% - Accent3 2 6" xfId="181" xr:uid="{00000000-0005-0000-0000-000030000000}"/>
    <cellStyle name="20% - Accent3 3" xfId="384" xr:uid="{00000000-0005-0000-0000-000031000000}"/>
    <cellStyle name="20% - Accent4 2" xfId="21" xr:uid="{00000000-0005-0000-0000-000032000000}"/>
    <cellStyle name="20% - Accent4 2 2" xfId="84" xr:uid="{00000000-0005-0000-0000-000033000000}"/>
    <cellStyle name="20% - Accent4 2 2 2" xfId="182" xr:uid="{00000000-0005-0000-0000-000034000000}"/>
    <cellStyle name="20% - Accent4 2 2 2 2" xfId="183" xr:uid="{00000000-0005-0000-0000-000035000000}"/>
    <cellStyle name="20% - Accent4 2 2 2 3" xfId="184" xr:uid="{00000000-0005-0000-0000-000036000000}"/>
    <cellStyle name="20% - Accent4 2 2 3" xfId="185" xr:uid="{00000000-0005-0000-0000-000037000000}"/>
    <cellStyle name="20% - Accent4 2 2 4" xfId="186" xr:uid="{00000000-0005-0000-0000-000038000000}"/>
    <cellStyle name="20% - Accent4 2 3" xfId="187" xr:uid="{00000000-0005-0000-0000-000039000000}"/>
    <cellStyle name="20% - Accent4 2 3 2" xfId="188" xr:uid="{00000000-0005-0000-0000-00003A000000}"/>
    <cellStyle name="20% - Accent4 2 3 3" xfId="189" xr:uid="{00000000-0005-0000-0000-00003B000000}"/>
    <cellStyle name="20% - Accent4 2 4" xfId="190" xr:uid="{00000000-0005-0000-0000-00003C000000}"/>
    <cellStyle name="20% - Accent4 2 4 2" xfId="191" xr:uid="{00000000-0005-0000-0000-00003D000000}"/>
    <cellStyle name="20% - Accent4 2 4 3" xfId="192" xr:uid="{00000000-0005-0000-0000-00003E000000}"/>
    <cellStyle name="20% - Accent4 2 5" xfId="193" xr:uid="{00000000-0005-0000-0000-00003F000000}"/>
    <cellStyle name="20% - Accent4 2 6" xfId="194" xr:uid="{00000000-0005-0000-0000-000040000000}"/>
    <cellStyle name="20% - Accent4 3" xfId="385" xr:uid="{00000000-0005-0000-0000-000041000000}"/>
    <cellStyle name="20% - Accent5 2" xfId="22" xr:uid="{00000000-0005-0000-0000-000042000000}"/>
    <cellStyle name="20% - Accent5 2 2" xfId="85" xr:uid="{00000000-0005-0000-0000-000043000000}"/>
    <cellStyle name="20% - Accent5 2 2 2" xfId="195" xr:uid="{00000000-0005-0000-0000-000044000000}"/>
    <cellStyle name="20% - Accent5 2 2 2 2" xfId="196" xr:uid="{00000000-0005-0000-0000-000045000000}"/>
    <cellStyle name="20% - Accent5 2 2 2 3" xfId="197" xr:uid="{00000000-0005-0000-0000-000046000000}"/>
    <cellStyle name="20% - Accent5 2 2 3" xfId="198" xr:uid="{00000000-0005-0000-0000-000047000000}"/>
    <cellStyle name="20% - Accent5 2 2 4" xfId="199" xr:uid="{00000000-0005-0000-0000-000048000000}"/>
    <cellStyle name="20% - Accent5 2 3" xfId="200" xr:uid="{00000000-0005-0000-0000-000049000000}"/>
    <cellStyle name="20% - Accent5 2 3 2" xfId="201" xr:uid="{00000000-0005-0000-0000-00004A000000}"/>
    <cellStyle name="20% - Accent5 2 3 3" xfId="202" xr:uid="{00000000-0005-0000-0000-00004B000000}"/>
    <cellStyle name="20% - Accent5 2 4" xfId="203" xr:uid="{00000000-0005-0000-0000-00004C000000}"/>
    <cellStyle name="20% - Accent5 2 4 2" xfId="204" xr:uid="{00000000-0005-0000-0000-00004D000000}"/>
    <cellStyle name="20% - Accent5 2 4 3" xfId="205" xr:uid="{00000000-0005-0000-0000-00004E000000}"/>
    <cellStyle name="20% - Accent5 2 5" xfId="206" xr:uid="{00000000-0005-0000-0000-00004F000000}"/>
    <cellStyle name="20% - Accent5 2 6" xfId="207" xr:uid="{00000000-0005-0000-0000-000050000000}"/>
    <cellStyle name="20% - Accent5 3" xfId="386" xr:uid="{00000000-0005-0000-0000-000051000000}"/>
    <cellStyle name="20% - Accent6 2" xfId="23" xr:uid="{00000000-0005-0000-0000-000052000000}"/>
    <cellStyle name="20% - Accent6 2 2" xfId="86" xr:uid="{00000000-0005-0000-0000-000053000000}"/>
    <cellStyle name="20% - Accent6 2 2 2" xfId="208" xr:uid="{00000000-0005-0000-0000-000054000000}"/>
    <cellStyle name="20% - Accent6 2 2 2 2" xfId="209" xr:uid="{00000000-0005-0000-0000-000055000000}"/>
    <cellStyle name="20% - Accent6 2 2 2 3" xfId="210" xr:uid="{00000000-0005-0000-0000-000056000000}"/>
    <cellStyle name="20% - Accent6 2 2 3" xfId="211" xr:uid="{00000000-0005-0000-0000-000057000000}"/>
    <cellStyle name="20% - Accent6 2 2 4" xfId="212" xr:uid="{00000000-0005-0000-0000-000058000000}"/>
    <cellStyle name="20% - Accent6 2 3" xfId="213" xr:uid="{00000000-0005-0000-0000-000059000000}"/>
    <cellStyle name="20% - Accent6 2 3 2" xfId="214" xr:uid="{00000000-0005-0000-0000-00005A000000}"/>
    <cellStyle name="20% - Accent6 2 3 3" xfId="215" xr:uid="{00000000-0005-0000-0000-00005B000000}"/>
    <cellStyle name="20% - Accent6 2 4" xfId="216" xr:uid="{00000000-0005-0000-0000-00005C000000}"/>
    <cellStyle name="20% - Accent6 2 4 2" xfId="217" xr:uid="{00000000-0005-0000-0000-00005D000000}"/>
    <cellStyle name="20% - Accent6 2 4 3" xfId="218" xr:uid="{00000000-0005-0000-0000-00005E000000}"/>
    <cellStyle name="20% - Accent6 2 5" xfId="219" xr:uid="{00000000-0005-0000-0000-00005F000000}"/>
    <cellStyle name="20% - Accent6 2 6" xfId="220" xr:uid="{00000000-0005-0000-0000-000060000000}"/>
    <cellStyle name="20% - Accent6 3" xfId="387" xr:uid="{00000000-0005-0000-0000-000061000000}"/>
    <cellStyle name="40% - Accent1 2" xfId="24" xr:uid="{00000000-0005-0000-0000-000062000000}"/>
    <cellStyle name="40% - Accent1 2 2" xfId="87" xr:uid="{00000000-0005-0000-0000-000063000000}"/>
    <cellStyle name="40% - Accent1 2 2 2" xfId="221" xr:uid="{00000000-0005-0000-0000-000064000000}"/>
    <cellStyle name="40% - Accent1 2 2 2 2" xfId="222" xr:uid="{00000000-0005-0000-0000-000065000000}"/>
    <cellStyle name="40% - Accent1 2 2 2 3" xfId="223" xr:uid="{00000000-0005-0000-0000-000066000000}"/>
    <cellStyle name="40% - Accent1 2 2 3" xfId="224" xr:uid="{00000000-0005-0000-0000-000067000000}"/>
    <cellStyle name="40% - Accent1 2 2 4" xfId="225" xr:uid="{00000000-0005-0000-0000-000068000000}"/>
    <cellStyle name="40% - Accent1 2 3" xfId="226" xr:uid="{00000000-0005-0000-0000-000069000000}"/>
    <cellStyle name="40% - Accent1 2 3 2" xfId="227" xr:uid="{00000000-0005-0000-0000-00006A000000}"/>
    <cellStyle name="40% - Accent1 2 3 3" xfId="228" xr:uid="{00000000-0005-0000-0000-00006B000000}"/>
    <cellStyle name="40% - Accent1 2 4" xfId="229" xr:uid="{00000000-0005-0000-0000-00006C000000}"/>
    <cellStyle name="40% - Accent1 2 4 2" xfId="230" xr:uid="{00000000-0005-0000-0000-00006D000000}"/>
    <cellStyle name="40% - Accent1 2 4 3" xfId="231" xr:uid="{00000000-0005-0000-0000-00006E000000}"/>
    <cellStyle name="40% - Accent1 2 5" xfId="232" xr:uid="{00000000-0005-0000-0000-00006F000000}"/>
    <cellStyle name="40% - Accent1 2 6" xfId="233" xr:uid="{00000000-0005-0000-0000-000070000000}"/>
    <cellStyle name="40% - Accent1 3" xfId="388" xr:uid="{00000000-0005-0000-0000-000071000000}"/>
    <cellStyle name="40% - Accent2 2" xfId="25" xr:uid="{00000000-0005-0000-0000-000072000000}"/>
    <cellStyle name="40% - Accent2 2 2" xfId="88" xr:uid="{00000000-0005-0000-0000-000073000000}"/>
    <cellStyle name="40% - Accent2 2 2 2" xfId="234" xr:uid="{00000000-0005-0000-0000-000074000000}"/>
    <cellStyle name="40% - Accent2 2 2 2 2" xfId="235" xr:uid="{00000000-0005-0000-0000-000075000000}"/>
    <cellStyle name="40% - Accent2 2 2 2 3" xfId="236" xr:uid="{00000000-0005-0000-0000-000076000000}"/>
    <cellStyle name="40% - Accent2 2 2 3" xfId="237" xr:uid="{00000000-0005-0000-0000-000077000000}"/>
    <cellStyle name="40% - Accent2 2 2 4" xfId="238" xr:uid="{00000000-0005-0000-0000-000078000000}"/>
    <cellStyle name="40% - Accent2 2 3" xfId="239" xr:uid="{00000000-0005-0000-0000-000079000000}"/>
    <cellStyle name="40% - Accent2 2 3 2" xfId="240" xr:uid="{00000000-0005-0000-0000-00007A000000}"/>
    <cellStyle name="40% - Accent2 2 3 3" xfId="241" xr:uid="{00000000-0005-0000-0000-00007B000000}"/>
    <cellStyle name="40% - Accent2 2 4" xfId="242" xr:uid="{00000000-0005-0000-0000-00007C000000}"/>
    <cellStyle name="40% - Accent2 2 4 2" xfId="243" xr:uid="{00000000-0005-0000-0000-00007D000000}"/>
    <cellStyle name="40% - Accent2 2 4 3" xfId="244" xr:uid="{00000000-0005-0000-0000-00007E000000}"/>
    <cellStyle name="40% - Accent2 2 5" xfId="245" xr:uid="{00000000-0005-0000-0000-00007F000000}"/>
    <cellStyle name="40% - Accent2 2 6" xfId="246" xr:uid="{00000000-0005-0000-0000-000080000000}"/>
    <cellStyle name="40% - Accent2 3" xfId="389" xr:uid="{00000000-0005-0000-0000-000081000000}"/>
    <cellStyle name="40% - Accent3 2" xfId="26" xr:uid="{00000000-0005-0000-0000-000082000000}"/>
    <cellStyle name="40% - Accent3 2 2" xfId="89" xr:uid="{00000000-0005-0000-0000-000083000000}"/>
    <cellStyle name="40% - Accent3 2 2 2" xfId="247" xr:uid="{00000000-0005-0000-0000-000084000000}"/>
    <cellStyle name="40% - Accent3 2 2 2 2" xfId="248" xr:uid="{00000000-0005-0000-0000-000085000000}"/>
    <cellStyle name="40% - Accent3 2 2 2 3" xfId="249" xr:uid="{00000000-0005-0000-0000-000086000000}"/>
    <cellStyle name="40% - Accent3 2 2 3" xfId="250" xr:uid="{00000000-0005-0000-0000-000087000000}"/>
    <cellStyle name="40% - Accent3 2 2 4" xfId="251" xr:uid="{00000000-0005-0000-0000-000088000000}"/>
    <cellStyle name="40% - Accent3 2 3" xfId="252" xr:uid="{00000000-0005-0000-0000-000089000000}"/>
    <cellStyle name="40% - Accent3 2 3 2" xfId="253" xr:uid="{00000000-0005-0000-0000-00008A000000}"/>
    <cellStyle name="40% - Accent3 2 3 3" xfId="254" xr:uid="{00000000-0005-0000-0000-00008B000000}"/>
    <cellStyle name="40% - Accent3 2 4" xfId="255" xr:uid="{00000000-0005-0000-0000-00008C000000}"/>
    <cellStyle name="40% - Accent3 2 4 2" xfId="256" xr:uid="{00000000-0005-0000-0000-00008D000000}"/>
    <cellStyle name="40% - Accent3 2 4 3" xfId="257" xr:uid="{00000000-0005-0000-0000-00008E000000}"/>
    <cellStyle name="40% - Accent3 2 5" xfId="258" xr:uid="{00000000-0005-0000-0000-00008F000000}"/>
    <cellStyle name="40% - Accent3 2 6" xfId="259" xr:uid="{00000000-0005-0000-0000-000090000000}"/>
    <cellStyle name="40% - Accent3 3" xfId="390" xr:uid="{00000000-0005-0000-0000-000091000000}"/>
    <cellStyle name="40% - Accent4 2" xfId="27" xr:uid="{00000000-0005-0000-0000-000092000000}"/>
    <cellStyle name="40% - Accent4 2 2" xfId="90" xr:uid="{00000000-0005-0000-0000-000093000000}"/>
    <cellStyle name="40% - Accent4 2 2 2" xfId="260" xr:uid="{00000000-0005-0000-0000-000094000000}"/>
    <cellStyle name="40% - Accent4 2 2 2 2" xfId="261" xr:uid="{00000000-0005-0000-0000-000095000000}"/>
    <cellStyle name="40% - Accent4 2 2 2 3" xfId="262" xr:uid="{00000000-0005-0000-0000-000096000000}"/>
    <cellStyle name="40% - Accent4 2 2 3" xfId="263" xr:uid="{00000000-0005-0000-0000-000097000000}"/>
    <cellStyle name="40% - Accent4 2 2 4" xfId="264" xr:uid="{00000000-0005-0000-0000-000098000000}"/>
    <cellStyle name="40% - Accent4 2 3" xfId="265" xr:uid="{00000000-0005-0000-0000-000099000000}"/>
    <cellStyle name="40% - Accent4 2 3 2" xfId="266" xr:uid="{00000000-0005-0000-0000-00009A000000}"/>
    <cellStyle name="40% - Accent4 2 3 3" xfId="267" xr:uid="{00000000-0005-0000-0000-00009B000000}"/>
    <cellStyle name="40% - Accent4 2 4" xfId="268" xr:uid="{00000000-0005-0000-0000-00009C000000}"/>
    <cellStyle name="40% - Accent4 2 4 2" xfId="269" xr:uid="{00000000-0005-0000-0000-00009D000000}"/>
    <cellStyle name="40% - Accent4 2 4 3" xfId="270" xr:uid="{00000000-0005-0000-0000-00009E000000}"/>
    <cellStyle name="40% - Accent4 2 5" xfId="271" xr:uid="{00000000-0005-0000-0000-00009F000000}"/>
    <cellStyle name="40% - Accent4 2 6" xfId="272" xr:uid="{00000000-0005-0000-0000-0000A0000000}"/>
    <cellStyle name="40% - Accent4 3" xfId="391" xr:uid="{00000000-0005-0000-0000-0000A1000000}"/>
    <cellStyle name="40% - Accent5 2" xfId="28" xr:uid="{00000000-0005-0000-0000-0000A2000000}"/>
    <cellStyle name="40% - Accent5 2 2" xfId="91" xr:uid="{00000000-0005-0000-0000-0000A3000000}"/>
    <cellStyle name="40% - Accent5 2 2 2" xfId="273" xr:uid="{00000000-0005-0000-0000-0000A4000000}"/>
    <cellStyle name="40% - Accent5 2 2 2 2" xfId="274" xr:uid="{00000000-0005-0000-0000-0000A5000000}"/>
    <cellStyle name="40% - Accent5 2 2 2 3" xfId="275" xr:uid="{00000000-0005-0000-0000-0000A6000000}"/>
    <cellStyle name="40% - Accent5 2 2 3" xfId="276" xr:uid="{00000000-0005-0000-0000-0000A7000000}"/>
    <cellStyle name="40% - Accent5 2 2 4" xfId="277" xr:uid="{00000000-0005-0000-0000-0000A8000000}"/>
    <cellStyle name="40% - Accent5 2 3" xfId="278" xr:uid="{00000000-0005-0000-0000-0000A9000000}"/>
    <cellStyle name="40% - Accent5 2 3 2" xfId="279" xr:uid="{00000000-0005-0000-0000-0000AA000000}"/>
    <cellStyle name="40% - Accent5 2 3 3" xfId="280" xr:uid="{00000000-0005-0000-0000-0000AB000000}"/>
    <cellStyle name="40% - Accent5 2 4" xfId="281" xr:uid="{00000000-0005-0000-0000-0000AC000000}"/>
    <cellStyle name="40% - Accent5 2 4 2" xfId="282" xr:uid="{00000000-0005-0000-0000-0000AD000000}"/>
    <cellStyle name="40% - Accent5 2 4 3" xfId="283" xr:uid="{00000000-0005-0000-0000-0000AE000000}"/>
    <cellStyle name="40% - Accent5 2 5" xfId="284" xr:uid="{00000000-0005-0000-0000-0000AF000000}"/>
    <cellStyle name="40% - Accent5 2 6" xfId="285" xr:uid="{00000000-0005-0000-0000-0000B0000000}"/>
    <cellStyle name="40% - Accent5 3" xfId="392" xr:uid="{00000000-0005-0000-0000-0000B1000000}"/>
    <cellStyle name="40% - Accent6 2" xfId="29" xr:uid="{00000000-0005-0000-0000-0000B2000000}"/>
    <cellStyle name="40% - Accent6 2 2" xfId="92" xr:uid="{00000000-0005-0000-0000-0000B3000000}"/>
    <cellStyle name="40% - Accent6 2 2 2" xfId="286" xr:uid="{00000000-0005-0000-0000-0000B4000000}"/>
    <cellStyle name="40% - Accent6 2 2 2 2" xfId="287" xr:uid="{00000000-0005-0000-0000-0000B5000000}"/>
    <cellStyle name="40% - Accent6 2 2 2 3" xfId="288" xr:uid="{00000000-0005-0000-0000-0000B6000000}"/>
    <cellStyle name="40% - Accent6 2 2 3" xfId="289" xr:uid="{00000000-0005-0000-0000-0000B7000000}"/>
    <cellStyle name="40% - Accent6 2 2 4" xfId="290" xr:uid="{00000000-0005-0000-0000-0000B8000000}"/>
    <cellStyle name="40% - Accent6 2 3" xfId="291" xr:uid="{00000000-0005-0000-0000-0000B9000000}"/>
    <cellStyle name="40% - Accent6 2 3 2" xfId="292" xr:uid="{00000000-0005-0000-0000-0000BA000000}"/>
    <cellStyle name="40% - Accent6 2 3 3" xfId="293" xr:uid="{00000000-0005-0000-0000-0000BB000000}"/>
    <cellStyle name="40% - Accent6 2 4" xfId="294" xr:uid="{00000000-0005-0000-0000-0000BC000000}"/>
    <cellStyle name="40% - Accent6 2 4 2" xfId="295" xr:uid="{00000000-0005-0000-0000-0000BD000000}"/>
    <cellStyle name="40% - Accent6 2 4 3" xfId="296" xr:uid="{00000000-0005-0000-0000-0000BE000000}"/>
    <cellStyle name="40% - Accent6 2 5" xfId="297" xr:uid="{00000000-0005-0000-0000-0000BF000000}"/>
    <cellStyle name="40% - Accent6 2 6" xfId="298" xr:uid="{00000000-0005-0000-0000-0000C0000000}"/>
    <cellStyle name="40% - Accent6 3" xfId="393" xr:uid="{00000000-0005-0000-0000-0000C1000000}"/>
    <cellStyle name="60% - Accent1 2" xfId="30" xr:uid="{00000000-0005-0000-0000-0000C2000000}"/>
    <cellStyle name="60% - Accent1 2 2" xfId="93" xr:uid="{00000000-0005-0000-0000-0000C3000000}"/>
    <cellStyle name="60% - Accent1 3" xfId="394" xr:uid="{00000000-0005-0000-0000-0000C4000000}"/>
    <cellStyle name="60% - Accent2 2" xfId="31" xr:uid="{00000000-0005-0000-0000-0000C5000000}"/>
    <cellStyle name="60% - Accent2 2 2" xfId="94" xr:uid="{00000000-0005-0000-0000-0000C6000000}"/>
    <cellStyle name="60% - Accent2 3" xfId="395" xr:uid="{00000000-0005-0000-0000-0000C7000000}"/>
    <cellStyle name="60% - Accent3 2" xfId="32" xr:uid="{00000000-0005-0000-0000-0000C8000000}"/>
    <cellStyle name="60% - Accent3 2 2" xfId="95" xr:uid="{00000000-0005-0000-0000-0000C9000000}"/>
    <cellStyle name="60% - Accent3 3" xfId="396" xr:uid="{00000000-0005-0000-0000-0000CA000000}"/>
    <cellStyle name="60% - Accent4 2" xfId="33" xr:uid="{00000000-0005-0000-0000-0000CB000000}"/>
    <cellStyle name="60% - Accent4 2 2" xfId="96" xr:uid="{00000000-0005-0000-0000-0000CC000000}"/>
    <cellStyle name="60% - Accent4 3" xfId="397" xr:uid="{00000000-0005-0000-0000-0000CD000000}"/>
    <cellStyle name="60% - Accent5 2" xfId="34" xr:uid="{00000000-0005-0000-0000-0000CE000000}"/>
    <cellStyle name="60% - Accent5 2 2" xfId="97" xr:uid="{00000000-0005-0000-0000-0000CF000000}"/>
    <cellStyle name="60% - Accent5 3" xfId="398" xr:uid="{00000000-0005-0000-0000-0000D0000000}"/>
    <cellStyle name="60% - Accent6 2" xfId="35" xr:uid="{00000000-0005-0000-0000-0000D1000000}"/>
    <cellStyle name="60% - Accent6 2 2" xfId="98" xr:uid="{00000000-0005-0000-0000-0000D2000000}"/>
    <cellStyle name="60% - Accent6 3" xfId="399" xr:uid="{00000000-0005-0000-0000-0000D3000000}"/>
    <cellStyle name="Accent1 2" xfId="36" xr:uid="{00000000-0005-0000-0000-0000D4000000}"/>
    <cellStyle name="Accent1 2 2" xfId="99" xr:uid="{00000000-0005-0000-0000-0000D5000000}"/>
    <cellStyle name="Accent1 3" xfId="400" xr:uid="{00000000-0005-0000-0000-0000D6000000}"/>
    <cellStyle name="Accent2 2" xfId="37" xr:uid="{00000000-0005-0000-0000-0000D7000000}"/>
    <cellStyle name="Accent2 2 2" xfId="100" xr:uid="{00000000-0005-0000-0000-0000D8000000}"/>
    <cellStyle name="Accent2 3" xfId="401" xr:uid="{00000000-0005-0000-0000-0000D9000000}"/>
    <cellStyle name="Accent3 2" xfId="38" xr:uid="{00000000-0005-0000-0000-0000DA000000}"/>
    <cellStyle name="Accent3 2 2" xfId="101" xr:uid="{00000000-0005-0000-0000-0000DB000000}"/>
    <cellStyle name="Accent3 3" xfId="402" xr:uid="{00000000-0005-0000-0000-0000DC000000}"/>
    <cellStyle name="Accent4 2" xfId="39" xr:uid="{00000000-0005-0000-0000-0000DD000000}"/>
    <cellStyle name="Accent4 2 2" xfId="102" xr:uid="{00000000-0005-0000-0000-0000DE000000}"/>
    <cellStyle name="Accent4 3" xfId="403" xr:uid="{00000000-0005-0000-0000-0000DF000000}"/>
    <cellStyle name="Accent5 2" xfId="40" xr:uid="{00000000-0005-0000-0000-0000E0000000}"/>
    <cellStyle name="Accent5 2 2" xfId="103" xr:uid="{00000000-0005-0000-0000-0000E1000000}"/>
    <cellStyle name="Accent5 3" xfId="404" xr:uid="{00000000-0005-0000-0000-0000E2000000}"/>
    <cellStyle name="Accent6 2" xfId="41" xr:uid="{00000000-0005-0000-0000-0000E3000000}"/>
    <cellStyle name="Accent6 2 2" xfId="104" xr:uid="{00000000-0005-0000-0000-0000E4000000}"/>
    <cellStyle name="Accent6 3" xfId="405" xr:uid="{00000000-0005-0000-0000-0000E5000000}"/>
    <cellStyle name="Bad 2" xfId="42" xr:uid="{00000000-0005-0000-0000-0000E6000000}"/>
    <cellStyle name="Bad 2 2" xfId="105" xr:uid="{00000000-0005-0000-0000-0000E7000000}"/>
    <cellStyle name="Bad 3" xfId="406" xr:uid="{00000000-0005-0000-0000-0000E8000000}"/>
    <cellStyle name="Calculation 2" xfId="43" xr:uid="{00000000-0005-0000-0000-0000E9000000}"/>
    <cellStyle name="Calculation 2 2" xfId="106" xr:uid="{00000000-0005-0000-0000-0000EA000000}"/>
    <cellStyle name="Calculation 3" xfId="407" xr:uid="{00000000-0005-0000-0000-0000EB000000}"/>
    <cellStyle name="Check Cell 2" xfId="44" xr:uid="{00000000-0005-0000-0000-0000EC000000}"/>
    <cellStyle name="Check Cell 2 2" xfId="107" xr:uid="{00000000-0005-0000-0000-0000ED000000}"/>
    <cellStyle name="Check Cell 3" xfId="408" xr:uid="{00000000-0005-0000-0000-0000EE000000}"/>
    <cellStyle name="Comma" xfId="7" builtinId="3"/>
    <cellStyle name="Comma 2" xfId="10" xr:uid="{00000000-0005-0000-0000-0000EF000000}"/>
    <cellStyle name="Comma 2 2" xfId="73" xr:uid="{00000000-0005-0000-0000-0000F0000000}"/>
    <cellStyle name="Comma 2 2 2" xfId="108" xr:uid="{00000000-0005-0000-0000-0000F1000000}"/>
    <cellStyle name="Comma 2 2 2 2" xfId="299" xr:uid="{00000000-0005-0000-0000-0000F2000000}"/>
    <cellStyle name="Comma 2 3" xfId="76" xr:uid="{00000000-0005-0000-0000-0000F3000000}"/>
    <cellStyle name="Comma 2 3 2" xfId="300" xr:uid="{00000000-0005-0000-0000-0000F4000000}"/>
    <cellStyle name="Comma 2 4" xfId="69" xr:uid="{00000000-0005-0000-0000-0000F5000000}"/>
    <cellStyle name="Comma 2 5" xfId="17" xr:uid="{00000000-0005-0000-0000-0000F6000000}"/>
    <cellStyle name="Comma 3" xfId="12" xr:uid="{00000000-0005-0000-0000-0000F7000000}"/>
    <cellStyle name="Comma 3 2" xfId="109" xr:uid="{00000000-0005-0000-0000-0000F8000000}"/>
    <cellStyle name="Comma 3 2 2" xfId="301" xr:uid="{00000000-0005-0000-0000-0000F9000000}"/>
    <cellStyle name="Comma 3 2 2 2" xfId="302" xr:uid="{00000000-0005-0000-0000-0000FA000000}"/>
    <cellStyle name="Comma 3 3" xfId="72" xr:uid="{00000000-0005-0000-0000-0000FB000000}"/>
    <cellStyle name="Comma 4" xfId="75" xr:uid="{00000000-0005-0000-0000-0000FC000000}"/>
    <cellStyle name="Comma 4 2" xfId="303" xr:uid="{00000000-0005-0000-0000-0000FD000000}"/>
    <cellStyle name="Comma 4 2 2" xfId="304" xr:uid="{00000000-0005-0000-0000-0000FE000000}"/>
    <cellStyle name="Comma 4 3" xfId="305" xr:uid="{00000000-0005-0000-0000-0000FF000000}"/>
    <cellStyle name="Comma 4 3 2" xfId="306" xr:uid="{00000000-0005-0000-0000-000000010000}"/>
    <cellStyle name="Comma 5" xfId="67" xr:uid="{00000000-0005-0000-0000-000001010000}"/>
    <cellStyle name="Comma 5 2" xfId="307" xr:uid="{00000000-0005-0000-0000-000002010000}"/>
    <cellStyle name="Comma 5 2 2" xfId="308" xr:uid="{00000000-0005-0000-0000-000003010000}"/>
    <cellStyle name="Comma 6" xfId="15" xr:uid="{00000000-0005-0000-0000-000004010000}"/>
    <cellStyle name="Comma 6 2" xfId="309" xr:uid="{00000000-0005-0000-0000-000005010000}"/>
    <cellStyle name="Comma 6 3" xfId="310" xr:uid="{00000000-0005-0000-0000-000006010000}"/>
    <cellStyle name="Comma 6 3 2" xfId="311" xr:uid="{00000000-0005-0000-0000-000007010000}"/>
    <cellStyle name="Comma 6 3 2 2" xfId="312" xr:uid="{00000000-0005-0000-0000-000008010000}"/>
    <cellStyle name="Comma 6 3 2 3" xfId="313" xr:uid="{00000000-0005-0000-0000-000009010000}"/>
    <cellStyle name="Comma 6 3 3" xfId="314" xr:uid="{00000000-0005-0000-0000-00000A010000}"/>
    <cellStyle name="Comma 6 3 4" xfId="315" xr:uid="{00000000-0005-0000-0000-00000B010000}"/>
    <cellStyle name="Comma 6 4" xfId="316" xr:uid="{00000000-0005-0000-0000-00000C010000}"/>
    <cellStyle name="Comma 6 4 2" xfId="317" xr:uid="{00000000-0005-0000-0000-00000D010000}"/>
    <cellStyle name="Comma 6 4 2 2" xfId="318" xr:uid="{00000000-0005-0000-0000-00000E010000}"/>
    <cellStyle name="Comma 6 4 2 3" xfId="319" xr:uid="{00000000-0005-0000-0000-00000F010000}"/>
    <cellStyle name="Comma 6 4 3" xfId="320" xr:uid="{00000000-0005-0000-0000-000010010000}"/>
    <cellStyle name="Comma 6 4 4" xfId="321" xr:uid="{00000000-0005-0000-0000-000011010000}"/>
    <cellStyle name="Comma 6 5" xfId="322" xr:uid="{00000000-0005-0000-0000-000012010000}"/>
    <cellStyle name="Comma 6 5 2" xfId="323" xr:uid="{00000000-0005-0000-0000-000013010000}"/>
    <cellStyle name="Comma 6 5 3" xfId="324" xr:uid="{00000000-0005-0000-0000-000014010000}"/>
    <cellStyle name="Comma 6 6" xfId="325" xr:uid="{00000000-0005-0000-0000-000015010000}"/>
    <cellStyle name="Comma 6 6 2" xfId="326" xr:uid="{00000000-0005-0000-0000-000016010000}"/>
    <cellStyle name="Comma 6 6 3" xfId="327" xr:uid="{00000000-0005-0000-0000-000017010000}"/>
    <cellStyle name="Comma 6 7" xfId="328" xr:uid="{00000000-0005-0000-0000-000018010000}"/>
    <cellStyle name="Comma 6 8" xfId="329" xr:uid="{00000000-0005-0000-0000-000019010000}"/>
    <cellStyle name="Comma 7" xfId="330" xr:uid="{00000000-0005-0000-0000-00001A010000}"/>
    <cellStyle name="Comma 8" xfId="331" xr:uid="{00000000-0005-0000-0000-00001B010000}"/>
    <cellStyle name="Comma 8 2" xfId="332" xr:uid="{00000000-0005-0000-0000-00001C010000}"/>
    <cellStyle name="Comma 9" xfId="333" xr:uid="{00000000-0005-0000-0000-00001D010000}"/>
    <cellStyle name="Comma 9 2" xfId="334" xr:uid="{00000000-0005-0000-0000-00001E010000}"/>
    <cellStyle name="Explanatory Text 2" xfId="45" xr:uid="{00000000-0005-0000-0000-00001F010000}"/>
    <cellStyle name="Explanatory Text 2 2" xfId="110" xr:uid="{00000000-0005-0000-0000-000020010000}"/>
    <cellStyle name="Explanatory Text 3" xfId="409" xr:uid="{00000000-0005-0000-0000-000021010000}"/>
    <cellStyle name="Good 2" xfId="46" xr:uid="{00000000-0005-0000-0000-000022010000}"/>
    <cellStyle name="Good 2 2" xfId="111" xr:uid="{00000000-0005-0000-0000-000023010000}"/>
    <cellStyle name="Good 3" xfId="410" xr:uid="{00000000-0005-0000-0000-000024010000}"/>
    <cellStyle name="Heading 1 2" xfId="47" xr:uid="{00000000-0005-0000-0000-000025010000}"/>
    <cellStyle name="Heading 1 2 2" xfId="112" xr:uid="{00000000-0005-0000-0000-000026010000}"/>
    <cellStyle name="Heading 1 3" xfId="411" xr:uid="{00000000-0005-0000-0000-000027010000}"/>
    <cellStyle name="Heading 2 2" xfId="48" xr:uid="{00000000-0005-0000-0000-000028010000}"/>
    <cellStyle name="Heading 2 2 2" xfId="113" xr:uid="{00000000-0005-0000-0000-000029010000}"/>
    <cellStyle name="Heading 2 3" xfId="412" xr:uid="{00000000-0005-0000-0000-00002A010000}"/>
    <cellStyle name="Heading 3 2" xfId="49" xr:uid="{00000000-0005-0000-0000-00002B010000}"/>
    <cellStyle name="Heading 3 2 2" xfId="114" xr:uid="{00000000-0005-0000-0000-00002C010000}"/>
    <cellStyle name="Heading 3 3" xfId="413" xr:uid="{00000000-0005-0000-0000-00002D010000}"/>
    <cellStyle name="Heading 4 2" xfId="50" xr:uid="{00000000-0005-0000-0000-00002E010000}"/>
    <cellStyle name="Heading 4 2 2" xfId="115" xr:uid="{00000000-0005-0000-0000-00002F010000}"/>
    <cellStyle name="Heading 4 3" xfId="414" xr:uid="{00000000-0005-0000-0000-000030010000}"/>
    <cellStyle name="Input 2" xfId="51" xr:uid="{00000000-0005-0000-0000-000031010000}"/>
    <cellStyle name="Input 2 2" xfId="116" xr:uid="{00000000-0005-0000-0000-000032010000}"/>
    <cellStyle name="Input 3" xfId="415" xr:uid="{00000000-0005-0000-0000-000033010000}"/>
    <cellStyle name="Linked Cell 2" xfId="52" xr:uid="{00000000-0005-0000-0000-000034010000}"/>
    <cellStyle name="Linked Cell 2 2" xfId="117" xr:uid="{00000000-0005-0000-0000-000035010000}"/>
    <cellStyle name="Linked Cell 3" xfId="416" xr:uid="{00000000-0005-0000-0000-000036010000}"/>
    <cellStyle name="Neutral 2" xfId="53" xr:uid="{00000000-0005-0000-0000-000037010000}"/>
    <cellStyle name="Neutral 2 2" xfId="79" xr:uid="{00000000-0005-0000-0000-000038010000}"/>
    <cellStyle name="Neutral 2 3" xfId="335" xr:uid="{00000000-0005-0000-0000-000039010000}"/>
    <cellStyle name="Neutral 3" xfId="118" xr:uid="{00000000-0005-0000-0000-00003A010000}"/>
    <cellStyle name="Neutral 4" xfId="336" xr:uid="{00000000-0005-0000-0000-00003B010000}"/>
    <cellStyle name="Neutral 4 2" xfId="417" xr:uid="{00000000-0005-0000-0000-00003C010000}"/>
    <cellStyle name="Normal" xfId="0" builtinId="0"/>
    <cellStyle name="Normal 10" xfId="4" xr:uid="{00000000-0005-0000-0000-00003D010000}"/>
    <cellStyle name="Normal 10 2" xfId="337" xr:uid="{00000000-0005-0000-0000-00003E010000}"/>
    <cellStyle name="Normal 10 2 2" xfId="338" xr:uid="{00000000-0005-0000-0000-00003F010000}"/>
    <cellStyle name="Normal 10 2 2 2" xfId="339" xr:uid="{00000000-0005-0000-0000-000040010000}"/>
    <cellStyle name="Normal 10 2 2 3" xfId="340" xr:uid="{00000000-0005-0000-0000-000041010000}"/>
    <cellStyle name="Normal 10 2 3" xfId="341" xr:uid="{00000000-0005-0000-0000-000042010000}"/>
    <cellStyle name="Normal 10 2 4" xfId="342" xr:uid="{00000000-0005-0000-0000-000043010000}"/>
    <cellStyle name="Normal 10 3" xfId="343" xr:uid="{00000000-0005-0000-0000-000044010000}"/>
    <cellStyle name="Normal 10 3 2" xfId="344" xr:uid="{00000000-0005-0000-0000-000045010000}"/>
    <cellStyle name="Normal 10 3 3" xfId="345" xr:uid="{00000000-0005-0000-0000-000046010000}"/>
    <cellStyle name="Normal 10 4" xfId="346" xr:uid="{00000000-0005-0000-0000-000047010000}"/>
    <cellStyle name="Normal 10 4 2" xfId="347" xr:uid="{00000000-0005-0000-0000-000048010000}"/>
    <cellStyle name="Normal 10 4 3" xfId="348" xr:uid="{00000000-0005-0000-0000-000049010000}"/>
    <cellStyle name="Normal 10 5" xfId="349" xr:uid="{00000000-0005-0000-0000-00004A010000}"/>
    <cellStyle name="Normal 10 6" xfId="350" xr:uid="{00000000-0005-0000-0000-00004B010000}"/>
    <cellStyle name="Normal 11" xfId="351" xr:uid="{00000000-0005-0000-0000-00004C010000}"/>
    <cellStyle name="Normal 11 2" xfId="352" xr:uid="{00000000-0005-0000-0000-00004D010000}"/>
    <cellStyle name="Normal 12" xfId="353" xr:uid="{00000000-0005-0000-0000-00004E010000}"/>
    <cellStyle name="Normal 12 2" xfId="354" xr:uid="{00000000-0005-0000-0000-00004F010000}"/>
    <cellStyle name="Normal 2" xfId="1" xr:uid="{00000000-0005-0000-0000-000050010000}"/>
    <cellStyle name="Normal 2 2" xfId="54" xr:uid="{00000000-0005-0000-0000-000051010000}"/>
    <cellStyle name="Normal 2 2 2" xfId="136" xr:uid="{00000000-0005-0000-0000-000052010000}"/>
    <cellStyle name="Normal 2 2 3" xfId="119" xr:uid="{00000000-0005-0000-0000-000053010000}"/>
    <cellStyle name="Normal 2 3" xfId="120" xr:uid="{00000000-0005-0000-0000-000054010000}"/>
    <cellStyle name="Normal 2 4" xfId="68" xr:uid="{00000000-0005-0000-0000-000055010000}"/>
    <cellStyle name="Normal 2 5" xfId="16" xr:uid="{00000000-0005-0000-0000-000056010000}"/>
    <cellStyle name="Normal 2_3.Havelvacner_N1_12 23.01.2018" xfId="355" xr:uid="{00000000-0005-0000-0000-000057010000}"/>
    <cellStyle name="Normal 3" xfId="3" xr:uid="{00000000-0005-0000-0000-000058010000}"/>
    <cellStyle name="Normal 3 2" xfId="55" xr:uid="{00000000-0005-0000-0000-000059010000}"/>
    <cellStyle name="Normal 3 2 2" xfId="121" xr:uid="{00000000-0005-0000-0000-00005A010000}"/>
    <cellStyle name="Normal 3 2 3" xfId="77" xr:uid="{00000000-0005-0000-0000-00005B010000}"/>
    <cellStyle name="Normal 3 3" xfId="71" xr:uid="{00000000-0005-0000-0000-00005C010000}"/>
    <cellStyle name="Normal 3_HavelvacN2axjusakN3" xfId="80" xr:uid="{00000000-0005-0000-0000-00005D010000}"/>
    <cellStyle name="Normal 4" xfId="5" xr:uid="{00000000-0005-0000-0000-00005E010000}"/>
    <cellStyle name="Normal 4 2" xfId="78" xr:uid="{00000000-0005-0000-0000-00005F010000}"/>
    <cellStyle name="Normal 4 2 2" xfId="356" xr:uid="{00000000-0005-0000-0000-000060010000}"/>
    <cellStyle name="Normal 4 3" xfId="74" xr:uid="{00000000-0005-0000-0000-000061010000}"/>
    <cellStyle name="Normal 5" xfId="9" xr:uid="{00000000-0005-0000-0000-000062010000}"/>
    <cellStyle name="Normal 5 2" xfId="56" xr:uid="{00000000-0005-0000-0000-000063010000}"/>
    <cellStyle name="Normal 5 2 2" xfId="122" xr:uid="{00000000-0005-0000-0000-000064010000}"/>
    <cellStyle name="Normal 5 3" xfId="357" xr:uid="{00000000-0005-0000-0000-000065010000}"/>
    <cellStyle name="Normal 5 3 2" xfId="358" xr:uid="{00000000-0005-0000-0000-000066010000}"/>
    <cellStyle name="Normal 5 3 2 2" xfId="359" xr:uid="{00000000-0005-0000-0000-000067010000}"/>
    <cellStyle name="Normal 5 3 2 3" xfId="360" xr:uid="{00000000-0005-0000-0000-000068010000}"/>
    <cellStyle name="Normal 5 3 3" xfId="361" xr:uid="{00000000-0005-0000-0000-000069010000}"/>
    <cellStyle name="Normal 5 3 4" xfId="362" xr:uid="{00000000-0005-0000-0000-00006A010000}"/>
    <cellStyle name="Normal 5 4" xfId="363" xr:uid="{00000000-0005-0000-0000-00006B010000}"/>
    <cellStyle name="Normal 5 4 2" xfId="364" xr:uid="{00000000-0005-0000-0000-00006C010000}"/>
    <cellStyle name="Normal 5 4 2 2" xfId="365" xr:uid="{00000000-0005-0000-0000-00006D010000}"/>
    <cellStyle name="Normal 5 4 2 3" xfId="366" xr:uid="{00000000-0005-0000-0000-00006E010000}"/>
    <cellStyle name="Normal 5 4 3" xfId="367" xr:uid="{00000000-0005-0000-0000-00006F010000}"/>
    <cellStyle name="Normal 5 4 4" xfId="368" xr:uid="{00000000-0005-0000-0000-000070010000}"/>
    <cellStyle name="Normal 5 5" xfId="369" xr:uid="{00000000-0005-0000-0000-000071010000}"/>
    <cellStyle name="Normal 5 5 2" xfId="370" xr:uid="{00000000-0005-0000-0000-000072010000}"/>
    <cellStyle name="Normal 5 5 3" xfId="371" xr:uid="{00000000-0005-0000-0000-000073010000}"/>
    <cellStyle name="Normal 5 6" xfId="372" xr:uid="{00000000-0005-0000-0000-000074010000}"/>
    <cellStyle name="Normal 5 6 2" xfId="373" xr:uid="{00000000-0005-0000-0000-000075010000}"/>
    <cellStyle name="Normal 5 6 3" xfId="374" xr:uid="{00000000-0005-0000-0000-000076010000}"/>
    <cellStyle name="Normal 5 7" xfId="375" xr:uid="{00000000-0005-0000-0000-000077010000}"/>
    <cellStyle name="Normal 5 8" xfId="376" xr:uid="{00000000-0005-0000-0000-000078010000}"/>
    <cellStyle name="Normal 5 9" xfId="377" xr:uid="{00000000-0005-0000-0000-000079010000}"/>
    <cellStyle name="Normal 6" xfId="123" xr:uid="{00000000-0005-0000-0000-00007A010000}"/>
    <cellStyle name="Normal 7" xfId="124" xr:uid="{00000000-0005-0000-0000-00007B010000}"/>
    <cellStyle name="Normal 8" xfId="8" xr:uid="{00000000-0005-0000-0000-00007C010000}"/>
    <cellStyle name="Normal 8 2" xfId="135" xr:uid="{00000000-0005-0000-0000-00007D010000}"/>
    <cellStyle name="Normal 9" xfId="13" xr:uid="{00000000-0005-0000-0000-00007E010000}"/>
    <cellStyle name="Normal 9 3_հավ1-3" xfId="57" xr:uid="{00000000-0005-0000-0000-00007F010000}"/>
    <cellStyle name="Note 2" xfId="58" xr:uid="{00000000-0005-0000-0000-000080010000}"/>
    <cellStyle name="Note 2 2" xfId="125" xr:uid="{00000000-0005-0000-0000-000081010000}"/>
    <cellStyle name="Note 3" xfId="59" xr:uid="{00000000-0005-0000-0000-000082010000}"/>
    <cellStyle name="Output 2" xfId="60" xr:uid="{00000000-0005-0000-0000-000083010000}"/>
    <cellStyle name="Output 2 2" xfId="126" xr:uid="{00000000-0005-0000-0000-000084010000}"/>
    <cellStyle name="Output 3" xfId="418" xr:uid="{00000000-0005-0000-0000-000085010000}"/>
    <cellStyle name="Percent 2" xfId="2" xr:uid="{00000000-0005-0000-0000-000086010000}"/>
    <cellStyle name="Percent 2 2" xfId="70" xr:uid="{00000000-0005-0000-0000-000087010000}"/>
    <cellStyle name="Percent 2 2 2" xfId="378" xr:uid="{00000000-0005-0000-0000-000088010000}"/>
    <cellStyle name="Percent 2 3" xfId="61" xr:uid="{00000000-0005-0000-0000-000089010000}"/>
    <cellStyle name="Percent 3" xfId="11" xr:uid="{00000000-0005-0000-0000-00008A010000}"/>
    <cellStyle name="Percent 3 2" xfId="379" xr:uid="{00000000-0005-0000-0000-00008B010000}"/>
    <cellStyle name="RowLevel_1_N6+artabyuje" xfId="380" xr:uid="{00000000-0005-0000-0000-00008C010000}"/>
    <cellStyle name="SN_241" xfId="6" xr:uid="{00000000-0005-0000-0000-00008D010000}"/>
    <cellStyle name="Style 1" xfId="127" xr:uid="{00000000-0005-0000-0000-00008E010000}"/>
    <cellStyle name="Style 1 2" xfId="128" xr:uid="{00000000-0005-0000-0000-00008F010000}"/>
    <cellStyle name="Style 1_verchnakan_ax21-25_2018" xfId="129" xr:uid="{00000000-0005-0000-0000-000090010000}"/>
    <cellStyle name="Title 2" xfId="62" xr:uid="{00000000-0005-0000-0000-000091010000}"/>
    <cellStyle name="Title 2 2" xfId="130" xr:uid="{00000000-0005-0000-0000-000092010000}"/>
    <cellStyle name="Title 3" xfId="419" xr:uid="{00000000-0005-0000-0000-000093010000}"/>
    <cellStyle name="Total 2" xfId="63" xr:uid="{00000000-0005-0000-0000-000094010000}"/>
    <cellStyle name="Total 2 2" xfId="131" xr:uid="{00000000-0005-0000-0000-000095010000}"/>
    <cellStyle name="Total 3" xfId="420" xr:uid="{00000000-0005-0000-0000-000096010000}"/>
    <cellStyle name="Warning Text 2" xfId="64" xr:uid="{00000000-0005-0000-0000-000097010000}"/>
    <cellStyle name="Warning Text 2 2" xfId="132" xr:uid="{00000000-0005-0000-0000-000098010000}"/>
    <cellStyle name="Warning Text 3" xfId="421" xr:uid="{00000000-0005-0000-0000-000099010000}"/>
    <cellStyle name="Название 2" xfId="381" xr:uid="{00000000-0005-0000-0000-00009A010000}"/>
    <cellStyle name="Обычный 2" xfId="14" xr:uid="{00000000-0005-0000-0000-00009C010000}"/>
    <cellStyle name="Обычный 2 2" xfId="134" xr:uid="{00000000-0005-0000-0000-00009D010000}"/>
    <cellStyle name="Обычный 2 3" xfId="133" xr:uid="{00000000-0005-0000-0000-00009E010000}"/>
    <cellStyle name="Обычный 3" xfId="137" xr:uid="{00000000-0005-0000-0000-00009F010000}"/>
    <cellStyle name="Обычный 4" xfId="138" xr:uid="{00000000-0005-0000-0000-0000A0010000}"/>
    <cellStyle name="Обычный 5" xfId="139" xr:uid="{00000000-0005-0000-0000-0000A1010000}"/>
    <cellStyle name="Обычный 6" xfId="140" xr:uid="{00000000-0005-0000-0000-0000A2010000}"/>
    <cellStyle name="Стиль 1" xfId="65" xr:uid="{00000000-0005-0000-0000-0000A3010000}"/>
    <cellStyle name="Финансовый 2" xfId="66" xr:uid="{00000000-0005-0000-0000-0000A5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topLeftCell="A30" zoomScaleNormal="100" workbookViewId="0">
      <selection activeCell="D10" sqref="D10"/>
    </sheetView>
  </sheetViews>
  <sheetFormatPr defaultRowHeight="17.25"/>
  <cols>
    <col min="1" max="1" width="7.42578125" style="27" customWidth="1"/>
    <col min="2" max="2" width="8.7109375" style="27" customWidth="1"/>
    <col min="3" max="3" width="56.5703125" style="7" customWidth="1"/>
    <col min="4" max="4" width="16.7109375" style="87" bestFit="1" customWidth="1"/>
    <col min="5" max="5" width="18.140625" style="87" customWidth="1"/>
    <col min="6" max="6" width="21.140625" style="87" customWidth="1"/>
    <col min="7" max="7" width="18.140625" style="87" customWidth="1"/>
    <col min="8" max="8" width="16.85546875" style="87" customWidth="1"/>
    <col min="9" max="9" width="15.28515625" style="7" bestFit="1" customWidth="1"/>
    <col min="10" max="16384" width="9.140625" style="7"/>
  </cols>
  <sheetData>
    <row r="1" spans="1:9" ht="16.5" customHeight="1">
      <c r="B1" s="76"/>
      <c r="C1" s="76"/>
      <c r="D1" s="76"/>
      <c r="E1" s="76"/>
      <c r="F1" s="76"/>
      <c r="G1" s="76"/>
      <c r="H1" s="77" t="s">
        <v>58</v>
      </c>
    </row>
    <row r="2" spans="1:9" ht="16.5" customHeight="1">
      <c r="B2" s="76"/>
      <c r="C2" s="76"/>
      <c r="D2" s="76"/>
      <c r="E2" s="76"/>
      <c r="F2" s="76"/>
      <c r="G2" s="76"/>
      <c r="H2" s="77" t="s">
        <v>90</v>
      </c>
    </row>
    <row r="3" spans="1:9" ht="16.5" customHeight="1">
      <c r="B3" s="76"/>
      <c r="C3" s="76"/>
      <c r="D3" s="76"/>
      <c r="E3" s="76"/>
      <c r="F3" s="76"/>
      <c r="G3" s="76"/>
      <c r="H3" s="77" t="s">
        <v>0</v>
      </c>
    </row>
    <row r="4" spans="1:9" ht="52.5" customHeight="1">
      <c r="A4" s="114" t="s">
        <v>91</v>
      </c>
      <c r="B4" s="114"/>
      <c r="C4" s="114"/>
      <c r="D4" s="114"/>
      <c r="E4" s="114"/>
      <c r="F4" s="114"/>
      <c r="G4" s="114"/>
      <c r="H4" s="114"/>
    </row>
    <row r="5" spans="1:9">
      <c r="A5" s="24"/>
      <c r="B5" s="24"/>
      <c r="C5" s="25"/>
      <c r="D5" s="78"/>
      <c r="E5" s="78"/>
      <c r="F5" s="78"/>
      <c r="G5" s="115" t="s">
        <v>88</v>
      </c>
      <c r="H5" s="115"/>
    </row>
    <row r="6" spans="1:9" s="27" customFormat="1" ht="53.25" customHeight="1">
      <c r="A6" s="124" t="s">
        <v>21</v>
      </c>
      <c r="B6" s="124"/>
      <c r="C6" s="116" t="s">
        <v>22</v>
      </c>
      <c r="D6" s="121" t="s">
        <v>36</v>
      </c>
      <c r="E6" s="122"/>
      <c r="F6" s="122"/>
      <c r="G6" s="122"/>
      <c r="H6" s="123"/>
    </row>
    <row r="7" spans="1:9" s="27" customFormat="1" ht="19.5" customHeight="1">
      <c r="A7" s="124"/>
      <c r="B7" s="124"/>
      <c r="C7" s="117"/>
      <c r="D7" s="119" t="s">
        <v>23</v>
      </c>
      <c r="E7" s="121" t="s">
        <v>6</v>
      </c>
      <c r="F7" s="122"/>
      <c r="G7" s="122"/>
      <c r="H7" s="123"/>
    </row>
    <row r="8" spans="1:9" s="27" customFormat="1" ht="110.25" customHeight="1">
      <c r="A8" s="79" t="s">
        <v>24</v>
      </c>
      <c r="B8" s="79" t="s">
        <v>25</v>
      </c>
      <c r="C8" s="118"/>
      <c r="D8" s="120"/>
      <c r="E8" s="80" t="s">
        <v>26</v>
      </c>
      <c r="F8" s="80" t="s">
        <v>27</v>
      </c>
      <c r="G8" s="80" t="s">
        <v>28</v>
      </c>
      <c r="H8" s="80" t="s">
        <v>29</v>
      </c>
    </row>
    <row r="9" spans="1:9" s="27" customFormat="1" ht="30.75" customHeight="1">
      <c r="A9" s="79"/>
      <c r="B9" s="79"/>
      <c r="C9" s="81" t="s">
        <v>30</v>
      </c>
      <c r="D9" s="32">
        <f>+E9+F9+G9+H9</f>
        <v>0</v>
      </c>
      <c r="E9" s="51">
        <f t="shared" ref="E9:H9" si="0">E11</f>
        <v>0</v>
      </c>
      <c r="F9" s="51">
        <f>F11</f>
        <v>-89734.5</v>
      </c>
      <c r="G9" s="51">
        <f t="shared" si="0"/>
        <v>89734.5</v>
      </c>
      <c r="H9" s="51">
        <f t="shared" si="0"/>
        <v>0</v>
      </c>
    </row>
    <row r="10" spans="1:9">
      <c r="A10" s="79"/>
      <c r="B10" s="79"/>
      <c r="C10" s="81" t="s">
        <v>31</v>
      </c>
      <c r="D10" s="82"/>
      <c r="E10" s="82"/>
      <c r="F10" s="82"/>
      <c r="G10" s="82"/>
      <c r="H10" s="82"/>
    </row>
    <row r="11" spans="1:9" s="27" customFormat="1" ht="51.75">
      <c r="A11" s="34"/>
      <c r="B11" s="35"/>
      <c r="C11" s="35" t="s">
        <v>34</v>
      </c>
      <c r="D11" s="51">
        <f>+E11+F11+G11+H11</f>
        <v>0</v>
      </c>
      <c r="E11" s="51">
        <f>+E13+E33</f>
        <v>0</v>
      </c>
      <c r="F11" s="51">
        <f>+F13+F33</f>
        <v>-89734.5</v>
      </c>
      <c r="G11" s="51">
        <f>+G13+G33</f>
        <v>89734.5</v>
      </c>
      <c r="H11" s="51">
        <f>+H13+H33</f>
        <v>0</v>
      </c>
    </row>
    <row r="12" spans="1:9" s="27" customFormat="1">
      <c r="A12" s="34"/>
      <c r="B12" s="34"/>
      <c r="C12" s="34" t="s">
        <v>32</v>
      </c>
      <c r="D12" s="80"/>
      <c r="E12" s="80"/>
      <c r="F12" s="80"/>
      <c r="G12" s="80"/>
      <c r="H12" s="80"/>
    </row>
    <row r="13" spans="1:9" ht="34.5">
      <c r="A13" s="38">
        <v>1049</v>
      </c>
      <c r="B13" s="38">
        <v>21001</v>
      </c>
      <c r="C13" s="83" t="s">
        <v>35</v>
      </c>
      <c r="D13" s="51">
        <f>+E13+F13+G13+H13</f>
        <v>89734.5</v>
      </c>
      <c r="E13" s="51">
        <f>+E15+E19+E25</f>
        <v>0</v>
      </c>
      <c r="F13" s="51">
        <f>+F15+F19+F25</f>
        <v>0</v>
      </c>
      <c r="G13" s="51">
        <f>+G15+G19+G25</f>
        <v>89734.5</v>
      </c>
      <c r="H13" s="51">
        <f>+H15+H19+H25</f>
        <v>0</v>
      </c>
      <c r="I13" s="45"/>
    </row>
    <row r="14" spans="1:9">
      <c r="A14" s="38"/>
      <c r="B14" s="38"/>
      <c r="C14" s="34" t="s">
        <v>32</v>
      </c>
      <c r="D14" s="84"/>
      <c r="E14" s="84"/>
      <c r="F14" s="84"/>
      <c r="G14" s="84"/>
      <c r="H14" s="84"/>
    </row>
    <row r="15" spans="1:9" ht="34.5">
      <c r="A15" s="37"/>
      <c r="B15" s="37">
        <v>1</v>
      </c>
      <c r="C15" s="105" t="s">
        <v>56</v>
      </c>
      <c r="D15" s="85">
        <f>+E15+F15+G15+H15</f>
        <v>20116.7</v>
      </c>
      <c r="E15" s="85">
        <f>SUM(E16:E18)</f>
        <v>0</v>
      </c>
      <c r="F15" s="85">
        <f>SUM(F16:F18)</f>
        <v>0</v>
      </c>
      <c r="G15" s="85">
        <f>SUM(G16:G18)</f>
        <v>20116.7</v>
      </c>
      <c r="H15" s="85">
        <f>SUM(H16:H18)</f>
        <v>0</v>
      </c>
    </row>
    <row r="16" spans="1:9" ht="49.5">
      <c r="A16" s="37"/>
      <c r="B16" s="37"/>
      <c r="C16" s="99" t="s">
        <v>114</v>
      </c>
      <c r="D16" s="85">
        <f t="shared" ref="D16:D32" si="1">+E16+F16+G16+H16</f>
        <v>10322.6</v>
      </c>
      <c r="E16" s="32">
        <v>0</v>
      </c>
      <c r="F16" s="32"/>
      <c r="G16" s="90">
        <v>10322.6</v>
      </c>
      <c r="H16" s="32">
        <v>0</v>
      </c>
    </row>
    <row r="17" spans="1:8" ht="66">
      <c r="A17" s="37"/>
      <c r="B17" s="37"/>
      <c r="C17" s="100" t="s">
        <v>115</v>
      </c>
      <c r="D17" s="85">
        <f t="shared" si="1"/>
        <v>4537.3999999999996</v>
      </c>
      <c r="E17" s="32">
        <v>0</v>
      </c>
      <c r="F17" s="32"/>
      <c r="G17" s="90">
        <v>4537.3999999999996</v>
      </c>
      <c r="H17" s="32">
        <v>0</v>
      </c>
    </row>
    <row r="18" spans="1:8" ht="66">
      <c r="A18" s="37"/>
      <c r="B18" s="37"/>
      <c r="C18" s="100" t="s">
        <v>116</v>
      </c>
      <c r="D18" s="85">
        <f t="shared" si="1"/>
        <v>5256.7</v>
      </c>
      <c r="E18" s="32">
        <v>0</v>
      </c>
      <c r="F18" s="32"/>
      <c r="G18" s="90">
        <v>5256.7</v>
      </c>
      <c r="H18" s="32">
        <v>0</v>
      </c>
    </row>
    <row r="19" spans="1:8" ht="34.5">
      <c r="A19" s="37"/>
      <c r="B19" s="37" t="s">
        <v>99</v>
      </c>
      <c r="C19" s="104" t="s">
        <v>75</v>
      </c>
      <c r="D19" s="85">
        <f t="shared" si="1"/>
        <v>19599.599999999999</v>
      </c>
      <c r="E19" s="32">
        <f>SUM(E20:E24)</f>
        <v>0</v>
      </c>
      <c r="F19" s="32">
        <f>SUM(F20:F24)</f>
        <v>0</v>
      </c>
      <c r="G19" s="32">
        <f>SUM(G20:G24)</f>
        <v>19599.599999999999</v>
      </c>
      <c r="H19" s="32">
        <f>SUM(H20:H24)</f>
        <v>0</v>
      </c>
    </row>
    <row r="20" spans="1:8" ht="66">
      <c r="A20" s="37"/>
      <c r="B20" s="86"/>
      <c r="C20" s="101" t="s">
        <v>117</v>
      </c>
      <c r="D20" s="85">
        <f t="shared" si="1"/>
        <v>3108.7</v>
      </c>
      <c r="E20" s="32">
        <v>0</v>
      </c>
      <c r="F20" s="32"/>
      <c r="G20" s="90">
        <v>3108.7</v>
      </c>
      <c r="H20" s="32">
        <v>0</v>
      </c>
    </row>
    <row r="21" spans="1:8" ht="66">
      <c r="A21" s="37"/>
      <c r="B21" s="86"/>
      <c r="C21" s="101" t="s">
        <v>118</v>
      </c>
      <c r="D21" s="85">
        <f t="shared" si="1"/>
        <v>2206</v>
      </c>
      <c r="E21" s="32">
        <v>0</v>
      </c>
      <c r="F21" s="32"/>
      <c r="G21" s="90">
        <v>2206</v>
      </c>
      <c r="H21" s="32">
        <v>0</v>
      </c>
    </row>
    <row r="22" spans="1:8" ht="66">
      <c r="A22" s="37"/>
      <c r="B22" s="86"/>
      <c r="C22" s="101" t="s">
        <v>119</v>
      </c>
      <c r="D22" s="85">
        <f t="shared" si="1"/>
        <v>11546.3</v>
      </c>
      <c r="E22" s="32">
        <v>0</v>
      </c>
      <c r="F22" s="32"/>
      <c r="G22" s="90">
        <v>11546.3</v>
      </c>
      <c r="H22" s="32">
        <v>0</v>
      </c>
    </row>
    <row r="23" spans="1:8" ht="49.5">
      <c r="A23" s="37"/>
      <c r="B23" s="86"/>
      <c r="C23" s="101" t="s">
        <v>120</v>
      </c>
      <c r="D23" s="85">
        <f t="shared" si="1"/>
        <v>1480.3</v>
      </c>
      <c r="E23" s="32">
        <v>0</v>
      </c>
      <c r="F23" s="32"/>
      <c r="G23" s="90">
        <v>1480.3</v>
      </c>
      <c r="H23" s="32">
        <v>0</v>
      </c>
    </row>
    <row r="24" spans="1:8" ht="49.5">
      <c r="A24" s="37"/>
      <c r="B24" s="86"/>
      <c r="C24" s="101" t="s">
        <v>121</v>
      </c>
      <c r="D24" s="85">
        <f t="shared" si="1"/>
        <v>1258.3</v>
      </c>
      <c r="E24" s="32">
        <v>0</v>
      </c>
      <c r="F24" s="32"/>
      <c r="G24" s="90">
        <v>1258.3</v>
      </c>
      <c r="H24" s="32">
        <v>0</v>
      </c>
    </row>
    <row r="25" spans="1:8" ht="34.5">
      <c r="A25" s="37"/>
      <c r="B25" s="86">
        <v>3</v>
      </c>
      <c r="C25" s="104" t="s">
        <v>74</v>
      </c>
      <c r="D25" s="85">
        <f t="shared" si="1"/>
        <v>50018.2</v>
      </c>
      <c r="E25" s="32">
        <f>SUM(E26:E32)</f>
        <v>0</v>
      </c>
      <c r="F25" s="32">
        <f>SUM(F26:F32)</f>
        <v>0</v>
      </c>
      <c r="G25" s="32">
        <f>SUM(G26:G32)</f>
        <v>50018.2</v>
      </c>
      <c r="H25" s="32">
        <f>SUM(H26:H32)</f>
        <v>0</v>
      </c>
    </row>
    <row r="26" spans="1:8" ht="49.5">
      <c r="A26" s="37"/>
      <c r="B26" s="86"/>
      <c r="C26" s="101" t="s">
        <v>122</v>
      </c>
      <c r="D26" s="85">
        <f t="shared" si="1"/>
        <v>5856.8</v>
      </c>
      <c r="E26" s="32">
        <v>0</v>
      </c>
      <c r="F26" s="32"/>
      <c r="G26" s="90">
        <v>5856.8</v>
      </c>
      <c r="H26" s="32">
        <v>0</v>
      </c>
    </row>
    <row r="27" spans="1:8" ht="49.5">
      <c r="A27" s="37"/>
      <c r="B27" s="86"/>
      <c r="C27" s="101" t="s">
        <v>123</v>
      </c>
      <c r="D27" s="85">
        <f t="shared" si="1"/>
        <v>5271.1</v>
      </c>
      <c r="E27" s="32">
        <v>0</v>
      </c>
      <c r="F27" s="32"/>
      <c r="G27" s="90">
        <v>5271.1</v>
      </c>
      <c r="H27" s="32">
        <v>0</v>
      </c>
    </row>
    <row r="28" spans="1:8" ht="66">
      <c r="A28" s="37"/>
      <c r="B28" s="86"/>
      <c r="C28" s="101" t="s">
        <v>124</v>
      </c>
      <c r="D28" s="85">
        <f t="shared" si="1"/>
        <v>6149.7</v>
      </c>
      <c r="E28" s="32">
        <v>0</v>
      </c>
      <c r="F28" s="32"/>
      <c r="G28" s="90">
        <v>6149.7</v>
      </c>
      <c r="H28" s="32">
        <v>0</v>
      </c>
    </row>
    <row r="29" spans="1:8" ht="66">
      <c r="A29" s="37"/>
      <c r="B29" s="86"/>
      <c r="C29" s="102" t="s">
        <v>125</v>
      </c>
      <c r="D29" s="85">
        <f t="shared" si="1"/>
        <v>6600</v>
      </c>
      <c r="E29" s="32">
        <v>0</v>
      </c>
      <c r="F29" s="32"/>
      <c r="G29" s="90">
        <v>6600</v>
      </c>
      <c r="H29" s="32">
        <v>0</v>
      </c>
    </row>
    <row r="30" spans="1:8" ht="49.5">
      <c r="A30" s="37"/>
      <c r="B30" s="86"/>
      <c r="C30" s="103" t="s">
        <v>126</v>
      </c>
      <c r="D30" s="85">
        <f t="shared" si="1"/>
        <v>5600</v>
      </c>
      <c r="E30" s="32">
        <v>0</v>
      </c>
      <c r="F30" s="32"/>
      <c r="G30" s="90">
        <v>5600</v>
      </c>
      <c r="H30" s="32">
        <v>0</v>
      </c>
    </row>
    <row r="31" spans="1:8" ht="33">
      <c r="A31" s="37"/>
      <c r="B31" s="86"/>
      <c r="C31" s="101" t="s">
        <v>127</v>
      </c>
      <c r="D31" s="85">
        <f t="shared" si="1"/>
        <v>2106.6</v>
      </c>
      <c r="E31" s="32">
        <v>0</v>
      </c>
      <c r="F31" s="32"/>
      <c r="G31" s="90">
        <v>2106.6</v>
      </c>
      <c r="H31" s="32">
        <v>0</v>
      </c>
    </row>
    <row r="32" spans="1:8" ht="49.5">
      <c r="A32" s="37"/>
      <c r="B32" s="86"/>
      <c r="C32" s="101" t="s">
        <v>128</v>
      </c>
      <c r="D32" s="85">
        <f t="shared" si="1"/>
        <v>18434</v>
      </c>
      <c r="E32" s="32">
        <v>0</v>
      </c>
      <c r="F32" s="32"/>
      <c r="G32" s="90">
        <v>18434</v>
      </c>
      <c r="H32" s="32">
        <v>0</v>
      </c>
    </row>
    <row r="33" spans="1:8" ht="34.5">
      <c r="A33" s="37">
        <v>1049</v>
      </c>
      <c r="B33" s="37">
        <v>21001</v>
      </c>
      <c r="C33" s="49" t="s">
        <v>35</v>
      </c>
      <c r="D33" s="85">
        <f>+E33+F33+G33+H33</f>
        <v>-89734.5</v>
      </c>
      <c r="E33" s="32">
        <v>0</v>
      </c>
      <c r="F33" s="32">
        <f>+'3'!E37</f>
        <v>-89734.5</v>
      </c>
      <c r="G33" s="32">
        <v>0</v>
      </c>
      <c r="H33" s="32"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44" bottom="0.49" header="0.2" footer="0.18"/>
  <pageSetup paperSize="9" scale="93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9"/>
  <sheetViews>
    <sheetView zoomScaleNormal="100" workbookViewId="0">
      <selection activeCell="G25" sqref="G25:G31"/>
    </sheetView>
  </sheetViews>
  <sheetFormatPr defaultRowHeight="17.25"/>
  <cols>
    <col min="1" max="1" width="10.7109375" style="56" customWidth="1"/>
    <col min="2" max="2" width="9.85546875" style="56" customWidth="1"/>
    <col min="3" max="3" width="7" style="56" customWidth="1"/>
    <col min="4" max="4" width="10.7109375" style="56" customWidth="1"/>
    <col min="5" max="5" width="10.5703125" style="56" customWidth="1"/>
    <col min="6" max="6" width="76.140625" style="55" customWidth="1"/>
    <col min="7" max="7" width="15.7109375" style="55" customWidth="1"/>
    <col min="8" max="8" width="16.85546875" style="55" bestFit="1" customWidth="1"/>
    <col min="9" max="9" width="16" style="55" customWidth="1"/>
    <col min="10" max="255" width="9.140625" style="55"/>
    <col min="256" max="256" width="7.5703125" style="55" bestFit="1" customWidth="1"/>
    <col min="257" max="257" width="7" style="55" bestFit="1" customWidth="1"/>
    <col min="258" max="258" width="5.5703125" style="55" bestFit="1" customWidth="1"/>
    <col min="259" max="259" width="8.7109375" style="55" bestFit="1" customWidth="1"/>
    <col min="260" max="260" width="8.42578125" style="55" bestFit="1" customWidth="1"/>
    <col min="261" max="261" width="76.140625" style="55" customWidth="1"/>
    <col min="262" max="263" width="16.5703125" style="55" customWidth="1"/>
    <col min="264" max="264" width="16.7109375" style="55" customWidth="1"/>
    <col min="265" max="265" width="18.5703125" style="55" customWidth="1"/>
    <col min="266" max="511" width="9.140625" style="55"/>
    <col min="512" max="512" width="7.5703125" style="55" bestFit="1" customWidth="1"/>
    <col min="513" max="513" width="7" style="55" bestFit="1" customWidth="1"/>
    <col min="514" max="514" width="5.5703125" style="55" bestFit="1" customWidth="1"/>
    <col min="515" max="515" width="8.7109375" style="55" bestFit="1" customWidth="1"/>
    <col min="516" max="516" width="8.42578125" style="55" bestFit="1" customWidth="1"/>
    <col min="517" max="517" width="76.140625" style="55" customWidth="1"/>
    <col min="518" max="519" width="16.5703125" style="55" customWidth="1"/>
    <col min="520" max="520" width="16.7109375" style="55" customWidth="1"/>
    <col min="521" max="521" width="18.5703125" style="55" customWidth="1"/>
    <col min="522" max="767" width="9.140625" style="55"/>
    <col min="768" max="768" width="7.5703125" style="55" bestFit="1" customWidth="1"/>
    <col min="769" max="769" width="7" style="55" bestFit="1" customWidth="1"/>
    <col min="770" max="770" width="5.5703125" style="55" bestFit="1" customWidth="1"/>
    <col min="771" max="771" width="8.7109375" style="55" bestFit="1" customWidth="1"/>
    <col min="772" max="772" width="8.42578125" style="55" bestFit="1" customWidth="1"/>
    <col min="773" max="773" width="76.140625" style="55" customWidth="1"/>
    <col min="774" max="775" width="16.5703125" style="55" customWidth="1"/>
    <col min="776" max="776" width="16.7109375" style="55" customWidth="1"/>
    <col min="777" max="777" width="18.5703125" style="55" customWidth="1"/>
    <col min="778" max="1023" width="9.140625" style="55"/>
    <col min="1024" max="1024" width="7.5703125" style="55" bestFit="1" customWidth="1"/>
    <col min="1025" max="1025" width="7" style="55" bestFit="1" customWidth="1"/>
    <col min="1026" max="1026" width="5.5703125" style="55" bestFit="1" customWidth="1"/>
    <col min="1027" max="1027" width="8.7109375" style="55" bestFit="1" customWidth="1"/>
    <col min="1028" max="1028" width="8.42578125" style="55" bestFit="1" customWidth="1"/>
    <col min="1029" max="1029" width="76.140625" style="55" customWidth="1"/>
    <col min="1030" max="1031" width="16.5703125" style="55" customWidth="1"/>
    <col min="1032" max="1032" width="16.7109375" style="55" customWidth="1"/>
    <col min="1033" max="1033" width="18.5703125" style="55" customWidth="1"/>
    <col min="1034" max="1279" width="9.140625" style="55"/>
    <col min="1280" max="1280" width="7.5703125" style="55" bestFit="1" customWidth="1"/>
    <col min="1281" max="1281" width="7" style="55" bestFit="1" customWidth="1"/>
    <col min="1282" max="1282" width="5.5703125" style="55" bestFit="1" customWidth="1"/>
    <col min="1283" max="1283" width="8.7109375" style="55" bestFit="1" customWidth="1"/>
    <col min="1284" max="1284" width="8.42578125" style="55" bestFit="1" customWidth="1"/>
    <col min="1285" max="1285" width="76.140625" style="55" customWidth="1"/>
    <col min="1286" max="1287" width="16.5703125" style="55" customWidth="1"/>
    <col min="1288" max="1288" width="16.7109375" style="55" customWidth="1"/>
    <col min="1289" max="1289" width="18.5703125" style="55" customWidth="1"/>
    <col min="1290" max="1535" width="9.140625" style="55"/>
    <col min="1536" max="1536" width="7.5703125" style="55" bestFit="1" customWidth="1"/>
    <col min="1537" max="1537" width="7" style="55" bestFit="1" customWidth="1"/>
    <col min="1538" max="1538" width="5.5703125" style="55" bestFit="1" customWidth="1"/>
    <col min="1539" max="1539" width="8.7109375" style="55" bestFit="1" customWidth="1"/>
    <col min="1540" max="1540" width="8.42578125" style="55" bestFit="1" customWidth="1"/>
    <col min="1541" max="1541" width="76.140625" style="55" customWidth="1"/>
    <col min="1542" max="1543" width="16.5703125" style="55" customWidth="1"/>
    <col min="1544" max="1544" width="16.7109375" style="55" customWidth="1"/>
    <col min="1545" max="1545" width="18.5703125" style="55" customWidth="1"/>
    <col min="1546" max="1791" width="9.140625" style="55"/>
    <col min="1792" max="1792" width="7.5703125" style="55" bestFit="1" customWidth="1"/>
    <col min="1793" max="1793" width="7" style="55" bestFit="1" customWidth="1"/>
    <col min="1794" max="1794" width="5.5703125" style="55" bestFit="1" customWidth="1"/>
    <col min="1795" max="1795" width="8.7109375" style="55" bestFit="1" customWidth="1"/>
    <col min="1796" max="1796" width="8.42578125" style="55" bestFit="1" customWidth="1"/>
    <col min="1797" max="1797" width="76.140625" style="55" customWidth="1"/>
    <col min="1798" max="1799" width="16.5703125" style="55" customWidth="1"/>
    <col min="1800" max="1800" width="16.7109375" style="55" customWidth="1"/>
    <col min="1801" max="1801" width="18.5703125" style="55" customWidth="1"/>
    <col min="1802" max="2047" width="9.140625" style="55"/>
    <col min="2048" max="2048" width="7.5703125" style="55" bestFit="1" customWidth="1"/>
    <col min="2049" max="2049" width="7" style="55" bestFit="1" customWidth="1"/>
    <col min="2050" max="2050" width="5.5703125" style="55" bestFit="1" customWidth="1"/>
    <col min="2051" max="2051" width="8.7109375" style="55" bestFit="1" customWidth="1"/>
    <col min="2052" max="2052" width="8.42578125" style="55" bestFit="1" customWidth="1"/>
    <col min="2053" max="2053" width="76.140625" style="55" customWidth="1"/>
    <col min="2054" max="2055" width="16.5703125" style="55" customWidth="1"/>
    <col min="2056" max="2056" width="16.7109375" style="55" customWidth="1"/>
    <col min="2057" max="2057" width="18.5703125" style="55" customWidth="1"/>
    <col min="2058" max="2303" width="9.140625" style="55"/>
    <col min="2304" max="2304" width="7.5703125" style="55" bestFit="1" customWidth="1"/>
    <col min="2305" max="2305" width="7" style="55" bestFit="1" customWidth="1"/>
    <col min="2306" max="2306" width="5.5703125" style="55" bestFit="1" customWidth="1"/>
    <col min="2307" max="2307" width="8.7109375" style="55" bestFit="1" customWidth="1"/>
    <col min="2308" max="2308" width="8.42578125" style="55" bestFit="1" customWidth="1"/>
    <col min="2309" max="2309" width="76.140625" style="55" customWidth="1"/>
    <col min="2310" max="2311" width="16.5703125" style="55" customWidth="1"/>
    <col min="2312" max="2312" width="16.7109375" style="55" customWidth="1"/>
    <col min="2313" max="2313" width="18.5703125" style="55" customWidth="1"/>
    <col min="2314" max="2559" width="9.140625" style="55"/>
    <col min="2560" max="2560" width="7.5703125" style="55" bestFit="1" customWidth="1"/>
    <col min="2561" max="2561" width="7" style="55" bestFit="1" customWidth="1"/>
    <col min="2562" max="2562" width="5.5703125" style="55" bestFit="1" customWidth="1"/>
    <col min="2563" max="2563" width="8.7109375" style="55" bestFit="1" customWidth="1"/>
    <col min="2564" max="2564" width="8.42578125" style="55" bestFit="1" customWidth="1"/>
    <col min="2565" max="2565" width="76.140625" style="55" customWidth="1"/>
    <col min="2566" max="2567" width="16.5703125" style="55" customWidth="1"/>
    <col min="2568" max="2568" width="16.7109375" style="55" customWidth="1"/>
    <col min="2569" max="2569" width="18.5703125" style="55" customWidth="1"/>
    <col min="2570" max="2815" width="9.140625" style="55"/>
    <col min="2816" max="2816" width="7.5703125" style="55" bestFit="1" customWidth="1"/>
    <col min="2817" max="2817" width="7" style="55" bestFit="1" customWidth="1"/>
    <col min="2818" max="2818" width="5.5703125" style="55" bestFit="1" customWidth="1"/>
    <col min="2819" max="2819" width="8.7109375" style="55" bestFit="1" customWidth="1"/>
    <col min="2820" max="2820" width="8.42578125" style="55" bestFit="1" customWidth="1"/>
    <col min="2821" max="2821" width="76.140625" style="55" customWidth="1"/>
    <col min="2822" max="2823" width="16.5703125" style="55" customWidth="1"/>
    <col min="2824" max="2824" width="16.7109375" style="55" customWidth="1"/>
    <col min="2825" max="2825" width="18.5703125" style="55" customWidth="1"/>
    <col min="2826" max="3071" width="9.140625" style="55"/>
    <col min="3072" max="3072" width="7.5703125" style="55" bestFit="1" customWidth="1"/>
    <col min="3073" max="3073" width="7" style="55" bestFit="1" customWidth="1"/>
    <col min="3074" max="3074" width="5.5703125" style="55" bestFit="1" customWidth="1"/>
    <col min="3075" max="3075" width="8.7109375" style="55" bestFit="1" customWidth="1"/>
    <col min="3076" max="3076" width="8.42578125" style="55" bestFit="1" customWidth="1"/>
    <col min="3077" max="3077" width="76.140625" style="55" customWidth="1"/>
    <col min="3078" max="3079" width="16.5703125" style="55" customWidth="1"/>
    <col min="3080" max="3080" width="16.7109375" style="55" customWidth="1"/>
    <col min="3081" max="3081" width="18.5703125" style="55" customWidth="1"/>
    <col min="3082" max="3327" width="9.140625" style="55"/>
    <col min="3328" max="3328" width="7.5703125" style="55" bestFit="1" customWidth="1"/>
    <col min="3329" max="3329" width="7" style="55" bestFit="1" customWidth="1"/>
    <col min="3330" max="3330" width="5.5703125" style="55" bestFit="1" customWidth="1"/>
    <col min="3331" max="3331" width="8.7109375" style="55" bestFit="1" customWidth="1"/>
    <col min="3332" max="3332" width="8.42578125" style="55" bestFit="1" customWidth="1"/>
    <col min="3333" max="3333" width="76.140625" style="55" customWidth="1"/>
    <col min="3334" max="3335" width="16.5703125" style="55" customWidth="1"/>
    <col min="3336" max="3336" width="16.7109375" style="55" customWidth="1"/>
    <col min="3337" max="3337" width="18.5703125" style="55" customWidth="1"/>
    <col min="3338" max="3583" width="9.140625" style="55"/>
    <col min="3584" max="3584" width="7.5703125" style="55" bestFit="1" customWidth="1"/>
    <col min="3585" max="3585" width="7" style="55" bestFit="1" customWidth="1"/>
    <col min="3586" max="3586" width="5.5703125" style="55" bestFit="1" customWidth="1"/>
    <col min="3587" max="3587" width="8.7109375" style="55" bestFit="1" customWidth="1"/>
    <col min="3588" max="3588" width="8.42578125" style="55" bestFit="1" customWidth="1"/>
    <col min="3589" max="3589" width="76.140625" style="55" customWidth="1"/>
    <col min="3590" max="3591" width="16.5703125" style="55" customWidth="1"/>
    <col min="3592" max="3592" width="16.7109375" style="55" customWidth="1"/>
    <col min="3593" max="3593" width="18.5703125" style="55" customWidth="1"/>
    <col min="3594" max="3839" width="9.140625" style="55"/>
    <col min="3840" max="3840" width="7.5703125" style="55" bestFit="1" customWidth="1"/>
    <col min="3841" max="3841" width="7" style="55" bestFit="1" customWidth="1"/>
    <col min="3842" max="3842" width="5.5703125" style="55" bestFit="1" customWidth="1"/>
    <col min="3843" max="3843" width="8.7109375" style="55" bestFit="1" customWidth="1"/>
    <col min="3844" max="3844" width="8.42578125" style="55" bestFit="1" customWidth="1"/>
    <col min="3845" max="3845" width="76.140625" style="55" customWidth="1"/>
    <col min="3846" max="3847" width="16.5703125" style="55" customWidth="1"/>
    <col min="3848" max="3848" width="16.7109375" style="55" customWidth="1"/>
    <col min="3849" max="3849" width="18.5703125" style="55" customWidth="1"/>
    <col min="3850" max="4095" width="9.140625" style="55"/>
    <col min="4096" max="4096" width="7.5703125" style="55" bestFit="1" customWidth="1"/>
    <col min="4097" max="4097" width="7" style="55" bestFit="1" customWidth="1"/>
    <col min="4098" max="4098" width="5.5703125" style="55" bestFit="1" customWidth="1"/>
    <col min="4099" max="4099" width="8.7109375" style="55" bestFit="1" customWidth="1"/>
    <col min="4100" max="4100" width="8.42578125" style="55" bestFit="1" customWidth="1"/>
    <col min="4101" max="4101" width="76.140625" style="55" customWidth="1"/>
    <col min="4102" max="4103" width="16.5703125" style="55" customWidth="1"/>
    <col min="4104" max="4104" width="16.7109375" style="55" customWidth="1"/>
    <col min="4105" max="4105" width="18.5703125" style="55" customWidth="1"/>
    <col min="4106" max="4351" width="9.140625" style="55"/>
    <col min="4352" max="4352" width="7.5703125" style="55" bestFit="1" customWidth="1"/>
    <col min="4353" max="4353" width="7" style="55" bestFit="1" customWidth="1"/>
    <col min="4354" max="4354" width="5.5703125" style="55" bestFit="1" customWidth="1"/>
    <col min="4355" max="4355" width="8.7109375" style="55" bestFit="1" customWidth="1"/>
    <col min="4356" max="4356" width="8.42578125" style="55" bestFit="1" customWidth="1"/>
    <col min="4357" max="4357" width="76.140625" style="55" customWidth="1"/>
    <col min="4358" max="4359" width="16.5703125" style="55" customWidth="1"/>
    <col min="4360" max="4360" width="16.7109375" style="55" customWidth="1"/>
    <col min="4361" max="4361" width="18.5703125" style="55" customWidth="1"/>
    <col min="4362" max="4607" width="9.140625" style="55"/>
    <col min="4608" max="4608" width="7.5703125" style="55" bestFit="1" customWidth="1"/>
    <col min="4609" max="4609" width="7" style="55" bestFit="1" customWidth="1"/>
    <col min="4610" max="4610" width="5.5703125" style="55" bestFit="1" customWidth="1"/>
    <col min="4611" max="4611" width="8.7109375" style="55" bestFit="1" customWidth="1"/>
    <col min="4612" max="4612" width="8.42578125" style="55" bestFit="1" customWidth="1"/>
    <col min="4613" max="4613" width="76.140625" style="55" customWidth="1"/>
    <col min="4614" max="4615" width="16.5703125" style="55" customWidth="1"/>
    <col min="4616" max="4616" width="16.7109375" style="55" customWidth="1"/>
    <col min="4617" max="4617" width="18.5703125" style="55" customWidth="1"/>
    <col min="4618" max="4863" width="9.140625" style="55"/>
    <col min="4864" max="4864" width="7.5703125" style="55" bestFit="1" customWidth="1"/>
    <col min="4865" max="4865" width="7" style="55" bestFit="1" customWidth="1"/>
    <col min="4866" max="4866" width="5.5703125" style="55" bestFit="1" customWidth="1"/>
    <col min="4867" max="4867" width="8.7109375" style="55" bestFit="1" customWidth="1"/>
    <col min="4868" max="4868" width="8.42578125" style="55" bestFit="1" customWidth="1"/>
    <col min="4869" max="4869" width="76.140625" style="55" customWidth="1"/>
    <col min="4870" max="4871" width="16.5703125" style="55" customWidth="1"/>
    <col min="4872" max="4872" width="16.7109375" style="55" customWidth="1"/>
    <col min="4873" max="4873" width="18.5703125" style="55" customWidth="1"/>
    <col min="4874" max="5119" width="9.140625" style="55"/>
    <col min="5120" max="5120" width="7.5703125" style="55" bestFit="1" customWidth="1"/>
    <col min="5121" max="5121" width="7" style="55" bestFit="1" customWidth="1"/>
    <col min="5122" max="5122" width="5.5703125" style="55" bestFit="1" customWidth="1"/>
    <col min="5123" max="5123" width="8.7109375" style="55" bestFit="1" customWidth="1"/>
    <col min="5124" max="5124" width="8.42578125" style="55" bestFit="1" customWidth="1"/>
    <col min="5125" max="5125" width="76.140625" style="55" customWidth="1"/>
    <col min="5126" max="5127" width="16.5703125" style="55" customWidth="1"/>
    <col min="5128" max="5128" width="16.7109375" style="55" customWidth="1"/>
    <col min="5129" max="5129" width="18.5703125" style="55" customWidth="1"/>
    <col min="5130" max="5375" width="9.140625" style="55"/>
    <col min="5376" max="5376" width="7.5703125" style="55" bestFit="1" customWidth="1"/>
    <col min="5377" max="5377" width="7" style="55" bestFit="1" customWidth="1"/>
    <col min="5378" max="5378" width="5.5703125" style="55" bestFit="1" customWidth="1"/>
    <col min="5379" max="5379" width="8.7109375" style="55" bestFit="1" customWidth="1"/>
    <col min="5380" max="5380" width="8.42578125" style="55" bestFit="1" customWidth="1"/>
    <col min="5381" max="5381" width="76.140625" style="55" customWidth="1"/>
    <col min="5382" max="5383" width="16.5703125" style="55" customWidth="1"/>
    <col min="5384" max="5384" width="16.7109375" style="55" customWidth="1"/>
    <col min="5385" max="5385" width="18.5703125" style="55" customWidth="1"/>
    <col min="5386" max="5631" width="9.140625" style="55"/>
    <col min="5632" max="5632" width="7.5703125" style="55" bestFit="1" customWidth="1"/>
    <col min="5633" max="5633" width="7" style="55" bestFit="1" customWidth="1"/>
    <col min="5634" max="5634" width="5.5703125" style="55" bestFit="1" customWidth="1"/>
    <col min="5635" max="5635" width="8.7109375" style="55" bestFit="1" customWidth="1"/>
    <col min="5636" max="5636" width="8.42578125" style="55" bestFit="1" customWidth="1"/>
    <col min="5637" max="5637" width="76.140625" style="55" customWidth="1"/>
    <col min="5638" max="5639" width="16.5703125" style="55" customWidth="1"/>
    <col min="5640" max="5640" width="16.7109375" style="55" customWidth="1"/>
    <col min="5641" max="5641" width="18.5703125" style="55" customWidth="1"/>
    <col min="5642" max="5887" width="9.140625" style="55"/>
    <col min="5888" max="5888" width="7.5703125" style="55" bestFit="1" customWidth="1"/>
    <col min="5889" max="5889" width="7" style="55" bestFit="1" customWidth="1"/>
    <col min="5890" max="5890" width="5.5703125" style="55" bestFit="1" customWidth="1"/>
    <col min="5891" max="5891" width="8.7109375" style="55" bestFit="1" customWidth="1"/>
    <col min="5892" max="5892" width="8.42578125" style="55" bestFit="1" customWidth="1"/>
    <col min="5893" max="5893" width="76.140625" style="55" customWidth="1"/>
    <col min="5894" max="5895" width="16.5703125" style="55" customWidth="1"/>
    <col min="5896" max="5896" width="16.7109375" style="55" customWidth="1"/>
    <col min="5897" max="5897" width="18.5703125" style="55" customWidth="1"/>
    <col min="5898" max="6143" width="9.140625" style="55"/>
    <col min="6144" max="6144" width="7.5703125" style="55" bestFit="1" customWidth="1"/>
    <col min="6145" max="6145" width="7" style="55" bestFit="1" customWidth="1"/>
    <col min="6146" max="6146" width="5.5703125" style="55" bestFit="1" customWidth="1"/>
    <col min="6147" max="6147" width="8.7109375" style="55" bestFit="1" customWidth="1"/>
    <col min="6148" max="6148" width="8.42578125" style="55" bestFit="1" customWidth="1"/>
    <col min="6149" max="6149" width="76.140625" style="55" customWidth="1"/>
    <col min="6150" max="6151" width="16.5703125" style="55" customWidth="1"/>
    <col min="6152" max="6152" width="16.7109375" style="55" customWidth="1"/>
    <col min="6153" max="6153" width="18.5703125" style="55" customWidth="1"/>
    <col min="6154" max="6399" width="9.140625" style="55"/>
    <col min="6400" max="6400" width="7.5703125" style="55" bestFit="1" customWidth="1"/>
    <col min="6401" max="6401" width="7" style="55" bestFit="1" customWidth="1"/>
    <col min="6402" max="6402" width="5.5703125" style="55" bestFit="1" customWidth="1"/>
    <col min="6403" max="6403" width="8.7109375" style="55" bestFit="1" customWidth="1"/>
    <col min="6404" max="6404" width="8.42578125" style="55" bestFit="1" customWidth="1"/>
    <col min="6405" max="6405" width="76.140625" style="55" customWidth="1"/>
    <col min="6406" max="6407" width="16.5703125" style="55" customWidth="1"/>
    <col min="6408" max="6408" width="16.7109375" style="55" customWidth="1"/>
    <col min="6409" max="6409" width="18.5703125" style="55" customWidth="1"/>
    <col min="6410" max="6655" width="9.140625" style="55"/>
    <col min="6656" max="6656" width="7.5703125" style="55" bestFit="1" customWidth="1"/>
    <col min="6657" max="6657" width="7" style="55" bestFit="1" customWidth="1"/>
    <col min="6658" max="6658" width="5.5703125" style="55" bestFit="1" customWidth="1"/>
    <col min="6659" max="6659" width="8.7109375" style="55" bestFit="1" customWidth="1"/>
    <col min="6660" max="6660" width="8.42578125" style="55" bestFit="1" customWidth="1"/>
    <col min="6661" max="6661" width="76.140625" style="55" customWidth="1"/>
    <col min="6662" max="6663" width="16.5703125" style="55" customWidth="1"/>
    <col min="6664" max="6664" width="16.7109375" style="55" customWidth="1"/>
    <col min="6665" max="6665" width="18.5703125" style="55" customWidth="1"/>
    <col min="6666" max="6911" width="9.140625" style="55"/>
    <col min="6912" max="6912" width="7.5703125" style="55" bestFit="1" customWidth="1"/>
    <col min="6913" max="6913" width="7" style="55" bestFit="1" customWidth="1"/>
    <col min="6914" max="6914" width="5.5703125" style="55" bestFit="1" customWidth="1"/>
    <col min="6915" max="6915" width="8.7109375" style="55" bestFit="1" customWidth="1"/>
    <col min="6916" max="6916" width="8.42578125" style="55" bestFit="1" customWidth="1"/>
    <col min="6917" max="6917" width="76.140625" style="55" customWidth="1"/>
    <col min="6918" max="6919" width="16.5703125" style="55" customWidth="1"/>
    <col min="6920" max="6920" width="16.7109375" style="55" customWidth="1"/>
    <col min="6921" max="6921" width="18.5703125" style="55" customWidth="1"/>
    <col min="6922" max="7167" width="9.140625" style="55"/>
    <col min="7168" max="7168" width="7.5703125" style="55" bestFit="1" customWidth="1"/>
    <col min="7169" max="7169" width="7" style="55" bestFit="1" customWidth="1"/>
    <col min="7170" max="7170" width="5.5703125" style="55" bestFit="1" customWidth="1"/>
    <col min="7171" max="7171" width="8.7109375" style="55" bestFit="1" customWidth="1"/>
    <col min="7172" max="7172" width="8.42578125" style="55" bestFit="1" customWidth="1"/>
    <col min="7173" max="7173" width="76.140625" style="55" customWidth="1"/>
    <col min="7174" max="7175" width="16.5703125" style="55" customWidth="1"/>
    <col min="7176" max="7176" width="16.7109375" style="55" customWidth="1"/>
    <col min="7177" max="7177" width="18.5703125" style="55" customWidth="1"/>
    <col min="7178" max="7423" width="9.140625" style="55"/>
    <col min="7424" max="7424" width="7.5703125" style="55" bestFit="1" customWidth="1"/>
    <col min="7425" max="7425" width="7" style="55" bestFit="1" customWidth="1"/>
    <col min="7426" max="7426" width="5.5703125" style="55" bestFit="1" customWidth="1"/>
    <col min="7427" max="7427" width="8.7109375" style="55" bestFit="1" customWidth="1"/>
    <col min="7428" max="7428" width="8.42578125" style="55" bestFit="1" customWidth="1"/>
    <col min="7429" max="7429" width="76.140625" style="55" customWidth="1"/>
    <col min="7430" max="7431" width="16.5703125" style="55" customWidth="1"/>
    <col min="7432" max="7432" width="16.7109375" style="55" customWidth="1"/>
    <col min="7433" max="7433" width="18.5703125" style="55" customWidth="1"/>
    <col min="7434" max="7679" width="9.140625" style="55"/>
    <col min="7680" max="7680" width="7.5703125" style="55" bestFit="1" customWidth="1"/>
    <col min="7681" max="7681" width="7" style="55" bestFit="1" customWidth="1"/>
    <col min="7682" max="7682" width="5.5703125" style="55" bestFit="1" customWidth="1"/>
    <col min="7683" max="7683" width="8.7109375" style="55" bestFit="1" customWidth="1"/>
    <col min="7684" max="7684" width="8.42578125" style="55" bestFit="1" customWidth="1"/>
    <col min="7685" max="7685" width="76.140625" style="55" customWidth="1"/>
    <col min="7686" max="7687" width="16.5703125" style="55" customWidth="1"/>
    <col min="7688" max="7688" width="16.7109375" style="55" customWidth="1"/>
    <col min="7689" max="7689" width="18.5703125" style="55" customWidth="1"/>
    <col min="7690" max="7935" width="9.140625" style="55"/>
    <col min="7936" max="7936" width="7.5703125" style="55" bestFit="1" customWidth="1"/>
    <col min="7937" max="7937" width="7" style="55" bestFit="1" customWidth="1"/>
    <col min="7938" max="7938" width="5.5703125" style="55" bestFit="1" customWidth="1"/>
    <col min="7939" max="7939" width="8.7109375" style="55" bestFit="1" customWidth="1"/>
    <col min="7940" max="7940" width="8.42578125" style="55" bestFit="1" customWidth="1"/>
    <col min="7941" max="7941" width="76.140625" style="55" customWidth="1"/>
    <col min="7942" max="7943" width="16.5703125" style="55" customWidth="1"/>
    <col min="7944" max="7944" width="16.7109375" style="55" customWidth="1"/>
    <col min="7945" max="7945" width="18.5703125" style="55" customWidth="1"/>
    <col min="7946" max="8191" width="9.140625" style="55"/>
    <col min="8192" max="8192" width="7.5703125" style="55" bestFit="1" customWidth="1"/>
    <col min="8193" max="8193" width="7" style="55" bestFit="1" customWidth="1"/>
    <col min="8194" max="8194" width="5.5703125" style="55" bestFit="1" customWidth="1"/>
    <col min="8195" max="8195" width="8.7109375" style="55" bestFit="1" customWidth="1"/>
    <col min="8196" max="8196" width="8.42578125" style="55" bestFit="1" customWidth="1"/>
    <col min="8197" max="8197" width="76.140625" style="55" customWidth="1"/>
    <col min="8198" max="8199" width="16.5703125" style="55" customWidth="1"/>
    <col min="8200" max="8200" width="16.7109375" style="55" customWidth="1"/>
    <col min="8201" max="8201" width="18.5703125" style="55" customWidth="1"/>
    <col min="8202" max="8447" width="9.140625" style="55"/>
    <col min="8448" max="8448" width="7.5703125" style="55" bestFit="1" customWidth="1"/>
    <col min="8449" max="8449" width="7" style="55" bestFit="1" customWidth="1"/>
    <col min="8450" max="8450" width="5.5703125" style="55" bestFit="1" customWidth="1"/>
    <col min="8451" max="8451" width="8.7109375" style="55" bestFit="1" customWidth="1"/>
    <col min="8452" max="8452" width="8.42578125" style="55" bestFit="1" customWidth="1"/>
    <col min="8453" max="8453" width="76.140625" style="55" customWidth="1"/>
    <col min="8454" max="8455" width="16.5703125" style="55" customWidth="1"/>
    <col min="8456" max="8456" width="16.7109375" style="55" customWidth="1"/>
    <col min="8457" max="8457" width="18.5703125" style="55" customWidth="1"/>
    <col min="8458" max="8703" width="9.140625" style="55"/>
    <col min="8704" max="8704" width="7.5703125" style="55" bestFit="1" customWidth="1"/>
    <col min="8705" max="8705" width="7" style="55" bestFit="1" customWidth="1"/>
    <col min="8706" max="8706" width="5.5703125" style="55" bestFit="1" customWidth="1"/>
    <col min="8707" max="8707" width="8.7109375" style="55" bestFit="1" customWidth="1"/>
    <col min="8708" max="8708" width="8.42578125" style="55" bestFit="1" customWidth="1"/>
    <col min="8709" max="8709" width="76.140625" style="55" customWidth="1"/>
    <col min="8710" max="8711" width="16.5703125" style="55" customWidth="1"/>
    <col min="8712" max="8712" width="16.7109375" style="55" customWidth="1"/>
    <col min="8713" max="8713" width="18.5703125" style="55" customWidth="1"/>
    <col min="8714" max="8959" width="9.140625" style="55"/>
    <col min="8960" max="8960" width="7.5703125" style="55" bestFit="1" customWidth="1"/>
    <col min="8961" max="8961" width="7" style="55" bestFit="1" customWidth="1"/>
    <col min="8962" max="8962" width="5.5703125" style="55" bestFit="1" customWidth="1"/>
    <col min="8963" max="8963" width="8.7109375" style="55" bestFit="1" customWidth="1"/>
    <col min="8964" max="8964" width="8.42578125" style="55" bestFit="1" customWidth="1"/>
    <col min="8965" max="8965" width="76.140625" style="55" customWidth="1"/>
    <col min="8966" max="8967" width="16.5703125" style="55" customWidth="1"/>
    <col min="8968" max="8968" width="16.7109375" style="55" customWidth="1"/>
    <col min="8969" max="8969" width="18.5703125" style="55" customWidth="1"/>
    <col min="8970" max="9215" width="9.140625" style="55"/>
    <col min="9216" max="9216" width="7.5703125" style="55" bestFit="1" customWidth="1"/>
    <col min="9217" max="9217" width="7" style="55" bestFit="1" customWidth="1"/>
    <col min="9218" max="9218" width="5.5703125" style="55" bestFit="1" customWidth="1"/>
    <col min="9219" max="9219" width="8.7109375" style="55" bestFit="1" customWidth="1"/>
    <col min="9220" max="9220" width="8.42578125" style="55" bestFit="1" customWidth="1"/>
    <col min="9221" max="9221" width="76.140625" style="55" customWidth="1"/>
    <col min="9222" max="9223" width="16.5703125" style="55" customWidth="1"/>
    <col min="9224" max="9224" width="16.7109375" style="55" customWidth="1"/>
    <col min="9225" max="9225" width="18.5703125" style="55" customWidth="1"/>
    <col min="9226" max="9471" width="9.140625" style="55"/>
    <col min="9472" max="9472" width="7.5703125" style="55" bestFit="1" customWidth="1"/>
    <col min="9473" max="9473" width="7" style="55" bestFit="1" customWidth="1"/>
    <col min="9474" max="9474" width="5.5703125" style="55" bestFit="1" customWidth="1"/>
    <col min="9475" max="9475" width="8.7109375" style="55" bestFit="1" customWidth="1"/>
    <col min="9476" max="9476" width="8.42578125" style="55" bestFit="1" customWidth="1"/>
    <col min="9477" max="9477" width="76.140625" style="55" customWidth="1"/>
    <col min="9478" max="9479" width="16.5703125" style="55" customWidth="1"/>
    <col min="9480" max="9480" width="16.7109375" style="55" customWidth="1"/>
    <col min="9481" max="9481" width="18.5703125" style="55" customWidth="1"/>
    <col min="9482" max="9727" width="9.140625" style="55"/>
    <col min="9728" max="9728" width="7.5703125" style="55" bestFit="1" customWidth="1"/>
    <col min="9729" max="9729" width="7" style="55" bestFit="1" customWidth="1"/>
    <col min="9730" max="9730" width="5.5703125" style="55" bestFit="1" customWidth="1"/>
    <col min="9731" max="9731" width="8.7109375" style="55" bestFit="1" customWidth="1"/>
    <col min="9732" max="9732" width="8.42578125" style="55" bestFit="1" customWidth="1"/>
    <col min="9733" max="9733" width="76.140625" style="55" customWidth="1"/>
    <col min="9734" max="9735" width="16.5703125" style="55" customWidth="1"/>
    <col min="9736" max="9736" width="16.7109375" style="55" customWidth="1"/>
    <col min="9737" max="9737" width="18.5703125" style="55" customWidth="1"/>
    <col min="9738" max="9983" width="9.140625" style="55"/>
    <col min="9984" max="9984" width="7.5703125" style="55" bestFit="1" customWidth="1"/>
    <col min="9985" max="9985" width="7" style="55" bestFit="1" customWidth="1"/>
    <col min="9986" max="9986" width="5.5703125" style="55" bestFit="1" customWidth="1"/>
    <col min="9987" max="9987" width="8.7109375" style="55" bestFit="1" customWidth="1"/>
    <col min="9988" max="9988" width="8.42578125" style="55" bestFit="1" customWidth="1"/>
    <col min="9989" max="9989" width="76.140625" style="55" customWidth="1"/>
    <col min="9990" max="9991" width="16.5703125" style="55" customWidth="1"/>
    <col min="9992" max="9992" width="16.7109375" style="55" customWidth="1"/>
    <col min="9993" max="9993" width="18.5703125" style="55" customWidth="1"/>
    <col min="9994" max="10239" width="9.140625" style="55"/>
    <col min="10240" max="10240" width="7.5703125" style="55" bestFit="1" customWidth="1"/>
    <col min="10241" max="10241" width="7" style="55" bestFit="1" customWidth="1"/>
    <col min="10242" max="10242" width="5.5703125" style="55" bestFit="1" customWidth="1"/>
    <col min="10243" max="10243" width="8.7109375" style="55" bestFit="1" customWidth="1"/>
    <col min="10244" max="10244" width="8.42578125" style="55" bestFit="1" customWidth="1"/>
    <col min="10245" max="10245" width="76.140625" style="55" customWidth="1"/>
    <col min="10246" max="10247" width="16.5703125" style="55" customWidth="1"/>
    <col min="10248" max="10248" width="16.7109375" style="55" customWidth="1"/>
    <col min="10249" max="10249" width="18.5703125" style="55" customWidth="1"/>
    <col min="10250" max="10495" width="9.140625" style="55"/>
    <col min="10496" max="10496" width="7.5703125" style="55" bestFit="1" customWidth="1"/>
    <col min="10497" max="10497" width="7" style="55" bestFit="1" customWidth="1"/>
    <col min="10498" max="10498" width="5.5703125" style="55" bestFit="1" customWidth="1"/>
    <col min="10499" max="10499" width="8.7109375" style="55" bestFit="1" customWidth="1"/>
    <col min="10500" max="10500" width="8.42578125" style="55" bestFit="1" customWidth="1"/>
    <col min="10501" max="10501" width="76.140625" style="55" customWidth="1"/>
    <col min="10502" max="10503" width="16.5703125" style="55" customWidth="1"/>
    <col min="10504" max="10504" width="16.7109375" style="55" customWidth="1"/>
    <col min="10505" max="10505" width="18.5703125" style="55" customWidth="1"/>
    <col min="10506" max="10751" width="9.140625" style="55"/>
    <col min="10752" max="10752" width="7.5703125" style="55" bestFit="1" customWidth="1"/>
    <col min="10753" max="10753" width="7" style="55" bestFit="1" customWidth="1"/>
    <col min="10754" max="10754" width="5.5703125" style="55" bestFit="1" customWidth="1"/>
    <col min="10755" max="10755" width="8.7109375" style="55" bestFit="1" customWidth="1"/>
    <col min="10756" max="10756" width="8.42578125" style="55" bestFit="1" customWidth="1"/>
    <col min="10757" max="10757" width="76.140625" style="55" customWidth="1"/>
    <col min="10758" max="10759" width="16.5703125" style="55" customWidth="1"/>
    <col min="10760" max="10760" width="16.7109375" style="55" customWidth="1"/>
    <col min="10761" max="10761" width="18.5703125" style="55" customWidth="1"/>
    <col min="10762" max="11007" width="9.140625" style="55"/>
    <col min="11008" max="11008" width="7.5703125" style="55" bestFit="1" customWidth="1"/>
    <col min="11009" max="11009" width="7" style="55" bestFit="1" customWidth="1"/>
    <col min="11010" max="11010" width="5.5703125" style="55" bestFit="1" customWidth="1"/>
    <col min="11011" max="11011" width="8.7109375" style="55" bestFit="1" customWidth="1"/>
    <col min="11012" max="11012" width="8.42578125" style="55" bestFit="1" customWidth="1"/>
    <col min="11013" max="11013" width="76.140625" style="55" customWidth="1"/>
    <col min="11014" max="11015" width="16.5703125" style="55" customWidth="1"/>
    <col min="11016" max="11016" width="16.7109375" style="55" customWidth="1"/>
    <col min="11017" max="11017" width="18.5703125" style="55" customWidth="1"/>
    <col min="11018" max="11263" width="9.140625" style="55"/>
    <col min="11264" max="11264" width="7.5703125" style="55" bestFit="1" customWidth="1"/>
    <col min="11265" max="11265" width="7" style="55" bestFit="1" customWidth="1"/>
    <col min="11266" max="11266" width="5.5703125" style="55" bestFit="1" customWidth="1"/>
    <col min="11267" max="11267" width="8.7109375" style="55" bestFit="1" customWidth="1"/>
    <col min="11268" max="11268" width="8.42578125" style="55" bestFit="1" customWidth="1"/>
    <col min="11269" max="11269" width="76.140625" style="55" customWidth="1"/>
    <col min="11270" max="11271" width="16.5703125" style="55" customWidth="1"/>
    <col min="11272" max="11272" width="16.7109375" style="55" customWidth="1"/>
    <col min="11273" max="11273" width="18.5703125" style="55" customWidth="1"/>
    <col min="11274" max="11519" width="9.140625" style="55"/>
    <col min="11520" max="11520" width="7.5703125" style="55" bestFit="1" customWidth="1"/>
    <col min="11521" max="11521" width="7" style="55" bestFit="1" customWidth="1"/>
    <col min="11522" max="11522" width="5.5703125" style="55" bestFit="1" customWidth="1"/>
    <col min="11523" max="11523" width="8.7109375" style="55" bestFit="1" customWidth="1"/>
    <col min="11524" max="11524" width="8.42578125" style="55" bestFit="1" customWidth="1"/>
    <col min="11525" max="11525" width="76.140625" style="55" customWidth="1"/>
    <col min="11526" max="11527" width="16.5703125" style="55" customWidth="1"/>
    <col min="11528" max="11528" width="16.7109375" style="55" customWidth="1"/>
    <col min="11529" max="11529" width="18.5703125" style="55" customWidth="1"/>
    <col min="11530" max="11775" width="9.140625" style="55"/>
    <col min="11776" max="11776" width="7.5703125" style="55" bestFit="1" customWidth="1"/>
    <col min="11777" max="11777" width="7" style="55" bestFit="1" customWidth="1"/>
    <col min="11778" max="11778" width="5.5703125" style="55" bestFit="1" customWidth="1"/>
    <col min="11779" max="11779" width="8.7109375" style="55" bestFit="1" customWidth="1"/>
    <col min="11780" max="11780" width="8.42578125" style="55" bestFit="1" customWidth="1"/>
    <col min="11781" max="11781" width="76.140625" style="55" customWidth="1"/>
    <col min="11782" max="11783" width="16.5703125" style="55" customWidth="1"/>
    <col min="11784" max="11784" width="16.7109375" style="55" customWidth="1"/>
    <col min="11785" max="11785" width="18.5703125" style="55" customWidth="1"/>
    <col min="11786" max="12031" width="9.140625" style="55"/>
    <col min="12032" max="12032" width="7.5703125" style="55" bestFit="1" customWidth="1"/>
    <col min="12033" max="12033" width="7" style="55" bestFit="1" customWidth="1"/>
    <col min="12034" max="12034" width="5.5703125" style="55" bestFit="1" customWidth="1"/>
    <col min="12035" max="12035" width="8.7109375" style="55" bestFit="1" customWidth="1"/>
    <col min="12036" max="12036" width="8.42578125" style="55" bestFit="1" customWidth="1"/>
    <col min="12037" max="12037" width="76.140625" style="55" customWidth="1"/>
    <col min="12038" max="12039" width="16.5703125" style="55" customWidth="1"/>
    <col min="12040" max="12040" width="16.7109375" style="55" customWidth="1"/>
    <col min="12041" max="12041" width="18.5703125" style="55" customWidth="1"/>
    <col min="12042" max="12287" width="9.140625" style="55"/>
    <col min="12288" max="12288" width="7.5703125" style="55" bestFit="1" customWidth="1"/>
    <col min="12289" max="12289" width="7" style="55" bestFit="1" customWidth="1"/>
    <col min="12290" max="12290" width="5.5703125" style="55" bestFit="1" customWidth="1"/>
    <col min="12291" max="12291" width="8.7109375" style="55" bestFit="1" customWidth="1"/>
    <col min="12292" max="12292" width="8.42578125" style="55" bestFit="1" customWidth="1"/>
    <col min="12293" max="12293" width="76.140625" style="55" customWidth="1"/>
    <col min="12294" max="12295" width="16.5703125" style="55" customWidth="1"/>
    <col min="12296" max="12296" width="16.7109375" style="55" customWidth="1"/>
    <col min="12297" max="12297" width="18.5703125" style="55" customWidth="1"/>
    <col min="12298" max="12543" width="9.140625" style="55"/>
    <col min="12544" max="12544" width="7.5703125" style="55" bestFit="1" customWidth="1"/>
    <col min="12545" max="12545" width="7" style="55" bestFit="1" customWidth="1"/>
    <col min="12546" max="12546" width="5.5703125" style="55" bestFit="1" customWidth="1"/>
    <col min="12547" max="12547" width="8.7109375" style="55" bestFit="1" customWidth="1"/>
    <col min="12548" max="12548" width="8.42578125" style="55" bestFit="1" customWidth="1"/>
    <col min="12549" max="12549" width="76.140625" style="55" customWidth="1"/>
    <col min="12550" max="12551" width="16.5703125" style="55" customWidth="1"/>
    <col min="12552" max="12552" width="16.7109375" style="55" customWidth="1"/>
    <col min="12553" max="12553" width="18.5703125" style="55" customWidth="1"/>
    <col min="12554" max="12799" width="9.140625" style="55"/>
    <col min="12800" max="12800" width="7.5703125" style="55" bestFit="1" customWidth="1"/>
    <col min="12801" max="12801" width="7" style="55" bestFit="1" customWidth="1"/>
    <col min="12802" max="12802" width="5.5703125" style="55" bestFit="1" customWidth="1"/>
    <col min="12803" max="12803" width="8.7109375" style="55" bestFit="1" customWidth="1"/>
    <col min="12804" max="12804" width="8.42578125" style="55" bestFit="1" customWidth="1"/>
    <col min="12805" max="12805" width="76.140625" style="55" customWidth="1"/>
    <col min="12806" max="12807" width="16.5703125" style="55" customWidth="1"/>
    <col min="12808" max="12808" width="16.7109375" style="55" customWidth="1"/>
    <col min="12809" max="12809" width="18.5703125" style="55" customWidth="1"/>
    <col min="12810" max="13055" width="9.140625" style="55"/>
    <col min="13056" max="13056" width="7.5703125" style="55" bestFit="1" customWidth="1"/>
    <col min="13057" max="13057" width="7" style="55" bestFit="1" customWidth="1"/>
    <col min="13058" max="13058" width="5.5703125" style="55" bestFit="1" customWidth="1"/>
    <col min="13059" max="13059" width="8.7109375" style="55" bestFit="1" customWidth="1"/>
    <col min="13060" max="13060" width="8.42578125" style="55" bestFit="1" customWidth="1"/>
    <col min="13061" max="13061" width="76.140625" style="55" customWidth="1"/>
    <col min="13062" max="13063" width="16.5703125" style="55" customWidth="1"/>
    <col min="13064" max="13064" width="16.7109375" style="55" customWidth="1"/>
    <col min="13065" max="13065" width="18.5703125" style="55" customWidth="1"/>
    <col min="13066" max="13311" width="9.140625" style="55"/>
    <col min="13312" max="13312" width="7.5703125" style="55" bestFit="1" customWidth="1"/>
    <col min="13313" max="13313" width="7" style="55" bestFit="1" customWidth="1"/>
    <col min="13314" max="13314" width="5.5703125" style="55" bestFit="1" customWidth="1"/>
    <col min="13315" max="13315" width="8.7109375" style="55" bestFit="1" customWidth="1"/>
    <col min="13316" max="13316" width="8.42578125" style="55" bestFit="1" customWidth="1"/>
    <col min="13317" max="13317" width="76.140625" style="55" customWidth="1"/>
    <col min="13318" max="13319" width="16.5703125" style="55" customWidth="1"/>
    <col min="13320" max="13320" width="16.7109375" style="55" customWidth="1"/>
    <col min="13321" max="13321" width="18.5703125" style="55" customWidth="1"/>
    <col min="13322" max="13567" width="9.140625" style="55"/>
    <col min="13568" max="13568" width="7.5703125" style="55" bestFit="1" customWidth="1"/>
    <col min="13569" max="13569" width="7" style="55" bestFit="1" customWidth="1"/>
    <col min="13570" max="13570" width="5.5703125" style="55" bestFit="1" customWidth="1"/>
    <col min="13571" max="13571" width="8.7109375" style="55" bestFit="1" customWidth="1"/>
    <col min="13572" max="13572" width="8.42578125" style="55" bestFit="1" customWidth="1"/>
    <col min="13573" max="13573" width="76.140625" style="55" customWidth="1"/>
    <col min="13574" max="13575" width="16.5703125" style="55" customWidth="1"/>
    <col min="13576" max="13576" width="16.7109375" style="55" customWidth="1"/>
    <col min="13577" max="13577" width="18.5703125" style="55" customWidth="1"/>
    <col min="13578" max="13823" width="9.140625" style="55"/>
    <col min="13824" max="13824" width="7.5703125" style="55" bestFit="1" customWidth="1"/>
    <col min="13825" max="13825" width="7" style="55" bestFit="1" customWidth="1"/>
    <col min="13826" max="13826" width="5.5703125" style="55" bestFit="1" customWidth="1"/>
    <col min="13827" max="13827" width="8.7109375" style="55" bestFit="1" customWidth="1"/>
    <col min="13828" max="13828" width="8.42578125" style="55" bestFit="1" customWidth="1"/>
    <col min="13829" max="13829" width="76.140625" style="55" customWidth="1"/>
    <col min="13830" max="13831" width="16.5703125" style="55" customWidth="1"/>
    <col min="13832" max="13832" width="16.7109375" style="55" customWidth="1"/>
    <col min="13833" max="13833" width="18.5703125" style="55" customWidth="1"/>
    <col min="13834" max="14079" width="9.140625" style="55"/>
    <col min="14080" max="14080" width="7.5703125" style="55" bestFit="1" customWidth="1"/>
    <col min="14081" max="14081" width="7" style="55" bestFit="1" customWidth="1"/>
    <col min="14082" max="14082" width="5.5703125" style="55" bestFit="1" customWidth="1"/>
    <col min="14083" max="14083" width="8.7109375" style="55" bestFit="1" customWidth="1"/>
    <col min="14084" max="14084" width="8.42578125" style="55" bestFit="1" customWidth="1"/>
    <col min="14085" max="14085" width="76.140625" style="55" customWidth="1"/>
    <col min="14086" max="14087" width="16.5703125" style="55" customWidth="1"/>
    <col min="14088" max="14088" width="16.7109375" style="55" customWidth="1"/>
    <col min="14089" max="14089" width="18.5703125" style="55" customWidth="1"/>
    <col min="14090" max="14335" width="9.140625" style="55"/>
    <col min="14336" max="14336" width="7.5703125" style="55" bestFit="1" customWidth="1"/>
    <col min="14337" max="14337" width="7" style="55" bestFit="1" customWidth="1"/>
    <col min="14338" max="14338" width="5.5703125" style="55" bestFit="1" customWidth="1"/>
    <col min="14339" max="14339" width="8.7109375" style="55" bestFit="1" customWidth="1"/>
    <col min="14340" max="14340" width="8.42578125" style="55" bestFit="1" customWidth="1"/>
    <col min="14341" max="14341" width="76.140625" style="55" customWidth="1"/>
    <col min="14342" max="14343" width="16.5703125" style="55" customWidth="1"/>
    <col min="14344" max="14344" width="16.7109375" style="55" customWidth="1"/>
    <col min="14345" max="14345" width="18.5703125" style="55" customWidth="1"/>
    <col min="14346" max="14591" width="9.140625" style="55"/>
    <col min="14592" max="14592" width="7.5703125" style="55" bestFit="1" customWidth="1"/>
    <col min="14593" max="14593" width="7" style="55" bestFit="1" customWidth="1"/>
    <col min="14594" max="14594" width="5.5703125" style="55" bestFit="1" customWidth="1"/>
    <col min="14595" max="14595" width="8.7109375" style="55" bestFit="1" customWidth="1"/>
    <col min="14596" max="14596" width="8.42578125" style="55" bestFit="1" customWidth="1"/>
    <col min="14597" max="14597" width="76.140625" style="55" customWidth="1"/>
    <col min="14598" max="14599" width="16.5703125" style="55" customWidth="1"/>
    <col min="14600" max="14600" width="16.7109375" style="55" customWidth="1"/>
    <col min="14601" max="14601" width="18.5703125" style="55" customWidth="1"/>
    <col min="14602" max="14847" width="9.140625" style="55"/>
    <col min="14848" max="14848" width="7.5703125" style="55" bestFit="1" customWidth="1"/>
    <col min="14849" max="14849" width="7" style="55" bestFit="1" customWidth="1"/>
    <col min="14850" max="14850" width="5.5703125" style="55" bestFit="1" customWidth="1"/>
    <col min="14851" max="14851" width="8.7109375" style="55" bestFit="1" customWidth="1"/>
    <col min="14852" max="14852" width="8.42578125" style="55" bestFit="1" customWidth="1"/>
    <col min="14853" max="14853" width="76.140625" style="55" customWidth="1"/>
    <col min="14854" max="14855" width="16.5703125" style="55" customWidth="1"/>
    <col min="14856" max="14856" width="16.7109375" style="55" customWidth="1"/>
    <col min="14857" max="14857" width="18.5703125" style="55" customWidth="1"/>
    <col min="14858" max="15103" width="9.140625" style="55"/>
    <col min="15104" max="15104" width="7.5703125" style="55" bestFit="1" customWidth="1"/>
    <col min="15105" max="15105" width="7" style="55" bestFit="1" customWidth="1"/>
    <col min="15106" max="15106" width="5.5703125" style="55" bestFit="1" customWidth="1"/>
    <col min="15107" max="15107" width="8.7109375" style="55" bestFit="1" customWidth="1"/>
    <col min="15108" max="15108" width="8.42578125" style="55" bestFit="1" customWidth="1"/>
    <col min="15109" max="15109" width="76.140625" style="55" customWidth="1"/>
    <col min="15110" max="15111" width="16.5703125" style="55" customWidth="1"/>
    <col min="15112" max="15112" width="16.7109375" style="55" customWidth="1"/>
    <col min="15113" max="15113" width="18.5703125" style="55" customWidth="1"/>
    <col min="15114" max="15359" width="9.140625" style="55"/>
    <col min="15360" max="15360" width="7.5703125" style="55" bestFit="1" customWidth="1"/>
    <col min="15361" max="15361" width="7" style="55" bestFit="1" customWidth="1"/>
    <col min="15362" max="15362" width="5.5703125" style="55" bestFit="1" customWidth="1"/>
    <col min="15363" max="15363" width="8.7109375" style="55" bestFit="1" customWidth="1"/>
    <col min="15364" max="15364" width="8.42578125" style="55" bestFit="1" customWidth="1"/>
    <col min="15365" max="15365" width="76.140625" style="55" customWidth="1"/>
    <col min="15366" max="15367" width="16.5703125" style="55" customWidth="1"/>
    <col min="15368" max="15368" width="16.7109375" style="55" customWidth="1"/>
    <col min="15369" max="15369" width="18.5703125" style="55" customWidth="1"/>
    <col min="15370" max="15615" width="9.140625" style="55"/>
    <col min="15616" max="15616" width="7.5703125" style="55" bestFit="1" customWidth="1"/>
    <col min="15617" max="15617" width="7" style="55" bestFit="1" customWidth="1"/>
    <col min="15618" max="15618" width="5.5703125" style="55" bestFit="1" customWidth="1"/>
    <col min="15619" max="15619" width="8.7109375" style="55" bestFit="1" customWidth="1"/>
    <col min="15620" max="15620" width="8.42578125" style="55" bestFit="1" customWidth="1"/>
    <col min="15621" max="15621" width="76.140625" style="55" customWidth="1"/>
    <col min="15622" max="15623" width="16.5703125" style="55" customWidth="1"/>
    <col min="15624" max="15624" width="16.7109375" style="55" customWidth="1"/>
    <col min="15625" max="15625" width="18.5703125" style="55" customWidth="1"/>
    <col min="15626" max="15871" width="9.140625" style="55"/>
    <col min="15872" max="15872" width="7.5703125" style="55" bestFit="1" customWidth="1"/>
    <col min="15873" max="15873" width="7" style="55" bestFit="1" customWidth="1"/>
    <col min="15874" max="15874" width="5.5703125" style="55" bestFit="1" customWidth="1"/>
    <col min="15875" max="15875" width="8.7109375" style="55" bestFit="1" customWidth="1"/>
    <col min="15876" max="15876" width="8.42578125" style="55" bestFit="1" customWidth="1"/>
    <col min="15877" max="15877" width="76.140625" style="55" customWidth="1"/>
    <col min="15878" max="15879" width="16.5703125" style="55" customWidth="1"/>
    <col min="15880" max="15880" width="16.7109375" style="55" customWidth="1"/>
    <col min="15881" max="15881" width="18.5703125" style="55" customWidth="1"/>
    <col min="15882" max="16127" width="9.140625" style="55"/>
    <col min="16128" max="16128" width="7.5703125" style="55" bestFit="1" customWidth="1"/>
    <col min="16129" max="16129" width="7" style="55" bestFit="1" customWidth="1"/>
    <col min="16130" max="16130" width="5.5703125" style="55" bestFit="1" customWidth="1"/>
    <col min="16131" max="16131" width="8.7109375" style="55" bestFit="1" customWidth="1"/>
    <col min="16132" max="16132" width="8.42578125" style="55" bestFit="1" customWidth="1"/>
    <col min="16133" max="16133" width="76.140625" style="55" customWidth="1"/>
    <col min="16134" max="16135" width="16.5703125" style="55" customWidth="1"/>
    <col min="16136" max="16136" width="16.7109375" style="55" customWidth="1"/>
    <col min="16137" max="16137" width="18.5703125" style="55" customWidth="1"/>
    <col min="16138" max="16384" width="9.140625" style="55"/>
  </cols>
  <sheetData>
    <row r="1" spans="1:9" ht="14.25" customHeight="1">
      <c r="A1" s="134" t="s">
        <v>92</v>
      </c>
      <c r="B1" s="134"/>
      <c r="C1" s="134"/>
      <c r="D1" s="134"/>
      <c r="E1" s="134"/>
      <c r="F1" s="134"/>
      <c r="G1" s="134"/>
      <c r="H1" s="134"/>
      <c r="I1" s="134"/>
    </row>
    <row r="2" spans="1:9" ht="15" customHeight="1">
      <c r="A2" s="134" t="s">
        <v>90</v>
      </c>
      <c r="B2" s="134"/>
      <c r="C2" s="134"/>
      <c r="D2" s="134"/>
      <c r="E2" s="134"/>
      <c r="F2" s="134"/>
      <c r="G2" s="134"/>
      <c r="H2" s="134"/>
      <c r="I2" s="134"/>
    </row>
    <row r="3" spans="1:9">
      <c r="A3" s="134" t="s">
        <v>0</v>
      </c>
      <c r="B3" s="134"/>
      <c r="C3" s="134"/>
      <c r="D3" s="134"/>
      <c r="E3" s="134"/>
      <c r="F3" s="134"/>
      <c r="G3" s="134"/>
      <c r="H3" s="134"/>
      <c r="I3" s="134"/>
    </row>
    <row r="4" spans="1:9">
      <c r="A4" s="134"/>
      <c r="B4" s="134"/>
      <c r="C4" s="134"/>
      <c r="D4" s="134"/>
      <c r="E4" s="134"/>
      <c r="F4" s="134"/>
      <c r="G4" s="134"/>
      <c r="H4" s="134"/>
      <c r="I4" s="134"/>
    </row>
    <row r="5" spans="1:9" ht="46.5" customHeight="1">
      <c r="A5" s="135" t="s">
        <v>93</v>
      </c>
      <c r="B5" s="135"/>
      <c r="C5" s="135"/>
      <c r="D5" s="135"/>
      <c r="E5" s="135"/>
      <c r="F5" s="135"/>
      <c r="G5" s="135"/>
      <c r="H5" s="135"/>
      <c r="I5" s="135"/>
    </row>
    <row r="6" spans="1:9">
      <c r="F6" s="56"/>
      <c r="G6" s="56"/>
      <c r="H6" s="56"/>
      <c r="I6" s="56"/>
    </row>
    <row r="7" spans="1:9">
      <c r="H7" s="133" t="s">
        <v>88</v>
      </c>
      <c r="I7" s="133"/>
    </row>
    <row r="8" spans="1:9" ht="57" customHeight="1">
      <c r="A8" s="125" t="s">
        <v>5</v>
      </c>
      <c r="B8" s="126"/>
      <c r="C8" s="127"/>
      <c r="D8" s="125" t="s">
        <v>1</v>
      </c>
      <c r="E8" s="127"/>
      <c r="F8" s="128" t="s">
        <v>20</v>
      </c>
      <c r="G8" s="130" t="s">
        <v>36</v>
      </c>
      <c r="H8" s="131"/>
      <c r="I8" s="132"/>
    </row>
    <row r="9" spans="1:9" ht="40.5" customHeight="1">
      <c r="A9" s="57" t="s">
        <v>102</v>
      </c>
      <c r="B9" s="57" t="s">
        <v>103</v>
      </c>
      <c r="C9" s="57" t="s">
        <v>104</v>
      </c>
      <c r="D9" s="57" t="s">
        <v>24</v>
      </c>
      <c r="E9" s="57" t="s">
        <v>105</v>
      </c>
      <c r="F9" s="129"/>
      <c r="G9" s="57" t="s">
        <v>83</v>
      </c>
      <c r="H9" s="57" t="s">
        <v>84</v>
      </c>
      <c r="I9" s="57" t="s">
        <v>2</v>
      </c>
    </row>
    <row r="10" spans="1:9">
      <c r="A10" s="57"/>
      <c r="B10" s="57"/>
      <c r="C10" s="57"/>
      <c r="D10" s="57"/>
      <c r="E10" s="57"/>
      <c r="F10" s="58" t="s">
        <v>4</v>
      </c>
      <c r="G10" s="20">
        <f>G12</f>
        <v>0</v>
      </c>
      <c r="H10" s="20">
        <f>H12</f>
        <v>0</v>
      </c>
      <c r="I10" s="20">
        <f>I12</f>
        <v>0</v>
      </c>
    </row>
    <row r="11" spans="1:9" ht="18" customHeight="1">
      <c r="A11" s="57"/>
      <c r="B11" s="57"/>
      <c r="C11" s="57"/>
      <c r="D11" s="57"/>
      <c r="E11" s="57"/>
      <c r="F11" s="59" t="s">
        <v>3</v>
      </c>
      <c r="G11" s="20"/>
      <c r="H11" s="20"/>
      <c r="I11" s="20"/>
    </row>
    <row r="12" spans="1:9">
      <c r="A12" s="60" t="s">
        <v>38</v>
      </c>
      <c r="B12" s="57"/>
      <c r="C12" s="57"/>
      <c r="D12" s="57"/>
      <c r="E12" s="57"/>
      <c r="F12" s="58" t="s">
        <v>39</v>
      </c>
      <c r="G12" s="20">
        <f>G14</f>
        <v>0</v>
      </c>
      <c r="H12" s="20">
        <f>H14</f>
        <v>0</v>
      </c>
      <c r="I12" s="20">
        <f>I14</f>
        <v>0</v>
      </c>
    </row>
    <row r="13" spans="1:9">
      <c r="A13" s="57"/>
      <c r="B13" s="57"/>
      <c r="C13" s="57"/>
      <c r="D13" s="57"/>
      <c r="E13" s="57"/>
      <c r="F13" s="59" t="s">
        <v>3</v>
      </c>
      <c r="G13" s="61"/>
      <c r="H13" s="61"/>
      <c r="I13" s="61"/>
    </row>
    <row r="14" spans="1:9">
      <c r="A14" s="57"/>
      <c r="B14" s="57" t="s">
        <v>40</v>
      </c>
      <c r="C14" s="57"/>
      <c r="D14" s="57"/>
      <c r="E14" s="57"/>
      <c r="F14" s="58" t="s">
        <v>41</v>
      </c>
      <c r="G14" s="20">
        <f>G16</f>
        <v>0</v>
      </c>
      <c r="H14" s="20">
        <f>H16</f>
        <v>0</v>
      </c>
      <c r="I14" s="20">
        <f>I16</f>
        <v>0</v>
      </c>
    </row>
    <row r="15" spans="1:9">
      <c r="A15" s="57"/>
      <c r="B15" s="57"/>
      <c r="C15" s="57"/>
      <c r="D15" s="57"/>
      <c r="E15" s="57"/>
      <c r="F15" s="59" t="s">
        <v>3</v>
      </c>
      <c r="G15" s="61"/>
      <c r="H15" s="61"/>
      <c r="I15" s="61"/>
    </row>
    <row r="16" spans="1:9">
      <c r="A16" s="57"/>
      <c r="B16" s="57"/>
      <c r="C16" s="60" t="s">
        <v>17</v>
      </c>
      <c r="D16" s="57"/>
      <c r="E16" s="57"/>
      <c r="F16" s="58" t="s">
        <v>42</v>
      </c>
      <c r="G16" s="20">
        <f>G18</f>
        <v>0</v>
      </c>
      <c r="H16" s="20">
        <f>H18</f>
        <v>0</v>
      </c>
      <c r="I16" s="20">
        <f>I18</f>
        <v>0</v>
      </c>
    </row>
    <row r="17" spans="1:9">
      <c r="A17" s="57"/>
      <c r="B17" s="57"/>
      <c r="C17" s="57"/>
      <c r="D17" s="57"/>
      <c r="E17" s="57"/>
      <c r="F17" s="59" t="s">
        <v>3</v>
      </c>
      <c r="G17" s="61"/>
      <c r="H17" s="61"/>
      <c r="I17" s="61"/>
    </row>
    <row r="18" spans="1:9" ht="42.75" customHeight="1">
      <c r="A18" s="125"/>
      <c r="B18" s="126"/>
      <c r="C18" s="126"/>
      <c r="D18" s="126"/>
      <c r="E18" s="127"/>
      <c r="F18" s="58" t="s">
        <v>34</v>
      </c>
      <c r="G18" s="20">
        <f>+G20</f>
        <v>0</v>
      </c>
      <c r="H18" s="20">
        <f>+H20</f>
        <v>0</v>
      </c>
      <c r="I18" s="20">
        <f>+I20</f>
        <v>0</v>
      </c>
    </row>
    <row r="19" spans="1:9">
      <c r="A19" s="57"/>
      <c r="B19" s="57"/>
      <c r="C19" s="57"/>
      <c r="D19" s="57"/>
      <c r="E19" s="57"/>
      <c r="F19" s="59" t="s">
        <v>3</v>
      </c>
      <c r="G19" s="61"/>
      <c r="H19" s="61"/>
      <c r="I19" s="61"/>
    </row>
    <row r="20" spans="1:9">
      <c r="A20" s="57"/>
      <c r="B20" s="57"/>
      <c r="C20" s="57"/>
      <c r="D20" s="57" t="s">
        <v>43</v>
      </c>
      <c r="E20" s="57"/>
      <c r="F20" s="58" t="s">
        <v>44</v>
      </c>
      <c r="G20" s="20">
        <f t="shared" ref="G20:I20" si="0">+G22</f>
        <v>0</v>
      </c>
      <c r="H20" s="20">
        <f t="shared" si="0"/>
        <v>0</v>
      </c>
      <c r="I20" s="20">
        <f t="shared" si="0"/>
        <v>0</v>
      </c>
    </row>
    <row r="21" spans="1:9">
      <c r="A21" s="57"/>
      <c r="B21" s="57"/>
      <c r="C21" s="57"/>
      <c r="D21" s="57"/>
      <c r="E21" s="57"/>
      <c r="F21" s="59" t="s">
        <v>3</v>
      </c>
      <c r="G21" s="20"/>
      <c r="H21" s="20"/>
      <c r="I21" s="20"/>
    </row>
    <row r="22" spans="1:9" ht="26.25" customHeight="1">
      <c r="A22" s="57"/>
      <c r="B22" s="57"/>
      <c r="C22" s="57"/>
      <c r="D22" s="57"/>
      <c r="E22" s="57" t="s">
        <v>45</v>
      </c>
      <c r="F22" s="58" t="s">
        <v>46</v>
      </c>
      <c r="G22" s="20">
        <f>+G24+G31</f>
        <v>0</v>
      </c>
      <c r="H22" s="20">
        <f>+H24+H31</f>
        <v>0</v>
      </c>
      <c r="I22" s="20">
        <f>+I24+I31</f>
        <v>0</v>
      </c>
    </row>
    <row r="23" spans="1:9">
      <c r="A23" s="57"/>
      <c r="B23" s="57"/>
      <c r="C23" s="57"/>
      <c r="D23" s="57"/>
      <c r="E23" s="57"/>
      <c r="F23" s="59" t="s">
        <v>18</v>
      </c>
      <c r="G23" s="20"/>
      <c r="H23" s="20"/>
      <c r="I23" s="20"/>
    </row>
    <row r="24" spans="1:9" s="65" customFormat="1" ht="24.75" customHeight="1">
      <c r="A24" s="62"/>
      <c r="B24" s="62"/>
      <c r="C24" s="62"/>
      <c r="D24" s="62"/>
      <c r="E24" s="62"/>
      <c r="F24" s="63" t="s">
        <v>80</v>
      </c>
      <c r="G24" s="64">
        <f>+G26</f>
        <v>0</v>
      </c>
      <c r="H24" s="64">
        <f>+H26</f>
        <v>-89734.5</v>
      </c>
      <c r="I24" s="64">
        <f>+I26</f>
        <v>-89734.5</v>
      </c>
    </row>
    <row r="25" spans="1:9" s="70" customFormat="1" ht="16.5" customHeight="1">
      <c r="A25" s="66"/>
      <c r="B25" s="67"/>
      <c r="C25" s="68"/>
      <c r="D25" s="68"/>
      <c r="E25" s="68"/>
      <c r="F25" s="59" t="s">
        <v>19</v>
      </c>
      <c r="G25" s="64"/>
      <c r="H25" s="69"/>
      <c r="I25" s="69"/>
    </row>
    <row r="26" spans="1:9" s="70" customFormat="1" ht="15.75" customHeight="1">
      <c r="A26" s="66"/>
      <c r="B26" s="67"/>
      <c r="C26" s="68"/>
      <c r="D26" s="68"/>
      <c r="E26" s="68"/>
      <c r="F26" s="59" t="s">
        <v>4</v>
      </c>
      <c r="G26" s="64">
        <f t="shared" ref="G26:I29" si="1">+G27</f>
        <v>0</v>
      </c>
      <c r="H26" s="71">
        <f t="shared" si="1"/>
        <v>-89734.5</v>
      </c>
      <c r="I26" s="71">
        <f t="shared" si="1"/>
        <v>-89734.5</v>
      </c>
    </row>
    <row r="27" spans="1:9" s="70" customFormat="1" ht="15.75" customHeight="1">
      <c r="A27" s="66"/>
      <c r="B27" s="67"/>
      <c r="C27" s="68"/>
      <c r="D27" s="68"/>
      <c r="E27" s="68"/>
      <c r="F27" s="59" t="s">
        <v>76</v>
      </c>
      <c r="G27" s="64">
        <f t="shared" si="1"/>
        <v>0</v>
      </c>
      <c r="H27" s="71">
        <f t="shared" si="1"/>
        <v>-89734.5</v>
      </c>
      <c r="I27" s="71">
        <f t="shared" si="1"/>
        <v>-89734.5</v>
      </c>
    </row>
    <row r="28" spans="1:9" s="70" customFormat="1" ht="15.75" customHeight="1">
      <c r="A28" s="66"/>
      <c r="B28" s="67"/>
      <c r="C28" s="68"/>
      <c r="D28" s="68"/>
      <c r="E28" s="68"/>
      <c r="F28" s="59" t="s">
        <v>77</v>
      </c>
      <c r="G28" s="64">
        <f t="shared" si="1"/>
        <v>0</v>
      </c>
      <c r="H28" s="71">
        <f t="shared" si="1"/>
        <v>-89734.5</v>
      </c>
      <c r="I28" s="71">
        <f t="shared" si="1"/>
        <v>-89734.5</v>
      </c>
    </row>
    <row r="29" spans="1:9" s="70" customFormat="1" ht="15.75" customHeight="1">
      <c r="A29" s="66"/>
      <c r="B29" s="67"/>
      <c r="C29" s="68"/>
      <c r="D29" s="68"/>
      <c r="E29" s="68"/>
      <c r="F29" s="59" t="s">
        <v>78</v>
      </c>
      <c r="G29" s="64">
        <f t="shared" si="1"/>
        <v>0</v>
      </c>
      <c r="H29" s="71">
        <f t="shared" si="1"/>
        <v>-89734.5</v>
      </c>
      <c r="I29" s="71">
        <f t="shared" si="1"/>
        <v>-89734.5</v>
      </c>
    </row>
    <row r="30" spans="1:9" s="74" customFormat="1">
      <c r="A30" s="72"/>
      <c r="B30" s="1"/>
      <c r="C30" s="73"/>
      <c r="D30" s="72"/>
      <c r="E30" s="2"/>
      <c r="F30" s="59" t="s">
        <v>47</v>
      </c>
      <c r="G30" s="64">
        <f t="shared" ref="G30:H30" si="2">-G31</f>
        <v>0</v>
      </c>
      <c r="H30" s="71">
        <f t="shared" si="2"/>
        <v>-89734.5</v>
      </c>
      <c r="I30" s="71">
        <f>-I31</f>
        <v>-89734.5</v>
      </c>
    </row>
    <row r="31" spans="1:9" s="65" customFormat="1" ht="34.5">
      <c r="A31" s="62"/>
      <c r="B31" s="62"/>
      <c r="C31" s="62"/>
      <c r="D31" s="62"/>
      <c r="E31" s="62"/>
      <c r="F31" s="63" t="s">
        <v>59</v>
      </c>
      <c r="G31" s="64">
        <f t="shared" ref="G31:I31" si="3">+G33</f>
        <v>0</v>
      </c>
      <c r="H31" s="64">
        <f t="shared" si="3"/>
        <v>89734.5</v>
      </c>
      <c r="I31" s="64">
        <f t="shared" si="3"/>
        <v>89734.5</v>
      </c>
    </row>
    <row r="32" spans="1:9" s="70" customFormat="1" ht="16.5" customHeight="1">
      <c r="A32" s="66"/>
      <c r="B32" s="67"/>
      <c r="C32" s="68"/>
      <c r="D32" s="68"/>
      <c r="E32" s="68"/>
      <c r="F32" s="59" t="s">
        <v>19</v>
      </c>
      <c r="G32" s="64"/>
      <c r="H32" s="69"/>
      <c r="I32" s="69"/>
    </row>
    <row r="33" spans="1:9" s="70" customFormat="1" ht="15.75" customHeight="1">
      <c r="A33" s="66"/>
      <c r="B33" s="67"/>
      <c r="C33" s="68"/>
      <c r="D33" s="68"/>
      <c r="E33" s="68"/>
      <c r="F33" s="59" t="s">
        <v>4</v>
      </c>
      <c r="G33" s="64">
        <f t="shared" ref="G33:I35" si="4">+G34</f>
        <v>0</v>
      </c>
      <c r="H33" s="71">
        <f t="shared" si="4"/>
        <v>89734.5</v>
      </c>
      <c r="I33" s="71">
        <f t="shared" si="4"/>
        <v>89734.5</v>
      </c>
    </row>
    <row r="34" spans="1:9" s="70" customFormat="1" ht="15.75" customHeight="1">
      <c r="A34" s="66"/>
      <c r="B34" s="67"/>
      <c r="C34" s="68"/>
      <c r="D34" s="68"/>
      <c r="E34" s="68"/>
      <c r="F34" s="59" t="s">
        <v>76</v>
      </c>
      <c r="G34" s="64">
        <f t="shared" si="4"/>
        <v>0</v>
      </c>
      <c r="H34" s="71">
        <f t="shared" si="4"/>
        <v>89734.5</v>
      </c>
      <c r="I34" s="71">
        <f t="shared" si="4"/>
        <v>89734.5</v>
      </c>
    </row>
    <row r="35" spans="1:9" s="70" customFormat="1" ht="15.75" customHeight="1">
      <c r="A35" s="66"/>
      <c r="B35" s="67"/>
      <c r="C35" s="68"/>
      <c r="D35" s="68"/>
      <c r="E35" s="68"/>
      <c r="F35" s="59" t="s">
        <v>77</v>
      </c>
      <c r="G35" s="64">
        <f t="shared" si="4"/>
        <v>0</v>
      </c>
      <c r="H35" s="71">
        <f t="shared" si="4"/>
        <v>89734.5</v>
      </c>
      <c r="I35" s="71">
        <f>+I36</f>
        <v>89734.5</v>
      </c>
    </row>
    <row r="36" spans="1:9" s="70" customFormat="1" ht="15.75" customHeight="1">
      <c r="A36" s="66"/>
      <c r="B36" s="67"/>
      <c r="C36" s="68"/>
      <c r="D36" s="68"/>
      <c r="E36" s="68"/>
      <c r="F36" s="59" t="s">
        <v>100</v>
      </c>
      <c r="G36" s="64">
        <f t="shared" ref="G36:I36" si="5">+G37</f>
        <v>0</v>
      </c>
      <c r="H36" s="71">
        <f t="shared" si="5"/>
        <v>89734.5</v>
      </c>
      <c r="I36" s="71">
        <f t="shared" si="5"/>
        <v>89734.5</v>
      </c>
    </row>
    <row r="37" spans="1:9" s="70" customFormat="1" ht="15.75" customHeight="1">
      <c r="A37" s="66"/>
      <c r="B37" s="67"/>
      <c r="C37" s="68"/>
      <c r="D37" s="68"/>
      <c r="E37" s="68"/>
      <c r="F37" s="59" t="s">
        <v>101</v>
      </c>
      <c r="G37" s="64">
        <v>0</v>
      </c>
      <c r="H37" s="71">
        <v>89734.5</v>
      </c>
      <c r="I37" s="71">
        <v>89734.5</v>
      </c>
    </row>
    <row r="38" spans="1:9">
      <c r="G38" s="75"/>
      <c r="H38" s="75"/>
      <c r="I38" s="75"/>
    </row>
    <row r="39" spans="1:9">
      <c r="G39" s="75"/>
      <c r="H39" s="75"/>
      <c r="I39" s="75"/>
    </row>
  </sheetData>
  <mergeCells count="11">
    <mergeCell ref="H7:I7"/>
    <mergeCell ref="A1:I1"/>
    <mergeCell ref="A2:I2"/>
    <mergeCell ref="A3:I3"/>
    <mergeCell ref="A4:I4"/>
    <mergeCell ref="A5:I5"/>
    <mergeCell ref="A8:C8"/>
    <mergeCell ref="D8:E8"/>
    <mergeCell ref="F8:F9"/>
    <mergeCell ref="A18:E18"/>
    <mergeCell ref="G8:I8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7"/>
  <sheetViews>
    <sheetView topLeftCell="A31" zoomScaleNormal="100" workbookViewId="0">
      <selection activeCell="E37" sqref="E37"/>
    </sheetView>
  </sheetViews>
  <sheetFormatPr defaultRowHeight="17.25"/>
  <cols>
    <col min="1" max="1" width="10.140625" style="27" customWidth="1"/>
    <col min="2" max="2" width="10.5703125" style="27" customWidth="1"/>
    <col min="3" max="3" width="63.42578125" style="7" customWidth="1"/>
    <col min="4" max="4" width="16.42578125" style="7" customWidth="1"/>
    <col min="5" max="5" width="17.5703125" style="7" bestFit="1" customWidth="1"/>
    <col min="6" max="6" width="17.140625" style="7" bestFit="1" customWidth="1"/>
    <col min="7" max="11" width="9.7109375" style="7" customWidth="1"/>
    <col min="12" max="16384" width="9.140625" style="7"/>
  </cols>
  <sheetData>
    <row r="1" spans="1:12" ht="17.25" customHeight="1">
      <c r="A1" s="134" t="s">
        <v>57</v>
      </c>
      <c r="B1" s="134"/>
      <c r="C1" s="134"/>
      <c r="D1" s="134"/>
      <c r="E1" s="134"/>
      <c r="F1" s="134"/>
    </row>
    <row r="2" spans="1:12" ht="17.25" customHeight="1">
      <c r="A2" s="134" t="s">
        <v>90</v>
      </c>
      <c r="B2" s="134"/>
      <c r="C2" s="134"/>
      <c r="D2" s="134"/>
      <c r="E2" s="134"/>
      <c r="F2" s="134"/>
    </row>
    <row r="3" spans="1:12" ht="17.25" customHeight="1">
      <c r="A3" s="134" t="s">
        <v>0</v>
      </c>
      <c r="B3" s="134"/>
      <c r="C3" s="134"/>
      <c r="D3" s="134"/>
      <c r="E3" s="134"/>
      <c r="F3" s="134"/>
    </row>
    <row r="4" spans="1:12">
      <c r="A4" s="134"/>
      <c r="B4" s="134"/>
      <c r="C4" s="134"/>
      <c r="D4" s="134"/>
      <c r="E4" s="134"/>
      <c r="F4" s="134"/>
    </row>
    <row r="5" spans="1:12" ht="48" customHeight="1">
      <c r="A5" s="135" t="s">
        <v>94</v>
      </c>
      <c r="B5" s="135"/>
      <c r="C5" s="135"/>
      <c r="D5" s="135"/>
      <c r="E5" s="135"/>
      <c r="F5" s="135"/>
    </row>
    <row r="6" spans="1:12" ht="17.25" customHeight="1">
      <c r="A6" s="24"/>
      <c r="B6" s="24"/>
      <c r="C6" s="25"/>
      <c r="D6" s="26"/>
      <c r="E6" s="133" t="s">
        <v>88</v>
      </c>
      <c r="F6" s="133"/>
    </row>
    <row r="7" spans="1:12" s="27" customFormat="1" ht="63.75" customHeight="1">
      <c r="A7" s="136" t="s">
        <v>21</v>
      </c>
      <c r="B7" s="136"/>
      <c r="C7" s="137" t="s">
        <v>22</v>
      </c>
      <c r="D7" s="121" t="s">
        <v>36</v>
      </c>
      <c r="E7" s="139"/>
      <c r="F7" s="123"/>
    </row>
    <row r="8" spans="1:12" s="27" customFormat="1" ht="59.25">
      <c r="A8" s="28" t="s">
        <v>24</v>
      </c>
      <c r="B8" s="28" t="s">
        <v>25</v>
      </c>
      <c r="C8" s="138"/>
      <c r="D8" s="29" t="s">
        <v>83</v>
      </c>
      <c r="E8" s="29" t="s">
        <v>84</v>
      </c>
      <c r="F8" s="30" t="s">
        <v>2</v>
      </c>
    </row>
    <row r="9" spans="1:12" s="27" customFormat="1">
      <c r="A9" s="28"/>
      <c r="B9" s="28"/>
      <c r="C9" s="31" t="s">
        <v>30</v>
      </c>
      <c r="D9" s="51">
        <f>D11</f>
        <v>0</v>
      </c>
      <c r="E9" s="32">
        <f>E11</f>
        <v>0</v>
      </c>
      <c r="F9" s="32">
        <f>F11</f>
        <v>0</v>
      </c>
    </row>
    <row r="10" spans="1:12">
      <c r="A10" s="28"/>
      <c r="B10" s="28"/>
      <c r="C10" s="31" t="s">
        <v>31</v>
      </c>
      <c r="D10" s="51"/>
      <c r="E10" s="33"/>
      <c r="F10" s="33"/>
    </row>
    <row r="11" spans="1:12" s="27" customFormat="1" ht="34.5">
      <c r="A11" s="34"/>
      <c r="B11" s="35"/>
      <c r="C11" s="36" t="s">
        <v>34</v>
      </c>
      <c r="D11" s="51">
        <f t="shared" ref="D11" si="0">+D13</f>
        <v>0</v>
      </c>
      <c r="E11" s="32">
        <f t="shared" ref="E11:F11" si="1">+E13</f>
        <v>0</v>
      </c>
      <c r="F11" s="32">
        <f t="shared" si="1"/>
        <v>0</v>
      </c>
    </row>
    <row r="12" spans="1:12" s="27" customFormat="1">
      <c r="A12" s="34"/>
      <c r="B12" s="34"/>
      <c r="C12" s="37" t="s">
        <v>32</v>
      </c>
      <c r="D12" s="51"/>
      <c r="E12" s="30"/>
      <c r="F12" s="30"/>
    </row>
    <row r="13" spans="1:12" ht="34.5">
      <c r="A13" s="38">
        <v>1049</v>
      </c>
      <c r="B13" s="38">
        <v>21001</v>
      </c>
      <c r="C13" s="39" t="s">
        <v>35</v>
      </c>
      <c r="D13" s="51">
        <f>+D15+D35</f>
        <v>0</v>
      </c>
      <c r="E13" s="32">
        <f>+E15+E35</f>
        <v>0</v>
      </c>
      <c r="F13" s="32">
        <f>+F15+F35</f>
        <v>0</v>
      </c>
    </row>
    <row r="14" spans="1:12" s="43" customFormat="1">
      <c r="A14" s="40"/>
      <c r="B14" s="40"/>
      <c r="C14" s="41" t="s">
        <v>18</v>
      </c>
      <c r="D14" s="51"/>
      <c r="E14" s="42"/>
      <c r="F14" s="42"/>
      <c r="G14" s="7"/>
      <c r="H14" s="7"/>
      <c r="I14" s="7"/>
      <c r="J14" s="7"/>
      <c r="K14" s="7"/>
      <c r="L14" s="7"/>
    </row>
    <row r="15" spans="1:12" s="43" customFormat="1" ht="34.5">
      <c r="A15" s="44"/>
      <c r="B15" s="44"/>
      <c r="C15" s="37" t="s">
        <v>37</v>
      </c>
      <c r="D15" s="51">
        <f>+D17+D21+D27</f>
        <v>0</v>
      </c>
      <c r="E15" s="42">
        <f>+E17+E21+E27</f>
        <v>89734.5</v>
      </c>
      <c r="F15" s="42">
        <f>+F17+F21+F27</f>
        <v>89734.5</v>
      </c>
      <c r="G15" s="7"/>
      <c r="H15" s="45"/>
      <c r="I15" s="45"/>
      <c r="J15" s="45"/>
      <c r="K15" s="7"/>
      <c r="L15" s="7"/>
    </row>
    <row r="16" spans="1:12">
      <c r="A16" s="46"/>
      <c r="B16" s="46"/>
      <c r="C16" s="41" t="s">
        <v>33</v>
      </c>
      <c r="D16" s="51"/>
      <c r="E16" s="47"/>
      <c r="F16" s="47"/>
    </row>
    <row r="17" spans="1:6" ht="34.5">
      <c r="A17" s="37"/>
      <c r="B17" s="37">
        <v>1</v>
      </c>
      <c r="C17" s="105" t="s">
        <v>56</v>
      </c>
      <c r="D17" s="51">
        <f>SUM(D18:D20)</f>
        <v>0</v>
      </c>
      <c r="E17" s="32">
        <f>SUM(E18:E20)</f>
        <v>20116.7</v>
      </c>
      <c r="F17" s="32">
        <f>SUM(F18:F20)</f>
        <v>20116.7</v>
      </c>
    </row>
    <row r="18" spans="1:6" ht="49.5">
      <c r="A18" s="37"/>
      <c r="B18" s="37"/>
      <c r="C18" s="99" t="s">
        <v>114</v>
      </c>
      <c r="D18" s="51">
        <v>0</v>
      </c>
      <c r="E18" s="90">
        <v>10322.6</v>
      </c>
      <c r="F18" s="90">
        <v>10322.6</v>
      </c>
    </row>
    <row r="19" spans="1:6" ht="66">
      <c r="A19" s="37"/>
      <c r="B19" s="37"/>
      <c r="C19" s="100" t="s">
        <v>115</v>
      </c>
      <c r="D19" s="51">
        <v>0</v>
      </c>
      <c r="E19" s="90">
        <v>4537.3999999999996</v>
      </c>
      <c r="F19" s="90">
        <v>4537.3999999999996</v>
      </c>
    </row>
    <row r="20" spans="1:6" ht="66">
      <c r="A20" s="37"/>
      <c r="B20" s="37"/>
      <c r="C20" s="100" t="s">
        <v>116</v>
      </c>
      <c r="D20" s="51">
        <v>0</v>
      </c>
      <c r="E20" s="90">
        <v>5256.7</v>
      </c>
      <c r="F20" s="90">
        <v>5256.7</v>
      </c>
    </row>
    <row r="21" spans="1:6" ht="34.5">
      <c r="A21" s="37"/>
      <c r="B21" s="37" t="s">
        <v>99</v>
      </c>
      <c r="C21" s="104" t="s">
        <v>75</v>
      </c>
      <c r="D21" s="51">
        <f>SUM(D22:D26)</f>
        <v>0</v>
      </c>
      <c r="E21" s="48">
        <f>SUM(E22:E26)</f>
        <v>19599.599999999999</v>
      </c>
      <c r="F21" s="48">
        <f>SUM(F22:F26)</f>
        <v>19599.599999999999</v>
      </c>
    </row>
    <row r="22" spans="1:6" ht="66">
      <c r="A22" s="37"/>
      <c r="B22" s="37"/>
      <c r="C22" s="101" t="s">
        <v>117</v>
      </c>
      <c r="D22" s="51">
        <v>0</v>
      </c>
      <c r="E22" s="90">
        <v>3108.7</v>
      </c>
      <c r="F22" s="90">
        <v>3108.7</v>
      </c>
    </row>
    <row r="23" spans="1:6" ht="66">
      <c r="A23" s="37"/>
      <c r="B23" s="37"/>
      <c r="C23" s="101" t="s">
        <v>118</v>
      </c>
      <c r="D23" s="51">
        <v>0</v>
      </c>
      <c r="E23" s="90">
        <v>2206</v>
      </c>
      <c r="F23" s="90">
        <v>2206</v>
      </c>
    </row>
    <row r="24" spans="1:6" ht="49.5">
      <c r="A24" s="37"/>
      <c r="B24" s="37"/>
      <c r="C24" s="101" t="s">
        <v>119</v>
      </c>
      <c r="D24" s="51">
        <v>0</v>
      </c>
      <c r="E24" s="90">
        <v>11546.3</v>
      </c>
      <c r="F24" s="90">
        <v>11546.3</v>
      </c>
    </row>
    <row r="25" spans="1:6" ht="49.5">
      <c r="A25" s="37"/>
      <c r="B25" s="37"/>
      <c r="C25" s="101" t="s">
        <v>120</v>
      </c>
      <c r="D25" s="51">
        <v>0</v>
      </c>
      <c r="E25" s="90">
        <v>1480.3</v>
      </c>
      <c r="F25" s="90">
        <v>1480.3</v>
      </c>
    </row>
    <row r="26" spans="1:6" ht="49.5">
      <c r="A26" s="37"/>
      <c r="B26" s="37"/>
      <c r="C26" s="101" t="s">
        <v>121</v>
      </c>
      <c r="D26" s="51">
        <v>0</v>
      </c>
      <c r="E26" s="90">
        <v>1258.3</v>
      </c>
      <c r="F26" s="90">
        <v>1258.3</v>
      </c>
    </row>
    <row r="27" spans="1:6" ht="34.5">
      <c r="A27" s="37"/>
      <c r="B27" s="37">
        <v>3</v>
      </c>
      <c r="C27" s="104" t="s">
        <v>74</v>
      </c>
      <c r="D27" s="51">
        <f>SUM(D28:D34)</f>
        <v>0</v>
      </c>
      <c r="E27" s="48">
        <f>SUM(E28:E34)</f>
        <v>50018.2</v>
      </c>
      <c r="F27" s="48">
        <f>SUM(F28:F34)</f>
        <v>50018.2</v>
      </c>
    </row>
    <row r="28" spans="1:6" ht="49.5">
      <c r="A28" s="37"/>
      <c r="B28" s="37"/>
      <c r="C28" s="101" t="s">
        <v>122</v>
      </c>
      <c r="D28" s="51">
        <v>0</v>
      </c>
      <c r="E28" s="90">
        <v>5856.8</v>
      </c>
      <c r="F28" s="90">
        <v>5856.8</v>
      </c>
    </row>
    <row r="29" spans="1:6" ht="49.5">
      <c r="A29" s="37"/>
      <c r="B29" s="37"/>
      <c r="C29" s="101" t="s">
        <v>123</v>
      </c>
      <c r="D29" s="51">
        <v>0</v>
      </c>
      <c r="E29" s="90">
        <v>5271.1</v>
      </c>
      <c r="F29" s="90">
        <v>5271.1</v>
      </c>
    </row>
    <row r="30" spans="1:6" ht="49.5">
      <c r="A30" s="37"/>
      <c r="B30" s="37"/>
      <c r="C30" s="101" t="s">
        <v>124</v>
      </c>
      <c r="D30" s="51">
        <v>0</v>
      </c>
      <c r="E30" s="90">
        <v>6149.7</v>
      </c>
      <c r="F30" s="90">
        <v>6149.7</v>
      </c>
    </row>
    <row r="31" spans="1:6" ht="66">
      <c r="A31" s="37"/>
      <c r="B31" s="37"/>
      <c r="C31" s="102" t="s">
        <v>125</v>
      </c>
      <c r="D31" s="51">
        <v>0</v>
      </c>
      <c r="E31" s="90">
        <v>6600</v>
      </c>
      <c r="F31" s="90">
        <v>6600</v>
      </c>
    </row>
    <row r="32" spans="1:6" ht="33">
      <c r="A32" s="37"/>
      <c r="B32" s="37"/>
      <c r="C32" s="103" t="s">
        <v>126</v>
      </c>
      <c r="D32" s="51">
        <v>0</v>
      </c>
      <c r="E32" s="90">
        <v>5600</v>
      </c>
      <c r="F32" s="90">
        <v>5600</v>
      </c>
    </row>
    <row r="33" spans="1:6" ht="33">
      <c r="A33" s="37"/>
      <c r="B33" s="37"/>
      <c r="C33" s="101" t="s">
        <v>127</v>
      </c>
      <c r="D33" s="51">
        <v>0</v>
      </c>
      <c r="E33" s="90">
        <v>2106.6</v>
      </c>
      <c r="F33" s="90">
        <v>2106.6</v>
      </c>
    </row>
    <row r="34" spans="1:6" ht="49.5">
      <c r="A34" s="37"/>
      <c r="B34" s="37"/>
      <c r="C34" s="101" t="s">
        <v>128</v>
      </c>
      <c r="D34" s="51">
        <v>0</v>
      </c>
      <c r="E34" s="90">
        <v>18434</v>
      </c>
      <c r="F34" s="90">
        <v>18434</v>
      </c>
    </row>
    <row r="35" spans="1:6" ht="34.5">
      <c r="A35" s="38">
        <v>1049</v>
      </c>
      <c r="B35" s="38">
        <v>21001</v>
      </c>
      <c r="C35" s="50" t="s">
        <v>35</v>
      </c>
      <c r="D35" s="51">
        <f t="shared" ref="D35" si="2">+D37</f>
        <v>0</v>
      </c>
      <c r="E35" s="51">
        <f t="shared" ref="E35:F35" si="3">+E37</f>
        <v>-89734.5</v>
      </c>
      <c r="F35" s="51">
        <f t="shared" si="3"/>
        <v>-89734.5</v>
      </c>
    </row>
    <row r="36" spans="1:6">
      <c r="A36" s="38"/>
      <c r="B36" s="38"/>
      <c r="C36" s="52" t="s">
        <v>18</v>
      </c>
      <c r="D36" s="51"/>
      <c r="E36" s="53"/>
      <c r="F36" s="53"/>
    </row>
    <row r="37" spans="1:6" s="43" customFormat="1">
      <c r="A37" s="40"/>
      <c r="B37" s="40"/>
      <c r="C37" s="50" t="s">
        <v>81</v>
      </c>
      <c r="D37" s="51">
        <f t="shared" ref="D37:F37" si="4">-D15</f>
        <v>0</v>
      </c>
      <c r="E37" s="54">
        <f t="shared" si="4"/>
        <v>-89734.5</v>
      </c>
      <c r="F37" s="54">
        <f t="shared" si="4"/>
        <v>-89734.5</v>
      </c>
    </row>
  </sheetData>
  <mergeCells count="9">
    <mergeCell ref="A7:B7"/>
    <mergeCell ref="C7:C8"/>
    <mergeCell ref="A1:F1"/>
    <mergeCell ref="A2:F2"/>
    <mergeCell ref="A3:F3"/>
    <mergeCell ref="A4:F4"/>
    <mergeCell ref="A5:F5"/>
    <mergeCell ref="E6:F6"/>
    <mergeCell ref="D7:F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70" firstPageNumber="236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37"/>
  <sheetViews>
    <sheetView zoomScaleNormal="100" zoomScaleSheetLayoutView="85" workbookViewId="0">
      <selection activeCell="E9" sqref="E9"/>
    </sheetView>
  </sheetViews>
  <sheetFormatPr defaultColWidth="8.28515625" defaultRowHeight="15"/>
  <cols>
    <col min="1" max="1" width="28.5703125" style="3" customWidth="1"/>
    <col min="2" max="2" width="57.5703125" style="3" customWidth="1"/>
    <col min="3" max="3" width="15.7109375" style="3" customWidth="1"/>
    <col min="4" max="4" width="16.7109375" style="3" customWidth="1"/>
    <col min="5" max="5" width="18.42578125" style="3" customWidth="1"/>
    <col min="6" max="255" width="8.28515625" style="3"/>
    <col min="256" max="256" width="28.5703125" style="3" customWidth="1"/>
    <col min="257" max="257" width="47.7109375" style="3" customWidth="1"/>
    <col min="258" max="260" width="13.85546875" style="3" customWidth="1"/>
    <col min="261" max="261" width="15.42578125" style="3" customWidth="1"/>
    <col min="262" max="511" width="8.28515625" style="3"/>
    <col min="512" max="512" width="28.5703125" style="3" customWidth="1"/>
    <col min="513" max="513" width="47.7109375" style="3" customWidth="1"/>
    <col min="514" max="516" width="13.85546875" style="3" customWidth="1"/>
    <col min="517" max="517" width="15.42578125" style="3" customWidth="1"/>
    <col min="518" max="767" width="8.28515625" style="3"/>
    <col min="768" max="768" width="28.5703125" style="3" customWidth="1"/>
    <col min="769" max="769" width="47.7109375" style="3" customWidth="1"/>
    <col min="770" max="772" width="13.85546875" style="3" customWidth="1"/>
    <col min="773" max="773" width="15.42578125" style="3" customWidth="1"/>
    <col min="774" max="1023" width="8.28515625" style="3"/>
    <col min="1024" max="1024" width="28.5703125" style="3" customWidth="1"/>
    <col min="1025" max="1025" width="47.7109375" style="3" customWidth="1"/>
    <col min="1026" max="1028" width="13.85546875" style="3" customWidth="1"/>
    <col min="1029" max="1029" width="15.42578125" style="3" customWidth="1"/>
    <col min="1030" max="1279" width="8.28515625" style="3"/>
    <col min="1280" max="1280" width="28.5703125" style="3" customWidth="1"/>
    <col min="1281" max="1281" width="47.7109375" style="3" customWidth="1"/>
    <col min="1282" max="1284" width="13.85546875" style="3" customWidth="1"/>
    <col min="1285" max="1285" width="15.42578125" style="3" customWidth="1"/>
    <col min="1286" max="1535" width="8.28515625" style="3"/>
    <col min="1536" max="1536" width="28.5703125" style="3" customWidth="1"/>
    <col min="1537" max="1537" width="47.7109375" style="3" customWidth="1"/>
    <col min="1538" max="1540" width="13.85546875" style="3" customWidth="1"/>
    <col min="1541" max="1541" width="15.42578125" style="3" customWidth="1"/>
    <col min="1542" max="1791" width="8.28515625" style="3"/>
    <col min="1792" max="1792" width="28.5703125" style="3" customWidth="1"/>
    <col min="1793" max="1793" width="47.7109375" style="3" customWidth="1"/>
    <col min="1794" max="1796" width="13.85546875" style="3" customWidth="1"/>
    <col min="1797" max="1797" width="15.42578125" style="3" customWidth="1"/>
    <col min="1798" max="2047" width="8.28515625" style="3"/>
    <col min="2048" max="2048" width="28.5703125" style="3" customWidth="1"/>
    <col min="2049" max="2049" width="47.7109375" style="3" customWidth="1"/>
    <col min="2050" max="2052" width="13.85546875" style="3" customWidth="1"/>
    <col min="2053" max="2053" width="15.42578125" style="3" customWidth="1"/>
    <col min="2054" max="2303" width="8.28515625" style="3"/>
    <col min="2304" max="2304" width="28.5703125" style="3" customWidth="1"/>
    <col min="2305" max="2305" width="47.7109375" style="3" customWidth="1"/>
    <col min="2306" max="2308" width="13.85546875" style="3" customWidth="1"/>
    <col min="2309" max="2309" width="15.42578125" style="3" customWidth="1"/>
    <col min="2310" max="2559" width="8.28515625" style="3"/>
    <col min="2560" max="2560" width="28.5703125" style="3" customWidth="1"/>
    <col min="2561" max="2561" width="47.7109375" style="3" customWidth="1"/>
    <col min="2562" max="2564" width="13.85546875" style="3" customWidth="1"/>
    <col min="2565" max="2565" width="15.42578125" style="3" customWidth="1"/>
    <col min="2566" max="2815" width="8.28515625" style="3"/>
    <col min="2816" max="2816" width="28.5703125" style="3" customWidth="1"/>
    <col min="2817" max="2817" width="47.7109375" style="3" customWidth="1"/>
    <col min="2818" max="2820" width="13.85546875" style="3" customWidth="1"/>
    <col min="2821" max="2821" width="15.42578125" style="3" customWidth="1"/>
    <col min="2822" max="3071" width="8.28515625" style="3"/>
    <col min="3072" max="3072" width="28.5703125" style="3" customWidth="1"/>
    <col min="3073" max="3073" width="47.7109375" style="3" customWidth="1"/>
    <col min="3074" max="3076" width="13.85546875" style="3" customWidth="1"/>
    <col min="3077" max="3077" width="15.42578125" style="3" customWidth="1"/>
    <col min="3078" max="3327" width="8.28515625" style="3"/>
    <col min="3328" max="3328" width="28.5703125" style="3" customWidth="1"/>
    <col min="3329" max="3329" width="47.7109375" style="3" customWidth="1"/>
    <col min="3330" max="3332" width="13.85546875" style="3" customWidth="1"/>
    <col min="3333" max="3333" width="15.42578125" style="3" customWidth="1"/>
    <col min="3334" max="3583" width="8.28515625" style="3"/>
    <col min="3584" max="3584" width="28.5703125" style="3" customWidth="1"/>
    <col min="3585" max="3585" width="47.7109375" style="3" customWidth="1"/>
    <col min="3586" max="3588" width="13.85546875" style="3" customWidth="1"/>
    <col min="3589" max="3589" width="15.42578125" style="3" customWidth="1"/>
    <col min="3590" max="3839" width="8.28515625" style="3"/>
    <col min="3840" max="3840" width="28.5703125" style="3" customWidth="1"/>
    <col min="3841" max="3841" width="47.7109375" style="3" customWidth="1"/>
    <col min="3842" max="3844" width="13.85546875" style="3" customWidth="1"/>
    <col min="3845" max="3845" width="15.42578125" style="3" customWidth="1"/>
    <col min="3846" max="4095" width="8.28515625" style="3"/>
    <col min="4096" max="4096" width="28.5703125" style="3" customWidth="1"/>
    <col min="4097" max="4097" width="47.7109375" style="3" customWidth="1"/>
    <col min="4098" max="4100" width="13.85546875" style="3" customWidth="1"/>
    <col min="4101" max="4101" width="15.42578125" style="3" customWidth="1"/>
    <col min="4102" max="4351" width="8.28515625" style="3"/>
    <col min="4352" max="4352" width="28.5703125" style="3" customWidth="1"/>
    <col min="4353" max="4353" width="47.7109375" style="3" customWidth="1"/>
    <col min="4354" max="4356" width="13.85546875" style="3" customWidth="1"/>
    <col min="4357" max="4357" width="15.42578125" style="3" customWidth="1"/>
    <col min="4358" max="4607" width="8.28515625" style="3"/>
    <col min="4608" max="4608" width="28.5703125" style="3" customWidth="1"/>
    <col min="4609" max="4609" width="47.7109375" style="3" customWidth="1"/>
    <col min="4610" max="4612" width="13.85546875" style="3" customWidth="1"/>
    <col min="4613" max="4613" width="15.42578125" style="3" customWidth="1"/>
    <col min="4614" max="4863" width="8.28515625" style="3"/>
    <col min="4864" max="4864" width="28.5703125" style="3" customWidth="1"/>
    <col min="4865" max="4865" width="47.7109375" style="3" customWidth="1"/>
    <col min="4866" max="4868" width="13.85546875" style="3" customWidth="1"/>
    <col min="4869" max="4869" width="15.42578125" style="3" customWidth="1"/>
    <col min="4870" max="5119" width="8.28515625" style="3"/>
    <col min="5120" max="5120" width="28.5703125" style="3" customWidth="1"/>
    <col min="5121" max="5121" width="47.7109375" style="3" customWidth="1"/>
    <col min="5122" max="5124" width="13.85546875" style="3" customWidth="1"/>
    <col min="5125" max="5125" width="15.42578125" style="3" customWidth="1"/>
    <col min="5126" max="5375" width="8.28515625" style="3"/>
    <col min="5376" max="5376" width="28.5703125" style="3" customWidth="1"/>
    <col min="5377" max="5377" width="47.7109375" style="3" customWidth="1"/>
    <col min="5378" max="5380" width="13.85546875" style="3" customWidth="1"/>
    <col min="5381" max="5381" width="15.42578125" style="3" customWidth="1"/>
    <col min="5382" max="5631" width="8.28515625" style="3"/>
    <col min="5632" max="5632" width="28.5703125" style="3" customWidth="1"/>
    <col min="5633" max="5633" width="47.7109375" style="3" customWidth="1"/>
    <col min="5634" max="5636" width="13.85546875" style="3" customWidth="1"/>
    <col min="5637" max="5637" width="15.42578125" style="3" customWidth="1"/>
    <col min="5638" max="5887" width="8.28515625" style="3"/>
    <col min="5888" max="5888" width="28.5703125" style="3" customWidth="1"/>
    <col min="5889" max="5889" width="47.7109375" style="3" customWidth="1"/>
    <col min="5890" max="5892" width="13.85546875" style="3" customWidth="1"/>
    <col min="5893" max="5893" width="15.42578125" style="3" customWidth="1"/>
    <col min="5894" max="6143" width="8.28515625" style="3"/>
    <col min="6144" max="6144" width="28.5703125" style="3" customWidth="1"/>
    <col min="6145" max="6145" width="47.7109375" style="3" customWidth="1"/>
    <col min="6146" max="6148" width="13.85546875" style="3" customWidth="1"/>
    <col min="6149" max="6149" width="15.42578125" style="3" customWidth="1"/>
    <col min="6150" max="6399" width="8.28515625" style="3"/>
    <col min="6400" max="6400" width="28.5703125" style="3" customWidth="1"/>
    <col min="6401" max="6401" width="47.7109375" style="3" customWidth="1"/>
    <col min="6402" max="6404" width="13.85546875" style="3" customWidth="1"/>
    <col min="6405" max="6405" width="15.42578125" style="3" customWidth="1"/>
    <col min="6406" max="6655" width="8.28515625" style="3"/>
    <col min="6656" max="6656" width="28.5703125" style="3" customWidth="1"/>
    <col min="6657" max="6657" width="47.7109375" style="3" customWidth="1"/>
    <col min="6658" max="6660" width="13.85546875" style="3" customWidth="1"/>
    <col min="6661" max="6661" width="15.42578125" style="3" customWidth="1"/>
    <col min="6662" max="6911" width="8.28515625" style="3"/>
    <col min="6912" max="6912" width="28.5703125" style="3" customWidth="1"/>
    <col min="6913" max="6913" width="47.7109375" style="3" customWidth="1"/>
    <col min="6914" max="6916" width="13.85546875" style="3" customWidth="1"/>
    <col min="6917" max="6917" width="15.42578125" style="3" customWidth="1"/>
    <col min="6918" max="7167" width="8.28515625" style="3"/>
    <col min="7168" max="7168" width="28.5703125" style="3" customWidth="1"/>
    <col min="7169" max="7169" width="47.7109375" style="3" customWidth="1"/>
    <col min="7170" max="7172" width="13.85546875" style="3" customWidth="1"/>
    <col min="7173" max="7173" width="15.42578125" style="3" customWidth="1"/>
    <col min="7174" max="7423" width="8.28515625" style="3"/>
    <col min="7424" max="7424" width="28.5703125" style="3" customWidth="1"/>
    <col min="7425" max="7425" width="47.7109375" style="3" customWidth="1"/>
    <col min="7426" max="7428" width="13.85546875" style="3" customWidth="1"/>
    <col min="7429" max="7429" width="15.42578125" style="3" customWidth="1"/>
    <col min="7430" max="7679" width="8.28515625" style="3"/>
    <col min="7680" max="7680" width="28.5703125" style="3" customWidth="1"/>
    <col min="7681" max="7681" width="47.7109375" style="3" customWidth="1"/>
    <col min="7682" max="7684" width="13.85546875" style="3" customWidth="1"/>
    <col min="7685" max="7685" width="15.42578125" style="3" customWidth="1"/>
    <col min="7686" max="7935" width="8.28515625" style="3"/>
    <col min="7936" max="7936" width="28.5703125" style="3" customWidth="1"/>
    <col min="7937" max="7937" width="47.7109375" style="3" customWidth="1"/>
    <col min="7938" max="7940" width="13.85546875" style="3" customWidth="1"/>
    <col min="7941" max="7941" width="15.42578125" style="3" customWidth="1"/>
    <col min="7942" max="8191" width="8.28515625" style="3"/>
    <col min="8192" max="8192" width="28.5703125" style="3" customWidth="1"/>
    <col min="8193" max="8193" width="47.7109375" style="3" customWidth="1"/>
    <col min="8194" max="8196" width="13.85546875" style="3" customWidth="1"/>
    <col min="8197" max="8197" width="15.42578125" style="3" customWidth="1"/>
    <col min="8198" max="8447" width="8.28515625" style="3"/>
    <col min="8448" max="8448" width="28.5703125" style="3" customWidth="1"/>
    <col min="8449" max="8449" width="47.7109375" style="3" customWidth="1"/>
    <col min="8450" max="8452" width="13.85546875" style="3" customWidth="1"/>
    <col min="8453" max="8453" width="15.42578125" style="3" customWidth="1"/>
    <col min="8454" max="8703" width="8.28515625" style="3"/>
    <col min="8704" max="8704" width="28.5703125" style="3" customWidth="1"/>
    <col min="8705" max="8705" width="47.7109375" style="3" customWidth="1"/>
    <col min="8706" max="8708" width="13.85546875" style="3" customWidth="1"/>
    <col min="8709" max="8709" width="15.42578125" style="3" customWidth="1"/>
    <col min="8710" max="8959" width="8.28515625" style="3"/>
    <col min="8960" max="8960" width="28.5703125" style="3" customWidth="1"/>
    <col min="8961" max="8961" width="47.7109375" style="3" customWidth="1"/>
    <col min="8962" max="8964" width="13.85546875" style="3" customWidth="1"/>
    <col min="8965" max="8965" width="15.42578125" style="3" customWidth="1"/>
    <col min="8966" max="9215" width="8.28515625" style="3"/>
    <col min="9216" max="9216" width="28.5703125" style="3" customWidth="1"/>
    <col min="9217" max="9217" width="47.7109375" style="3" customWidth="1"/>
    <col min="9218" max="9220" width="13.85546875" style="3" customWidth="1"/>
    <col min="9221" max="9221" width="15.42578125" style="3" customWidth="1"/>
    <col min="9222" max="9471" width="8.28515625" style="3"/>
    <col min="9472" max="9472" width="28.5703125" style="3" customWidth="1"/>
    <col min="9473" max="9473" width="47.7109375" style="3" customWidth="1"/>
    <col min="9474" max="9476" width="13.85546875" style="3" customWidth="1"/>
    <col min="9477" max="9477" width="15.42578125" style="3" customWidth="1"/>
    <col min="9478" max="9727" width="8.28515625" style="3"/>
    <col min="9728" max="9728" width="28.5703125" style="3" customWidth="1"/>
    <col min="9729" max="9729" width="47.7109375" style="3" customWidth="1"/>
    <col min="9730" max="9732" width="13.85546875" style="3" customWidth="1"/>
    <col min="9733" max="9733" width="15.42578125" style="3" customWidth="1"/>
    <col min="9734" max="9983" width="8.28515625" style="3"/>
    <col min="9984" max="9984" width="28.5703125" style="3" customWidth="1"/>
    <col min="9985" max="9985" width="47.7109375" style="3" customWidth="1"/>
    <col min="9986" max="9988" width="13.85546875" style="3" customWidth="1"/>
    <col min="9989" max="9989" width="15.42578125" style="3" customWidth="1"/>
    <col min="9990" max="10239" width="8.28515625" style="3"/>
    <col min="10240" max="10240" width="28.5703125" style="3" customWidth="1"/>
    <col min="10241" max="10241" width="47.7109375" style="3" customWidth="1"/>
    <col min="10242" max="10244" width="13.85546875" style="3" customWidth="1"/>
    <col min="10245" max="10245" width="15.42578125" style="3" customWidth="1"/>
    <col min="10246" max="10495" width="8.28515625" style="3"/>
    <col min="10496" max="10496" width="28.5703125" style="3" customWidth="1"/>
    <col min="10497" max="10497" width="47.7109375" style="3" customWidth="1"/>
    <col min="10498" max="10500" width="13.85546875" style="3" customWidth="1"/>
    <col min="10501" max="10501" width="15.42578125" style="3" customWidth="1"/>
    <col min="10502" max="10751" width="8.28515625" style="3"/>
    <col min="10752" max="10752" width="28.5703125" style="3" customWidth="1"/>
    <col min="10753" max="10753" width="47.7109375" style="3" customWidth="1"/>
    <col min="10754" max="10756" width="13.85546875" style="3" customWidth="1"/>
    <col min="10757" max="10757" width="15.42578125" style="3" customWidth="1"/>
    <col min="10758" max="11007" width="8.28515625" style="3"/>
    <col min="11008" max="11008" width="28.5703125" style="3" customWidth="1"/>
    <col min="11009" max="11009" width="47.7109375" style="3" customWidth="1"/>
    <col min="11010" max="11012" width="13.85546875" style="3" customWidth="1"/>
    <col min="11013" max="11013" width="15.42578125" style="3" customWidth="1"/>
    <col min="11014" max="11263" width="8.28515625" style="3"/>
    <col min="11264" max="11264" width="28.5703125" style="3" customWidth="1"/>
    <col min="11265" max="11265" width="47.7109375" style="3" customWidth="1"/>
    <col min="11266" max="11268" width="13.85546875" style="3" customWidth="1"/>
    <col min="11269" max="11269" width="15.42578125" style="3" customWidth="1"/>
    <col min="11270" max="11519" width="8.28515625" style="3"/>
    <col min="11520" max="11520" width="28.5703125" style="3" customWidth="1"/>
    <col min="11521" max="11521" width="47.7109375" style="3" customWidth="1"/>
    <col min="11522" max="11524" width="13.85546875" style="3" customWidth="1"/>
    <col min="11525" max="11525" width="15.42578125" style="3" customWidth="1"/>
    <col min="11526" max="11775" width="8.28515625" style="3"/>
    <col min="11776" max="11776" width="28.5703125" style="3" customWidth="1"/>
    <col min="11777" max="11777" width="47.7109375" style="3" customWidth="1"/>
    <col min="11778" max="11780" width="13.85546875" style="3" customWidth="1"/>
    <col min="11781" max="11781" width="15.42578125" style="3" customWidth="1"/>
    <col min="11782" max="12031" width="8.28515625" style="3"/>
    <col min="12032" max="12032" width="28.5703125" style="3" customWidth="1"/>
    <col min="12033" max="12033" width="47.7109375" style="3" customWidth="1"/>
    <col min="12034" max="12036" width="13.85546875" style="3" customWidth="1"/>
    <col min="12037" max="12037" width="15.42578125" style="3" customWidth="1"/>
    <col min="12038" max="12287" width="8.28515625" style="3"/>
    <col min="12288" max="12288" width="28.5703125" style="3" customWidth="1"/>
    <col min="12289" max="12289" width="47.7109375" style="3" customWidth="1"/>
    <col min="12290" max="12292" width="13.85546875" style="3" customWidth="1"/>
    <col min="12293" max="12293" width="15.42578125" style="3" customWidth="1"/>
    <col min="12294" max="12543" width="8.28515625" style="3"/>
    <col min="12544" max="12544" width="28.5703125" style="3" customWidth="1"/>
    <col min="12545" max="12545" width="47.7109375" style="3" customWidth="1"/>
    <col min="12546" max="12548" width="13.85546875" style="3" customWidth="1"/>
    <col min="12549" max="12549" width="15.42578125" style="3" customWidth="1"/>
    <col min="12550" max="12799" width="8.28515625" style="3"/>
    <col min="12800" max="12800" width="28.5703125" style="3" customWidth="1"/>
    <col min="12801" max="12801" width="47.7109375" style="3" customWidth="1"/>
    <col min="12802" max="12804" width="13.85546875" style="3" customWidth="1"/>
    <col min="12805" max="12805" width="15.42578125" style="3" customWidth="1"/>
    <col min="12806" max="13055" width="8.28515625" style="3"/>
    <col min="13056" max="13056" width="28.5703125" style="3" customWidth="1"/>
    <col min="13057" max="13057" width="47.7109375" style="3" customWidth="1"/>
    <col min="13058" max="13060" width="13.85546875" style="3" customWidth="1"/>
    <col min="13061" max="13061" width="15.42578125" style="3" customWidth="1"/>
    <col min="13062" max="13311" width="8.28515625" style="3"/>
    <col min="13312" max="13312" width="28.5703125" style="3" customWidth="1"/>
    <col min="13313" max="13313" width="47.7109375" style="3" customWidth="1"/>
    <col min="13314" max="13316" width="13.85546875" style="3" customWidth="1"/>
    <col min="13317" max="13317" width="15.42578125" style="3" customWidth="1"/>
    <col min="13318" max="13567" width="8.28515625" style="3"/>
    <col min="13568" max="13568" width="28.5703125" style="3" customWidth="1"/>
    <col min="13569" max="13569" width="47.7109375" style="3" customWidth="1"/>
    <col min="13570" max="13572" width="13.85546875" style="3" customWidth="1"/>
    <col min="13573" max="13573" width="15.42578125" style="3" customWidth="1"/>
    <col min="13574" max="13823" width="8.28515625" style="3"/>
    <col min="13824" max="13824" width="28.5703125" style="3" customWidth="1"/>
    <col min="13825" max="13825" width="47.7109375" style="3" customWidth="1"/>
    <col min="13826" max="13828" width="13.85546875" style="3" customWidth="1"/>
    <col min="13829" max="13829" width="15.42578125" style="3" customWidth="1"/>
    <col min="13830" max="14079" width="8.28515625" style="3"/>
    <col min="14080" max="14080" width="28.5703125" style="3" customWidth="1"/>
    <col min="14081" max="14081" width="47.7109375" style="3" customWidth="1"/>
    <col min="14082" max="14084" width="13.85546875" style="3" customWidth="1"/>
    <col min="14085" max="14085" width="15.42578125" style="3" customWidth="1"/>
    <col min="14086" max="14335" width="8.28515625" style="3"/>
    <col min="14336" max="14336" width="28.5703125" style="3" customWidth="1"/>
    <col min="14337" max="14337" width="47.7109375" style="3" customWidth="1"/>
    <col min="14338" max="14340" width="13.85546875" style="3" customWidth="1"/>
    <col min="14341" max="14341" width="15.42578125" style="3" customWidth="1"/>
    <col min="14342" max="14591" width="8.28515625" style="3"/>
    <col min="14592" max="14592" width="28.5703125" style="3" customWidth="1"/>
    <col min="14593" max="14593" width="47.7109375" style="3" customWidth="1"/>
    <col min="14594" max="14596" width="13.85546875" style="3" customWidth="1"/>
    <col min="14597" max="14597" width="15.42578125" style="3" customWidth="1"/>
    <col min="14598" max="14847" width="8.28515625" style="3"/>
    <col min="14848" max="14848" width="28.5703125" style="3" customWidth="1"/>
    <col min="14849" max="14849" width="47.7109375" style="3" customWidth="1"/>
    <col min="14850" max="14852" width="13.85546875" style="3" customWidth="1"/>
    <col min="14853" max="14853" width="15.42578125" style="3" customWidth="1"/>
    <col min="14854" max="15103" width="8.28515625" style="3"/>
    <col min="15104" max="15104" width="28.5703125" style="3" customWidth="1"/>
    <col min="15105" max="15105" width="47.7109375" style="3" customWidth="1"/>
    <col min="15106" max="15108" width="13.85546875" style="3" customWidth="1"/>
    <col min="15109" max="15109" width="15.42578125" style="3" customWidth="1"/>
    <col min="15110" max="15359" width="8.28515625" style="3"/>
    <col min="15360" max="15360" width="28.5703125" style="3" customWidth="1"/>
    <col min="15361" max="15361" width="47.7109375" style="3" customWidth="1"/>
    <col min="15362" max="15364" width="13.85546875" style="3" customWidth="1"/>
    <col min="15365" max="15365" width="15.42578125" style="3" customWidth="1"/>
    <col min="15366" max="15615" width="8.28515625" style="3"/>
    <col min="15616" max="15616" width="28.5703125" style="3" customWidth="1"/>
    <col min="15617" max="15617" width="47.7109375" style="3" customWidth="1"/>
    <col min="15618" max="15620" width="13.85546875" style="3" customWidth="1"/>
    <col min="15621" max="15621" width="15.42578125" style="3" customWidth="1"/>
    <col min="15622" max="15871" width="8.28515625" style="3"/>
    <col min="15872" max="15872" width="28.5703125" style="3" customWidth="1"/>
    <col min="15873" max="15873" width="47.7109375" style="3" customWidth="1"/>
    <col min="15874" max="15876" width="13.85546875" style="3" customWidth="1"/>
    <col min="15877" max="15877" width="15.42578125" style="3" customWidth="1"/>
    <col min="15878" max="16127" width="8.28515625" style="3"/>
    <col min="16128" max="16128" width="28.5703125" style="3" customWidth="1"/>
    <col min="16129" max="16129" width="47.7109375" style="3" customWidth="1"/>
    <col min="16130" max="16132" width="13.85546875" style="3" customWidth="1"/>
    <col min="16133" max="16133" width="15.42578125" style="3" customWidth="1"/>
    <col min="16134" max="16384" width="8.28515625" style="3"/>
  </cols>
  <sheetData>
    <row r="1" spans="1:6" ht="17.25">
      <c r="C1" s="4"/>
      <c r="D1" s="4"/>
      <c r="E1" s="5" t="s">
        <v>48</v>
      </c>
    </row>
    <row r="2" spans="1:6" s="7" customFormat="1" ht="17.25" customHeight="1">
      <c r="A2" s="150" t="s">
        <v>90</v>
      </c>
      <c r="B2" s="150"/>
      <c r="C2" s="150"/>
      <c r="D2" s="150"/>
      <c r="E2" s="150"/>
      <c r="F2" s="6"/>
    </row>
    <row r="3" spans="1:6" s="7" customFormat="1" ht="17.25" customHeight="1">
      <c r="A3" s="150" t="s">
        <v>0</v>
      </c>
      <c r="B3" s="150"/>
      <c r="C3" s="150"/>
      <c r="D3" s="150"/>
      <c r="E3" s="150"/>
      <c r="F3" s="6"/>
    </row>
    <row r="4" spans="1:6" ht="55.5" customHeight="1">
      <c r="A4" s="149" t="s">
        <v>95</v>
      </c>
      <c r="B4" s="149"/>
      <c r="C4" s="149"/>
      <c r="D4" s="149"/>
      <c r="E4" s="149"/>
    </row>
    <row r="5" spans="1:6" ht="21.75" customHeight="1">
      <c r="A5" s="8"/>
      <c r="B5" s="8"/>
      <c r="C5" s="8"/>
      <c r="D5" s="8"/>
      <c r="E5" s="9" t="s">
        <v>96</v>
      </c>
    </row>
    <row r="6" spans="1:6" ht="20.45" customHeight="1">
      <c r="A6" s="140" t="s">
        <v>34</v>
      </c>
      <c r="B6" s="140"/>
      <c r="C6" s="140"/>
      <c r="D6" s="140"/>
      <c r="E6" s="140"/>
    </row>
    <row r="7" spans="1:6" ht="21.75" customHeight="1">
      <c r="A7" s="10" t="s">
        <v>55</v>
      </c>
      <c r="B7" s="10"/>
      <c r="C7" s="10"/>
      <c r="D7" s="10"/>
      <c r="E7" s="10"/>
    </row>
    <row r="8" spans="1:6" ht="17.25">
      <c r="A8" s="11" t="s">
        <v>7</v>
      </c>
      <c r="B8" s="12" t="s">
        <v>8</v>
      </c>
      <c r="C8" s="13"/>
      <c r="D8" s="13"/>
      <c r="E8" s="13"/>
    </row>
    <row r="9" spans="1:6" ht="18.75" customHeight="1">
      <c r="A9" s="14" t="s">
        <v>49</v>
      </c>
      <c r="B9" s="15" t="s">
        <v>50</v>
      </c>
      <c r="C9" s="16"/>
      <c r="D9" s="16"/>
      <c r="E9" s="16"/>
    </row>
    <row r="10" spans="1:6" ht="18.75" customHeight="1">
      <c r="A10" s="17"/>
      <c r="B10" s="17"/>
      <c r="C10" s="17"/>
      <c r="D10" s="17"/>
      <c r="E10" s="17"/>
    </row>
    <row r="11" spans="1:6" s="18" customFormat="1" ht="34.5">
      <c r="A11" s="13" t="s">
        <v>9</v>
      </c>
      <c r="B11" s="13"/>
      <c r="C11" s="13"/>
      <c r="D11" s="13"/>
      <c r="E11" s="13"/>
    </row>
    <row r="12" spans="1:6" ht="9.75" customHeight="1">
      <c r="A12" s="17"/>
      <c r="B12" s="17"/>
      <c r="C12" s="17"/>
      <c r="D12" s="17"/>
      <c r="E12" s="17"/>
    </row>
    <row r="13" spans="1:6" ht="35.25" customHeight="1">
      <c r="A13" s="11" t="s">
        <v>10</v>
      </c>
      <c r="B13" s="14" t="s">
        <v>49</v>
      </c>
      <c r="C13" s="146" t="s">
        <v>86</v>
      </c>
      <c r="D13" s="147"/>
      <c r="E13" s="148"/>
    </row>
    <row r="14" spans="1:6" ht="34.5">
      <c r="A14" s="11" t="s">
        <v>11</v>
      </c>
      <c r="B14" s="14" t="s">
        <v>51</v>
      </c>
      <c r="C14" s="19" t="s">
        <v>83</v>
      </c>
      <c r="D14" s="19" t="s">
        <v>84</v>
      </c>
      <c r="E14" s="19" t="s">
        <v>2</v>
      </c>
    </row>
    <row r="15" spans="1:6" ht="34.5">
      <c r="A15" s="11" t="s">
        <v>12</v>
      </c>
      <c r="B15" s="14" t="s">
        <v>52</v>
      </c>
      <c r="C15" s="144"/>
      <c r="D15" s="144"/>
      <c r="E15" s="144"/>
    </row>
    <row r="16" spans="1:6" ht="62.25" customHeight="1">
      <c r="A16" s="11" t="s">
        <v>13</v>
      </c>
      <c r="B16" s="14" t="s">
        <v>79</v>
      </c>
      <c r="C16" s="145"/>
      <c r="D16" s="145"/>
      <c r="E16" s="145"/>
    </row>
    <row r="17" spans="1:5" ht="65.25" customHeight="1">
      <c r="A17" s="11" t="s">
        <v>14</v>
      </c>
      <c r="B17" s="14" t="s">
        <v>60</v>
      </c>
      <c r="C17" s="145"/>
      <c r="D17" s="145"/>
      <c r="E17" s="145"/>
    </row>
    <row r="18" spans="1:5" ht="26.25" customHeight="1">
      <c r="A18" s="151" t="s">
        <v>15</v>
      </c>
      <c r="B18" s="151"/>
      <c r="C18" s="11"/>
      <c r="D18" s="11"/>
      <c r="E18" s="11"/>
    </row>
    <row r="19" spans="1:5" ht="18.75" customHeight="1">
      <c r="A19" s="142" t="s">
        <v>16</v>
      </c>
      <c r="B19" s="143"/>
      <c r="C19" s="21">
        <f>+'3'!D15</f>
        <v>0</v>
      </c>
      <c r="D19" s="21">
        <f>+'3'!E15</f>
        <v>89734.5</v>
      </c>
      <c r="E19" s="21">
        <f>+'3'!F15</f>
        <v>89734.5</v>
      </c>
    </row>
    <row r="20" spans="1:5" s="4" customFormat="1" ht="17.25"/>
    <row r="21" spans="1:5" s="4" customFormat="1" ht="17.25"/>
    <row r="22" spans="1:5" ht="18.75" customHeight="1">
      <c r="A22" s="17"/>
      <c r="B22" s="17"/>
      <c r="C22" s="17"/>
      <c r="D22" s="17"/>
      <c r="E22" s="17"/>
    </row>
    <row r="23" spans="1:5" ht="17.25">
      <c r="E23" s="22" t="s">
        <v>97</v>
      </c>
    </row>
    <row r="24" spans="1:5" ht="20.45" customHeight="1">
      <c r="A24" s="140" t="s">
        <v>82</v>
      </c>
      <c r="B24" s="140"/>
      <c r="C24" s="140"/>
      <c r="D24" s="140"/>
      <c r="E24" s="140"/>
    </row>
    <row r="25" spans="1:5" ht="21.75" customHeight="1">
      <c r="A25" s="10" t="s">
        <v>55</v>
      </c>
      <c r="B25" s="10"/>
      <c r="C25" s="10"/>
      <c r="D25" s="10"/>
      <c r="E25" s="10"/>
    </row>
    <row r="26" spans="1:5" s="18" customFormat="1" ht="17.25">
      <c r="A26" s="11" t="s">
        <v>7</v>
      </c>
      <c r="B26" s="12" t="s">
        <v>8</v>
      </c>
      <c r="C26" s="13"/>
      <c r="D26" s="13"/>
      <c r="E26" s="13"/>
    </row>
    <row r="27" spans="1:5" s="18" customFormat="1" ht="18.75" customHeight="1">
      <c r="A27" s="14" t="s">
        <v>49</v>
      </c>
      <c r="B27" s="15" t="s">
        <v>50</v>
      </c>
      <c r="C27" s="16"/>
      <c r="D27" s="16"/>
      <c r="E27" s="16"/>
    </row>
    <row r="28" spans="1:5" s="18" customFormat="1" ht="18.75" customHeight="1">
      <c r="A28" s="17"/>
      <c r="B28" s="16"/>
      <c r="C28" s="16"/>
      <c r="D28" s="16"/>
      <c r="E28" s="16"/>
    </row>
    <row r="29" spans="1:5" s="18" customFormat="1" ht="17.25">
      <c r="A29" s="141" t="s">
        <v>9</v>
      </c>
      <c r="B29" s="141"/>
      <c r="C29" s="141"/>
      <c r="D29" s="141"/>
      <c r="E29" s="141"/>
    </row>
    <row r="30" spans="1:5" s="18" customFormat="1" ht="21.75" customHeight="1">
      <c r="A30" s="23"/>
      <c r="B30" s="23"/>
      <c r="C30" s="23"/>
      <c r="D30" s="23"/>
      <c r="E30" s="23"/>
    </row>
    <row r="31" spans="1:5" ht="33.75" customHeight="1">
      <c r="A31" s="11" t="s">
        <v>10</v>
      </c>
      <c r="B31" s="14" t="s">
        <v>49</v>
      </c>
      <c r="C31" s="146" t="s">
        <v>87</v>
      </c>
      <c r="D31" s="147"/>
      <c r="E31" s="148"/>
    </row>
    <row r="32" spans="1:5" ht="33" customHeight="1">
      <c r="A32" s="11" t="s">
        <v>11</v>
      </c>
      <c r="B32" s="14" t="s">
        <v>51</v>
      </c>
      <c r="C32" s="19" t="s">
        <v>83</v>
      </c>
      <c r="D32" s="19" t="s">
        <v>84</v>
      </c>
      <c r="E32" s="19" t="s">
        <v>2</v>
      </c>
    </row>
    <row r="33" spans="1:5" ht="40.5" customHeight="1">
      <c r="A33" s="11" t="s">
        <v>12</v>
      </c>
      <c r="B33" s="14" t="s">
        <v>52</v>
      </c>
      <c r="C33" s="144"/>
      <c r="D33" s="144"/>
      <c r="E33" s="144"/>
    </row>
    <row r="34" spans="1:5" ht="64.5" customHeight="1">
      <c r="A34" s="11" t="s">
        <v>13</v>
      </c>
      <c r="B34" s="14" t="s">
        <v>61</v>
      </c>
      <c r="C34" s="145"/>
      <c r="D34" s="145"/>
      <c r="E34" s="145"/>
    </row>
    <row r="35" spans="1:5" ht="52.5" customHeight="1">
      <c r="A35" s="11" t="s">
        <v>14</v>
      </c>
      <c r="B35" s="14" t="s">
        <v>53</v>
      </c>
      <c r="C35" s="145"/>
      <c r="D35" s="145"/>
      <c r="E35" s="145"/>
    </row>
    <row r="36" spans="1:5" ht="26.25" customHeight="1">
      <c r="A36" s="151" t="s">
        <v>15</v>
      </c>
      <c r="B36" s="151"/>
      <c r="C36" s="11"/>
      <c r="D36" s="11"/>
      <c r="E36" s="11"/>
    </row>
    <row r="37" spans="1:5" ht="21" customHeight="1">
      <c r="A37" s="152" t="s">
        <v>16</v>
      </c>
      <c r="B37" s="152"/>
      <c r="C37" s="21">
        <f>+'2'!G30</f>
        <v>0</v>
      </c>
      <c r="D37" s="21">
        <f>+'2'!H30</f>
        <v>-89734.5</v>
      </c>
      <c r="E37" s="21">
        <f>+'2'!I30</f>
        <v>-89734.5</v>
      </c>
    </row>
  </sheetData>
  <mergeCells count="18">
    <mergeCell ref="A18:B18"/>
    <mergeCell ref="A37:B37"/>
    <mergeCell ref="A36:B36"/>
    <mergeCell ref="A4:E4"/>
    <mergeCell ref="A6:E6"/>
    <mergeCell ref="A2:E2"/>
    <mergeCell ref="A3:E3"/>
    <mergeCell ref="D15:D17"/>
    <mergeCell ref="E15:E17"/>
    <mergeCell ref="C15:C17"/>
    <mergeCell ref="C13:E13"/>
    <mergeCell ref="A24:E24"/>
    <mergeCell ref="A29:E29"/>
    <mergeCell ref="A19:B19"/>
    <mergeCell ref="D33:D35"/>
    <mergeCell ref="E33:E35"/>
    <mergeCell ref="C33:C35"/>
    <mergeCell ref="C31:E31"/>
  </mergeCells>
  <pageMargins left="0.54" right="0.41" top="0.33" bottom="0.33" header="0.31496062992125984" footer="0.31496062992125984"/>
  <pageSetup paperSize="9" scale="69" orientation="portrait" r:id="rId1"/>
  <ignoredErrors>
    <ignoredError sqref="B13:B1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7"/>
  <sheetViews>
    <sheetView zoomScaleNormal="100" workbookViewId="0">
      <selection activeCell="B23" sqref="B23"/>
    </sheetView>
  </sheetViews>
  <sheetFormatPr defaultRowHeight="17.25"/>
  <cols>
    <col min="1" max="1" width="16" style="97" customWidth="1"/>
    <col min="2" max="2" width="57.5703125" style="89" bestFit="1" customWidth="1"/>
    <col min="3" max="3" width="11.5703125" style="89" bestFit="1" customWidth="1"/>
    <col min="4" max="4" width="10.7109375" style="89" customWidth="1"/>
    <col min="5" max="5" width="19.7109375" style="98" customWidth="1"/>
    <col min="6" max="6" width="10.85546875" style="98" customWidth="1"/>
    <col min="7" max="7" width="17.7109375" style="98" customWidth="1"/>
    <col min="8" max="10" width="9.140625" style="89"/>
    <col min="11" max="11" width="20.7109375" style="89" customWidth="1"/>
    <col min="12" max="16384" width="9.140625" style="89"/>
  </cols>
  <sheetData>
    <row r="1" spans="1:9" s="88" customFormat="1" ht="17.25" customHeight="1">
      <c r="A1" s="158" t="s">
        <v>54</v>
      </c>
      <c r="B1" s="158"/>
      <c r="C1" s="158"/>
      <c r="D1" s="158"/>
      <c r="E1" s="158"/>
      <c r="F1" s="158"/>
      <c r="G1" s="158"/>
    </row>
    <row r="2" spans="1:9" s="88" customFormat="1" ht="17.25" customHeight="1">
      <c r="A2" s="158" t="s">
        <v>85</v>
      </c>
      <c r="B2" s="158"/>
      <c r="C2" s="158"/>
      <c r="D2" s="158"/>
      <c r="E2" s="158"/>
      <c r="F2" s="158"/>
      <c r="G2" s="158"/>
    </row>
    <row r="3" spans="1:9" s="88" customFormat="1" ht="17.25" customHeight="1">
      <c r="A3" s="158" t="s">
        <v>0</v>
      </c>
      <c r="B3" s="158"/>
      <c r="C3" s="158"/>
      <c r="D3" s="158"/>
      <c r="E3" s="158"/>
      <c r="F3" s="158"/>
      <c r="G3" s="158"/>
    </row>
    <row r="5" spans="1:9" ht="55.5" customHeight="1">
      <c r="A5" s="159" t="s">
        <v>98</v>
      </c>
      <c r="B5" s="159"/>
      <c r="C5" s="159"/>
      <c r="D5" s="159"/>
      <c r="E5" s="159"/>
      <c r="F5" s="159"/>
      <c r="G5" s="159"/>
    </row>
    <row r="6" spans="1:9" ht="87.75" customHeight="1">
      <c r="A6" s="160" t="s">
        <v>62</v>
      </c>
      <c r="B6" s="161" t="s">
        <v>63</v>
      </c>
      <c r="C6" s="161" t="s">
        <v>64</v>
      </c>
      <c r="D6" s="161" t="s">
        <v>65</v>
      </c>
      <c r="E6" s="162" t="s">
        <v>66</v>
      </c>
      <c r="F6" s="162" t="s">
        <v>86</v>
      </c>
      <c r="G6" s="162"/>
    </row>
    <row r="7" spans="1:9" ht="54.75" customHeight="1">
      <c r="A7" s="160"/>
      <c r="B7" s="161"/>
      <c r="C7" s="161"/>
      <c r="D7" s="161"/>
      <c r="E7" s="162"/>
      <c r="F7" s="85" t="s">
        <v>67</v>
      </c>
      <c r="G7" s="85" t="s">
        <v>68</v>
      </c>
    </row>
    <row r="8" spans="1:9" ht="17.25" customHeight="1">
      <c r="A8" s="153" t="s">
        <v>37</v>
      </c>
      <c r="B8" s="153"/>
      <c r="C8" s="153"/>
      <c r="D8" s="153"/>
      <c r="E8" s="153"/>
      <c r="F8" s="153"/>
      <c r="G8" s="91">
        <f>+G9</f>
        <v>89733.945999999996</v>
      </c>
    </row>
    <row r="9" spans="1:9" ht="17.25" customHeight="1">
      <c r="A9" s="92" t="s">
        <v>69</v>
      </c>
      <c r="B9" s="1" t="s">
        <v>70</v>
      </c>
      <c r="C9" s="1" t="s">
        <v>71</v>
      </c>
      <c r="D9" s="154" t="s">
        <v>42</v>
      </c>
      <c r="E9" s="154"/>
      <c r="F9" s="154"/>
      <c r="G9" s="32">
        <f>+G10</f>
        <v>89733.945999999996</v>
      </c>
      <c r="I9" s="93"/>
    </row>
    <row r="10" spans="1:9" ht="17.25" customHeight="1">
      <c r="A10" s="92" t="s">
        <v>72</v>
      </c>
      <c r="B10" s="154" t="s">
        <v>35</v>
      </c>
      <c r="C10" s="154"/>
      <c r="D10" s="154"/>
      <c r="E10" s="154"/>
      <c r="F10" s="154"/>
      <c r="G10" s="32">
        <f>+G11</f>
        <v>89733.945999999996</v>
      </c>
    </row>
    <row r="11" spans="1:9" s="94" customFormat="1">
      <c r="A11" s="155" t="s">
        <v>73</v>
      </c>
      <c r="B11" s="156"/>
      <c r="C11" s="156"/>
      <c r="D11" s="156"/>
      <c r="E11" s="156"/>
      <c r="F11" s="157"/>
      <c r="G11" s="32">
        <f>SUM(G12:G17)</f>
        <v>89733.945999999996</v>
      </c>
    </row>
    <row r="12" spans="1:9">
      <c r="A12" s="110" t="s">
        <v>108</v>
      </c>
      <c r="B12" s="95" t="s">
        <v>107</v>
      </c>
      <c r="C12" s="96" t="s">
        <v>106</v>
      </c>
      <c r="D12" s="1" t="s">
        <v>89</v>
      </c>
      <c r="E12" s="106">
        <v>18433946</v>
      </c>
      <c r="F12" s="1">
        <v>1</v>
      </c>
      <c r="G12" s="47">
        <f t="shared" ref="G12:G17" si="0">+F12*E12/1000</f>
        <v>18433.946</v>
      </c>
    </row>
    <row r="13" spans="1:9">
      <c r="A13" s="111" t="s">
        <v>109</v>
      </c>
      <c r="B13" s="95" t="s">
        <v>107</v>
      </c>
      <c r="C13" s="96" t="s">
        <v>106</v>
      </c>
      <c r="D13" s="1" t="s">
        <v>89</v>
      </c>
      <c r="E13" s="107">
        <v>27600000</v>
      </c>
      <c r="F13" s="1">
        <v>1</v>
      </c>
      <c r="G13" s="47">
        <f t="shared" si="0"/>
        <v>27600</v>
      </c>
    </row>
    <row r="14" spans="1:9">
      <c r="A14" s="111" t="s">
        <v>110</v>
      </c>
      <c r="B14" s="95" t="s">
        <v>107</v>
      </c>
      <c r="C14" s="96" t="s">
        <v>106</v>
      </c>
      <c r="D14" s="1" t="s">
        <v>89</v>
      </c>
      <c r="E14" s="107">
        <v>12000000</v>
      </c>
      <c r="F14" s="1">
        <v>1</v>
      </c>
      <c r="G14" s="47">
        <f t="shared" si="0"/>
        <v>12000</v>
      </c>
    </row>
    <row r="15" spans="1:9">
      <c r="A15" s="112" t="s">
        <v>111</v>
      </c>
      <c r="B15" s="95" t="s">
        <v>107</v>
      </c>
      <c r="C15" s="96" t="s">
        <v>106</v>
      </c>
      <c r="D15" s="1" t="s">
        <v>89</v>
      </c>
      <c r="E15" s="108">
        <v>19500000</v>
      </c>
      <c r="F15" s="1">
        <v>1</v>
      </c>
      <c r="G15" s="47">
        <f t="shared" si="0"/>
        <v>19500</v>
      </c>
    </row>
    <row r="16" spans="1:9">
      <c r="A16" s="113" t="s">
        <v>112</v>
      </c>
      <c r="B16" s="95" t="s">
        <v>107</v>
      </c>
      <c r="C16" s="96" t="s">
        <v>106</v>
      </c>
      <c r="D16" s="1" t="s">
        <v>89</v>
      </c>
      <c r="E16" s="109">
        <v>5600000</v>
      </c>
      <c r="F16" s="1">
        <v>1</v>
      </c>
      <c r="G16" s="47">
        <f t="shared" si="0"/>
        <v>5600</v>
      </c>
    </row>
    <row r="17" spans="1:7">
      <c r="A17" s="113" t="s">
        <v>113</v>
      </c>
      <c r="B17" s="95" t="s">
        <v>107</v>
      </c>
      <c r="C17" s="96" t="s">
        <v>106</v>
      </c>
      <c r="D17" s="1" t="s">
        <v>89</v>
      </c>
      <c r="E17" s="109">
        <v>6600000</v>
      </c>
      <c r="F17" s="1">
        <v>1</v>
      </c>
      <c r="G17" s="47">
        <f t="shared" si="0"/>
        <v>6600</v>
      </c>
    </row>
  </sheetData>
  <mergeCells count="14">
    <mergeCell ref="A8:F8"/>
    <mergeCell ref="D9:F9"/>
    <mergeCell ref="B10:F10"/>
    <mergeCell ref="A11:F11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https:/mul2-armroad.gov.am/tasks/46950/oneclick/2Havelvacner_5.xlsx?token=3c29dd86bec48879a9bbcf9838ba3257</cp:keywords>
  <cp:lastModifiedBy>Hpcompaq</cp:lastModifiedBy>
  <cp:lastPrinted>2021-03-17T15:14:38Z</cp:lastPrinted>
  <dcterms:created xsi:type="dcterms:W3CDTF">2020-01-16T08:04:10Z</dcterms:created>
  <dcterms:modified xsi:type="dcterms:W3CDTF">2022-05-02T14:55:01Z</dcterms:modified>
</cp:coreProperties>
</file>