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0" yWindow="0" windowWidth="14610" windowHeight="7650" activeTab="1"/>
  </bookViews>
  <sheets>
    <sheet name="հավելված 1" sheetId="27" r:id="rId1"/>
    <sheet name="հավելված 2" sheetId="32" r:id="rId2"/>
    <sheet name="հավելված 3" sheetId="34" r:id="rId3"/>
    <sheet name="հավելված 4" sheetId="29" r:id="rId4"/>
    <sheet name="հավելված 5" sheetId="38" r:id="rId5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24519"/>
</workbook>
</file>

<file path=xl/calcChain.xml><?xml version="1.0" encoding="utf-8"?>
<calcChain xmlns="http://schemas.openxmlformats.org/spreadsheetml/2006/main">
  <c r="G10" i="34"/>
  <c r="E12" i="27"/>
  <c r="F12"/>
  <c r="D12"/>
  <c r="H18" i="32"/>
  <c r="I18"/>
  <c r="G18"/>
  <c r="H73" l="1"/>
  <c r="H72" s="1"/>
  <c r="H71" s="1"/>
  <c r="H70" s="1"/>
  <c r="H68" s="1"/>
  <c r="E124" i="38" s="1"/>
  <c r="I73" i="32"/>
  <c r="I72" s="1"/>
  <c r="I71" s="1"/>
  <c r="I70" s="1"/>
  <c r="I68" s="1"/>
  <c r="F124" i="38" s="1"/>
  <c r="G73" i="32"/>
  <c r="G72" s="1"/>
  <c r="G71" s="1"/>
  <c r="G70" s="1"/>
  <c r="G68" s="1"/>
  <c r="I162"/>
  <c r="I161" s="1"/>
  <c r="I160" s="1"/>
  <c r="I159" s="1"/>
  <c r="I157" s="1"/>
  <c r="I156" s="1"/>
  <c r="I154" s="1"/>
  <c r="H162"/>
  <c r="H161" s="1"/>
  <c r="H160" s="1"/>
  <c r="H159" s="1"/>
  <c r="H157" s="1"/>
  <c r="H156" s="1"/>
  <c r="H154" s="1"/>
  <c r="G162"/>
  <c r="G161" s="1"/>
  <c r="G160" s="1"/>
  <c r="G159" s="1"/>
  <c r="G157" s="1"/>
  <c r="G156" s="1"/>
  <c r="G154" s="1"/>
  <c r="I28"/>
  <c r="I27" s="1"/>
  <c r="I26" s="1"/>
  <c r="I25" s="1"/>
  <c r="I23" s="1"/>
  <c r="I22" s="1"/>
  <c r="I20" s="1"/>
  <c r="H28"/>
  <c r="H27" s="1"/>
  <c r="H26" s="1"/>
  <c r="H25" s="1"/>
  <c r="H23" s="1"/>
  <c r="H22" s="1"/>
  <c r="H20" s="1"/>
  <c r="G28"/>
  <c r="G27" s="1"/>
  <c r="G26" s="1"/>
  <c r="G25" s="1"/>
  <c r="G23" s="1"/>
  <c r="G22" s="1"/>
  <c r="G20" s="1"/>
  <c r="D124" i="38" l="1"/>
  <c r="B52"/>
  <c r="B53"/>
  <c r="B54"/>
  <c r="B55"/>
  <c r="B51"/>
  <c r="D52"/>
  <c r="E52"/>
  <c r="F52"/>
  <c r="D53"/>
  <c r="E53"/>
  <c r="F53"/>
  <c r="D54"/>
  <c r="E54"/>
  <c r="F54"/>
  <c r="D55"/>
  <c r="E55"/>
  <c r="F55"/>
  <c r="E51"/>
  <c r="F51"/>
  <c r="D51"/>
  <c r="I58" i="32" l="1"/>
  <c r="E53" i="29"/>
  <c r="F21" i="27" l="1"/>
  <c r="E21"/>
  <c r="D21"/>
  <c r="G45" i="32" l="1"/>
  <c r="G16" l="1"/>
  <c r="H16" l="1"/>
  <c r="I16"/>
  <c r="G13" i="34"/>
  <c r="F53" i="29"/>
  <c r="H45" i="32"/>
  <c r="H44" s="1"/>
  <c r="H43" s="1"/>
  <c r="H42" s="1"/>
  <c r="H40" s="1"/>
  <c r="H38" s="1"/>
  <c r="I45"/>
  <c r="I44" s="1"/>
  <c r="I43" s="1"/>
  <c r="I42" s="1"/>
  <c r="I40" s="1"/>
  <c r="I38" s="1"/>
  <c r="G44"/>
  <c r="G43" s="1"/>
  <c r="G42" s="1"/>
  <c r="G40" s="1"/>
  <c r="G38" s="1"/>
  <c r="G36" l="1"/>
  <c r="H36"/>
  <c r="I36"/>
  <c r="I152"/>
  <c r="I151" s="1"/>
  <c r="I150" s="1"/>
  <c r="I149" s="1"/>
  <c r="I147" s="1"/>
  <c r="F293" i="38" s="1"/>
  <c r="H152" i="32"/>
  <c r="H151" s="1"/>
  <c r="H150" s="1"/>
  <c r="H149" s="1"/>
  <c r="H147" s="1"/>
  <c r="E293" i="38" s="1"/>
  <c r="G152" i="32"/>
  <c r="G151" s="1"/>
  <c r="G150" s="1"/>
  <c r="G149" s="1"/>
  <c r="G147" s="1"/>
  <c r="D293" i="38" s="1"/>
  <c r="I145" i="32"/>
  <c r="I144" s="1"/>
  <c r="I143" s="1"/>
  <c r="I142" s="1"/>
  <c r="I140" s="1"/>
  <c r="F276" i="38" s="1"/>
  <c r="H145" i="32"/>
  <c r="H144" s="1"/>
  <c r="H143" s="1"/>
  <c r="H142" s="1"/>
  <c r="H140" s="1"/>
  <c r="G145"/>
  <c r="G144" s="1"/>
  <c r="G143" s="1"/>
  <c r="G142" s="1"/>
  <c r="G140" s="1"/>
  <c r="D276" i="38" s="1"/>
  <c r="I138" i="32"/>
  <c r="I137" s="1"/>
  <c r="I136" s="1"/>
  <c r="I135" s="1"/>
  <c r="I133" s="1"/>
  <c r="F259" i="38" s="1"/>
  <c r="H138" i="32"/>
  <c r="H137" s="1"/>
  <c r="H136" s="1"/>
  <c r="H135" s="1"/>
  <c r="H133" s="1"/>
  <c r="E259" i="38" s="1"/>
  <c r="G138" i="32"/>
  <c r="G137" s="1"/>
  <c r="G136" s="1"/>
  <c r="G135" s="1"/>
  <c r="G133" s="1"/>
  <c r="D259" i="38" s="1"/>
  <c r="I131" i="32"/>
  <c r="I130" s="1"/>
  <c r="I129" s="1"/>
  <c r="I128" s="1"/>
  <c r="I126" s="1"/>
  <c r="F242" i="38" s="1"/>
  <c r="H131" i="32"/>
  <c r="H130" s="1"/>
  <c r="H129" s="1"/>
  <c r="H128" s="1"/>
  <c r="H126" s="1"/>
  <c r="E242" i="38" s="1"/>
  <c r="G131" i="32"/>
  <c r="G130" s="1"/>
  <c r="G129" s="1"/>
  <c r="G128" s="1"/>
  <c r="G126" s="1"/>
  <c r="D242" i="38" s="1"/>
  <c r="I124" i="32"/>
  <c r="I123" s="1"/>
  <c r="I122" s="1"/>
  <c r="I121" s="1"/>
  <c r="I119" s="1"/>
  <c r="F225" i="38" s="1"/>
  <c r="H124" i="32"/>
  <c r="H123" s="1"/>
  <c r="H122" s="1"/>
  <c r="H121" s="1"/>
  <c r="H119" s="1"/>
  <c r="E225" i="38" s="1"/>
  <c r="G124" i="32"/>
  <c r="G123" s="1"/>
  <c r="G122" s="1"/>
  <c r="G121" s="1"/>
  <c r="G119" s="1"/>
  <c r="D225" i="38" s="1"/>
  <c r="I117" i="32"/>
  <c r="I116" s="1"/>
  <c r="I115" s="1"/>
  <c r="I114" s="1"/>
  <c r="I112" s="1"/>
  <c r="F208" i="38" s="1"/>
  <c r="H117" i="32"/>
  <c r="H116" s="1"/>
  <c r="H115" s="1"/>
  <c r="H114" s="1"/>
  <c r="H112" s="1"/>
  <c r="E208" i="38" s="1"/>
  <c r="G117" i="32"/>
  <c r="G116" s="1"/>
  <c r="G115" s="1"/>
  <c r="G114" s="1"/>
  <c r="G112" s="1"/>
  <c r="D208" i="38" s="1"/>
  <c r="I110" i="32"/>
  <c r="I109" s="1"/>
  <c r="I108" s="1"/>
  <c r="I107" s="1"/>
  <c r="I105" s="1"/>
  <c r="F191" i="38" s="1"/>
  <c r="H110" i="32"/>
  <c r="H109" s="1"/>
  <c r="H108" s="1"/>
  <c r="H107" s="1"/>
  <c r="H105" s="1"/>
  <c r="E191" i="38" s="1"/>
  <c r="G110" i="32"/>
  <c r="G109" s="1"/>
  <c r="G108" s="1"/>
  <c r="G107" s="1"/>
  <c r="G105" s="1"/>
  <c r="D191" i="38" s="1"/>
  <c r="I103" i="32"/>
  <c r="I102" s="1"/>
  <c r="I101" s="1"/>
  <c r="I100" s="1"/>
  <c r="I98" s="1"/>
  <c r="F174" i="38" s="1"/>
  <c r="H103" i="32"/>
  <c r="G103"/>
  <c r="G102" s="1"/>
  <c r="G101" s="1"/>
  <c r="G100" s="1"/>
  <c r="G98" s="1"/>
  <c r="D174" i="38" s="1"/>
  <c r="H102" i="32"/>
  <c r="H101" s="1"/>
  <c r="H100" s="1"/>
  <c r="H98" s="1"/>
  <c r="E174" i="38" s="1"/>
  <c r="I96" i="32"/>
  <c r="I95" s="1"/>
  <c r="I94" s="1"/>
  <c r="I93" s="1"/>
  <c r="I91" s="1"/>
  <c r="F157" i="38" s="1"/>
  <c r="H96" i="32"/>
  <c r="G96"/>
  <c r="G95" s="1"/>
  <c r="G94" s="1"/>
  <c r="G93" s="1"/>
  <c r="G91" s="1"/>
  <c r="D157" i="38" s="1"/>
  <c r="H95" i="32"/>
  <c r="H94" s="1"/>
  <c r="H93" s="1"/>
  <c r="H91" s="1"/>
  <c r="E157" i="38" s="1"/>
  <c r="I89" i="32"/>
  <c r="I88" s="1"/>
  <c r="I87" s="1"/>
  <c r="I86" s="1"/>
  <c r="I84" s="1"/>
  <c r="F140" i="38" s="1"/>
  <c r="H89" i="32"/>
  <c r="G89"/>
  <c r="G88" s="1"/>
  <c r="G87" s="1"/>
  <c r="G86" s="1"/>
  <c r="G84" s="1"/>
  <c r="D140" i="38" s="1"/>
  <c r="H88" i="32"/>
  <c r="H87" s="1"/>
  <c r="H86" s="1"/>
  <c r="H84" s="1"/>
  <c r="E140" i="38" s="1"/>
  <c r="I82" i="32"/>
  <c r="I81" s="1"/>
  <c r="I80" s="1"/>
  <c r="I79" s="1"/>
  <c r="I77" s="1"/>
  <c r="H82"/>
  <c r="H81" s="1"/>
  <c r="H80" s="1"/>
  <c r="H79" s="1"/>
  <c r="H77" s="1"/>
  <c r="E111" i="38" s="1"/>
  <c r="G82" i="32"/>
  <c r="G81" s="1"/>
  <c r="G80" s="1"/>
  <c r="G79" s="1"/>
  <c r="G77" s="1"/>
  <c r="G57"/>
  <c r="H57"/>
  <c r="G12" i="34"/>
  <c r="G11" s="1"/>
  <c r="G75" i="32" l="1"/>
  <c r="D33" i="27" s="1"/>
  <c r="D111" i="38"/>
  <c r="E276"/>
  <c r="E54" i="29" s="1"/>
  <c r="H75" i="32"/>
  <c r="H56"/>
  <c r="H55" s="1"/>
  <c r="H54" s="1"/>
  <c r="H52" s="1"/>
  <c r="H50" s="1"/>
  <c r="E31" i="29"/>
  <c r="F111" i="38"/>
  <c r="F54" i="29" s="1"/>
  <c r="I75" i="32"/>
  <c r="F33" i="27" s="1"/>
  <c r="G56" i="32"/>
  <c r="G55" s="1"/>
  <c r="G54" s="1"/>
  <c r="G52" s="1"/>
  <c r="G50" s="1"/>
  <c r="D31" i="29"/>
  <c r="G67" i="32" l="1"/>
  <c r="H67"/>
  <c r="D67" i="38"/>
  <c r="G66" i="32"/>
  <c r="G65" s="1"/>
  <c r="G64" s="1"/>
  <c r="G63" s="1"/>
  <c r="G61" s="1"/>
  <c r="G59" s="1"/>
  <c r="G34" s="1"/>
  <c r="H48"/>
  <c r="E33" i="27"/>
  <c r="E56" i="38"/>
  <c r="D56"/>
  <c r="G48" i="32"/>
  <c r="D27" i="27" l="1"/>
  <c r="D14" s="1"/>
  <c r="D11" s="1"/>
  <c r="D42" i="29"/>
  <c r="G32" i="32"/>
  <c r="G30"/>
  <c r="G14" s="1"/>
  <c r="G13" s="1"/>
  <c r="G11" s="1"/>
  <c r="E67" i="38"/>
  <c r="H66" i="32"/>
  <c r="H65" s="1"/>
  <c r="H64" s="1"/>
  <c r="H63" s="1"/>
  <c r="H61" s="1"/>
  <c r="H59" s="1"/>
  <c r="H34" s="1"/>
  <c r="I57"/>
  <c r="F31" i="29" s="1"/>
  <c r="E42" l="1"/>
  <c r="H32" i="32"/>
  <c r="H30" s="1"/>
  <c r="H14" s="1"/>
  <c r="H13" s="1"/>
  <c r="H11" s="1"/>
  <c r="E27" i="27"/>
  <c r="E14" s="1"/>
  <c r="E11" s="1"/>
  <c r="F56" i="38"/>
  <c r="I56" i="32"/>
  <c r="I55" s="1"/>
  <c r="I54" s="1"/>
  <c r="I52" s="1"/>
  <c r="I50" s="1"/>
  <c r="I67" l="1"/>
  <c r="I48"/>
  <c r="F67" i="38" l="1"/>
  <c r="I66" i="32"/>
  <c r="I65" s="1"/>
  <c r="I64" s="1"/>
  <c r="I63" s="1"/>
  <c r="I61" l="1"/>
  <c r="I59" s="1"/>
  <c r="I34" s="1"/>
  <c r="F27" i="27" l="1"/>
  <c r="F14" s="1"/>
  <c r="F11" s="1"/>
  <c r="I32" i="32"/>
  <c r="I30" s="1"/>
  <c r="I14" s="1"/>
  <c r="I13" s="1"/>
  <c r="I11" s="1"/>
  <c r="F42" i="29"/>
</calcChain>
</file>

<file path=xl/sharedStrings.xml><?xml version="1.0" encoding="utf-8"?>
<sst xmlns="http://schemas.openxmlformats.org/spreadsheetml/2006/main" count="718" uniqueCount="160">
  <si>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</si>
  <si>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</si>
  <si>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</si>
  <si>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</si>
  <si>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</si>
  <si>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</si>
  <si>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</si>
  <si>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</si>
  <si>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</si>
  <si>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</si>
  <si>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</si>
  <si>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</si>
  <si>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</si>
  <si>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</si>
  <si>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</si>
  <si>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</si>
  <si>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</si>
  <si>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</si>
  <si>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</si>
  <si>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</si>
  <si>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</si>
  <si>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</si>
  <si>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</si>
  <si>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</si>
  <si>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</si>
  <si>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</si>
  <si>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</si>
  <si>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</si>
  <si>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</si>
  <si>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</si>
  <si>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</si>
  <si>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</si>
  <si>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</si>
  <si>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</si>
  <si>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</si>
  <si>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</si>
  <si>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ԿՐԹՈՒԹՅՈՒՆ</t>
  </si>
  <si>
    <t>Միջոցառումները կատարող պետական մարմինների և դրամաշնորհ ստացող տնտեսվարող սուբյեկտների անվանումները</t>
  </si>
  <si>
    <t>Հավելված 4</t>
  </si>
  <si>
    <t>09</t>
  </si>
  <si>
    <t>06</t>
  </si>
  <si>
    <t xml:space="preserve">
11010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</si>
  <si>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</si>
  <si>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</si>
  <si>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</si>
  <si>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5</t>
  </si>
  <si>
    <t>Շահառուների ընտրության չափորոշիչները՝</t>
  </si>
  <si>
    <t xml:space="preserve">Ցուցանիշների փոփոխությունը (նվազեցումները նշված են փակագծերում, ավելացումները նշված են դրական նշանով)  </t>
  </si>
  <si>
    <t xml:space="preserve"> Ծառայությունների մատուցում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</si>
  <si>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</si>
  <si>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</si>
  <si>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</si>
  <si>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ՀՀ  կրթության , գիտության, մշակույթի և սպորտի նախարարություն</t>
  </si>
  <si>
    <t>Հավելված 2</t>
  </si>
  <si>
    <t>01</t>
  </si>
  <si>
    <t xml:space="preserve"> Կրթությանը տրամադրվող օժանդակ ծառայություններ</t>
  </si>
  <si>
    <t xml:space="preserve"> Ծառայությունների մատուցում </t>
  </si>
  <si>
    <t xml:space="preserve">Ցուցանիշների փոփոխությունը (ավելացումները նշված են դրական նշանով)  </t>
  </si>
  <si>
    <t>Հավելված 3</t>
  </si>
  <si>
    <t>_____________-ի  ___-Ն որոշում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</si>
  <si>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</si>
  <si>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</si>
  <si>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</si>
  <si>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</si>
  <si>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հազար դրամներով</t>
  </si>
  <si>
    <t xml:space="preserve">ՀՀ կրթության, գիտության, մշակույթի և սպորտի նախարարություն </t>
  </si>
  <si>
    <t xml:space="preserve"> Տրանսֆերտների տրամադրում </t>
  </si>
  <si>
    <t>ՀՀ կրթության, գիտության, մշակույթի և սոպրտի նախարարություն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</si>
  <si>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</si>
  <si>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</si>
  <si>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</si>
  <si>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Կրթության որակի ապահովում</t>
  </si>
  <si>
    <t xml:space="preserve"> 1192 </t>
  </si>
  <si>
    <t xml:space="preserve"> Մասնագիտացված կազմակերպություն </t>
  </si>
  <si>
    <t>Ցուցանիշների փոփոխությունը (ավելացումները նշված են դրական նշանով)</t>
  </si>
  <si>
    <t>ՀՀ ԿՐԹՈՒԹՅԱՆ, ԳԻՏՈՒԹՅԱՆ, ՄՇԱԿՈՒՅԹԻ ԵՎ ՍՊՈՐՏԻ ՆԱԽԱՐԱՐՈՒԹՅՈՒՆ</t>
  </si>
  <si>
    <t xml:space="preserve">ՀՀ կառավարության  2022 թվականի </t>
  </si>
  <si>
    <t>ՀՀ կառավարության 2022 թվականի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</si>
  <si>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</si>
  <si>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NN 3 ԵՎ 4 ՀԱՎԵԼՎԱԾՆԵՐՈՒՄ ԿԱՏԱՐՎՈՂ  ՓՈՓՈԽՈՒԹՅՈՒՆՆԵՐԸ ԵՎ ԼՐԱՑՈՒՄՆԵՐԸ</t>
  </si>
  <si>
    <t>ՀԱՅԱՍՏԱՆԻ ՀԱՆՐԱՊԵՏՈՒԹՅԱՆ ԿԱՌԱՎԱՐՈՒԹՅԱՆ 2021 ԹՎԱԿԱՆԻ ԴԵԿՏԵՄԲԵՐԻ 23-Ի N 2121-Ն ՈՐՈՇՄԱՆ N 5 ՀԱՎԵԼՎԱԾԻ N 7 ԱՂՅՈՒՍԱԿՈՒՄ  ԿԱՏԱՐՎՈՂ   ՓՈՓՈԽՈՒԹՅՈՒՆՆԵՐԸ ԵՎ ԼՐԱՑՈՒՄՆԵՐԸ</t>
  </si>
  <si>
    <t xml:space="preserve"> Առաջին կիսամյակ </t>
  </si>
  <si>
    <t xml:space="preserve"> Ինն ամիս </t>
  </si>
  <si>
    <t xml:space="preserve"> Ասպիրանտական կրթաթոշակներ գիտական հաստատություններում սովորողներին </t>
  </si>
  <si>
    <t xml:space="preserve"> Կրթաթոշակներ գիտական հաստատություններում ասպիրանտական կրթության մեջ գտնվող անձանց </t>
  </si>
  <si>
    <t xml:space="preserve"> ՀՀ կառավարության 29.11.2007թ. թիվ 1403-Ն որոշում </t>
  </si>
  <si>
    <t xml:space="preserve"> Կրթաթոշակ ստացող ուսանողների թիվ, մարդ </t>
  </si>
  <si>
    <t xml:space="preserve">  Բարձրագույն և հետբուհական մասնագիտական կրթության ծրագիր </t>
  </si>
  <si>
    <t xml:space="preserve"> Հետբուհական մասնագիտական կրթության գծով նպաստների տրամադրում գիտակրթական հաստատություններում </t>
  </si>
  <si>
    <t xml:space="preserve"> Գիտական կադրերի պատրաստման համար նպաստների տրամադրում </t>
  </si>
  <si>
    <t xml:space="preserve"> Ուսանողների միջին տարեկան թիվ, մարդ </t>
  </si>
  <si>
    <t xml:space="preserve"> ՄԱՍ 1. ՊԵՏԱԿԱՆ ՄԱՐՄՆԻ ԳԾՈՎ ԱՐԴՅՈՒՆՔԱՅԻՆ (ԿԱՏԱՐՈՂԱԿԱՆ) ՑՈՒՑԱՆԻՇՆԵՐԸ </t>
  </si>
  <si>
    <t>ՀՀ կրթության, գիտության, մշակույթի և սպորտի նախարարության գիտության կոմիտե</t>
  </si>
  <si>
    <t>Ցուցանիշների փոփոխությունը (նվազեցումները նշված են փակագծերում)</t>
  </si>
  <si>
    <t xml:space="preserve"> 11006 </t>
  </si>
  <si>
    <t xml:space="preserve"> Կրթության բովանդակային և մեթոդական սպասարկում </t>
  </si>
  <si>
    <t xml:space="preserve"> Հանրակրթության պետական կրթական չափորոշիչների մշակում, վերանայում </t>
  </si>
  <si>
    <t xml:space="preserve">Կրթության բովանդակային և մեթոդական սպասարկում </t>
  </si>
  <si>
    <t>«Կրթության զարգացման նորարարական ազգային կենտրոն» հիմնադրամ</t>
  </si>
  <si>
    <t xml:space="preserve"> Կրթության բովանդակային և մեթոդական սպասարկում</t>
  </si>
  <si>
    <t xml:space="preserve"> Հանրակրթության պետական կրթական չափորոշիչների մշակում, վերանայում</t>
  </si>
  <si>
    <t xml:space="preserve"> Գնահատման և թեստավորման ծառայություններ</t>
  </si>
  <si>
    <t xml:space="preserve"> ՀՀ տարածքային կառավարման և ենթակառուցվածքների նախարարություն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</si>
  <si>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</si>
  <si>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</si>
  <si>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</si>
  <si>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Արագածոտնի  մարզպետարան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</si>
  <si>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</si>
  <si>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</si>
  <si>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</si>
  <si>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</si>
  <si>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</si>
  <si>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</si>
  <si>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</si>
  <si>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Վայոց ձորի մարզպետարան</t>
  </si>
  <si>
    <t xml:space="preserve"> ՀՀ Տավուշի մարզպետարան</t>
  </si>
  <si>
    <t xml:space="preserve"> 11022 </t>
  </si>
  <si>
    <t>Վերապատրաստված մանկավարժական աշխատողների թիվը, մարդ</t>
  </si>
  <si>
    <t xml:space="preserve"> - Կապիտալ դրամաշնորհներ պետական և համայնքային ոչ առևտրային կազմակերպություններին</t>
  </si>
  <si>
    <t>ՀՀ Արագածոտնի մարզպետարան</t>
  </si>
  <si>
    <t>ՀՀ Արմավիրի մարզպետարան</t>
  </si>
  <si>
    <t>ՀՀ Արարատի մարզպետարան</t>
  </si>
  <si>
    <t>ՀՀ Գեղարքունիքի մարզպետարան</t>
  </si>
  <si>
    <t>ՀՀ Լոռու մարզպետարան</t>
  </si>
  <si>
    <t>ՀՀ Կոտայքի մարզպետարան</t>
  </si>
  <si>
    <t>ՀՀ Շիրակի մարզպետարան</t>
  </si>
  <si>
    <t>ՀՀ Սյունիքի մարզպետարան</t>
  </si>
  <si>
    <t>ՀՀ Վայոց ձորի մարզպետարան</t>
  </si>
  <si>
    <t>ՀՀ Տավուշի մարզպետարան</t>
  </si>
  <si>
    <t>ՀՀ տարածքային կառավարման և ենթակառուցվածքների նախարարություն</t>
  </si>
  <si>
    <t>Հանրակրթության ծրագիր</t>
  </si>
  <si>
    <t>02</t>
  </si>
  <si>
    <t xml:space="preserve"> Միջնակարգ ընդհանուր կրթություն</t>
  </si>
  <si>
    <t xml:space="preserve"> Միջնակարգ (լրիվ)  ընդհանուր կրթություն</t>
  </si>
  <si>
    <t>Նախադպրոցական ուսումնական հաստատությունների վերապատրաստված ուսուցիչների թիվ, մարդ</t>
  </si>
  <si>
    <t>Հանրակրթական ուսումնական հաստատությունների վերապատրաստված տնօրենների և տնօրենի տեղակալների թիվ, մարդ</t>
  </si>
  <si>
    <t>Հանրակրթական ուսումնական հաստատությունների կոլեգիալ կառավարման մարմնի վերապատրաստված անդամների թիվ, մարդ</t>
  </si>
  <si>
    <t>Տավուշի մարզում 2, 6, 3 , 8 և 11-րդ դասարանների վերապատրաստված ուսուցիչների թիվ, մարդ</t>
  </si>
  <si>
    <t>Տավուշի մարզի հանրակրթական դպրոցների 2,3,6,8 և 11-րդ դասարանների ՀՊՉ համապատասխան ուսումնական նյութերի մշակում և տպագրություն, անվանում</t>
  </si>
  <si>
    <t xml:space="preserve"> -Այլ ընթացիկ դրամաշնորհներ</t>
  </si>
  <si>
    <t xml:space="preserve"> Ծառայությունը մատուցող կազմակերպության(ների) անվանում(ներ)ը՛ </t>
  </si>
  <si>
    <t>ԸՆԴԱՄԵՆԸ</t>
  </si>
  <si>
    <t xml:space="preserve"> Առաջին եռամսյակ</t>
  </si>
  <si>
    <t xml:space="preserve"> "ԱՄՆ միջազգային զարգացման գործակալության աջակցությամբ իրականացվող «Ներառական կրթության համակարգի ներդրում» դրամաշնորհային ծրագրերի ձեռքբերում և մոնիթորինգ"</t>
  </si>
  <si>
    <t xml:space="preserve"> Համընդհանուր ներառական կրթության համակարգի ներդրում</t>
  </si>
  <si>
    <t xml:space="preserve"> ԾԱՌԱՅՈՒԹՅՈՒՆՆԵՐԻ  ԵՎ   ԱՊՐԱՆՔՆԵՐԻ  ՁԵՌՔԲԵՐՈՒՄ</t>
  </si>
  <si>
    <t xml:space="preserve"> Նյութեր (Ապրանքներ)</t>
  </si>
  <si>
    <t xml:space="preserve"> - Հատուկ նպատակային այլ նյութեր</t>
  </si>
  <si>
    <t xml:space="preserve"> Ատեստավորման նոր համակարգի ներդրում՛ ուղղված ուսուցիչների որակի բարձրացմանը</t>
  </si>
  <si>
    <t xml:space="preserve"> Հանրակրթական դպրոցներում դասվանդող ուսուցիչների կամավոր ատեստավորման համակարգի մշակում և ներդրում</t>
  </si>
  <si>
    <t xml:space="preserve"> ՀՀ  կրթության, գիտության, մշակույթի և սպորտի նախարարություն</t>
  </si>
  <si>
    <t xml:space="preserve"> 11010 </t>
  </si>
  <si>
    <t xml:space="preserve"> Ատեստավորման նոր համակարգի ներդրում՛ ուղղված ուսուցիչների որակի բարձրացմանը </t>
  </si>
  <si>
    <t xml:space="preserve"> Հանրակրթական դպրոցներում դասվանդող ուսուցիչների կամավոր ատեստավորման համակարգի մշակում և ներդրում </t>
  </si>
  <si>
    <t>ՀԱՅԱՍՏԱՆԻ ՀԱՆՐԱՊԵՏՈՒԹՅԱՆ ԿԱՌԱՎԱՐՈՒԹՅԱՆ 2020 ԹՎԱԿԱՆԻ ԴԵԿՏԵՄԲԵՐԻ 30-Ի N 2215-Ն ՈՐՈՇՄԱՆ N 9 ՀԱՎԵԼՎԱԾԻ  N 9.13 ԱՂՅՈՒՍԱԿՈՒՄ ԿԱՏԱՐՎՈՂ ՓՈՓՈԽՈՒԹՅՈՒՆՆԵՐԸ ԵՎ ԼՐԱՑՈՒՄՆԵՐԸ</t>
  </si>
  <si>
    <t>ՀՀ պաշտպանության նախարարություն</t>
  </si>
  <si>
    <t xml:space="preserve"> ՀՀ  պաշտպանության նախարարություն</t>
  </si>
  <si>
    <t>ՀԱՅԱՍՏԱՆԻ ՀԱՆՐԱՊԵՏՈՒԹՅԱՆ ԿԱՌԱՎԱՐՈՒԹՅԱՆ 2020 ԹՎԱԿԱՆԻ ԴԵԿՏԵՄԲԵՐԻ 30-Ի N 2215-Ն ՈՐՈՇՄԱՆ N 9.1 ՀԱՎԵԼՎԱԾԻ  NN 9.1.14, 9.1.8, 9.1.15, 9.1.29, 9.1.49, 9.1.50, 9.1.51, 9.1.52, 9.1.53, 9.1.54, 9.1.55, 9.1.56, 9.1.57 ԵՎ 9.1.58  ԱՂՅՈՒՍԱԿՈՒՄ ԿԱՏԱՐՎՈՂ ՓՈՓՈԽՈՒԹՅՈՒՆՆԵՐԸ ԵՎ ԼՐԱՑՈՒՄՆԵՐԸ</t>
  </si>
  <si>
    <t xml:space="preserve"> Հանրակրթական հիմնական ծրագրեր իրականացնող ուսումնական հաստատությունների հերթական ատեստավորման ենթակա ուսուցիչների վերապատրաստում </t>
  </si>
  <si>
    <t xml:space="preserve"> Հանրակրթական հիմնական ծրագրեր իրականացնող ուսումնական հաստատությունների հերթական ատեստավորման ենթակա ուսուցիչների վերապատրաստման գործընթացի կազմակերպում և իրականացում </t>
  </si>
</sst>
</file>

<file path=xl/styles.xml><?xml version="1.0" encoding="utf-8"?>
<styleSheet xmlns="http://schemas.openxmlformats.org/spreadsheetml/2006/main">
  <numFmts count="12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  <numFmt numFmtId="167" formatCode="_-* #,##0.0\ _₽_-;\-* #,##0.0\ _₽_-;_-* &quot;-&quot;?\ _₽_-;_-@_-"/>
    <numFmt numFmtId="168" formatCode="##,##0;\(##,##0\);\-"/>
    <numFmt numFmtId="169" formatCode="_-* #,##0.00\ _₽_-;\-* #,##0.00\ _₽_-;_-* &quot;-&quot;?\ _₽_-;_-@_-"/>
    <numFmt numFmtId="170" formatCode="General_)"/>
    <numFmt numFmtId="171" formatCode="_-* #,##0.00\ _₽_-;\-* #,##0.00\ _₽_-;_-* &quot;-&quot;??\ _₽_-;_-@_-"/>
    <numFmt numFmtId="172" formatCode="_-* #,##0.00_р_._-;\-* #,##0.00_р_._-;_-* &quot;-&quot;??_р_._-;_-@_-"/>
    <numFmt numFmtId="173" formatCode="#,##0.0"/>
    <numFmt numFmtId="174" formatCode="_(* #,##0.0_);_(* \(#,##0.0\);_(* &quot;-&quot;?_);_(@_)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8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i/>
      <sz val="12"/>
      <name val="GHEA Grapalat"/>
      <family val="3"/>
    </font>
    <font>
      <sz val="1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2"/>
    </font>
    <font>
      <sz val="12"/>
      <name val="Calibri"/>
      <family val="2"/>
      <charset val="1"/>
      <scheme val="minor"/>
    </font>
    <font>
      <b/>
      <sz val="12"/>
      <color rgb="FFFF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2054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4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7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5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2" fillId="27" borderId="0" applyNumberFormat="0" applyBorder="0" applyAlignment="0" applyProtection="0"/>
    <xf numFmtId="0" fontId="36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0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4" applyNumberFormat="0" applyAlignment="0" applyProtection="0"/>
    <xf numFmtId="0" fontId="57" fillId="53" borderId="25" applyNumberFormat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6" applyNumberFormat="0" applyFill="0" applyAlignment="0" applyProtection="0"/>
    <xf numFmtId="0" fontId="61" fillId="0" borderId="27" applyNumberFormat="0" applyFill="0" applyAlignment="0" applyProtection="0"/>
    <xf numFmtId="0" fontId="62" fillId="0" borderId="28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4" applyNumberFormat="0" applyAlignment="0" applyProtection="0"/>
    <xf numFmtId="0" fontId="64" fillId="0" borderId="29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6" fillId="0" borderId="0"/>
    <xf numFmtId="0" fontId="10" fillId="0" borderId="0"/>
    <xf numFmtId="0" fontId="10" fillId="0" borderId="0"/>
    <xf numFmtId="0" fontId="16" fillId="55" borderId="30" applyNumberFormat="0" applyFont="0" applyAlignment="0" applyProtection="0"/>
    <xf numFmtId="0" fontId="66" fillId="52" borderId="31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32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0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6" applyNumberFormat="0" applyFont="0" applyAlignment="0" applyProtection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2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0" fontId="56" fillId="52" borderId="36" applyNumberFormat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0" fontId="63" fillId="42" borderId="36" applyNumberFormat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2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52" fillId="0" borderId="0"/>
    <xf numFmtId="0" fontId="16" fillId="0" borderId="0"/>
    <xf numFmtId="0" fontId="83" fillId="0" borderId="0"/>
    <xf numFmtId="0" fontId="8" fillId="0" borderId="0"/>
    <xf numFmtId="0" fontId="16" fillId="0" borderId="0"/>
    <xf numFmtId="0" fontId="16" fillId="0" borderId="0"/>
    <xf numFmtId="0" fontId="84" fillId="0" borderId="0"/>
    <xf numFmtId="0" fontId="12" fillId="0" borderId="0"/>
    <xf numFmtId="0" fontId="10" fillId="0" borderId="0"/>
    <xf numFmtId="0" fontId="16" fillId="0" borderId="0"/>
    <xf numFmtId="0" fontId="10" fillId="0" borderId="0"/>
    <xf numFmtId="0" fontId="18" fillId="0" borderId="0"/>
    <xf numFmtId="0" fontId="18" fillId="0" borderId="0"/>
    <xf numFmtId="0" fontId="52" fillId="0" borderId="0"/>
    <xf numFmtId="0" fontId="84" fillId="0" borderId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16" fillId="55" borderId="37" applyNumberFormat="0" applyFon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66" fillId="52" borderId="38" applyNumberFormat="0" applyAlignment="0" applyProtection="0"/>
    <xf numFmtId="9" fontId="5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68" fillId="0" borderId="39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170" fontId="85" fillId="0" borderId="40">
      <protection locked="0"/>
    </xf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0" fontId="86" fillId="57" borderId="4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5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70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2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</cellStyleXfs>
  <cellXfs count="231">
    <xf numFmtId="0" fontId="0" fillId="0" borderId="0" xfId="0"/>
    <xf numFmtId="0" fontId="15" fillId="0" borderId="0" xfId="0" applyFont="1"/>
    <xf numFmtId="0" fontId="13" fillId="0" borderId="0" xfId="0" applyFont="1" applyFill="1" applyAlignment="1">
      <alignment horizontal="center" wrapText="1"/>
    </xf>
    <xf numFmtId="0" fontId="15" fillId="0" borderId="0" xfId="0" applyFont="1" applyAlignment="1"/>
    <xf numFmtId="0" fontId="15" fillId="0" borderId="0" xfId="0" applyFont="1" applyAlignment="1">
      <alignment vertical="center" wrapText="1"/>
    </xf>
    <xf numFmtId="0" fontId="73" fillId="0" borderId="0" xfId="0" applyFont="1" applyAlignment="1">
      <alignment vertical="center" wrapText="1"/>
    </xf>
    <xf numFmtId="0" fontId="15" fillId="0" borderId="0" xfId="0" applyFont="1" applyFill="1"/>
    <xf numFmtId="0" fontId="15" fillId="0" borderId="0" xfId="0" applyFont="1" applyFill="1" applyAlignment="1"/>
    <xf numFmtId="0" fontId="15" fillId="0" borderId="0" xfId="0" applyFont="1" applyBorder="1"/>
    <xf numFmtId="0" fontId="74" fillId="0" borderId="1" xfId="8" applyFont="1" applyBorder="1" applyAlignment="1">
      <alignment horizontal="center" vertical="center" wrapText="1"/>
    </xf>
    <xf numFmtId="0" fontId="74" fillId="0" borderId="0" xfId="8" applyFont="1">
      <alignment horizontal="left" vertical="top" wrapText="1"/>
    </xf>
    <xf numFmtId="0" fontId="17" fillId="0" borderId="1" xfId="0" applyFont="1" applyBorder="1" applyAlignment="1">
      <alignment horizontal="center" vertical="center"/>
    </xf>
    <xf numFmtId="0" fontId="74" fillId="2" borderId="0" xfId="8" applyFont="1" applyFill="1">
      <alignment horizontal="left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0" fontId="74" fillId="0" borderId="0" xfId="8" applyFont="1" applyAlignment="1">
      <alignment horizontal="left" vertical="top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164" fontId="17" fillId="0" borderId="1" xfId="0" applyNumberFormat="1" applyFont="1" applyBorder="1" applyAlignment="1">
      <alignment horizontal="left" vertical="top" wrapText="1"/>
    </xf>
    <xf numFmtId="0" fontId="75" fillId="0" borderId="1" xfId="165" applyFont="1" applyBorder="1">
      <alignment horizontal="left" vertical="top" wrapText="1"/>
    </xf>
    <xf numFmtId="0" fontId="74" fillId="0" borderId="1" xfId="165" applyFont="1" applyBorder="1" applyAlignment="1">
      <alignment horizontal="left" vertical="top" wrapText="1"/>
    </xf>
    <xf numFmtId="0" fontId="74" fillId="0" borderId="7" xfId="165" applyFont="1" applyBorder="1" applyAlignment="1">
      <alignment horizontal="center" vertical="top"/>
    </xf>
    <xf numFmtId="0" fontId="17" fillId="2" borderId="5" xfId="0" applyFont="1" applyFill="1" applyBorder="1" applyAlignment="1">
      <alignment horizontal="left" vertical="top" wrapText="1"/>
    </xf>
    <xf numFmtId="0" fontId="74" fillId="0" borderId="5" xfId="0" applyFont="1" applyFill="1" applyBorder="1" applyAlignment="1">
      <alignment horizontal="left" vertical="center" wrapText="1"/>
    </xf>
    <xf numFmtId="165" fontId="74" fillId="0" borderId="1" xfId="7" applyNumberFormat="1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0" fontId="74" fillId="56" borderId="1" xfId="0" applyFont="1" applyFill="1" applyBorder="1" applyAlignment="1">
      <alignment horizontal="left" vertical="top" wrapText="1"/>
    </xf>
    <xf numFmtId="0" fontId="75" fillId="0" borderId="5" xfId="165" applyFont="1" applyBorder="1" applyAlignment="1">
      <alignment horizontal="left" vertical="top" wrapText="1"/>
    </xf>
    <xf numFmtId="0" fontId="17" fillId="2" borderId="34" xfId="0" applyFont="1" applyFill="1" applyBorder="1" applyAlignment="1">
      <alignment horizontal="left" vertical="top" wrapText="1"/>
    </xf>
    <xf numFmtId="49" fontId="74" fillId="0" borderId="1" xfId="0" applyNumberFormat="1" applyFont="1" applyBorder="1" applyAlignment="1">
      <alignment horizontal="left" vertical="top" wrapText="1"/>
    </xf>
    <xf numFmtId="0" fontId="17" fillId="2" borderId="4" xfId="0" applyFont="1" applyFill="1" applyBorder="1" applyAlignment="1"/>
    <xf numFmtId="0" fontId="17" fillId="2" borderId="6" xfId="0" applyFont="1" applyFill="1" applyBorder="1" applyAlignment="1"/>
    <xf numFmtId="0" fontId="17" fillId="2" borderId="5" xfId="0" applyFont="1" applyFill="1" applyBorder="1" applyAlignment="1"/>
    <xf numFmtId="164" fontId="74" fillId="0" borderId="0" xfId="6" applyNumberFormat="1" applyFont="1" applyBorder="1" applyAlignment="1">
      <alignment horizontal="right" vertical="top"/>
    </xf>
    <xf numFmtId="0" fontId="17" fillId="2" borderId="1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74" fillId="0" borderId="1" xfId="0" applyFont="1" applyBorder="1"/>
    <xf numFmtId="0" fontId="74" fillId="2" borderId="1" xfId="0" applyFont="1" applyFill="1" applyBorder="1" applyAlignment="1">
      <alignment vertical="top" wrapText="1"/>
    </xf>
    <xf numFmtId="164" fontId="74" fillId="0" borderId="1" xfId="6" applyNumberFormat="1" applyFont="1" applyBorder="1" applyAlignment="1">
      <alignment horizontal="right" vertical="top"/>
    </xf>
    <xf numFmtId="0" fontId="76" fillId="0" borderId="0" xfId="0" applyFont="1" applyFill="1" applyAlignment="1">
      <alignment horizontal="center" wrapText="1"/>
    </xf>
    <xf numFmtId="0" fontId="74" fillId="2" borderId="0" xfId="8" applyFont="1" applyFill="1" applyAlignment="1">
      <alignment horizontal="left" vertical="top" wrapText="1"/>
    </xf>
    <xf numFmtId="0" fontId="75" fillId="2" borderId="1" xfId="0" applyFont="1" applyFill="1" applyBorder="1" applyAlignment="1">
      <alignment horizontal="left" vertical="top" wrapText="1"/>
    </xf>
    <xf numFmtId="0" fontId="15" fillId="0" borderId="0" xfId="0" applyFont="1" applyAlignment="1">
      <alignment horizontal="right"/>
    </xf>
    <xf numFmtId="0" fontId="74" fillId="0" borderId="0" xfId="0" applyFont="1" applyFill="1" applyAlignment="1">
      <alignment horizontal="left" vertical="top" wrapText="1"/>
    </xf>
    <xf numFmtId="167" fontId="74" fillId="0" borderId="0" xfId="0" applyNumberFormat="1" applyFont="1" applyFill="1" applyAlignment="1">
      <alignment horizontal="left" vertical="top" wrapText="1"/>
    </xf>
    <xf numFmtId="0" fontId="12" fillId="2" borderId="0" xfId="1" applyFont="1" applyFill="1" applyAlignment="1">
      <alignment horizontal="left" vertical="top" wrapText="1"/>
    </xf>
    <xf numFmtId="39" fontId="12" fillId="2" borderId="0" xfId="1" applyNumberFormat="1" applyFont="1" applyFill="1" applyAlignment="1">
      <alignment horizontal="left" vertical="top" wrapText="1"/>
    </xf>
    <xf numFmtId="166" fontId="74" fillId="0" borderId="1" xfId="7" applyNumberFormat="1" applyFont="1" applyFill="1" applyBorder="1" applyAlignment="1">
      <alignment horizontal="right" vertical="center" wrapText="1"/>
    </xf>
    <xf numFmtId="0" fontId="74" fillId="0" borderId="1" xfId="0" applyFont="1" applyBorder="1" applyAlignment="1"/>
    <xf numFmtId="0" fontId="74" fillId="0" borderId="1" xfId="0" applyFont="1" applyBorder="1" applyAlignment="1">
      <alignment vertical="top" wrapText="1"/>
    </xf>
    <xf numFmtId="0" fontId="17" fillId="0" borderId="3" xfId="0" applyFont="1" applyBorder="1" applyAlignment="1">
      <alignment horizontal="center" vertical="top"/>
    </xf>
    <xf numFmtId="0" fontId="74" fillId="0" borderId="8" xfId="0" applyFont="1" applyBorder="1" applyAlignment="1"/>
    <xf numFmtId="0" fontId="75" fillId="0" borderId="1" xfId="1" applyFont="1" applyBorder="1" applyAlignment="1">
      <alignment horizontal="left" vertical="top" wrapText="1"/>
    </xf>
    <xf numFmtId="164" fontId="8" fillId="2" borderId="1" xfId="6" applyNumberFormat="1" applyFont="1" applyFill="1" applyBorder="1" applyAlignment="1">
      <alignment horizontal="right" vertical="top"/>
    </xf>
    <xf numFmtId="0" fontId="87" fillId="0" borderId="1" xfId="1" applyFont="1" applyBorder="1" applyAlignment="1">
      <alignment horizontal="left" vertical="top" wrapText="1"/>
    </xf>
    <xf numFmtId="166" fontId="17" fillId="0" borderId="1" xfId="1" applyNumberFormat="1" applyFont="1" applyFill="1" applyBorder="1" applyAlignment="1">
      <alignment vertical="center"/>
    </xf>
    <xf numFmtId="0" fontId="88" fillId="2" borderId="1" xfId="1" applyFont="1" applyFill="1" applyBorder="1" applyAlignment="1">
      <alignment horizontal="left" vertical="top" wrapText="1"/>
    </xf>
    <xf numFmtId="4" fontId="75" fillId="2" borderId="5" xfId="8" applyNumberFormat="1" applyFont="1" applyFill="1" applyBorder="1" applyAlignment="1">
      <alignment horizontal="left" vertical="center" wrapText="1"/>
    </xf>
    <xf numFmtId="166" fontId="13" fillId="0" borderId="1" xfId="7" applyNumberFormat="1" applyFont="1" applyFill="1" applyBorder="1" applyAlignment="1">
      <alignment horizontal="center" wrapText="1"/>
    </xf>
    <xf numFmtId="165" fontId="15" fillId="0" borderId="1" xfId="7" applyNumberFormat="1" applyFont="1" applyFill="1" applyBorder="1" applyAlignment="1">
      <alignment horizontal="center" wrapText="1"/>
    </xf>
    <xf numFmtId="0" fontId="74" fillId="2" borderId="5" xfId="0" applyFont="1" applyFill="1" applyBorder="1" applyAlignment="1">
      <alignment horizontal="left" vertical="top" wrapText="1"/>
    </xf>
    <xf numFmtId="0" fontId="74" fillId="0" borderId="0" xfId="0" applyFont="1"/>
    <xf numFmtId="0" fontId="74" fillId="0" borderId="0" xfId="0" applyFont="1" applyFill="1" applyAlignment="1">
      <alignment horizontal="right"/>
    </xf>
    <xf numFmtId="0" fontId="74" fillId="0" borderId="0" xfId="0" applyFont="1" applyFill="1"/>
    <xf numFmtId="0" fontId="74" fillId="0" borderId="22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167" fontId="74" fillId="0" borderId="0" xfId="0" applyNumberFormat="1" applyFont="1" applyFill="1" applyBorder="1" applyAlignment="1">
      <alignment horizontal="left" vertical="top" wrapText="1"/>
    </xf>
    <xf numFmtId="0" fontId="74" fillId="0" borderId="23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center" vertical="center" wrapText="1"/>
    </xf>
    <xf numFmtId="0" fontId="74" fillId="0" borderId="8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left" vertical="top" wrapText="1"/>
    </xf>
    <xf numFmtId="0" fontId="74" fillId="2" borderId="2" xfId="0" applyFont="1" applyFill="1" applyBorder="1" applyAlignment="1">
      <alignment vertical="top" wrapText="1"/>
    </xf>
    <xf numFmtId="0" fontId="74" fillId="0" borderId="8" xfId="0" applyFont="1" applyFill="1" applyBorder="1" applyAlignment="1">
      <alignment horizontal="left" vertical="top" wrapText="1"/>
    </xf>
    <xf numFmtId="0" fontId="74" fillId="0" borderId="0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vertical="top"/>
    </xf>
    <xf numFmtId="0" fontId="74" fillId="2" borderId="1" xfId="0" applyFont="1" applyFill="1" applyBorder="1" applyAlignment="1">
      <alignment horizontal="left" vertical="top" wrapText="1"/>
    </xf>
    <xf numFmtId="169" fontId="74" fillId="0" borderId="0" xfId="0" applyNumberFormat="1" applyFont="1" applyFill="1" applyAlignment="1">
      <alignment horizontal="left" vertical="top" wrapText="1"/>
    </xf>
    <xf numFmtId="0" fontId="17" fillId="0" borderId="34" xfId="0" applyFont="1" applyBorder="1" applyAlignment="1">
      <alignment horizontal="left" vertical="top" wrapText="1"/>
    </xf>
    <xf numFmtId="165" fontId="74" fillId="0" borderId="41" xfId="7" applyNumberFormat="1" applyFont="1" applyFill="1" applyBorder="1" applyAlignment="1">
      <alignment horizontal="right" vertical="center" wrapText="1"/>
    </xf>
    <xf numFmtId="0" fontId="74" fillId="0" borderId="41" xfId="0" applyFont="1" applyBorder="1"/>
    <xf numFmtId="0" fontId="75" fillId="2" borderId="4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2" borderId="46" xfId="0" applyFont="1" applyFill="1" applyBorder="1" applyAlignment="1"/>
    <xf numFmtId="0" fontId="89" fillId="0" borderId="41" xfId="0" applyFont="1" applyFill="1" applyBorder="1" applyAlignment="1">
      <alignment horizontal="center" vertical="top" wrapText="1"/>
    </xf>
    <xf numFmtId="0" fontId="75" fillId="0" borderId="41" xfId="0" applyFont="1" applyFill="1" applyBorder="1" applyAlignment="1">
      <alignment horizontal="right" vertical="center" wrapText="1"/>
    </xf>
    <xf numFmtId="4" fontId="90" fillId="0" borderId="41" xfId="0" applyNumberFormat="1" applyFont="1" applyFill="1" applyBorder="1" applyAlignment="1">
      <alignment horizontal="right" vertical="top" wrapText="1"/>
    </xf>
    <xf numFmtId="0" fontId="75" fillId="0" borderId="41" xfId="0" applyNumberFormat="1" applyFont="1" applyFill="1" applyBorder="1" applyAlignment="1">
      <alignment horizontal="right" vertical="center" wrapText="1"/>
    </xf>
    <xf numFmtId="168" fontId="75" fillId="0" borderId="41" xfId="6" applyNumberFormat="1" applyFont="1" applyFill="1" applyBorder="1" applyAlignment="1">
      <alignment horizontal="right" vertical="center"/>
    </xf>
    <xf numFmtId="164" fontId="75" fillId="0" borderId="41" xfId="6" applyNumberFormat="1" applyFont="1" applyFill="1" applyBorder="1" applyAlignment="1">
      <alignment horizontal="right" vertical="center"/>
    </xf>
    <xf numFmtId="0" fontId="74" fillId="0" borderId="41" xfId="8" applyFont="1" applyBorder="1" applyAlignment="1">
      <alignment horizontal="center" vertical="center" wrapText="1"/>
    </xf>
    <xf numFmtId="0" fontId="74" fillId="0" borderId="42" xfId="0" applyFont="1" applyFill="1" applyBorder="1" applyAlignment="1">
      <alignment horizontal="left" vertical="center" wrapText="1"/>
    </xf>
    <xf numFmtId="0" fontId="74" fillId="0" borderId="41" xfId="0" applyFont="1" applyFill="1" applyBorder="1" applyAlignment="1">
      <alignment horizontal="left" vertical="center" wrapText="1"/>
    </xf>
    <xf numFmtId="164" fontId="75" fillId="0" borderId="0" xfId="6" applyNumberFormat="1" applyFont="1" applyFill="1" applyBorder="1" applyAlignment="1">
      <alignment horizontal="right" vertical="center"/>
    </xf>
    <xf numFmtId="166" fontId="17" fillId="0" borderId="41" xfId="7" applyNumberFormat="1" applyFont="1" applyFill="1" applyBorder="1" applyAlignment="1">
      <alignment horizontal="right" vertical="center" wrapText="1"/>
    </xf>
    <xf numFmtId="0" fontId="74" fillId="2" borderId="43" xfId="0" applyFont="1" applyFill="1" applyBorder="1" applyAlignment="1">
      <alignment horizontal="left" vertical="top" wrapText="1"/>
    </xf>
    <xf numFmtId="0" fontId="74" fillId="2" borderId="34" xfId="0" applyFont="1" applyFill="1" applyBorder="1" applyAlignment="1">
      <alignment horizontal="center" vertical="top" wrapText="1"/>
    </xf>
    <xf numFmtId="43" fontId="74" fillId="0" borderId="0" xfId="0" applyNumberFormat="1" applyFont="1" applyFill="1" applyAlignment="1">
      <alignment horizontal="left" vertical="top" wrapText="1"/>
    </xf>
    <xf numFmtId="165" fontId="74" fillId="0" borderId="47" xfId="7" applyNumberFormat="1" applyFont="1" applyFill="1" applyBorder="1" applyAlignment="1">
      <alignment horizontal="right" vertical="center" wrapText="1"/>
    </xf>
    <xf numFmtId="165" fontId="74" fillId="0" borderId="43" xfId="7" applyNumberFormat="1" applyFont="1" applyFill="1" applyBorder="1" applyAlignment="1">
      <alignment horizontal="right" vertical="center" wrapText="1"/>
    </xf>
    <xf numFmtId="166" fontId="17" fillId="0" borderId="41" xfId="7" applyNumberFormat="1" applyFont="1" applyFill="1" applyBorder="1" applyAlignment="1">
      <alignment horizontal="center" vertical="center" wrapText="1"/>
    </xf>
    <xf numFmtId="43" fontId="74" fillId="0" borderId="41" xfId="7" applyNumberFormat="1" applyFont="1" applyFill="1" applyBorder="1" applyAlignment="1">
      <alignment horizontal="right" vertical="center" wrapText="1"/>
    </xf>
    <xf numFmtId="173" fontId="90" fillId="0" borderId="41" xfId="0" applyNumberFormat="1" applyFont="1" applyFill="1" applyBorder="1" applyAlignment="1">
      <alignment horizontal="right" vertical="top" wrapText="1"/>
    </xf>
    <xf numFmtId="166" fontId="74" fillId="0" borderId="1" xfId="1" applyNumberFormat="1" applyFont="1" applyFill="1" applyBorder="1" applyAlignment="1">
      <alignment vertical="center"/>
    </xf>
    <xf numFmtId="0" fontId="17" fillId="0" borderId="0" xfId="0" applyFont="1" applyAlignment="1">
      <alignment wrapText="1"/>
    </xf>
    <xf numFmtId="0" fontId="17" fillId="2" borderId="0" xfId="0" applyFont="1" applyFill="1" applyAlignment="1"/>
    <xf numFmtId="0" fontId="74" fillId="2" borderId="0" xfId="0" applyFont="1" applyFill="1"/>
    <xf numFmtId="0" fontId="74" fillId="0" borderId="0" xfId="0" applyFont="1" applyBorder="1"/>
    <xf numFmtId="0" fontId="74" fillId="2" borderId="0" xfId="0" applyFont="1" applyFill="1" applyBorder="1" applyAlignment="1">
      <alignment horizontal="left" vertical="top"/>
    </xf>
    <xf numFmtId="0" fontId="74" fillId="2" borderId="1" xfId="0" applyFont="1" applyFill="1" applyBorder="1" applyAlignment="1">
      <alignment wrapText="1"/>
    </xf>
    <xf numFmtId="0" fontId="75" fillId="0" borderId="41" xfId="0" applyFont="1" applyBorder="1" applyAlignment="1">
      <alignment horizontal="left" vertical="top" wrapText="1"/>
    </xf>
    <xf numFmtId="0" fontId="74" fillId="2" borderId="43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left" vertical="top"/>
    </xf>
    <xf numFmtId="164" fontId="74" fillId="0" borderId="0" xfId="0" applyNumberFormat="1" applyFont="1"/>
    <xf numFmtId="0" fontId="74" fillId="2" borderId="1" xfId="0" applyFont="1" applyFill="1" applyBorder="1" applyAlignment="1">
      <alignment horizontal="center" vertical="top" wrapText="1"/>
    </xf>
    <xf numFmtId="0" fontId="75" fillId="2" borderId="43" xfId="0" applyFont="1" applyFill="1" applyBorder="1" applyAlignment="1">
      <alignment horizontal="left" vertical="top" wrapText="1"/>
    </xf>
    <xf numFmtId="168" fontId="74" fillId="0" borderId="1" xfId="6" applyNumberFormat="1" applyFont="1" applyBorder="1" applyAlignment="1">
      <alignment horizontal="right" vertical="top"/>
    </xf>
    <xf numFmtId="174" fontId="74" fillId="0" borderId="0" xfId="0" applyNumberFormat="1" applyFont="1" applyFill="1" applyAlignment="1">
      <alignment horizontal="left" vertical="top" wrapText="1"/>
    </xf>
    <xf numFmtId="166" fontId="17" fillId="0" borderId="41" xfId="8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74" fillId="0" borderId="41" xfId="0" applyFont="1" applyFill="1" applyBorder="1" applyAlignment="1">
      <alignment horizontal="center" vertical="top" wrapText="1"/>
    </xf>
    <xf numFmtId="0" fontId="92" fillId="56" borderId="0" xfId="0" applyFont="1" applyFill="1" applyAlignment="1">
      <alignment wrapText="1"/>
    </xf>
    <xf numFmtId="0" fontId="74" fillId="0" borderId="1" xfId="0" applyFont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top" wrapText="1"/>
    </xf>
    <xf numFmtId="0" fontId="74" fillId="2" borderId="4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vertical="top"/>
    </xf>
    <xf numFmtId="0" fontId="17" fillId="2" borderId="2" xfId="0" applyFont="1" applyFill="1" applyBorder="1" applyAlignment="1">
      <alignment horizontal="center" vertical="top"/>
    </xf>
    <xf numFmtId="0" fontId="74" fillId="2" borderId="2" xfId="0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0" borderId="4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7" fillId="0" borderId="4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center" vertical="top"/>
    </xf>
    <xf numFmtId="0" fontId="93" fillId="0" borderId="42" xfId="0" applyFont="1" applyBorder="1" applyAlignment="1">
      <alignment horizontal="center" vertical="top"/>
    </xf>
    <xf numFmtId="0" fontId="93" fillId="0" borderId="2" xfId="0" applyFont="1" applyBorder="1" applyAlignment="1">
      <alignment horizontal="center" vertical="top"/>
    </xf>
    <xf numFmtId="0" fontId="15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74" fillId="0" borderId="0" xfId="0" applyFont="1" applyAlignment="1">
      <alignment horizontal="right"/>
    </xf>
    <xf numFmtId="0" fontId="74" fillId="0" borderId="18" xfId="0" applyFont="1" applyBorder="1" applyAlignment="1">
      <alignment horizontal="center" vertical="top" wrapText="1"/>
    </xf>
    <xf numFmtId="0" fontId="74" fillId="0" borderId="19" xfId="0" applyFont="1" applyBorder="1" applyAlignment="1">
      <alignment horizontal="center" vertical="top" wrapText="1"/>
    </xf>
    <xf numFmtId="0" fontId="74" fillId="0" borderId="20" xfId="0" applyFont="1" applyBorder="1" applyAlignment="1">
      <alignment horizontal="center" vertical="top" wrapText="1"/>
    </xf>
    <xf numFmtId="0" fontId="74" fillId="0" borderId="2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74" fillId="0" borderId="45" xfId="0" applyFont="1" applyFill="1" applyBorder="1" applyAlignment="1">
      <alignment horizontal="center" vertical="center" wrapText="1"/>
    </xf>
    <xf numFmtId="0" fontId="74" fillId="0" borderId="46" xfId="0" applyFont="1" applyFill="1" applyBorder="1" applyAlignment="1">
      <alignment horizontal="center" vertical="center" wrapText="1"/>
    </xf>
    <xf numFmtId="0" fontId="74" fillId="0" borderId="43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74" fillId="2" borderId="42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49" fontId="17" fillId="2" borderId="42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4" fillId="2" borderId="42" xfId="0" applyNumberFormat="1" applyFont="1" applyFill="1" applyBorder="1" applyAlignment="1">
      <alignment horizontal="center" vertical="top" wrapText="1"/>
    </xf>
    <xf numFmtId="0" fontId="74" fillId="2" borderId="3" xfId="0" applyNumberFormat="1" applyFont="1" applyFill="1" applyBorder="1" applyAlignment="1">
      <alignment horizontal="center" vertical="top" wrapText="1"/>
    </xf>
    <xf numFmtId="0" fontId="17" fillId="0" borderId="41" xfId="0" applyFont="1" applyBorder="1" applyAlignment="1">
      <alignment horizontal="center" vertical="center" wrapText="1"/>
    </xf>
    <xf numFmtId="49" fontId="17" fillId="2" borderId="44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3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top" wrapText="1"/>
    </xf>
    <xf numFmtId="0" fontId="17" fillId="0" borderId="45" xfId="8" applyFont="1" applyBorder="1" applyAlignment="1">
      <alignment horizontal="left" vertical="center" wrapText="1"/>
    </xf>
    <xf numFmtId="0" fontId="17" fillId="0" borderId="46" xfId="8" applyFont="1" applyBorder="1" applyAlignment="1">
      <alignment horizontal="left" vertical="center" wrapText="1"/>
    </xf>
    <xf numFmtId="0" fontId="17" fillId="0" borderId="43" xfId="8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74" fillId="0" borderId="1" xfId="8" applyFont="1" applyBorder="1" applyAlignment="1">
      <alignment horizontal="center" vertical="center" wrapText="1"/>
    </xf>
    <xf numFmtId="0" fontId="74" fillId="0" borderId="7" xfId="8" applyFont="1" applyBorder="1" applyAlignment="1">
      <alignment horizontal="center" vertical="center" wrapText="1"/>
    </xf>
    <xf numFmtId="0" fontId="74" fillId="0" borderId="3" xfId="8" applyFont="1" applyBorder="1" applyAlignment="1">
      <alignment horizontal="center" vertical="center" wrapText="1"/>
    </xf>
    <xf numFmtId="0" fontId="15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wrapText="1"/>
    </xf>
    <xf numFmtId="0" fontId="15" fillId="0" borderId="0" xfId="0" applyFont="1" applyAlignment="1">
      <alignment horizontal="right" vertical="center" wrapText="1"/>
    </xf>
    <xf numFmtId="0" fontId="75" fillId="0" borderId="45" xfId="0" applyFont="1" applyBorder="1" applyAlignment="1">
      <alignment horizontal="left" vertical="top" wrapText="1"/>
    </xf>
    <xf numFmtId="0" fontId="75" fillId="0" borderId="46" xfId="0" applyFont="1" applyBorder="1" applyAlignment="1">
      <alignment horizontal="left" vertical="top" wrapText="1"/>
    </xf>
    <xf numFmtId="0" fontId="75" fillId="0" borderId="43" xfId="0" applyFont="1" applyBorder="1" applyAlignment="1">
      <alignment horizontal="left" vertical="top" wrapText="1"/>
    </xf>
    <xf numFmtId="0" fontId="17" fillId="2" borderId="45" xfId="0" applyFont="1" applyFill="1" applyBorder="1" applyAlignment="1">
      <alignment horizontal="left" vertical="top" wrapText="1"/>
    </xf>
    <xf numFmtId="0" fontId="17" fillId="2" borderId="46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0" fontId="74" fillId="0" borderId="46" xfId="0" applyFont="1" applyBorder="1" applyAlignment="1">
      <alignment horizontal="center"/>
    </xf>
    <xf numFmtId="0" fontId="74" fillId="0" borderId="43" xfId="0" applyFont="1" applyBorder="1" applyAlignment="1">
      <alignment horizontal="center"/>
    </xf>
    <xf numFmtId="0" fontId="74" fillId="0" borderId="45" xfId="0" applyFont="1" applyBorder="1" applyAlignment="1">
      <alignment horizontal="center" vertical="center" wrapText="1"/>
    </xf>
    <xf numFmtId="0" fontId="74" fillId="0" borderId="46" xfId="0" applyFont="1" applyBorder="1" applyAlignment="1">
      <alignment horizontal="center" vertical="center" wrapText="1"/>
    </xf>
    <xf numFmtId="0" fontId="74" fillId="0" borderId="43" xfId="0" applyFont="1" applyBorder="1" applyAlignment="1">
      <alignment horizontal="center" vertical="center" wrapText="1"/>
    </xf>
    <xf numFmtId="165" fontId="74" fillId="0" borderId="45" xfId="7" applyNumberFormat="1" applyFont="1" applyFill="1" applyBorder="1" applyAlignment="1">
      <alignment horizontal="center" vertical="top" wrapText="1"/>
    </xf>
    <xf numFmtId="165" fontId="74" fillId="0" borderId="46" xfId="7" applyNumberFormat="1" applyFont="1" applyFill="1" applyBorder="1" applyAlignment="1">
      <alignment horizontal="center" vertical="top" wrapText="1"/>
    </xf>
    <xf numFmtId="165" fontId="74" fillId="0" borderId="43" xfId="7" applyNumberFormat="1" applyFont="1" applyFill="1" applyBorder="1" applyAlignment="1">
      <alignment horizontal="center" vertical="top" wrapText="1"/>
    </xf>
    <xf numFmtId="0" fontId="74" fillId="2" borderId="4" xfId="0" applyFont="1" applyFill="1" applyBorder="1" applyAlignment="1">
      <alignment horizontal="center" vertical="top" wrapText="1"/>
    </xf>
    <xf numFmtId="0" fontId="74" fillId="2" borderId="5" xfId="0" applyFont="1" applyFill="1" applyBorder="1" applyAlignment="1">
      <alignment horizontal="center" vertical="top" wrapText="1"/>
    </xf>
    <xf numFmtId="0" fontId="17" fillId="56" borderId="0" xfId="0" applyFont="1" applyFill="1" applyAlignment="1">
      <alignment wrapText="1"/>
    </xf>
    <xf numFmtId="0" fontId="92" fillId="56" borderId="0" xfId="0" applyFont="1" applyFill="1" applyAlignment="1">
      <alignment wrapText="1"/>
    </xf>
    <xf numFmtId="0" fontId="17" fillId="0" borderId="0" xfId="0" applyFont="1" applyAlignment="1">
      <alignment horizontal="center" vertical="center" wrapText="1"/>
    </xf>
    <xf numFmtId="0" fontId="17" fillId="56" borderId="0" xfId="0" applyFont="1" applyFill="1" applyAlignment="1">
      <alignment horizontal="center" wrapText="1"/>
    </xf>
    <xf numFmtId="0" fontId="89" fillId="0" borderId="41" xfId="0" applyFont="1" applyFill="1" applyBorder="1" applyAlignment="1">
      <alignment horizontal="left" vertical="top" wrapText="1"/>
    </xf>
    <xf numFmtId="0" fontId="91" fillId="0" borderId="41" xfId="0" applyFont="1" applyFill="1" applyBorder="1" applyAlignment="1">
      <alignment horizontal="left" vertical="top" wrapText="1"/>
    </xf>
    <xf numFmtId="0" fontId="75" fillId="0" borderId="45" xfId="0" applyFont="1" applyBorder="1" applyAlignment="1">
      <alignment vertical="top" wrapText="1"/>
    </xf>
    <xf numFmtId="0" fontId="75" fillId="0" borderId="43" xfId="0" applyFont="1" applyBorder="1" applyAlignment="1">
      <alignment vertical="top" wrapText="1"/>
    </xf>
    <xf numFmtId="165" fontId="89" fillId="0" borderId="45" xfId="7" applyNumberFormat="1" applyFont="1" applyFill="1" applyBorder="1" applyAlignment="1">
      <alignment horizontal="center" vertical="top" wrapText="1"/>
    </xf>
    <xf numFmtId="165" fontId="89" fillId="0" borderId="46" xfId="7" applyNumberFormat="1" applyFont="1" applyFill="1" applyBorder="1" applyAlignment="1">
      <alignment horizontal="center" vertical="top" wrapText="1"/>
    </xf>
    <xf numFmtId="165" fontId="89" fillId="0" borderId="43" xfId="7" applyNumberFormat="1" applyFont="1" applyFill="1" applyBorder="1" applyAlignment="1">
      <alignment horizontal="center" vertical="top" wrapText="1"/>
    </xf>
    <xf numFmtId="0" fontId="74" fillId="0" borderId="48" xfId="0" applyFont="1" applyBorder="1" applyAlignment="1">
      <alignment horizontal="center"/>
    </xf>
    <xf numFmtId="0" fontId="74" fillId="0" borderId="35" xfId="0" applyFont="1" applyBorder="1" applyAlignment="1">
      <alignment horizontal="center"/>
    </xf>
  </cellXfs>
  <cellStyles count="2054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28"/>
    <cellStyle name="20% - Accent1 4" xfId="191"/>
    <cellStyle name="20% - Accent1 4 2" xfId="248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0"/>
    <cellStyle name="20% - Accent2 4" xfId="193"/>
    <cellStyle name="20% - Accent2 4 2" xfId="250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2"/>
    <cellStyle name="20% - Accent3 4" xfId="195"/>
    <cellStyle name="20% - Accent3 4 2" xfId="252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4"/>
    <cellStyle name="20% - Accent4 4" xfId="197"/>
    <cellStyle name="20% - Accent4 4 2" xfId="254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36"/>
    <cellStyle name="20% - Accent5 4" xfId="199"/>
    <cellStyle name="20% - Accent5 4 2" xfId="256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38"/>
    <cellStyle name="20% - Accent6 4" xfId="201"/>
    <cellStyle name="20% - Accent6 4 2" xfId="258"/>
    <cellStyle name="20% - Акцент1 10" xfId="261"/>
    <cellStyle name="20% - Акцент1 11" xfId="262"/>
    <cellStyle name="20% - Акцент1 12" xfId="263"/>
    <cellStyle name="20% - Акцент1 13" xfId="264"/>
    <cellStyle name="20% - Акцент1 14" xfId="265"/>
    <cellStyle name="20% - Акцент1 15" xfId="266"/>
    <cellStyle name="20% - Акцент1 16" xfId="267"/>
    <cellStyle name="20% - Акцент1 17" xfId="268"/>
    <cellStyle name="20% - Акцент1 18" xfId="269"/>
    <cellStyle name="20% - Акцент1 19" xfId="270"/>
    <cellStyle name="20% - Акцент1 2" xfId="214"/>
    <cellStyle name="20% - Акцент1 20" xfId="271"/>
    <cellStyle name="20% - Акцент1 21" xfId="272"/>
    <cellStyle name="20% - Акцент1 22" xfId="273"/>
    <cellStyle name="20% - Акцент1 23" xfId="274"/>
    <cellStyle name="20% - Акцент1 24" xfId="275"/>
    <cellStyle name="20% - Акцент1 25" xfId="276"/>
    <cellStyle name="20% - Акцент1 26" xfId="277"/>
    <cellStyle name="20% - Акцент1 27" xfId="278"/>
    <cellStyle name="20% - Акцент1 28" xfId="279"/>
    <cellStyle name="20% - Акцент1 29" xfId="280"/>
    <cellStyle name="20% - Акцент1 3" xfId="281"/>
    <cellStyle name="20% - Акцент1 30" xfId="282"/>
    <cellStyle name="20% - Акцент1 31" xfId="283"/>
    <cellStyle name="20% - Акцент1 32" xfId="284"/>
    <cellStyle name="20% - Акцент1 33" xfId="285"/>
    <cellStyle name="20% - Акцент1 34" xfId="286"/>
    <cellStyle name="20% - Акцент1 35" xfId="287"/>
    <cellStyle name="20% - Акцент1 36" xfId="288"/>
    <cellStyle name="20% - Акцент1 4" xfId="289"/>
    <cellStyle name="20% - Акцент1 5" xfId="290"/>
    <cellStyle name="20% - Акцент1 6" xfId="291"/>
    <cellStyle name="20% - Акцент1 7" xfId="292"/>
    <cellStyle name="20% - Акцент1 8" xfId="293"/>
    <cellStyle name="20% - Акцент1 9" xfId="294"/>
    <cellStyle name="20% - Акцент2 10" xfId="295"/>
    <cellStyle name="20% - Акцент2 11" xfId="296"/>
    <cellStyle name="20% - Акцент2 12" xfId="297"/>
    <cellStyle name="20% - Акцент2 13" xfId="298"/>
    <cellStyle name="20% - Акцент2 14" xfId="299"/>
    <cellStyle name="20% - Акцент2 15" xfId="300"/>
    <cellStyle name="20% - Акцент2 16" xfId="301"/>
    <cellStyle name="20% - Акцент2 17" xfId="302"/>
    <cellStyle name="20% - Акцент2 18" xfId="303"/>
    <cellStyle name="20% - Акцент2 19" xfId="304"/>
    <cellStyle name="20% - Акцент2 2" xfId="216"/>
    <cellStyle name="20% - Акцент2 20" xfId="305"/>
    <cellStyle name="20% - Акцент2 21" xfId="306"/>
    <cellStyle name="20% - Акцент2 22" xfId="307"/>
    <cellStyle name="20% - Акцент2 23" xfId="308"/>
    <cellStyle name="20% - Акцент2 24" xfId="309"/>
    <cellStyle name="20% - Акцент2 25" xfId="310"/>
    <cellStyle name="20% - Акцент2 26" xfId="311"/>
    <cellStyle name="20% - Акцент2 27" xfId="312"/>
    <cellStyle name="20% - Акцент2 28" xfId="313"/>
    <cellStyle name="20% - Акцент2 29" xfId="314"/>
    <cellStyle name="20% - Акцент2 3" xfId="315"/>
    <cellStyle name="20% - Акцент2 30" xfId="316"/>
    <cellStyle name="20% - Акцент2 31" xfId="317"/>
    <cellStyle name="20% - Акцент2 32" xfId="318"/>
    <cellStyle name="20% - Акцент2 33" xfId="319"/>
    <cellStyle name="20% - Акцент2 34" xfId="320"/>
    <cellStyle name="20% - Акцент2 35" xfId="321"/>
    <cellStyle name="20% - Акцент2 36" xfId="322"/>
    <cellStyle name="20% - Акцент2 4" xfId="323"/>
    <cellStyle name="20% - Акцент2 5" xfId="324"/>
    <cellStyle name="20% - Акцент2 6" xfId="325"/>
    <cellStyle name="20% - Акцент2 7" xfId="326"/>
    <cellStyle name="20% - Акцент2 8" xfId="327"/>
    <cellStyle name="20% - Акцент2 9" xfId="328"/>
    <cellStyle name="20% - Акцент3 10" xfId="329"/>
    <cellStyle name="20% - Акцент3 11" xfId="330"/>
    <cellStyle name="20% - Акцент3 12" xfId="331"/>
    <cellStyle name="20% - Акцент3 13" xfId="332"/>
    <cellStyle name="20% - Акцент3 14" xfId="333"/>
    <cellStyle name="20% - Акцент3 15" xfId="334"/>
    <cellStyle name="20% - Акцент3 16" xfId="335"/>
    <cellStyle name="20% - Акцент3 17" xfId="336"/>
    <cellStyle name="20% - Акцент3 18" xfId="337"/>
    <cellStyle name="20% - Акцент3 19" xfId="338"/>
    <cellStyle name="20% - Акцент3 2" xfId="218"/>
    <cellStyle name="20% - Акцент3 20" xfId="339"/>
    <cellStyle name="20% - Акцент3 21" xfId="340"/>
    <cellStyle name="20% - Акцент3 22" xfId="341"/>
    <cellStyle name="20% - Акцент3 23" xfId="342"/>
    <cellStyle name="20% - Акцент3 24" xfId="343"/>
    <cellStyle name="20% - Акцент3 25" xfId="344"/>
    <cellStyle name="20% - Акцент3 26" xfId="345"/>
    <cellStyle name="20% - Акцент3 27" xfId="346"/>
    <cellStyle name="20% - Акцент3 28" xfId="347"/>
    <cellStyle name="20% - Акцент3 29" xfId="348"/>
    <cellStyle name="20% - Акцент3 3" xfId="349"/>
    <cellStyle name="20% - Акцент3 30" xfId="350"/>
    <cellStyle name="20% - Акцент3 31" xfId="351"/>
    <cellStyle name="20% - Акцент3 32" xfId="352"/>
    <cellStyle name="20% - Акцент3 33" xfId="353"/>
    <cellStyle name="20% - Акцент3 34" xfId="354"/>
    <cellStyle name="20% - Акцент3 35" xfId="355"/>
    <cellStyle name="20% - Акцент3 36" xfId="356"/>
    <cellStyle name="20% - Акцент3 4" xfId="357"/>
    <cellStyle name="20% - Акцент3 5" xfId="358"/>
    <cellStyle name="20% - Акцент3 6" xfId="359"/>
    <cellStyle name="20% - Акцент3 7" xfId="360"/>
    <cellStyle name="20% - Акцент3 8" xfId="361"/>
    <cellStyle name="20% - Акцент3 9" xfId="362"/>
    <cellStyle name="20% - Акцент4 10" xfId="363"/>
    <cellStyle name="20% - Акцент4 11" xfId="364"/>
    <cellStyle name="20% - Акцент4 12" xfId="365"/>
    <cellStyle name="20% - Акцент4 13" xfId="366"/>
    <cellStyle name="20% - Акцент4 14" xfId="367"/>
    <cellStyle name="20% - Акцент4 15" xfId="368"/>
    <cellStyle name="20% - Акцент4 16" xfId="369"/>
    <cellStyle name="20% - Акцент4 17" xfId="370"/>
    <cellStyle name="20% - Акцент4 18" xfId="371"/>
    <cellStyle name="20% - Акцент4 19" xfId="372"/>
    <cellStyle name="20% - Акцент4 2" xfId="220"/>
    <cellStyle name="20% - Акцент4 20" xfId="373"/>
    <cellStyle name="20% - Акцент4 21" xfId="374"/>
    <cellStyle name="20% - Акцент4 22" xfId="375"/>
    <cellStyle name="20% - Акцент4 23" xfId="376"/>
    <cellStyle name="20% - Акцент4 24" xfId="377"/>
    <cellStyle name="20% - Акцент4 25" xfId="378"/>
    <cellStyle name="20% - Акцент4 26" xfId="379"/>
    <cellStyle name="20% - Акцент4 27" xfId="380"/>
    <cellStyle name="20% - Акцент4 28" xfId="381"/>
    <cellStyle name="20% - Акцент4 29" xfId="382"/>
    <cellStyle name="20% - Акцент4 3" xfId="383"/>
    <cellStyle name="20% - Акцент4 30" xfId="384"/>
    <cellStyle name="20% - Акцент4 31" xfId="385"/>
    <cellStyle name="20% - Акцент4 32" xfId="386"/>
    <cellStyle name="20% - Акцент4 33" xfId="387"/>
    <cellStyle name="20% - Акцент4 34" xfId="388"/>
    <cellStyle name="20% - Акцент4 35" xfId="389"/>
    <cellStyle name="20% - Акцент4 36" xfId="390"/>
    <cellStyle name="20% - Акцент4 4" xfId="391"/>
    <cellStyle name="20% - Акцент4 5" xfId="392"/>
    <cellStyle name="20% - Акцент4 6" xfId="393"/>
    <cellStyle name="20% - Акцент4 7" xfId="394"/>
    <cellStyle name="20% - Акцент4 8" xfId="395"/>
    <cellStyle name="20% - Акцент4 9" xfId="396"/>
    <cellStyle name="20% - Акцент5 10" xfId="397"/>
    <cellStyle name="20% - Акцент5 11" xfId="398"/>
    <cellStyle name="20% - Акцент5 12" xfId="399"/>
    <cellStyle name="20% - Акцент5 13" xfId="400"/>
    <cellStyle name="20% - Акцент5 14" xfId="401"/>
    <cellStyle name="20% - Акцент5 15" xfId="402"/>
    <cellStyle name="20% - Акцент5 16" xfId="403"/>
    <cellStyle name="20% - Акцент5 17" xfId="404"/>
    <cellStyle name="20% - Акцент5 18" xfId="405"/>
    <cellStyle name="20% - Акцент5 19" xfId="406"/>
    <cellStyle name="20% - Акцент5 2" xfId="222"/>
    <cellStyle name="20% - Акцент5 20" xfId="407"/>
    <cellStyle name="20% - Акцент5 21" xfId="408"/>
    <cellStyle name="20% - Акцент5 22" xfId="409"/>
    <cellStyle name="20% - Акцент5 23" xfId="410"/>
    <cellStyle name="20% - Акцент5 24" xfId="411"/>
    <cellStyle name="20% - Акцент5 25" xfId="412"/>
    <cellStyle name="20% - Акцент5 26" xfId="413"/>
    <cellStyle name="20% - Акцент5 27" xfId="414"/>
    <cellStyle name="20% - Акцент5 28" xfId="415"/>
    <cellStyle name="20% - Акцент5 29" xfId="416"/>
    <cellStyle name="20% - Акцент5 3" xfId="417"/>
    <cellStyle name="20% - Акцент5 30" xfId="418"/>
    <cellStyle name="20% - Акцент5 31" xfId="419"/>
    <cellStyle name="20% - Акцент5 32" xfId="420"/>
    <cellStyle name="20% - Акцент5 33" xfId="421"/>
    <cellStyle name="20% - Акцент5 34" xfId="422"/>
    <cellStyle name="20% - Акцент5 35" xfId="423"/>
    <cellStyle name="20% - Акцент5 36" xfId="424"/>
    <cellStyle name="20% - Акцент5 4" xfId="425"/>
    <cellStyle name="20% - Акцент5 5" xfId="426"/>
    <cellStyle name="20% - Акцент5 6" xfId="427"/>
    <cellStyle name="20% - Акцент5 7" xfId="428"/>
    <cellStyle name="20% - Акцент5 8" xfId="429"/>
    <cellStyle name="20% - Акцент5 9" xfId="430"/>
    <cellStyle name="20% - Акцент6 10" xfId="431"/>
    <cellStyle name="20% - Акцент6 11" xfId="432"/>
    <cellStyle name="20% - Акцент6 12" xfId="433"/>
    <cellStyle name="20% - Акцент6 13" xfId="434"/>
    <cellStyle name="20% - Акцент6 14" xfId="435"/>
    <cellStyle name="20% - Акцент6 15" xfId="436"/>
    <cellStyle name="20% - Акцент6 16" xfId="437"/>
    <cellStyle name="20% - Акцент6 17" xfId="438"/>
    <cellStyle name="20% - Акцент6 18" xfId="439"/>
    <cellStyle name="20% - Акцент6 19" xfId="440"/>
    <cellStyle name="20% - Акцент6 2" xfId="224"/>
    <cellStyle name="20% - Акцент6 20" xfId="441"/>
    <cellStyle name="20% - Акцент6 21" xfId="442"/>
    <cellStyle name="20% - Акцент6 22" xfId="443"/>
    <cellStyle name="20% - Акцент6 23" xfId="444"/>
    <cellStyle name="20% - Акцент6 24" xfId="445"/>
    <cellStyle name="20% - Акцент6 25" xfId="446"/>
    <cellStyle name="20% - Акцент6 26" xfId="447"/>
    <cellStyle name="20% - Акцент6 27" xfId="448"/>
    <cellStyle name="20% - Акцент6 28" xfId="449"/>
    <cellStyle name="20% - Акцент6 29" xfId="450"/>
    <cellStyle name="20% - Акцент6 3" xfId="451"/>
    <cellStyle name="20% - Акцент6 30" xfId="452"/>
    <cellStyle name="20% - Акцент6 31" xfId="453"/>
    <cellStyle name="20% - Акцент6 32" xfId="454"/>
    <cellStyle name="20% - Акцент6 33" xfId="455"/>
    <cellStyle name="20% - Акцент6 34" xfId="456"/>
    <cellStyle name="20% - Акцент6 35" xfId="457"/>
    <cellStyle name="20% - Акцент6 36" xfId="458"/>
    <cellStyle name="20% - Акцент6 4" xfId="459"/>
    <cellStyle name="20% - Акцент6 5" xfId="460"/>
    <cellStyle name="20% - Акцент6 6" xfId="461"/>
    <cellStyle name="20% - Акцент6 7" xfId="462"/>
    <cellStyle name="20% - Акцент6 8" xfId="463"/>
    <cellStyle name="20% - Акцент6 9" xfId="46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29"/>
    <cellStyle name="40% - Accent1 4" xfId="192"/>
    <cellStyle name="40% - Accent1 4 2" xfId="249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1"/>
    <cellStyle name="40% - Accent2 4" xfId="194"/>
    <cellStyle name="40% - Accent2 4 2" xfId="251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3"/>
    <cellStyle name="40% - Accent3 4" xfId="196"/>
    <cellStyle name="40% - Accent3 4 2" xfId="253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35"/>
    <cellStyle name="40% - Accent4 4" xfId="198"/>
    <cellStyle name="40% - Accent4 4 2" xfId="255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37"/>
    <cellStyle name="40% - Accent5 4" xfId="200"/>
    <cellStyle name="40% - Accent5 4 2" xfId="257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39"/>
    <cellStyle name="40% - Accent6 4" xfId="202"/>
    <cellStyle name="40% - Accent6 4 2" xfId="259"/>
    <cellStyle name="40% - Акцент1 10" xfId="465"/>
    <cellStyle name="40% - Акцент1 11" xfId="466"/>
    <cellStyle name="40% - Акцент1 12" xfId="467"/>
    <cellStyle name="40% - Акцент1 13" xfId="468"/>
    <cellStyle name="40% - Акцент1 14" xfId="469"/>
    <cellStyle name="40% - Акцент1 15" xfId="470"/>
    <cellStyle name="40% - Акцент1 16" xfId="471"/>
    <cellStyle name="40% - Акцент1 17" xfId="472"/>
    <cellStyle name="40% - Акцент1 18" xfId="473"/>
    <cellStyle name="40% - Акцент1 19" xfId="474"/>
    <cellStyle name="40% - Акцент1 2" xfId="215"/>
    <cellStyle name="40% - Акцент1 20" xfId="475"/>
    <cellStyle name="40% - Акцент1 21" xfId="476"/>
    <cellStyle name="40% - Акцент1 22" xfId="477"/>
    <cellStyle name="40% - Акцент1 23" xfId="478"/>
    <cellStyle name="40% - Акцент1 24" xfId="479"/>
    <cellStyle name="40% - Акцент1 25" xfId="480"/>
    <cellStyle name="40% - Акцент1 26" xfId="481"/>
    <cellStyle name="40% - Акцент1 27" xfId="482"/>
    <cellStyle name="40% - Акцент1 28" xfId="483"/>
    <cellStyle name="40% - Акцент1 29" xfId="484"/>
    <cellStyle name="40% - Акцент1 3" xfId="485"/>
    <cellStyle name="40% - Акцент1 30" xfId="486"/>
    <cellStyle name="40% - Акцент1 31" xfId="487"/>
    <cellStyle name="40% - Акцент1 32" xfId="488"/>
    <cellStyle name="40% - Акцент1 33" xfId="489"/>
    <cellStyle name="40% - Акцент1 34" xfId="490"/>
    <cellStyle name="40% - Акцент1 35" xfId="491"/>
    <cellStyle name="40% - Акцент1 36" xfId="492"/>
    <cellStyle name="40% - Акцент1 4" xfId="493"/>
    <cellStyle name="40% - Акцент1 5" xfId="494"/>
    <cellStyle name="40% - Акцент1 6" xfId="495"/>
    <cellStyle name="40% - Акцент1 7" xfId="496"/>
    <cellStyle name="40% - Акцент1 8" xfId="497"/>
    <cellStyle name="40% - Акцент1 9" xfId="498"/>
    <cellStyle name="40% - Акцент2 10" xfId="499"/>
    <cellStyle name="40% - Акцент2 11" xfId="500"/>
    <cellStyle name="40% - Акцент2 12" xfId="501"/>
    <cellStyle name="40% - Акцент2 13" xfId="502"/>
    <cellStyle name="40% - Акцент2 14" xfId="503"/>
    <cellStyle name="40% - Акцент2 15" xfId="504"/>
    <cellStyle name="40% - Акцент2 16" xfId="505"/>
    <cellStyle name="40% - Акцент2 17" xfId="506"/>
    <cellStyle name="40% - Акцент2 18" xfId="507"/>
    <cellStyle name="40% - Акцент2 19" xfId="508"/>
    <cellStyle name="40% - Акцент2 2" xfId="217"/>
    <cellStyle name="40% - Акцент2 20" xfId="509"/>
    <cellStyle name="40% - Акцент2 21" xfId="510"/>
    <cellStyle name="40% - Акцент2 22" xfId="511"/>
    <cellStyle name="40% - Акцент2 23" xfId="512"/>
    <cellStyle name="40% - Акцент2 24" xfId="513"/>
    <cellStyle name="40% - Акцент2 25" xfId="514"/>
    <cellStyle name="40% - Акцент2 26" xfId="515"/>
    <cellStyle name="40% - Акцент2 27" xfId="516"/>
    <cellStyle name="40% - Акцент2 28" xfId="517"/>
    <cellStyle name="40% - Акцент2 29" xfId="518"/>
    <cellStyle name="40% - Акцент2 3" xfId="519"/>
    <cellStyle name="40% - Акцент2 30" xfId="520"/>
    <cellStyle name="40% - Акцент2 31" xfId="521"/>
    <cellStyle name="40% - Акцент2 32" xfId="522"/>
    <cellStyle name="40% - Акцент2 33" xfId="523"/>
    <cellStyle name="40% - Акцент2 34" xfId="524"/>
    <cellStyle name="40% - Акцент2 35" xfId="525"/>
    <cellStyle name="40% - Акцент2 36" xfId="526"/>
    <cellStyle name="40% - Акцент2 4" xfId="527"/>
    <cellStyle name="40% - Акцент2 5" xfId="528"/>
    <cellStyle name="40% - Акцент2 6" xfId="529"/>
    <cellStyle name="40% - Акцент2 7" xfId="530"/>
    <cellStyle name="40% - Акцент2 8" xfId="531"/>
    <cellStyle name="40% - Акцент2 9" xfId="532"/>
    <cellStyle name="40% - Акцент3 10" xfId="533"/>
    <cellStyle name="40% - Акцент3 11" xfId="534"/>
    <cellStyle name="40% - Акцент3 12" xfId="535"/>
    <cellStyle name="40% - Акцент3 13" xfId="536"/>
    <cellStyle name="40% - Акцент3 14" xfId="537"/>
    <cellStyle name="40% - Акцент3 15" xfId="538"/>
    <cellStyle name="40% - Акцент3 16" xfId="539"/>
    <cellStyle name="40% - Акцент3 17" xfId="540"/>
    <cellStyle name="40% - Акцент3 18" xfId="541"/>
    <cellStyle name="40% - Акцент3 19" xfId="542"/>
    <cellStyle name="40% - Акцент3 2" xfId="219"/>
    <cellStyle name="40% - Акцент3 20" xfId="543"/>
    <cellStyle name="40% - Акцент3 21" xfId="544"/>
    <cellStyle name="40% - Акцент3 22" xfId="545"/>
    <cellStyle name="40% - Акцент3 23" xfId="546"/>
    <cellStyle name="40% - Акцент3 24" xfId="547"/>
    <cellStyle name="40% - Акцент3 25" xfId="548"/>
    <cellStyle name="40% - Акцент3 26" xfId="549"/>
    <cellStyle name="40% - Акцент3 27" xfId="550"/>
    <cellStyle name="40% - Акцент3 28" xfId="551"/>
    <cellStyle name="40% - Акцент3 29" xfId="552"/>
    <cellStyle name="40% - Акцент3 3" xfId="553"/>
    <cellStyle name="40% - Акцент3 30" xfId="554"/>
    <cellStyle name="40% - Акцент3 31" xfId="555"/>
    <cellStyle name="40% - Акцент3 32" xfId="556"/>
    <cellStyle name="40% - Акцент3 33" xfId="557"/>
    <cellStyle name="40% - Акцент3 34" xfId="558"/>
    <cellStyle name="40% - Акцент3 35" xfId="559"/>
    <cellStyle name="40% - Акцент3 36" xfId="560"/>
    <cellStyle name="40% - Акцент3 4" xfId="561"/>
    <cellStyle name="40% - Акцент3 5" xfId="562"/>
    <cellStyle name="40% - Акцент3 6" xfId="563"/>
    <cellStyle name="40% - Акцент3 7" xfId="564"/>
    <cellStyle name="40% - Акцент3 8" xfId="565"/>
    <cellStyle name="40% - Акцент3 9" xfId="566"/>
    <cellStyle name="40% - Акцент4 10" xfId="567"/>
    <cellStyle name="40% - Акцент4 11" xfId="568"/>
    <cellStyle name="40% - Акцент4 12" xfId="569"/>
    <cellStyle name="40% - Акцент4 13" xfId="570"/>
    <cellStyle name="40% - Акцент4 14" xfId="571"/>
    <cellStyle name="40% - Акцент4 15" xfId="572"/>
    <cellStyle name="40% - Акцент4 16" xfId="573"/>
    <cellStyle name="40% - Акцент4 17" xfId="574"/>
    <cellStyle name="40% - Акцент4 18" xfId="575"/>
    <cellStyle name="40% - Акцент4 19" xfId="576"/>
    <cellStyle name="40% - Акцент4 2" xfId="221"/>
    <cellStyle name="40% - Акцент4 20" xfId="577"/>
    <cellStyle name="40% - Акцент4 21" xfId="578"/>
    <cellStyle name="40% - Акцент4 22" xfId="579"/>
    <cellStyle name="40% - Акцент4 23" xfId="580"/>
    <cellStyle name="40% - Акцент4 24" xfId="581"/>
    <cellStyle name="40% - Акцент4 25" xfId="582"/>
    <cellStyle name="40% - Акцент4 26" xfId="583"/>
    <cellStyle name="40% - Акцент4 27" xfId="584"/>
    <cellStyle name="40% - Акцент4 28" xfId="585"/>
    <cellStyle name="40% - Акцент4 29" xfId="586"/>
    <cellStyle name="40% - Акцент4 3" xfId="587"/>
    <cellStyle name="40% - Акцент4 30" xfId="588"/>
    <cellStyle name="40% - Акцент4 31" xfId="589"/>
    <cellStyle name="40% - Акцент4 32" xfId="590"/>
    <cellStyle name="40% - Акцент4 33" xfId="591"/>
    <cellStyle name="40% - Акцент4 34" xfId="592"/>
    <cellStyle name="40% - Акцент4 35" xfId="593"/>
    <cellStyle name="40% - Акцент4 36" xfId="594"/>
    <cellStyle name="40% - Акцент4 4" xfId="595"/>
    <cellStyle name="40% - Акцент4 5" xfId="596"/>
    <cellStyle name="40% - Акцент4 6" xfId="597"/>
    <cellStyle name="40% - Акцент4 7" xfId="598"/>
    <cellStyle name="40% - Акцент4 8" xfId="599"/>
    <cellStyle name="40% - Акцент4 9" xfId="600"/>
    <cellStyle name="40% - Акцент5 10" xfId="601"/>
    <cellStyle name="40% - Акцент5 11" xfId="602"/>
    <cellStyle name="40% - Акцент5 12" xfId="603"/>
    <cellStyle name="40% - Акцент5 13" xfId="604"/>
    <cellStyle name="40% - Акцент5 14" xfId="605"/>
    <cellStyle name="40% - Акцент5 15" xfId="606"/>
    <cellStyle name="40% - Акцент5 16" xfId="607"/>
    <cellStyle name="40% - Акцент5 17" xfId="608"/>
    <cellStyle name="40% - Акцент5 18" xfId="609"/>
    <cellStyle name="40% - Акцент5 19" xfId="610"/>
    <cellStyle name="40% - Акцент5 2" xfId="223"/>
    <cellStyle name="40% - Акцент5 20" xfId="611"/>
    <cellStyle name="40% - Акцент5 21" xfId="612"/>
    <cellStyle name="40% - Акцент5 22" xfId="613"/>
    <cellStyle name="40% - Акцент5 23" xfId="614"/>
    <cellStyle name="40% - Акцент5 24" xfId="615"/>
    <cellStyle name="40% - Акцент5 25" xfId="616"/>
    <cellStyle name="40% - Акцент5 26" xfId="617"/>
    <cellStyle name="40% - Акцент5 27" xfId="618"/>
    <cellStyle name="40% - Акцент5 28" xfId="619"/>
    <cellStyle name="40% - Акцент5 29" xfId="620"/>
    <cellStyle name="40% - Акцент5 3" xfId="621"/>
    <cellStyle name="40% - Акцент5 30" xfId="622"/>
    <cellStyle name="40% - Акцент5 31" xfId="623"/>
    <cellStyle name="40% - Акцент5 32" xfId="624"/>
    <cellStyle name="40% - Акцент5 33" xfId="625"/>
    <cellStyle name="40% - Акцент5 34" xfId="626"/>
    <cellStyle name="40% - Акцент5 35" xfId="627"/>
    <cellStyle name="40% - Акцент5 36" xfId="628"/>
    <cellStyle name="40% - Акцент5 4" xfId="629"/>
    <cellStyle name="40% - Акцент5 5" xfId="630"/>
    <cellStyle name="40% - Акцент5 6" xfId="631"/>
    <cellStyle name="40% - Акцент5 7" xfId="632"/>
    <cellStyle name="40% - Акцент5 8" xfId="633"/>
    <cellStyle name="40% - Акцент5 9" xfId="634"/>
    <cellStyle name="40% - Акцент6 10" xfId="635"/>
    <cellStyle name="40% - Акцент6 11" xfId="636"/>
    <cellStyle name="40% - Акцент6 12" xfId="637"/>
    <cellStyle name="40% - Акцент6 13" xfId="638"/>
    <cellStyle name="40% - Акцент6 14" xfId="639"/>
    <cellStyle name="40% - Акцент6 15" xfId="640"/>
    <cellStyle name="40% - Акцент6 16" xfId="641"/>
    <cellStyle name="40% - Акцент6 17" xfId="642"/>
    <cellStyle name="40% - Акцент6 18" xfId="643"/>
    <cellStyle name="40% - Акцент6 19" xfId="644"/>
    <cellStyle name="40% - Акцент6 2" xfId="225"/>
    <cellStyle name="40% - Акцент6 20" xfId="645"/>
    <cellStyle name="40% - Акцент6 21" xfId="646"/>
    <cellStyle name="40% - Акцент6 22" xfId="647"/>
    <cellStyle name="40% - Акцент6 23" xfId="648"/>
    <cellStyle name="40% - Акцент6 24" xfId="649"/>
    <cellStyle name="40% - Акцент6 25" xfId="650"/>
    <cellStyle name="40% - Акцент6 26" xfId="651"/>
    <cellStyle name="40% - Акцент6 27" xfId="652"/>
    <cellStyle name="40% - Акцент6 28" xfId="653"/>
    <cellStyle name="40% - Акцент6 29" xfId="654"/>
    <cellStyle name="40% - Акцент6 3" xfId="655"/>
    <cellStyle name="40% - Акцент6 30" xfId="656"/>
    <cellStyle name="40% - Акцент6 31" xfId="657"/>
    <cellStyle name="40% - Акцент6 32" xfId="658"/>
    <cellStyle name="40% - Акцент6 33" xfId="659"/>
    <cellStyle name="40% - Акцент6 34" xfId="660"/>
    <cellStyle name="40% - Акцент6 35" xfId="661"/>
    <cellStyle name="40% - Акцент6 36" xfId="662"/>
    <cellStyle name="40% - Акцент6 4" xfId="663"/>
    <cellStyle name="40% - Акцент6 5" xfId="664"/>
    <cellStyle name="40% - Акцент6 6" xfId="665"/>
    <cellStyle name="40% - Акцент6 7" xfId="666"/>
    <cellStyle name="40% - Акцент6 8" xfId="667"/>
    <cellStyle name="40% - Акцент6 9" xfId="66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669"/>
    <cellStyle name="60% - Акцент1 11" xfId="670"/>
    <cellStyle name="60% - Акцент1 12" xfId="671"/>
    <cellStyle name="60% - Акцент1 13" xfId="672"/>
    <cellStyle name="60% - Акцент1 14" xfId="673"/>
    <cellStyle name="60% - Акцент1 15" xfId="674"/>
    <cellStyle name="60% - Акцент1 16" xfId="675"/>
    <cellStyle name="60% - Акцент1 17" xfId="676"/>
    <cellStyle name="60% - Акцент1 18" xfId="677"/>
    <cellStyle name="60% - Акцент1 19" xfId="678"/>
    <cellStyle name="60% - Акцент1 2" xfId="679"/>
    <cellStyle name="60% - Акцент1 20" xfId="680"/>
    <cellStyle name="60% - Акцент1 21" xfId="681"/>
    <cellStyle name="60% - Акцент1 22" xfId="682"/>
    <cellStyle name="60% - Акцент1 23" xfId="683"/>
    <cellStyle name="60% - Акцент1 24" xfId="684"/>
    <cellStyle name="60% - Акцент1 25" xfId="685"/>
    <cellStyle name="60% - Акцент1 26" xfId="686"/>
    <cellStyle name="60% - Акцент1 27" xfId="687"/>
    <cellStyle name="60% - Акцент1 28" xfId="688"/>
    <cellStyle name="60% - Акцент1 29" xfId="689"/>
    <cellStyle name="60% - Акцент1 3" xfId="690"/>
    <cellStyle name="60% - Акцент1 30" xfId="691"/>
    <cellStyle name="60% - Акцент1 31" xfId="692"/>
    <cellStyle name="60% - Акцент1 32" xfId="693"/>
    <cellStyle name="60% - Акцент1 33" xfId="694"/>
    <cellStyle name="60% - Акцент1 34" xfId="695"/>
    <cellStyle name="60% - Акцент1 35" xfId="696"/>
    <cellStyle name="60% - Акцент1 36" xfId="697"/>
    <cellStyle name="60% - Акцент1 4" xfId="698"/>
    <cellStyle name="60% - Акцент1 5" xfId="699"/>
    <cellStyle name="60% - Акцент1 6" xfId="700"/>
    <cellStyle name="60% - Акцент1 7" xfId="701"/>
    <cellStyle name="60% - Акцент1 8" xfId="702"/>
    <cellStyle name="60% - Акцент1 9" xfId="703"/>
    <cellStyle name="60% - Акцент2 10" xfId="704"/>
    <cellStyle name="60% - Акцент2 11" xfId="705"/>
    <cellStyle name="60% - Акцент2 12" xfId="706"/>
    <cellStyle name="60% - Акцент2 13" xfId="707"/>
    <cellStyle name="60% - Акцент2 14" xfId="708"/>
    <cellStyle name="60% - Акцент2 15" xfId="709"/>
    <cellStyle name="60% - Акцент2 16" xfId="710"/>
    <cellStyle name="60% - Акцент2 17" xfId="711"/>
    <cellStyle name="60% - Акцент2 18" xfId="712"/>
    <cellStyle name="60% - Акцент2 19" xfId="713"/>
    <cellStyle name="60% - Акцент2 2" xfId="714"/>
    <cellStyle name="60% - Акцент2 20" xfId="715"/>
    <cellStyle name="60% - Акцент2 21" xfId="716"/>
    <cellStyle name="60% - Акцент2 22" xfId="717"/>
    <cellStyle name="60% - Акцент2 23" xfId="718"/>
    <cellStyle name="60% - Акцент2 24" xfId="719"/>
    <cellStyle name="60% - Акцент2 25" xfId="720"/>
    <cellStyle name="60% - Акцент2 26" xfId="721"/>
    <cellStyle name="60% - Акцент2 27" xfId="722"/>
    <cellStyle name="60% - Акцент2 28" xfId="723"/>
    <cellStyle name="60% - Акцент2 29" xfId="724"/>
    <cellStyle name="60% - Акцент2 3" xfId="725"/>
    <cellStyle name="60% - Акцент2 30" xfId="726"/>
    <cellStyle name="60% - Акцент2 31" xfId="727"/>
    <cellStyle name="60% - Акцент2 32" xfId="728"/>
    <cellStyle name="60% - Акцент2 33" xfId="729"/>
    <cellStyle name="60% - Акцент2 34" xfId="730"/>
    <cellStyle name="60% - Акцент2 35" xfId="731"/>
    <cellStyle name="60% - Акцент2 36" xfId="732"/>
    <cellStyle name="60% - Акцент2 4" xfId="733"/>
    <cellStyle name="60% - Акцент2 5" xfId="734"/>
    <cellStyle name="60% - Акцент2 6" xfId="735"/>
    <cellStyle name="60% - Акцент2 7" xfId="736"/>
    <cellStyle name="60% - Акцент2 8" xfId="737"/>
    <cellStyle name="60% - Акцент2 9" xfId="738"/>
    <cellStyle name="60% - Акцент3 10" xfId="739"/>
    <cellStyle name="60% - Акцент3 11" xfId="740"/>
    <cellStyle name="60% - Акцент3 12" xfId="741"/>
    <cellStyle name="60% - Акцент3 13" xfId="742"/>
    <cellStyle name="60% - Акцент3 14" xfId="743"/>
    <cellStyle name="60% - Акцент3 15" xfId="744"/>
    <cellStyle name="60% - Акцент3 16" xfId="745"/>
    <cellStyle name="60% - Акцент3 17" xfId="746"/>
    <cellStyle name="60% - Акцент3 18" xfId="747"/>
    <cellStyle name="60% - Акцент3 19" xfId="748"/>
    <cellStyle name="60% - Акцент3 2" xfId="749"/>
    <cellStyle name="60% - Акцент3 20" xfId="750"/>
    <cellStyle name="60% - Акцент3 21" xfId="751"/>
    <cellStyle name="60% - Акцент3 22" xfId="752"/>
    <cellStyle name="60% - Акцент3 23" xfId="753"/>
    <cellStyle name="60% - Акцент3 24" xfId="754"/>
    <cellStyle name="60% - Акцент3 25" xfId="755"/>
    <cellStyle name="60% - Акцент3 26" xfId="756"/>
    <cellStyle name="60% - Акцент3 27" xfId="757"/>
    <cellStyle name="60% - Акцент3 28" xfId="758"/>
    <cellStyle name="60% - Акцент3 29" xfId="759"/>
    <cellStyle name="60% - Акцент3 3" xfId="760"/>
    <cellStyle name="60% - Акцент3 30" xfId="761"/>
    <cellStyle name="60% - Акцент3 31" xfId="762"/>
    <cellStyle name="60% - Акцент3 32" xfId="763"/>
    <cellStyle name="60% - Акцент3 33" xfId="764"/>
    <cellStyle name="60% - Акцент3 34" xfId="765"/>
    <cellStyle name="60% - Акцент3 35" xfId="766"/>
    <cellStyle name="60% - Акцент3 36" xfId="767"/>
    <cellStyle name="60% - Акцент3 4" xfId="768"/>
    <cellStyle name="60% - Акцент3 5" xfId="769"/>
    <cellStyle name="60% - Акцент3 6" xfId="770"/>
    <cellStyle name="60% - Акцент3 7" xfId="771"/>
    <cellStyle name="60% - Акцент3 8" xfId="772"/>
    <cellStyle name="60% - Акцент3 9" xfId="773"/>
    <cellStyle name="60% - Акцент4 10" xfId="774"/>
    <cellStyle name="60% - Акцент4 11" xfId="775"/>
    <cellStyle name="60% - Акцент4 12" xfId="776"/>
    <cellStyle name="60% - Акцент4 13" xfId="777"/>
    <cellStyle name="60% - Акцент4 14" xfId="778"/>
    <cellStyle name="60% - Акцент4 15" xfId="779"/>
    <cellStyle name="60% - Акцент4 16" xfId="780"/>
    <cellStyle name="60% - Акцент4 17" xfId="781"/>
    <cellStyle name="60% - Акцент4 18" xfId="782"/>
    <cellStyle name="60% - Акцент4 19" xfId="783"/>
    <cellStyle name="60% - Акцент4 2" xfId="784"/>
    <cellStyle name="60% - Акцент4 20" xfId="785"/>
    <cellStyle name="60% - Акцент4 21" xfId="786"/>
    <cellStyle name="60% - Акцент4 22" xfId="787"/>
    <cellStyle name="60% - Акцент4 23" xfId="788"/>
    <cellStyle name="60% - Акцент4 24" xfId="789"/>
    <cellStyle name="60% - Акцент4 25" xfId="790"/>
    <cellStyle name="60% - Акцент4 26" xfId="791"/>
    <cellStyle name="60% - Акцент4 27" xfId="792"/>
    <cellStyle name="60% - Акцент4 28" xfId="793"/>
    <cellStyle name="60% - Акцент4 29" xfId="794"/>
    <cellStyle name="60% - Акцент4 3" xfId="795"/>
    <cellStyle name="60% - Акцент4 30" xfId="796"/>
    <cellStyle name="60% - Акцент4 31" xfId="797"/>
    <cellStyle name="60% - Акцент4 32" xfId="798"/>
    <cellStyle name="60% - Акцент4 33" xfId="799"/>
    <cellStyle name="60% - Акцент4 34" xfId="800"/>
    <cellStyle name="60% - Акцент4 35" xfId="801"/>
    <cellStyle name="60% - Акцент4 36" xfId="802"/>
    <cellStyle name="60% - Акцент4 4" xfId="803"/>
    <cellStyle name="60% - Акцент4 5" xfId="804"/>
    <cellStyle name="60% - Акцент4 6" xfId="805"/>
    <cellStyle name="60% - Акцент4 7" xfId="806"/>
    <cellStyle name="60% - Акцент4 8" xfId="807"/>
    <cellStyle name="60% - Акцент4 9" xfId="808"/>
    <cellStyle name="60% - Акцент5 10" xfId="809"/>
    <cellStyle name="60% - Акцент5 11" xfId="810"/>
    <cellStyle name="60% - Акцент5 12" xfId="811"/>
    <cellStyle name="60% - Акцент5 13" xfId="812"/>
    <cellStyle name="60% - Акцент5 14" xfId="813"/>
    <cellStyle name="60% - Акцент5 15" xfId="814"/>
    <cellStyle name="60% - Акцент5 16" xfId="815"/>
    <cellStyle name="60% - Акцент5 17" xfId="816"/>
    <cellStyle name="60% - Акцент5 18" xfId="817"/>
    <cellStyle name="60% - Акцент5 19" xfId="818"/>
    <cellStyle name="60% - Акцент5 2" xfId="819"/>
    <cellStyle name="60% - Акцент5 20" xfId="820"/>
    <cellStyle name="60% - Акцент5 21" xfId="821"/>
    <cellStyle name="60% - Акцент5 22" xfId="822"/>
    <cellStyle name="60% - Акцент5 23" xfId="823"/>
    <cellStyle name="60% - Акцент5 24" xfId="824"/>
    <cellStyle name="60% - Акцент5 25" xfId="825"/>
    <cellStyle name="60% - Акцент5 26" xfId="826"/>
    <cellStyle name="60% - Акцент5 27" xfId="827"/>
    <cellStyle name="60% - Акцент5 28" xfId="828"/>
    <cellStyle name="60% - Акцент5 29" xfId="829"/>
    <cellStyle name="60% - Акцент5 3" xfId="830"/>
    <cellStyle name="60% - Акцент5 30" xfId="831"/>
    <cellStyle name="60% - Акцент5 31" xfId="832"/>
    <cellStyle name="60% - Акцент5 32" xfId="833"/>
    <cellStyle name="60% - Акцент5 33" xfId="834"/>
    <cellStyle name="60% - Акцент5 34" xfId="835"/>
    <cellStyle name="60% - Акцент5 35" xfId="836"/>
    <cellStyle name="60% - Акцент5 36" xfId="837"/>
    <cellStyle name="60% - Акцент5 4" xfId="838"/>
    <cellStyle name="60% - Акцент5 5" xfId="839"/>
    <cellStyle name="60% - Акцент5 6" xfId="840"/>
    <cellStyle name="60% - Акцент5 7" xfId="841"/>
    <cellStyle name="60% - Акцент5 8" xfId="842"/>
    <cellStyle name="60% - Акцент5 9" xfId="843"/>
    <cellStyle name="60% - Акцент6 10" xfId="844"/>
    <cellStyle name="60% - Акцент6 11" xfId="845"/>
    <cellStyle name="60% - Акцент6 12" xfId="846"/>
    <cellStyle name="60% - Акцент6 13" xfId="847"/>
    <cellStyle name="60% - Акцент6 14" xfId="848"/>
    <cellStyle name="60% - Акцент6 15" xfId="849"/>
    <cellStyle name="60% - Акцент6 16" xfId="850"/>
    <cellStyle name="60% - Акцент6 17" xfId="851"/>
    <cellStyle name="60% - Акцент6 18" xfId="852"/>
    <cellStyle name="60% - Акцент6 19" xfId="853"/>
    <cellStyle name="60% - Акцент6 2" xfId="854"/>
    <cellStyle name="60% - Акцент6 20" xfId="855"/>
    <cellStyle name="60% - Акцент6 21" xfId="856"/>
    <cellStyle name="60% - Акцент6 22" xfId="857"/>
    <cellStyle name="60% - Акцент6 23" xfId="858"/>
    <cellStyle name="60% - Акцент6 24" xfId="859"/>
    <cellStyle name="60% - Акцент6 25" xfId="860"/>
    <cellStyle name="60% - Акцент6 26" xfId="861"/>
    <cellStyle name="60% - Акцент6 27" xfId="862"/>
    <cellStyle name="60% - Акцент6 28" xfId="863"/>
    <cellStyle name="60% - Акцент6 29" xfId="864"/>
    <cellStyle name="60% - Акцент6 3" xfId="865"/>
    <cellStyle name="60% - Акцент6 30" xfId="866"/>
    <cellStyle name="60% - Акцент6 31" xfId="867"/>
    <cellStyle name="60% - Акцент6 32" xfId="868"/>
    <cellStyle name="60% - Акцент6 33" xfId="869"/>
    <cellStyle name="60% - Акцент6 34" xfId="870"/>
    <cellStyle name="60% - Акцент6 35" xfId="871"/>
    <cellStyle name="60% - Акцент6 36" xfId="872"/>
    <cellStyle name="60% - Акцент6 4" xfId="873"/>
    <cellStyle name="60% - Акцент6 5" xfId="874"/>
    <cellStyle name="60% - Акцент6 6" xfId="875"/>
    <cellStyle name="60% - Акцент6 7" xfId="876"/>
    <cellStyle name="60% - Акцент6 8" xfId="877"/>
    <cellStyle name="60% - Акцент6 9" xfId="878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879"/>
    <cellStyle name="Calculation 2 2 11" xfId="880"/>
    <cellStyle name="Calculation 2 2 12" xfId="881"/>
    <cellStyle name="Calculation 2 2 13" xfId="882"/>
    <cellStyle name="Calculation 2 2 14" xfId="883"/>
    <cellStyle name="Calculation 2 2 15" xfId="884"/>
    <cellStyle name="Calculation 2 2 16" xfId="885"/>
    <cellStyle name="Calculation 2 2 17" xfId="886"/>
    <cellStyle name="Calculation 2 2 18" xfId="887"/>
    <cellStyle name="Calculation 2 2 19" xfId="888"/>
    <cellStyle name="Calculation 2 2 2" xfId="889"/>
    <cellStyle name="Calculation 2 2 20" xfId="890"/>
    <cellStyle name="Calculation 2 2 21" xfId="891"/>
    <cellStyle name="Calculation 2 2 22" xfId="892"/>
    <cellStyle name="Calculation 2 2 23" xfId="893"/>
    <cellStyle name="Calculation 2 2 24" xfId="894"/>
    <cellStyle name="Calculation 2 2 25" xfId="895"/>
    <cellStyle name="Calculation 2 2 26" xfId="896"/>
    <cellStyle name="Calculation 2 2 27" xfId="897"/>
    <cellStyle name="Calculation 2 2 28" xfId="898"/>
    <cellStyle name="Calculation 2 2 29" xfId="899"/>
    <cellStyle name="Calculation 2 2 3" xfId="900"/>
    <cellStyle name="Calculation 2 2 30" xfId="901"/>
    <cellStyle name="Calculation 2 2 31" xfId="902"/>
    <cellStyle name="Calculation 2 2 32" xfId="903"/>
    <cellStyle name="Calculation 2 2 33" xfId="904"/>
    <cellStyle name="Calculation 2 2 4" xfId="905"/>
    <cellStyle name="Calculation 2 2 5" xfId="906"/>
    <cellStyle name="Calculation 2 2 6" xfId="907"/>
    <cellStyle name="Calculation 2 2 7" xfId="908"/>
    <cellStyle name="Calculation 2 2 8" xfId="909"/>
    <cellStyle name="Calculation 2 2 9" xfId="910"/>
    <cellStyle name="Check Cell" xfId="23" builtinId="23" customBuiltin="1"/>
    <cellStyle name="Check Cell 2" xfId="86"/>
    <cellStyle name="Check Cell 2 2" xfId="134"/>
    <cellStyle name="Comma" xfId="7" builtinId="3"/>
    <cellStyle name="Comma 10" xfId="911"/>
    <cellStyle name="Comma 2" xfId="10"/>
    <cellStyle name="Comma 2 2" xfId="100"/>
    <cellStyle name="Comma 2 2 2" xfId="135"/>
    <cellStyle name="Comma 2 2 2 2" xfId="912"/>
    <cellStyle name="Comma 2 2 3" xfId="913"/>
    <cellStyle name="Comma 2 3" xfId="103"/>
    <cellStyle name="Comma 2 3 2" xfId="914"/>
    <cellStyle name="Comma 2 3 3" xfId="915"/>
    <cellStyle name="Comma 2 4" xfId="916"/>
    <cellStyle name="Comma 2 5" xfId="917"/>
    <cellStyle name="Comma 3" xfId="99"/>
    <cellStyle name="Comma 3 2" xfId="136"/>
    <cellStyle name="Comma 3 2 2" xfId="188"/>
    <cellStyle name="Comma 3 2 2 2" xfId="211"/>
    <cellStyle name="Comma 3 2 3" xfId="181"/>
    <cellStyle name="Comma 3 2 3 2" xfId="242"/>
    <cellStyle name="Comma 3 2 4" xfId="205"/>
    <cellStyle name="Comma 3 3" xfId="918"/>
    <cellStyle name="Comma 4" xfId="102"/>
    <cellStyle name="Comma 4 2" xfId="919"/>
    <cellStyle name="Comma 4 3" xfId="920"/>
    <cellStyle name="Comma 5" xfId="95"/>
    <cellStyle name="Comma 5 2" xfId="180"/>
    <cellStyle name="Comma 5 2 2" xfId="241"/>
    <cellStyle name="Comma 5 3" xfId="204"/>
    <cellStyle name="Comma 6" xfId="187"/>
    <cellStyle name="Comma 6 2" xfId="210"/>
    <cellStyle name="Comma 6 3" xfId="921"/>
    <cellStyle name="Comma 7" xfId="922"/>
    <cellStyle name="Comma 7 2" xfId="923"/>
    <cellStyle name="Comma 7 2 2" xfId="924"/>
    <cellStyle name="Comma 7 3" xfId="925"/>
    <cellStyle name="Comma 8" xfId="926"/>
    <cellStyle name="Comma 9" xfId="92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28"/>
    <cellStyle name="Input 2 2 11" xfId="929"/>
    <cellStyle name="Input 2 2 12" xfId="930"/>
    <cellStyle name="Input 2 2 13" xfId="931"/>
    <cellStyle name="Input 2 2 14" xfId="932"/>
    <cellStyle name="Input 2 2 15" xfId="933"/>
    <cellStyle name="Input 2 2 16" xfId="934"/>
    <cellStyle name="Input 2 2 17" xfId="935"/>
    <cellStyle name="Input 2 2 18" xfId="936"/>
    <cellStyle name="Input 2 2 19" xfId="937"/>
    <cellStyle name="Input 2 2 2" xfId="938"/>
    <cellStyle name="Input 2 2 20" xfId="939"/>
    <cellStyle name="Input 2 2 21" xfId="940"/>
    <cellStyle name="Input 2 2 22" xfId="941"/>
    <cellStyle name="Input 2 2 23" xfId="942"/>
    <cellStyle name="Input 2 2 24" xfId="943"/>
    <cellStyle name="Input 2 2 25" xfId="944"/>
    <cellStyle name="Input 2 2 26" xfId="945"/>
    <cellStyle name="Input 2 2 27" xfId="946"/>
    <cellStyle name="Input 2 2 28" xfId="947"/>
    <cellStyle name="Input 2 2 29" xfId="948"/>
    <cellStyle name="Input 2 2 3" xfId="949"/>
    <cellStyle name="Input 2 2 30" xfId="950"/>
    <cellStyle name="Input 2 2 31" xfId="951"/>
    <cellStyle name="Input 2 2 32" xfId="952"/>
    <cellStyle name="Input 2 2 33" xfId="953"/>
    <cellStyle name="Input 2 2 4" xfId="954"/>
    <cellStyle name="Input 2 2 5" xfId="955"/>
    <cellStyle name="Input 2 2 6" xfId="956"/>
    <cellStyle name="Input 2 2 7" xfId="957"/>
    <cellStyle name="Input 2 2 8" xfId="958"/>
    <cellStyle name="Input 2 2 9" xfId="959"/>
    <cellStyle name="KPMG Heading 1" xfId="960"/>
    <cellStyle name="KPMG Heading 2" xfId="961"/>
    <cellStyle name="KPMG Heading 3" xfId="962"/>
    <cellStyle name="KPMG Heading 4" xfId="963"/>
    <cellStyle name="KPMG Normal" xfId="964"/>
    <cellStyle name="KPMG Normal Text" xfId="965"/>
    <cellStyle name="KPMG Normal_123" xfId="966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45"/>
    <cellStyle name="Normal 10 3" xfId="208"/>
    <cellStyle name="Normal 11" xfId="164"/>
    <cellStyle name="Normal 11 2" xfId="186"/>
    <cellStyle name="Normal 11 2 2" xfId="246"/>
    <cellStyle name="Normal 11 3" xfId="209"/>
    <cellStyle name="Normal 12" xfId="165"/>
    <cellStyle name="Normal 12 2" xfId="967"/>
    <cellStyle name="Normal 13" xfId="968"/>
    <cellStyle name="Normal 14" xfId="969"/>
    <cellStyle name="Normal 14 2" xfId="970"/>
    <cellStyle name="Normal 15" xfId="971"/>
    <cellStyle name="Normal 16" xfId="972"/>
    <cellStyle name="Normal 17" xfId="973"/>
    <cellStyle name="Normal 18" xfId="974"/>
    <cellStyle name="Normal 2" xfId="1"/>
    <cellStyle name="Normal 2 2" xfId="146"/>
    <cellStyle name="Normal 2 2 2" xfId="163"/>
    <cellStyle name="Normal 2 2 3" xfId="975"/>
    <cellStyle name="Normal 2 3" xfId="147"/>
    <cellStyle name="Normal 2 3 2" xfId="976"/>
    <cellStyle name="Normal 2 3 3" xfId="977"/>
    <cellStyle name="Normal 2 4" xfId="96"/>
    <cellStyle name="Normal 2 4 2" xfId="978"/>
    <cellStyle name="Normal 2 5" xfId="260"/>
    <cellStyle name="Normal 2 6" xfId="979"/>
    <cellStyle name="Normal 3" xfId="3"/>
    <cellStyle name="Normal 3 2" xfId="104"/>
    <cellStyle name="Normal 3 2 2" xfId="148"/>
    <cellStyle name="Normal 3 2 3" xfId="980"/>
    <cellStyle name="Normal 3 3" xfId="98"/>
    <cellStyle name="Normal 3 4" xfId="981"/>
    <cellStyle name="Normal 3 5" xfId="982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43"/>
    <cellStyle name="Normal 5 2 4" xfId="206"/>
    <cellStyle name="Normal 5 3" xfId="983"/>
    <cellStyle name="Normal 6" xfId="150"/>
    <cellStyle name="Normal 6 2" xfId="984"/>
    <cellStyle name="Normal 6 3" xfId="985"/>
    <cellStyle name="Normal 7" xfId="151"/>
    <cellStyle name="Normal 7 2" xfId="986"/>
    <cellStyle name="Normal 8" xfId="8"/>
    <cellStyle name="Normal 8 2" xfId="162"/>
    <cellStyle name="Normal 8 3" xfId="179"/>
    <cellStyle name="Normal 8 3 2" xfId="240"/>
    <cellStyle name="Normal 8 4" xfId="203"/>
    <cellStyle name="Normal 9" xfId="94"/>
    <cellStyle name="Normal 9 2" xfId="184"/>
    <cellStyle name="Normal 9 2 2" xfId="244"/>
    <cellStyle name="Normal 9 3" xfId="207"/>
    <cellStyle name="Note" xfId="25" builtinId="10" customBuiltin="1"/>
    <cellStyle name="Note 2" xfId="54"/>
    <cellStyle name="Note 2 2" xfId="152"/>
    <cellStyle name="Note 2 2 10" xfId="987"/>
    <cellStyle name="Note 2 2 11" xfId="988"/>
    <cellStyle name="Note 2 2 12" xfId="989"/>
    <cellStyle name="Note 2 2 13" xfId="990"/>
    <cellStyle name="Note 2 2 14" xfId="991"/>
    <cellStyle name="Note 2 2 15" xfId="992"/>
    <cellStyle name="Note 2 2 16" xfId="993"/>
    <cellStyle name="Note 2 2 17" xfId="994"/>
    <cellStyle name="Note 2 2 18" xfId="995"/>
    <cellStyle name="Note 2 2 19" xfId="996"/>
    <cellStyle name="Note 2 2 2" xfId="997"/>
    <cellStyle name="Note 2 2 20" xfId="998"/>
    <cellStyle name="Note 2 2 21" xfId="999"/>
    <cellStyle name="Note 2 2 22" xfId="1000"/>
    <cellStyle name="Note 2 2 23" xfId="1001"/>
    <cellStyle name="Note 2 2 24" xfId="1002"/>
    <cellStyle name="Note 2 2 25" xfId="1003"/>
    <cellStyle name="Note 2 2 26" xfId="1004"/>
    <cellStyle name="Note 2 2 27" xfId="1005"/>
    <cellStyle name="Note 2 2 28" xfId="1006"/>
    <cellStyle name="Note 2 2 29" xfId="1007"/>
    <cellStyle name="Note 2 2 3" xfId="1008"/>
    <cellStyle name="Note 2 2 30" xfId="1009"/>
    <cellStyle name="Note 2 2 31" xfId="1010"/>
    <cellStyle name="Note 2 2 32" xfId="1011"/>
    <cellStyle name="Note 2 2 33" xfId="1012"/>
    <cellStyle name="Note 2 2 34" xfId="1013"/>
    <cellStyle name="Note 2 2 4" xfId="1014"/>
    <cellStyle name="Note 2 2 5" xfId="1015"/>
    <cellStyle name="Note 2 2 6" xfId="1016"/>
    <cellStyle name="Note 2 2 7" xfId="1017"/>
    <cellStyle name="Note 2 2 8" xfId="1018"/>
    <cellStyle name="Note 2 2 9" xfId="1019"/>
    <cellStyle name="Note 2 3" xfId="226"/>
    <cellStyle name="Note 3" xfId="166"/>
    <cellStyle name="Note 3 2" xfId="227"/>
    <cellStyle name="Note 4" xfId="190"/>
    <cellStyle name="Note 4 2" xfId="247"/>
    <cellStyle name="Output" xfId="20" builtinId="21" customBuiltin="1"/>
    <cellStyle name="Output 2" xfId="81"/>
    <cellStyle name="Output 2 2" xfId="153"/>
    <cellStyle name="Output 2 2 10" xfId="1020"/>
    <cellStyle name="Output 2 2 11" xfId="1021"/>
    <cellStyle name="Output 2 2 12" xfId="1022"/>
    <cellStyle name="Output 2 2 13" xfId="1023"/>
    <cellStyle name="Output 2 2 14" xfId="1024"/>
    <cellStyle name="Output 2 2 15" xfId="1025"/>
    <cellStyle name="Output 2 2 16" xfId="1026"/>
    <cellStyle name="Output 2 2 17" xfId="1027"/>
    <cellStyle name="Output 2 2 18" xfId="1028"/>
    <cellStyle name="Output 2 2 19" xfId="1029"/>
    <cellStyle name="Output 2 2 2" xfId="1030"/>
    <cellStyle name="Output 2 2 20" xfId="1031"/>
    <cellStyle name="Output 2 2 21" xfId="1032"/>
    <cellStyle name="Output 2 2 22" xfId="1033"/>
    <cellStyle name="Output 2 2 23" xfId="1034"/>
    <cellStyle name="Output 2 2 24" xfId="1035"/>
    <cellStyle name="Output 2 2 25" xfId="1036"/>
    <cellStyle name="Output 2 2 26" xfId="1037"/>
    <cellStyle name="Output 2 2 27" xfId="1038"/>
    <cellStyle name="Output 2 2 28" xfId="1039"/>
    <cellStyle name="Output 2 2 29" xfId="1040"/>
    <cellStyle name="Output 2 2 3" xfId="1041"/>
    <cellStyle name="Output 2 2 30" xfId="1042"/>
    <cellStyle name="Output 2 2 31" xfId="1043"/>
    <cellStyle name="Output 2 2 32" xfId="1044"/>
    <cellStyle name="Output 2 2 33" xfId="1045"/>
    <cellStyle name="Output 2 2 34" xfId="1046"/>
    <cellStyle name="Output 2 2 4" xfId="1047"/>
    <cellStyle name="Output 2 2 5" xfId="1048"/>
    <cellStyle name="Output 2 2 6" xfId="1049"/>
    <cellStyle name="Output 2 2 7" xfId="1050"/>
    <cellStyle name="Output 2 2 8" xfId="1051"/>
    <cellStyle name="Output 2 2 9" xfId="1052"/>
    <cellStyle name="Percent 2" xfId="2"/>
    <cellStyle name="Percent 2 2" xfId="97"/>
    <cellStyle name="Percent 2 2 2" xfId="1053"/>
    <cellStyle name="Percent 2 3" xfId="213"/>
    <cellStyle name="Percent 2 4" xfId="1054"/>
    <cellStyle name="Percent 3" xfId="1055"/>
    <cellStyle name="Percent 3 2" xfId="1056"/>
    <cellStyle name="Percent 4" xfId="1057"/>
    <cellStyle name="Percent 4 2" xfId="1058"/>
    <cellStyle name="Percent 5" xfId="1059"/>
    <cellStyle name="Percent 5 2" xfId="1060"/>
    <cellStyle name="Percent 5 2 2" xfId="1061"/>
    <cellStyle name="Percent 5 3" xfId="1062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3"/>
    <cellStyle name="Total 2 2 11" xfId="1064"/>
    <cellStyle name="Total 2 2 12" xfId="1065"/>
    <cellStyle name="Total 2 2 13" xfId="1066"/>
    <cellStyle name="Total 2 2 14" xfId="1067"/>
    <cellStyle name="Total 2 2 15" xfId="1068"/>
    <cellStyle name="Total 2 2 16" xfId="1069"/>
    <cellStyle name="Total 2 2 17" xfId="1070"/>
    <cellStyle name="Total 2 2 18" xfId="1071"/>
    <cellStyle name="Total 2 2 19" xfId="1072"/>
    <cellStyle name="Total 2 2 2" xfId="1073"/>
    <cellStyle name="Total 2 2 20" xfId="1074"/>
    <cellStyle name="Total 2 2 21" xfId="1075"/>
    <cellStyle name="Total 2 2 22" xfId="1076"/>
    <cellStyle name="Total 2 2 23" xfId="1077"/>
    <cellStyle name="Total 2 2 24" xfId="1078"/>
    <cellStyle name="Total 2 2 25" xfId="1079"/>
    <cellStyle name="Total 2 2 26" xfId="1080"/>
    <cellStyle name="Total 2 2 27" xfId="1081"/>
    <cellStyle name="Total 2 2 28" xfId="1082"/>
    <cellStyle name="Total 2 2 29" xfId="1083"/>
    <cellStyle name="Total 2 2 3" xfId="1084"/>
    <cellStyle name="Total 2 2 30" xfId="1085"/>
    <cellStyle name="Total 2 2 31" xfId="1086"/>
    <cellStyle name="Total 2 2 32" xfId="1087"/>
    <cellStyle name="Total 2 2 33" xfId="1088"/>
    <cellStyle name="Total 2 2 34" xfId="1089"/>
    <cellStyle name="Total 2 2 4" xfId="1090"/>
    <cellStyle name="Total 2 2 5" xfId="1091"/>
    <cellStyle name="Total 2 2 6" xfId="1092"/>
    <cellStyle name="Total 2 2 7" xfId="1093"/>
    <cellStyle name="Total 2 2 8" xfId="1094"/>
    <cellStyle name="Total 2 2 9" xfId="1095"/>
    <cellStyle name="Warning Text" xfId="24" builtinId="11" customBuiltin="1"/>
    <cellStyle name="Warning Text 2" xfId="68"/>
    <cellStyle name="Warning Text 2 2" xfId="159"/>
    <cellStyle name="Акцент1 10" xfId="1096"/>
    <cellStyle name="Акцент1 11" xfId="1097"/>
    <cellStyle name="Акцент1 12" xfId="1098"/>
    <cellStyle name="Акцент1 13" xfId="1099"/>
    <cellStyle name="Акцент1 14" xfId="1100"/>
    <cellStyle name="Акцент1 15" xfId="1101"/>
    <cellStyle name="Акцент1 16" xfId="1102"/>
    <cellStyle name="Акцент1 17" xfId="1103"/>
    <cellStyle name="Акцент1 18" xfId="1104"/>
    <cellStyle name="Акцент1 19" xfId="1105"/>
    <cellStyle name="Акцент1 2" xfId="1106"/>
    <cellStyle name="Акцент1 20" xfId="1107"/>
    <cellStyle name="Акцент1 21" xfId="1108"/>
    <cellStyle name="Акцент1 22" xfId="1109"/>
    <cellStyle name="Акцент1 23" xfId="1110"/>
    <cellStyle name="Акцент1 24" xfId="1111"/>
    <cellStyle name="Акцент1 25" xfId="1112"/>
    <cellStyle name="Акцент1 26" xfId="1113"/>
    <cellStyle name="Акцент1 27" xfId="1114"/>
    <cellStyle name="Акцент1 28" xfId="1115"/>
    <cellStyle name="Акцент1 29" xfId="1116"/>
    <cellStyle name="Акцент1 3" xfId="1117"/>
    <cellStyle name="Акцент1 30" xfId="1118"/>
    <cellStyle name="Акцент1 31" xfId="1119"/>
    <cellStyle name="Акцент1 32" xfId="1120"/>
    <cellStyle name="Акцент1 33" xfId="1121"/>
    <cellStyle name="Акцент1 34" xfId="1122"/>
    <cellStyle name="Акцент1 35" xfId="1123"/>
    <cellStyle name="Акцент1 36" xfId="1124"/>
    <cellStyle name="Акцент1 4" xfId="1125"/>
    <cellStyle name="Акцент1 5" xfId="1126"/>
    <cellStyle name="Акцент1 6" xfId="1127"/>
    <cellStyle name="Акцент1 7" xfId="1128"/>
    <cellStyle name="Акцент1 8" xfId="1129"/>
    <cellStyle name="Акцент1 9" xfId="1130"/>
    <cellStyle name="Акцент2 10" xfId="1131"/>
    <cellStyle name="Акцент2 11" xfId="1132"/>
    <cellStyle name="Акцент2 12" xfId="1133"/>
    <cellStyle name="Акцент2 13" xfId="1134"/>
    <cellStyle name="Акцент2 14" xfId="1135"/>
    <cellStyle name="Акцент2 15" xfId="1136"/>
    <cellStyle name="Акцент2 16" xfId="1137"/>
    <cellStyle name="Акцент2 17" xfId="1138"/>
    <cellStyle name="Акцент2 18" xfId="1139"/>
    <cellStyle name="Акцент2 19" xfId="1140"/>
    <cellStyle name="Акцент2 2" xfId="1141"/>
    <cellStyle name="Акцент2 20" xfId="1142"/>
    <cellStyle name="Акцент2 21" xfId="1143"/>
    <cellStyle name="Акцент2 22" xfId="1144"/>
    <cellStyle name="Акцент2 23" xfId="1145"/>
    <cellStyle name="Акцент2 24" xfId="1146"/>
    <cellStyle name="Акцент2 25" xfId="1147"/>
    <cellStyle name="Акцент2 26" xfId="1148"/>
    <cellStyle name="Акцент2 27" xfId="1149"/>
    <cellStyle name="Акцент2 28" xfId="1150"/>
    <cellStyle name="Акцент2 29" xfId="1151"/>
    <cellStyle name="Акцент2 3" xfId="1152"/>
    <cellStyle name="Акцент2 30" xfId="1153"/>
    <cellStyle name="Акцент2 31" xfId="1154"/>
    <cellStyle name="Акцент2 32" xfId="1155"/>
    <cellStyle name="Акцент2 33" xfId="1156"/>
    <cellStyle name="Акцент2 34" xfId="1157"/>
    <cellStyle name="Акцент2 35" xfId="1158"/>
    <cellStyle name="Акцент2 36" xfId="1159"/>
    <cellStyle name="Акцент2 4" xfId="1160"/>
    <cellStyle name="Акцент2 5" xfId="1161"/>
    <cellStyle name="Акцент2 6" xfId="1162"/>
    <cellStyle name="Акцент2 7" xfId="1163"/>
    <cellStyle name="Акцент2 8" xfId="1164"/>
    <cellStyle name="Акцент2 9" xfId="1165"/>
    <cellStyle name="Акцент3 10" xfId="1166"/>
    <cellStyle name="Акцент3 11" xfId="1167"/>
    <cellStyle name="Акцент3 12" xfId="1168"/>
    <cellStyle name="Акцент3 13" xfId="1169"/>
    <cellStyle name="Акцент3 14" xfId="1170"/>
    <cellStyle name="Акцент3 15" xfId="1171"/>
    <cellStyle name="Акцент3 16" xfId="1172"/>
    <cellStyle name="Акцент3 17" xfId="1173"/>
    <cellStyle name="Акцент3 18" xfId="1174"/>
    <cellStyle name="Акцент3 19" xfId="1175"/>
    <cellStyle name="Акцент3 2" xfId="1176"/>
    <cellStyle name="Акцент3 20" xfId="1177"/>
    <cellStyle name="Акцент3 21" xfId="1178"/>
    <cellStyle name="Акцент3 22" xfId="1179"/>
    <cellStyle name="Акцент3 23" xfId="1180"/>
    <cellStyle name="Акцент3 24" xfId="1181"/>
    <cellStyle name="Акцент3 25" xfId="1182"/>
    <cellStyle name="Акцент3 26" xfId="1183"/>
    <cellStyle name="Акцент3 27" xfId="1184"/>
    <cellStyle name="Акцент3 28" xfId="1185"/>
    <cellStyle name="Акцент3 29" xfId="1186"/>
    <cellStyle name="Акцент3 3" xfId="1187"/>
    <cellStyle name="Акцент3 30" xfId="1188"/>
    <cellStyle name="Акцент3 31" xfId="1189"/>
    <cellStyle name="Акцент3 32" xfId="1190"/>
    <cellStyle name="Акцент3 33" xfId="1191"/>
    <cellStyle name="Акцент3 34" xfId="1192"/>
    <cellStyle name="Акцент3 35" xfId="1193"/>
    <cellStyle name="Акцент3 36" xfId="1194"/>
    <cellStyle name="Акцент3 4" xfId="1195"/>
    <cellStyle name="Акцент3 5" xfId="1196"/>
    <cellStyle name="Акцент3 6" xfId="1197"/>
    <cellStyle name="Акцент3 7" xfId="1198"/>
    <cellStyle name="Акцент3 8" xfId="1199"/>
    <cellStyle name="Акцент3 9" xfId="1200"/>
    <cellStyle name="Акцент4 10" xfId="1201"/>
    <cellStyle name="Акцент4 11" xfId="1202"/>
    <cellStyle name="Акцент4 12" xfId="1203"/>
    <cellStyle name="Акцент4 13" xfId="1204"/>
    <cellStyle name="Акцент4 14" xfId="1205"/>
    <cellStyle name="Акцент4 15" xfId="1206"/>
    <cellStyle name="Акцент4 16" xfId="1207"/>
    <cellStyle name="Акцент4 17" xfId="1208"/>
    <cellStyle name="Акцент4 18" xfId="1209"/>
    <cellStyle name="Акцент4 19" xfId="1210"/>
    <cellStyle name="Акцент4 2" xfId="1211"/>
    <cellStyle name="Акцент4 20" xfId="1212"/>
    <cellStyle name="Акцент4 21" xfId="1213"/>
    <cellStyle name="Акцент4 22" xfId="1214"/>
    <cellStyle name="Акцент4 23" xfId="1215"/>
    <cellStyle name="Акцент4 24" xfId="1216"/>
    <cellStyle name="Акцент4 25" xfId="1217"/>
    <cellStyle name="Акцент4 26" xfId="1218"/>
    <cellStyle name="Акцент4 27" xfId="1219"/>
    <cellStyle name="Акцент4 28" xfId="1220"/>
    <cellStyle name="Акцент4 29" xfId="1221"/>
    <cellStyle name="Акцент4 3" xfId="1222"/>
    <cellStyle name="Акцент4 30" xfId="1223"/>
    <cellStyle name="Акцент4 31" xfId="1224"/>
    <cellStyle name="Акцент4 32" xfId="1225"/>
    <cellStyle name="Акцент4 33" xfId="1226"/>
    <cellStyle name="Акцент4 34" xfId="1227"/>
    <cellStyle name="Акцент4 35" xfId="1228"/>
    <cellStyle name="Акцент4 36" xfId="1229"/>
    <cellStyle name="Акцент4 4" xfId="1230"/>
    <cellStyle name="Акцент4 5" xfId="1231"/>
    <cellStyle name="Акцент4 6" xfId="1232"/>
    <cellStyle name="Акцент4 7" xfId="1233"/>
    <cellStyle name="Акцент4 8" xfId="1234"/>
    <cellStyle name="Акцент4 9" xfId="1235"/>
    <cellStyle name="Акцент5 10" xfId="1236"/>
    <cellStyle name="Акцент5 11" xfId="1237"/>
    <cellStyle name="Акцент5 12" xfId="1238"/>
    <cellStyle name="Акцент5 13" xfId="1239"/>
    <cellStyle name="Акцент5 14" xfId="1240"/>
    <cellStyle name="Акцент5 15" xfId="1241"/>
    <cellStyle name="Акцент5 16" xfId="1242"/>
    <cellStyle name="Акцент5 17" xfId="1243"/>
    <cellStyle name="Акцент5 18" xfId="1244"/>
    <cellStyle name="Акцент5 19" xfId="1245"/>
    <cellStyle name="Акцент5 2" xfId="1246"/>
    <cellStyle name="Акцент5 20" xfId="1247"/>
    <cellStyle name="Акцент5 21" xfId="1248"/>
    <cellStyle name="Акцент5 22" xfId="1249"/>
    <cellStyle name="Акцент5 23" xfId="1250"/>
    <cellStyle name="Акцент5 24" xfId="1251"/>
    <cellStyle name="Акцент5 25" xfId="1252"/>
    <cellStyle name="Акцент5 26" xfId="1253"/>
    <cellStyle name="Акцент5 27" xfId="1254"/>
    <cellStyle name="Акцент5 28" xfId="1255"/>
    <cellStyle name="Акцент5 29" xfId="1256"/>
    <cellStyle name="Акцент5 3" xfId="1257"/>
    <cellStyle name="Акцент5 30" xfId="1258"/>
    <cellStyle name="Акцент5 31" xfId="1259"/>
    <cellStyle name="Акцент5 32" xfId="1260"/>
    <cellStyle name="Акцент5 33" xfId="1261"/>
    <cellStyle name="Акцент5 34" xfId="1262"/>
    <cellStyle name="Акцент5 35" xfId="1263"/>
    <cellStyle name="Акцент5 36" xfId="1264"/>
    <cellStyle name="Акцент5 4" xfId="1265"/>
    <cellStyle name="Акцент5 5" xfId="1266"/>
    <cellStyle name="Акцент5 6" xfId="1267"/>
    <cellStyle name="Акцент5 7" xfId="1268"/>
    <cellStyle name="Акцент5 8" xfId="1269"/>
    <cellStyle name="Акцент5 9" xfId="1270"/>
    <cellStyle name="Акцент6 10" xfId="1271"/>
    <cellStyle name="Акцент6 11" xfId="1272"/>
    <cellStyle name="Акцент6 12" xfId="1273"/>
    <cellStyle name="Акцент6 13" xfId="1274"/>
    <cellStyle name="Акцент6 14" xfId="1275"/>
    <cellStyle name="Акцент6 15" xfId="1276"/>
    <cellStyle name="Акцент6 16" xfId="1277"/>
    <cellStyle name="Акцент6 17" xfId="1278"/>
    <cellStyle name="Акцент6 18" xfId="1279"/>
    <cellStyle name="Акцент6 19" xfId="1280"/>
    <cellStyle name="Акцент6 2" xfId="1281"/>
    <cellStyle name="Акцент6 20" xfId="1282"/>
    <cellStyle name="Акцент6 21" xfId="1283"/>
    <cellStyle name="Акцент6 22" xfId="1284"/>
    <cellStyle name="Акцент6 23" xfId="1285"/>
    <cellStyle name="Акцент6 24" xfId="1286"/>
    <cellStyle name="Акцент6 25" xfId="1287"/>
    <cellStyle name="Акцент6 26" xfId="1288"/>
    <cellStyle name="Акцент6 27" xfId="1289"/>
    <cellStyle name="Акцент6 28" xfId="1290"/>
    <cellStyle name="Акцент6 29" xfId="1291"/>
    <cellStyle name="Акцент6 3" xfId="1292"/>
    <cellStyle name="Акцент6 30" xfId="1293"/>
    <cellStyle name="Акцент6 31" xfId="1294"/>
    <cellStyle name="Акцент6 32" xfId="1295"/>
    <cellStyle name="Акцент6 33" xfId="1296"/>
    <cellStyle name="Акцент6 34" xfId="1297"/>
    <cellStyle name="Акцент6 35" xfId="1298"/>
    <cellStyle name="Акцент6 36" xfId="1299"/>
    <cellStyle name="Акцент6 4" xfId="1300"/>
    <cellStyle name="Акцент6 5" xfId="1301"/>
    <cellStyle name="Акцент6 6" xfId="1302"/>
    <cellStyle name="Акцент6 7" xfId="1303"/>
    <cellStyle name="Акцент6 8" xfId="1304"/>
    <cellStyle name="Акцент6 9" xfId="1305"/>
    <cellStyle name="Беззащитный" xfId="1306"/>
    <cellStyle name="Ввод  10" xfId="1307"/>
    <cellStyle name="Ввод  11" xfId="1308"/>
    <cellStyle name="Ввод  12" xfId="1309"/>
    <cellStyle name="Ввод  13" xfId="1310"/>
    <cellStyle name="Ввод  14" xfId="1311"/>
    <cellStyle name="Ввод  15" xfId="1312"/>
    <cellStyle name="Ввод  16" xfId="1313"/>
    <cellStyle name="Ввод  17" xfId="1314"/>
    <cellStyle name="Ввод  18" xfId="1315"/>
    <cellStyle name="Ввод  19" xfId="1316"/>
    <cellStyle name="Ввод  2" xfId="1317"/>
    <cellStyle name="Ввод  20" xfId="1318"/>
    <cellStyle name="Ввод  21" xfId="1319"/>
    <cellStyle name="Ввод  22" xfId="1320"/>
    <cellStyle name="Ввод  23" xfId="1321"/>
    <cellStyle name="Ввод  24" xfId="1322"/>
    <cellStyle name="Ввод  25" xfId="1323"/>
    <cellStyle name="Ввод  26" xfId="1324"/>
    <cellStyle name="Ввод  27" xfId="1325"/>
    <cellStyle name="Ввод  28" xfId="1326"/>
    <cellStyle name="Ввод  29" xfId="1327"/>
    <cellStyle name="Ввод  3" xfId="1328"/>
    <cellStyle name="Ввод  30" xfId="1329"/>
    <cellStyle name="Ввод  31" xfId="1330"/>
    <cellStyle name="Ввод  32" xfId="1331"/>
    <cellStyle name="Ввод  33" xfId="1332"/>
    <cellStyle name="Ввод  34" xfId="1333"/>
    <cellStyle name="Ввод  35" xfId="1334"/>
    <cellStyle name="Ввод  36" xfId="1335"/>
    <cellStyle name="Ввод  4" xfId="1336"/>
    <cellStyle name="Ввод  5" xfId="1337"/>
    <cellStyle name="Ввод  6" xfId="1338"/>
    <cellStyle name="Ввод  7" xfId="1339"/>
    <cellStyle name="Ввод  8" xfId="1340"/>
    <cellStyle name="Ввод  9" xfId="1341"/>
    <cellStyle name="Вывод 10" xfId="1342"/>
    <cellStyle name="Вывод 11" xfId="1343"/>
    <cellStyle name="Вывод 12" xfId="1344"/>
    <cellStyle name="Вывод 13" xfId="1345"/>
    <cellStyle name="Вывод 14" xfId="1346"/>
    <cellStyle name="Вывод 15" xfId="1347"/>
    <cellStyle name="Вывод 16" xfId="1348"/>
    <cellStyle name="Вывод 17" xfId="1349"/>
    <cellStyle name="Вывод 18" xfId="1350"/>
    <cellStyle name="Вывод 19" xfId="1351"/>
    <cellStyle name="Вывод 2" xfId="1352"/>
    <cellStyle name="Вывод 20" xfId="1353"/>
    <cellStyle name="Вывод 21" xfId="1354"/>
    <cellStyle name="Вывод 22" xfId="1355"/>
    <cellStyle name="Вывод 23" xfId="1356"/>
    <cellStyle name="Вывод 24" xfId="1357"/>
    <cellStyle name="Вывод 25" xfId="1358"/>
    <cellStyle name="Вывод 26" xfId="1359"/>
    <cellStyle name="Вывод 27" xfId="1360"/>
    <cellStyle name="Вывод 28" xfId="1361"/>
    <cellStyle name="Вывод 29" xfId="1362"/>
    <cellStyle name="Вывод 3" xfId="1363"/>
    <cellStyle name="Вывод 30" xfId="1364"/>
    <cellStyle name="Вывод 31" xfId="1365"/>
    <cellStyle name="Вывод 32" xfId="1366"/>
    <cellStyle name="Вывод 33" xfId="1367"/>
    <cellStyle name="Вывод 34" xfId="1368"/>
    <cellStyle name="Вывод 35" xfId="1369"/>
    <cellStyle name="Вывод 36" xfId="1370"/>
    <cellStyle name="Вывод 4" xfId="1371"/>
    <cellStyle name="Вывод 5" xfId="1372"/>
    <cellStyle name="Вывод 6" xfId="1373"/>
    <cellStyle name="Вывод 7" xfId="1374"/>
    <cellStyle name="Вывод 8" xfId="1375"/>
    <cellStyle name="Вывод 9" xfId="1376"/>
    <cellStyle name="Вычисление 10" xfId="1377"/>
    <cellStyle name="Вычисление 11" xfId="1378"/>
    <cellStyle name="Вычисление 12" xfId="1379"/>
    <cellStyle name="Вычисление 13" xfId="1380"/>
    <cellStyle name="Вычисление 14" xfId="1381"/>
    <cellStyle name="Вычисление 15" xfId="1382"/>
    <cellStyle name="Вычисление 16" xfId="1383"/>
    <cellStyle name="Вычисление 17" xfId="1384"/>
    <cellStyle name="Вычисление 18" xfId="1385"/>
    <cellStyle name="Вычисление 19" xfId="1386"/>
    <cellStyle name="Вычисление 2" xfId="1387"/>
    <cellStyle name="Вычисление 20" xfId="1388"/>
    <cellStyle name="Вычисление 21" xfId="1389"/>
    <cellStyle name="Вычисление 22" xfId="1390"/>
    <cellStyle name="Вычисление 23" xfId="1391"/>
    <cellStyle name="Вычисление 24" xfId="1392"/>
    <cellStyle name="Вычисление 25" xfId="1393"/>
    <cellStyle name="Вычисление 26" xfId="1394"/>
    <cellStyle name="Вычисление 27" xfId="1395"/>
    <cellStyle name="Вычисление 28" xfId="1396"/>
    <cellStyle name="Вычисление 29" xfId="1397"/>
    <cellStyle name="Вычисление 3" xfId="1398"/>
    <cellStyle name="Вычисление 30" xfId="1399"/>
    <cellStyle name="Вычисление 31" xfId="1400"/>
    <cellStyle name="Вычисление 32" xfId="1401"/>
    <cellStyle name="Вычисление 33" xfId="1402"/>
    <cellStyle name="Вычисление 34" xfId="1403"/>
    <cellStyle name="Вычисление 35" xfId="1404"/>
    <cellStyle name="Вычисление 36" xfId="1405"/>
    <cellStyle name="Вычисление 4" xfId="1406"/>
    <cellStyle name="Вычисление 5" xfId="1407"/>
    <cellStyle name="Вычисление 6" xfId="1408"/>
    <cellStyle name="Вычисление 7" xfId="1409"/>
    <cellStyle name="Вычисление 8" xfId="1410"/>
    <cellStyle name="Вычисление 9" xfId="1411"/>
    <cellStyle name="Заголовок 1 10" xfId="1412"/>
    <cellStyle name="Заголовок 1 11" xfId="1413"/>
    <cellStyle name="Заголовок 1 12" xfId="1414"/>
    <cellStyle name="Заголовок 1 13" xfId="1415"/>
    <cellStyle name="Заголовок 1 14" xfId="1416"/>
    <cellStyle name="Заголовок 1 15" xfId="1417"/>
    <cellStyle name="Заголовок 1 16" xfId="1418"/>
    <cellStyle name="Заголовок 1 17" xfId="1419"/>
    <cellStyle name="Заголовок 1 18" xfId="1420"/>
    <cellStyle name="Заголовок 1 19" xfId="1421"/>
    <cellStyle name="Заголовок 1 2" xfId="1422"/>
    <cellStyle name="Заголовок 1 20" xfId="1423"/>
    <cellStyle name="Заголовок 1 21" xfId="1424"/>
    <cellStyle name="Заголовок 1 22" xfId="1425"/>
    <cellStyle name="Заголовок 1 23" xfId="1426"/>
    <cellStyle name="Заголовок 1 24" xfId="1427"/>
    <cellStyle name="Заголовок 1 25" xfId="1428"/>
    <cellStyle name="Заголовок 1 26" xfId="1429"/>
    <cellStyle name="Заголовок 1 27" xfId="1430"/>
    <cellStyle name="Заголовок 1 28" xfId="1431"/>
    <cellStyle name="Заголовок 1 29" xfId="1432"/>
    <cellStyle name="Заголовок 1 3" xfId="1433"/>
    <cellStyle name="Заголовок 1 30" xfId="1434"/>
    <cellStyle name="Заголовок 1 31" xfId="1435"/>
    <cellStyle name="Заголовок 1 32" xfId="1436"/>
    <cellStyle name="Заголовок 1 33" xfId="1437"/>
    <cellStyle name="Заголовок 1 34" xfId="1438"/>
    <cellStyle name="Заголовок 1 35" xfId="1439"/>
    <cellStyle name="Заголовок 1 36" xfId="1440"/>
    <cellStyle name="Заголовок 1 4" xfId="1441"/>
    <cellStyle name="Заголовок 1 5" xfId="1442"/>
    <cellStyle name="Заголовок 1 6" xfId="1443"/>
    <cellStyle name="Заголовок 1 7" xfId="1444"/>
    <cellStyle name="Заголовок 1 8" xfId="1445"/>
    <cellStyle name="Заголовок 1 9" xfId="1446"/>
    <cellStyle name="Заголовок 2 10" xfId="1447"/>
    <cellStyle name="Заголовок 2 11" xfId="1448"/>
    <cellStyle name="Заголовок 2 12" xfId="1449"/>
    <cellStyle name="Заголовок 2 13" xfId="1450"/>
    <cellStyle name="Заголовок 2 14" xfId="1451"/>
    <cellStyle name="Заголовок 2 15" xfId="1452"/>
    <cellStyle name="Заголовок 2 16" xfId="1453"/>
    <cellStyle name="Заголовок 2 17" xfId="1454"/>
    <cellStyle name="Заголовок 2 18" xfId="1455"/>
    <cellStyle name="Заголовок 2 19" xfId="1456"/>
    <cellStyle name="Заголовок 2 2" xfId="1457"/>
    <cellStyle name="Заголовок 2 20" xfId="1458"/>
    <cellStyle name="Заголовок 2 21" xfId="1459"/>
    <cellStyle name="Заголовок 2 22" xfId="1460"/>
    <cellStyle name="Заголовок 2 23" xfId="1461"/>
    <cellStyle name="Заголовок 2 24" xfId="1462"/>
    <cellStyle name="Заголовок 2 25" xfId="1463"/>
    <cellStyle name="Заголовок 2 26" xfId="1464"/>
    <cellStyle name="Заголовок 2 27" xfId="1465"/>
    <cellStyle name="Заголовок 2 28" xfId="1466"/>
    <cellStyle name="Заголовок 2 29" xfId="1467"/>
    <cellStyle name="Заголовок 2 3" xfId="1468"/>
    <cellStyle name="Заголовок 2 30" xfId="1469"/>
    <cellStyle name="Заголовок 2 31" xfId="1470"/>
    <cellStyle name="Заголовок 2 32" xfId="1471"/>
    <cellStyle name="Заголовок 2 33" xfId="1472"/>
    <cellStyle name="Заголовок 2 34" xfId="1473"/>
    <cellStyle name="Заголовок 2 35" xfId="1474"/>
    <cellStyle name="Заголовок 2 36" xfId="1475"/>
    <cellStyle name="Заголовок 2 4" xfId="1476"/>
    <cellStyle name="Заголовок 2 5" xfId="1477"/>
    <cellStyle name="Заголовок 2 6" xfId="1478"/>
    <cellStyle name="Заголовок 2 7" xfId="1479"/>
    <cellStyle name="Заголовок 2 8" xfId="1480"/>
    <cellStyle name="Заголовок 2 9" xfId="1481"/>
    <cellStyle name="Заголовок 3 10" xfId="1482"/>
    <cellStyle name="Заголовок 3 11" xfId="1483"/>
    <cellStyle name="Заголовок 3 12" xfId="1484"/>
    <cellStyle name="Заголовок 3 13" xfId="1485"/>
    <cellStyle name="Заголовок 3 14" xfId="1486"/>
    <cellStyle name="Заголовок 3 15" xfId="1487"/>
    <cellStyle name="Заголовок 3 16" xfId="1488"/>
    <cellStyle name="Заголовок 3 17" xfId="1489"/>
    <cellStyle name="Заголовок 3 18" xfId="1490"/>
    <cellStyle name="Заголовок 3 19" xfId="1491"/>
    <cellStyle name="Заголовок 3 2" xfId="1492"/>
    <cellStyle name="Заголовок 3 20" xfId="1493"/>
    <cellStyle name="Заголовок 3 21" xfId="1494"/>
    <cellStyle name="Заголовок 3 22" xfId="1495"/>
    <cellStyle name="Заголовок 3 23" xfId="1496"/>
    <cellStyle name="Заголовок 3 24" xfId="1497"/>
    <cellStyle name="Заголовок 3 25" xfId="1498"/>
    <cellStyle name="Заголовок 3 26" xfId="1499"/>
    <cellStyle name="Заголовок 3 27" xfId="1500"/>
    <cellStyle name="Заголовок 3 28" xfId="1501"/>
    <cellStyle name="Заголовок 3 29" xfId="1502"/>
    <cellStyle name="Заголовок 3 3" xfId="1503"/>
    <cellStyle name="Заголовок 3 30" xfId="1504"/>
    <cellStyle name="Заголовок 3 31" xfId="1505"/>
    <cellStyle name="Заголовок 3 32" xfId="1506"/>
    <cellStyle name="Заголовок 3 33" xfId="1507"/>
    <cellStyle name="Заголовок 3 34" xfId="1508"/>
    <cellStyle name="Заголовок 3 35" xfId="1509"/>
    <cellStyle name="Заголовок 3 36" xfId="1510"/>
    <cellStyle name="Заголовок 3 4" xfId="1511"/>
    <cellStyle name="Заголовок 3 5" xfId="1512"/>
    <cellStyle name="Заголовок 3 6" xfId="1513"/>
    <cellStyle name="Заголовок 3 7" xfId="1514"/>
    <cellStyle name="Заголовок 3 8" xfId="1515"/>
    <cellStyle name="Заголовок 3 9" xfId="1516"/>
    <cellStyle name="Заголовок 4 10" xfId="1517"/>
    <cellStyle name="Заголовок 4 11" xfId="1518"/>
    <cellStyle name="Заголовок 4 12" xfId="1519"/>
    <cellStyle name="Заголовок 4 13" xfId="1520"/>
    <cellStyle name="Заголовок 4 14" xfId="1521"/>
    <cellStyle name="Заголовок 4 15" xfId="1522"/>
    <cellStyle name="Заголовок 4 16" xfId="1523"/>
    <cellStyle name="Заголовок 4 17" xfId="1524"/>
    <cellStyle name="Заголовок 4 18" xfId="1525"/>
    <cellStyle name="Заголовок 4 19" xfId="1526"/>
    <cellStyle name="Заголовок 4 2" xfId="1527"/>
    <cellStyle name="Заголовок 4 20" xfId="1528"/>
    <cellStyle name="Заголовок 4 21" xfId="1529"/>
    <cellStyle name="Заголовок 4 22" xfId="1530"/>
    <cellStyle name="Заголовок 4 23" xfId="1531"/>
    <cellStyle name="Заголовок 4 24" xfId="1532"/>
    <cellStyle name="Заголовок 4 25" xfId="1533"/>
    <cellStyle name="Заголовок 4 26" xfId="1534"/>
    <cellStyle name="Заголовок 4 27" xfId="1535"/>
    <cellStyle name="Заголовок 4 28" xfId="1536"/>
    <cellStyle name="Заголовок 4 29" xfId="1537"/>
    <cellStyle name="Заголовок 4 3" xfId="1538"/>
    <cellStyle name="Заголовок 4 30" xfId="1539"/>
    <cellStyle name="Заголовок 4 31" xfId="1540"/>
    <cellStyle name="Заголовок 4 32" xfId="1541"/>
    <cellStyle name="Заголовок 4 33" xfId="1542"/>
    <cellStyle name="Заголовок 4 34" xfId="1543"/>
    <cellStyle name="Заголовок 4 35" xfId="1544"/>
    <cellStyle name="Заголовок 4 36" xfId="1545"/>
    <cellStyle name="Заголовок 4 4" xfId="1546"/>
    <cellStyle name="Заголовок 4 5" xfId="1547"/>
    <cellStyle name="Заголовок 4 6" xfId="1548"/>
    <cellStyle name="Заголовок 4 7" xfId="1549"/>
    <cellStyle name="Заголовок 4 8" xfId="1550"/>
    <cellStyle name="Заголовок 4 9" xfId="1551"/>
    <cellStyle name="Защитный" xfId="1552"/>
    <cellStyle name="Итог 10" xfId="1553"/>
    <cellStyle name="Итог 11" xfId="1554"/>
    <cellStyle name="Итог 12" xfId="1555"/>
    <cellStyle name="Итог 13" xfId="1556"/>
    <cellStyle name="Итог 14" xfId="1557"/>
    <cellStyle name="Итог 15" xfId="1558"/>
    <cellStyle name="Итог 16" xfId="1559"/>
    <cellStyle name="Итог 17" xfId="1560"/>
    <cellStyle name="Итог 18" xfId="1561"/>
    <cellStyle name="Итог 19" xfId="1562"/>
    <cellStyle name="Итог 2" xfId="1563"/>
    <cellStyle name="Итог 20" xfId="1564"/>
    <cellStyle name="Итог 21" xfId="1565"/>
    <cellStyle name="Итог 22" xfId="1566"/>
    <cellStyle name="Итог 23" xfId="1567"/>
    <cellStyle name="Итог 24" xfId="1568"/>
    <cellStyle name="Итог 25" xfId="1569"/>
    <cellStyle name="Итог 26" xfId="1570"/>
    <cellStyle name="Итог 27" xfId="1571"/>
    <cellStyle name="Итог 28" xfId="1572"/>
    <cellStyle name="Итог 29" xfId="1573"/>
    <cellStyle name="Итог 3" xfId="1574"/>
    <cellStyle name="Итог 30" xfId="1575"/>
    <cellStyle name="Итог 31" xfId="1576"/>
    <cellStyle name="Итог 32" xfId="1577"/>
    <cellStyle name="Итог 33" xfId="1578"/>
    <cellStyle name="Итог 34" xfId="1579"/>
    <cellStyle name="Итог 35" xfId="1580"/>
    <cellStyle name="Итог 36" xfId="1581"/>
    <cellStyle name="Итог 4" xfId="1582"/>
    <cellStyle name="Итог 5" xfId="1583"/>
    <cellStyle name="Итог 6" xfId="1584"/>
    <cellStyle name="Итог 7" xfId="1585"/>
    <cellStyle name="Итог 8" xfId="1586"/>
    <cellStyle name="Итог 9" xfId="1587"/>
    <cellStyle name="Контрольная ячейка 10" xfId="1588"/>
    <cellStyle name="Контрольная ячейка 11" xfId="1589"/>
    <cellStyle name="Контрольная ячейка 12" xfId="1590"/>
    <cellStyle name="Контрольная ячейка 13" xfId="1591"/>
    <cellStyle name="Контрольная ячейка 14" xfId="1592"/>
    <cellStyle name="Контрольная ячейка 15" xfId="1593"/>
    <cellStyle name="Контрольная ячейка 16" xfId="1594"/>
    <cellStyle name="Контрольная ячейка 17" xfId="1595"/>
    <cellStyle name="Контрольная ячейка 18" xfId="1596"/>
    <cellStyle name="Контрольная ячейка 19" xfId="1597"/>
    <cellStyle name="Контрольная ячейка 2" xfId="1598"/>
    <cellStyle name="Контрольная ячейка 20" xfId="1599"/>
    <cellStyle name="Контрольная ячейка 21" xfId="1600"/>
    <cellStyle name="Контрольная ячейка 22" xfId="1601"/>
    <cellStyle name="Контрольная ячейка 23" xfId="1602"/>
    <cellStyle name="Контрольная ячейка 24" xfId="1603"/>
    <cellStyle name="Контрольная ячейка 25" xfId="1604"/>
    <cellStyle name="Контрольная ячейка 26" xfId="1605"/>
    <cellStyle name="Контрольная ячейка 27" xfId="1606"/>
    <cellStyle name="Контрольная ячейка 28" xfId="1607"/>
    <cellStyle name="Контрольная ячейка 29" xfId="1608"/>
    <cellStyle name="Контрольная ячейка 3" xfId="1609"/>
    <cellStyle name="Контрольная ячейка 30" xfId="1610"/>
    <cellStyle name="Контрольная ячейка 31" xfId="1611"/>
    <cellStyle name="Контрольная ячейка 32" xfId="1612"/>
    <cellStyle name="Контрольная ячейка 33" xfId="1613"/>
    <cellStyle name="Контрольная ячейка 34" xfId="1614"/>
    <cellStyle name="Контрольная ячейка 35" xfId="1615"/>
    <cellStyle name="Контрольная ячейка 36" xfId="1616"/>
    <cellStyle name="Контрольная ячейка 4" xfId="1617"/>
    <cellStyle name="Контрольная ячейка 5" xfId="1618"/>
    <cellStyle name="Контрольная ячейка 6" xfId="1619"/>
    <cellStyle name="Контрольная ячейка 7" xfId="1620"/>
    <cellStyle name="Контрольная ячейка 8" xfId="1621"/>
    <cellStyle name="Контрольная ячейка 9" xfId="1622"/>
    <cellStyle name="Нейтральный 10" xfId="1623"/>
    <cellStyle name="Нейтральный 11" xfId="1624"/>
    <cellStyle name="Нейтральный 12" xfId="1625"/>
    <cellStyle name="Нейтральный 13" xfId="1626"/>
    <cellStyle name="Нейтральный 14" xfId="1627"/>
    <cellStyle name="Нейтральный 15" xfId="1628"/>
    <cellStyle name="Нейтральный 16" xfId="1629"/>
    <cellStyle name="Нейтральный 17" xfId="1630"/>
    <cellStyle name="Нейтральный 18" xfId="1631"/>
    <cellStyle name="Нейтральный 19" xfId="1632"/>
    <cellStyle name="Нейтральный 2" xfId="1633"/>
    <cellStyle name="Нейтральный 20" xfId="1634"/>
    <cellStyle name="Нейтральный 21" xfId="1635"/>
    <cellStyle name="Нейтральный 22" xfId="1636"/>
    <cellStyle name="Нейтральный 23" xfId="1637"/>
    <cellStyle name="Нейтральный 24" xfId="1638"/>
    <cellStyle name="Нейтральный 25" xfId="1639"/>
    <cellStyle name="Нейтральный 26" xfId="1640"/>
    <cellStyle name="Нейтральный 27" xfId="1641"/>
    <cellStyle name="Нейтральный 28" xfId="1642"/>
    <cellStyle name="Нейтральный 29" xfId="1643"/>
    <cellStyle name="Нейтральный 3" xfId="1644"/>
    <cellStyle name="Нейтральный 30" xfId="1645"/>
    <cellStyle name="Нейтральный 31" xfId="1646"/>
    <cellStyle name="Нейтральный 32" xfId="1647"/>
    <cellStyle name="Нейтральный 33" xfId="1648"/>
    <cellStyle name="Нейтральный 34" xfId="1649"/>
    <cellStyle name="Нейтральный 35" xfId="1650"/>
    <cellStyle name="Нейтральный 36" xfId="1651"/>
    <cellStyle name="Нейтральный 4" xfId="1652"/>
    <cellStyle name="Нейтральный 5" xfId="1653"/>
    <cellStyle name="Нейтральный 6" xfId="1654"/>
    <cellStyle name="Нейтральный 7" xfId="1655"/>
    <cellStyle name="Нейтральный 8" xfId="1656"/>
    <cellStyle name="Нейтральный 9" xfId="1657"/>
    <cellStyle name="Обычный 13" xfId="1658"/>
    <cellStyle name="Обычный 14" xfId="1659"/>
    <cellStyle name="Обычный 15" xfId="1660"/>
    <cellStyle name="Обычный 16" xfId="1661"/>
    <cellStyle name="Обычный 17" xfId="1662"/>
    <cellStyle name="Обычный 18" xfId="1663"/>
    <cellStyle name="Обычный 19" xfId="1664"/>
    <cellStyle name="Обычный 2" xfId="11"/>
    <cellStyle name="Обычный 2 10" xfId="1665"/>
    <cellStyle name="Обычный 2 10 2" xfId="1666"/>
    <cellStyle name="Обычный 2 11" xfId="1667"/>
    <cellStyle name="Обычный 2 11 2" xfId="1668"/>
    <cellStyle name="Обычный 2 12" xfId="1669"/>
    <cellStyle name="Обычный 2 12 2" xfId="1670"/>
    <cellStyle name="Обычный 2 13" xfId="1671"/>
    <cellStyle name="Обычный 2 13 2" xfId="1672"/>
    <cellStyle name="Обычный 2 14" xfId="1673"/>
    <cellStyle name="Обычный 2 14 2" xfId="1674"/>
    <cellStyle name="Обычный 2 15" xfId="1675"/>
    <cellStyle name="Обычный 2 16" xfId="1676"/>
    <cellStyle name="Обычный 2 17" xfId="1677"/>
    <cellStyle name="Обычный 2 18" xfId="1678"/>
    <cellStyle name="Обычный 2 19" xfId="1679"/>
    <cellStyle name="Обычный 2 2" xfId="161"/>
    <cellStyle name="Обычный 2 2 10" xfId="1680"/>
    <cellStyle name="Обычный 2 2 11" xfId="1681"/>
    <cellStyle name="Обычный 2 2 12" xfId="1682"/>
    <cellStyle name="Обычный 2 2 13" xfId="1683"/>
    <cellStyle name="Обычный 2 2 14" xfId="1684"/>
    <cellStyle name="Обычный 2 2 15" xfId="1685"/>
    <cellStyle name="Обычный 2 2 16" xfId="1686"/>
    <cellStyle name="Обычный 2 2 17" xfId="1687"/>
    <cellStyle name="Обычный 2 2 18" xfId="1688"/>
    <cellStyle name="Обычный 2 2 19" xfId="1689"/>
    <cellStyle name="Обычный 2 2 2" xfId="1690"/>
    <cellStyle name="Обычный 2 2 2 2" xfId="1691"/>
    <cellStyle name="Обычный 2 2 20" xfId="1692"/>
    <cellStyle name="Обычный 2 2 21" xfId="1693"/>
    <cellStyle name="Обычный 2 2 22" xfId="1694"/>
    <cellStyle name="Обычный 2 2 23" xfId="1695"/>
    <cellStyle name="Обычный 2 2 24" xfId="1696"/>
    <cellStyle name="Обычный 2 2 25" xfId="1697"/>
    <cellStyle name="Обычный 2 2 26" xfId="1698"/>
    <cellStyle name="Обычный 2 2 27" xfId="1699"/>
    <cellStyle name="Обычный 2 2 28" xfId="1700"/>
    <cellStyle name="Обычный 2 2 29" xfId="1701"/>
    <cellStyle name="Обычный 2 2 3" xfId="1702"/>
    <cellStyle name="Обычный 2 2 3 2" xfId="1703"/>
    <cellStyle name="Обычный 2 2 30" xfId="1704"/>
    <cellStyle name="Обычный 2 2 31" xfId="1705"/>
    <cellStyle name="Обычный 2 2 32" xfId="1706"/>
    <cellStyle name="Обычный 2 2 33" xfId="1707"/>
    <cellStyle name="Обычный 2 2 34" xfId="1708"/>
    <cellStyle name="Обычный 2 2 35" xfId="1709"/>
    <cellStyle name="Обычный 2 2 36" xfId="1710"/>
    <cellStyle name="Обычный 2 2 4" xfId="1711"/>
    <cellStyle name="Обычный 2 2 5" xfId="1712"/>
    <cellStyle name="Обычный 2 2 6" xfId="1713"/>
    <cellStyle name="Обычный 2 2 7" xfId="1714"/>
    <cellStyle name="Обычный 2 2 8" xfId="1715"/>
    <cellStyle name="Обычный 2 2 9" xfId="1716"/>
    <cellStyle name="Обычный 2 20" xfId="1717"/>
    <cellStyle name="Обычный 2 21" xfId="1718"/>
    <cellStyle name="Обычный 2 22" xfId="1719"/>
    <cellStyle name="Обычный 2 23" xfId="1720"/>
    <cellStyle name="Обычный 2 24" xfId="1721"/>
    <cellStyle name="Обычный 2 25" xfId="1722"/>
    <cellStyle name="Обычный 2 26" xfId="1723"/>
    <cellStyle name="Обычный 2 27" xfId="1724"/>
    <cellStyle name="Обычный 2 28" xfId="1725"/>
    <cellStyle name="Обычный 2 29" xfId="1726"/>
    <cellStyle name="Обычный 2 3" xfId="160"/>
    <cellStyle name="Обычный 2 30" xfId="1727"/>
    <cellStyle name="Обычный 2 31" xfId="1728"/>
    <cellStyle name="Обычный 2 32" xfId="1729"/>
    <cellStyle name="Обычный 2 33" xfId="1730"/>
    <cellStyle name="Обычный 2 34" xfId="1731"/>
    <cellStyle name="Обычный 2 35" xfId="1732"/>
    <cellStyle name="Обычный 2 36" xfId="1733"/>
    <cellStyle name="Обычный 2 37" xfId="1734"/>
    <cellStyle name="Обычный 2 4" xfId="1735"/>
    <cellStyle name="Обычный 2 4 2" xfId="1736"/>
    <cellStyle name="Обычный 2 5" xfId="1737"/>
    <cellStyle name="Обычный 2 5 2" xfId="1738"/>
    <cellStyle name="Обычный 2 6" xfId="1739"/>
    <cellStyle name="Обычный 2 6 2" xfId="1740"/>
    <cellStyle name="Обычный 2 7" xfId="1741"/>
    <cellStyle name="Обычный 2 7 2" xfId="1742"/>
    <cellStyle name="Обычный 2 8" xfId="1743"/>
    <cellStyle name="Обычный 2 8 2" xfId="1744"/>
    <cellStyle name="Обычный 2 9" xfId="1745"/>
    <cellStyle name="Обычный 2 9 2" xfId="1746"/>
    <cellStyle name="Обычный 2_900005052015" xfId="1747"/>
    <cellStyle name="Обычный 23" xfId="1748"/>
    <cellStyle name="Обычный 24" xfId="1749"/>
    <cellStyle name="Обычный 25" xfId="1750"/>
    <cellStyle name="Обычный 27" xfId="1751"/>
    <cellStyle name="Обычный 28" xfId="1752"/>
    <cellStyle name="Обычный 29" xfId="1753"/>
    <cellStyle name="Обычный 3" xfId="1754"/>
    <cellStyle name="Обычный 3 2" xfId="1755"/>
    <cellStyle name="Обычный 3 2 2" xfId="1756"/>
    <cellStyle name="Обычный 30" xfId="1757"/>
    <cellStyle name="Обычный 31" xfId="1758"/>
    <cellStyle name="Обычный 32" xfId="1759"/>
    <cellStyle name="Обычный 34" xfId="1760"/>
    <cellStyle name="Обычный 35" xfId="1761"/>
    <cellStyle name="Обычный 36" xfId="1762"/>
    <cellStyle name="Обычный 4" xfId="1763"/>
    <cellStyle name="Обычный 4 2" xfId="1764"/>
    <cellStyle name="Обычный 5" xfId="1765"/>
    <cellStyle name="Обычный 6" xfId="1766"/>
    <cellStyle name="Обычный 7" xfId="1767"/>
    <cellStyle name="Плохой 10" xfId="1768"/>
    <cellStyle name="Плохой 11" xfId="1769"/>
    <cellStyle name="Плохой 12" xfId="1770"/>
    <cellStyle name="Плохой 13" xfId="1771"/>
    <cellStyle name="Плохой 14" xfId="1772"/>
    <cellStyle name="Плохой 15" xfId="1773"/>
    <cellStyle name="Плохой 16" xfId="1774"/>
    <cellStyle name="Плохой 17" xfId="1775"/>
    <cellStyle name="Плохой 18" xfId="1776"/>
    <cellStyle name="Плохой 19" xfId="1777"/>
    <cellStyle name="Плохой 2" xfId="1778"/>
    <cellStyle name="Плохой 20" xfId="1779"/>
    <cellStyle name="Плохой 21" xfId="1780"/>
    <cellStyle name="Плохой 22" xfId="1781"/>
    <cellStyle name="Плохой 23" xfId="1782"/>
    <cellStyle name="Плохой 24" xfId="1783"/>
    <cellStyle name="Плохой 25" xfId="1784"/>
    <cellStyle name="Плохой 26" xfId="1785"/>
    <cellStyle name="Плохой 27" xfId="1786"/>
    <cellStyle name="Плохой 28" xfId="1787"/>
    <cellStyle name="Плохой 29" xfId="1788"/>
    <cellStyle name="Плохой 3" xfId="1789"/>
    <cellStyle name="Плохой 30" xfId="1790"/>
    <cellStyle name="Плохой 31" xfId="1791"/>
    <cellStyle name="Плохой 32" xfId="1792"/>
    <cellStyle name="Плохой 33" xfId="1793"/>
    <cellStyle name="Плохой 34" xfId="1794"/>
    <cellStyle name="Плохой 35" xfId="1795"/>
    <cellStyle name="Плохой 36" xfId="1796"/>
    <cellStyle name="Плохой 4" xfId="1797"/>
    <cellStyle name="Плохой 5" xfId="1798"/>
    <cellStyle name="Плохой 6" xfId="1799"/>
    <cellStyle name="Плохой 7" xfId="1800"/>
    <cellStyle name="Плохой 8" xfId="1801"/>
    <cellStyle name="Плохой 9" xfId="1802"/>
    <cellStyle name="Пояснение 10" xfId="1803"/>
    <cellStyle name="Пояснение 11" xfId="1804"/>
    <cellStyle name="Пояснение 12" xfId="1805"/>
    <cellStyle name="Пояснение 13" xfId="1806"/>
    <cellStyle name="Пояснение 14" xfId="1807"/>
    <cellStyle name="Пояснение 15" xfId="1808"/>
    <cellStyle name="Пояснение 16" xfId="1809"/>
    <cellStyle name="Пояснение 17" xfId="1810"/>
    <cellStyle name="Пояснение 18" xfId="1811"/>
    <cellStyle name="Пояснение 19" xfId="1812"/>
    <cellStyle name="Пояснение 2" xfId="1813"/>
    <cellStyle name="Пояснение 20" xfId="1814"/>
    <cellStyle name="Пояснение 21" xfId="1815"/>
    <cellStyle name="Пояснение 22" xfId="1816"/>
    <cellStyle name="Пояснение 23" xfId="1817"/>
    <cellStyle name="Пояснение 24" xfId="1818"/>
    <cellStyle name="Пояснение 25" xfId="1819"/>
    <cellStyle name="Пояснение 26" xfId="1820"/>
    <cellStyle name="Пояснение 27" xfId="1821"/>
    <cellStyle name="Пояснение 28" xfId="1822"/>
    <cellStyle name="Пояснение 29" xfId="1823"/>
    <cellStyle name="Пояснение 3" xfId="1824"/>
    <cellStyle name="Пояснение 30" xfId="1825"/>
    <cellStyle name="Пояснение 31" xfId="1826"/>
    <cellStyle name="Пояснение 32" xfId="1827"/>
    <cellStyle name="Пояснение 33" xfId="1828"/>
    <cellStyle name="Пояснение 34" xfId="1829"/>
    <cellStyle name="Пояснение 35" xfId="1830"/>
    <cellStyle name="Пояснение 36" xfId="1831"/>
    <cellStyle name="Пояснение 4" xfId="1832"/>
    <cellStyle name="Пояснение 5" xfId="1833"/>
    <cellStyle name="Пояснение 6" xfId="1834"/>
    <cellStyle name="Пояснение 7" xfId="1835"/>
    <cellStyle name="Пояснение 8" xfId="1836"/>
    <cellStyle name="Пояснение 9" xfId="1837"/>
    <cellStyle name="Примечание 10" xfId="1838"/>
    <cellStyle name="Примечание 11" xfId="1839"/>
    <cellStyle name="Примечание 12" xfId="1840"/>
    <cellStyle name="Примечание 13" xfId="1841"/>
    <cellStyle name="Примечание 14" xfId="1842"/>
    <cellStyle name="Примечание 15" xfId="1843"/>
    <cellStyle name="Примечание 16" xfId="1844"/>
    <cellStyle name="Примечание 17" xfId="1845"/>
    <cellStyle name="Примечание 18" xfId="1846"/>
    <cellStyle name="Примечание 19" xfId="1847"/>
    <cellStyle name="Примечание 2" xfId="1848"/>
    <cellStyle name="Примечание 20" xfId="1849"/>
    <cellStyle name="Примечание 21" xfId="1850"/>
    <cellStyle name="Примечание 22" xfId="1851"/>
    <cellStyle name="Примечание 23" xfId="1852"/>
    <cellStyle name="Примечание 24" xfId="1853"/>
    <cellStyle name="Примечание 25" xfId="1854"/>
    <cellStyle name="Примечание 26" xfId="1855"/>
    <cellStyle name="Примечание 27" xfId="1856"/>
    <cellStyle name="Примечание 28" xfId="1857"/>
    <cellStyle name="Примечание 29" xfId="1858"/>
    <cellStyle name="Примечание 3" xfId="1859"/>
    <cellStyle name="Примечание 30" xfId="1860"/>
    <cellStyle name="Примечание 31" xfId="1861"/>
    <cellStyle name="Примечание 32" xfId="1862"/>
    <cellStyle name="Примечание 33" xfId="1863"/>
    <cellStyle name="Примечание 34" xfId="1864"/>
    <cellStyle name="Примечание 35" xfId="1865"/>
    <cellStyle name="Примечание 36" xfId="1866"/>
    <cellStyle name="Примечание 4" xfId="1867"/>
    <cellStyle name="Примечание 5" xfId="1868"/>
    <cellStyle name="Примечание 6" xfId="1869"/>
    <cellStyle name="Примечание 7" xfId="1870"/>
    <cellStyle name="Примечание 8" xfId="1871"/>
    <cellStyle name="Примечание 9" xfId="1872"/>
    <cellStyle name="Связанная ячейка 10" xfId="1873"/>
    <cellStyle name="Связанная ячейка 11" xfId="1874"/>
    <cellStyle name="Связанная ячейка 12" xfId="1875"/>
    <cellStyle name="Связанная ячейка 13" xfId="1876"/>
    <cellStyle name="Связанная ячейка 14" xfId="1877"/>
    <cellStyle name="Связанная ячейка 15" xfId="1878"/>
    <cellStyle name="Связанная ячейка 16" xfId="1879"/>
    <cellStyle name="Связанная ячейка 17" xfId="1880"/>
    <cellStyle name="Связанная ячейка 18" xfId="1881"/>
    <cellStyle name="Связанная ячейка 19" xfId="1882"/>
    <cellStyle name="Связанная ячейка 2" xfId="1883"/>
    <cellStyle name="Связанная ячейка 20" xfId="1884"/>
    <cellStyle name="Связанная ячейка 21" xfId="1885"/>
    <cellStyle name="Связанная ячейка 22" xfId="1886"/>
    <cellStyle name="Связанная ячейка 23" xfId="1887"/>
    <cellStyle name="Связанная ячейка 24" xfId="1888"/>
    <cellStyle name="Связанная ячейка 25" xfId="1889"/>
    <cellStyle name="Связанная ячейка 26" xfId="1890"/>
    <cellStyle name="Связанная ячейка 27" xfId="1891"/>
    <cellStyle name="Связанная ячейка 28" xfId="1892"/>
    <cellStyle name="Связанная ячейка 29" xfId="1893"/>
    <cellStyle name="Связанная ячейка 3" xfId="1894"/>
    <cellStyle name="Связанная ячейка 30" xfId="1895"/>
    <cellStyle name="Связанная ячейка 31" xfId="1896"/>
    <cellStyle name="Связанная ячейка 32" xfId="1897"/>
    <cellStyle name="Связанная ячейка 33" xfId="1898"/>
    <cellStyle name="Связанная ячейка 34" xfId="1899"/>
    <cellStyle name="Связанная ячейка 35" xfId="1900"/>
    <cellStyle name="Связанная ячейка 36" xfId="1901"/>
    <cellStyle name="Связанная ячейка 4" xfId="1902"/>
    <cellStyle name="Связанная ячейка 5" xfId="1903"/>
    <cellStyle name="Связанная ячейка 6" xfId="1904"/>
    <cellStyle name="Связанная ячейка 7" xfId="1905"/>
    <cellStyle name="Связанная ячейка 8" xfId="1906"/>
    <cellStyle name="Связанная ячейка 9" xfId="1907"/>
    <cellStyle name="Стиль 1" xfId="1908"/>
    <cellStyle name="Текст предупреждения 10" xfId="1909"/>
    <cellStyle name="Текст предупреждения 11" xfId="1910"/>
    <cellStyle name="Текст предупреждения 12" xfId="1911"/>
    <cellStyle name="Текст предупреждения 13" xfId="1912"/>
    <cellStyle name="Текст предупреждения 14" xfId="1913"/>
    <cellStyle name="Текст предупреждения 15" xfId="1914"/>
    <cellStyle name="Текст предупреждения 16" xfId="1915"/>
    <cellStyle name="Текст предупреждения 17" xfId="1916"/>
    <cellStyle name="Текст предупреждения 18" xfId="1917"/>
    <cellStyle name="Текст предупреждения 19" xfId="1918"/>
    <cellStyle name="Текст предупреждения 2" xfId="1919"/>
    <cellStyle name="Текст предупреждения 20" xfId="1920"/>
    <cellStyle name="Текст предупреждения 21" xfId="1921"/>
    <cellStyle name="Текст предупреждения 22" xfId="1922"/>
    <cellStyle name="Текст предупреждения 23" xfId="1923"/>
    <cellStyle name="Текст предупреждения 24" xfId="1924"/>
    <cellStyle name="Текст предупреждения 25" xfId="1925"/>
    <cellStyle name="Текст предупреждения 26" xfId="1926"/>
    <cellStyle name="Текст предупреждения 27" xfId="1927"/>
    <cellStyle name="Текст предупреждения 28" xfId="1928"/>
    <cellStyle name="Текст предупреждения 29" xfId="1929"/>
    <cellStyle name="Текст предупреждения 3" xfId="1930"/>
    <cellStyle name="Текст предупреждения 30" xfId="1931"/>
    <cellStyle name="Текст предупреждения 31" xfId="1932"/>
    <cellStyle name="Текст предупреждения 32" xfId="1933"/>
    <cellStyle name="Текст предупреждения 33" xfId="1934"/>
    <cellStyle name="Текст предупреждения 34" xfId="1935"/>
    <cellStyle name="Текст предупреждения 35" xfId="1936"/>
    <cellStyle name="Текст предупреждения 36" xfId="1937"/>
    <cellStyle name="Текст предупреждения 4" xfId="1938"/>
    <cellStyle name="Текст предупреждения 5" xfId="1939"/>
    <cellStyle name="Текст предупреждения 6" xfId="1940"/>
    <cellStyle name="Текст предупреждения 7" xfId="1941"/>
    <cellStyle name="Текст предупреждения 8" xfId="1942"/>
    <cellStyle name="Текст предупреждения 9" xfId="1943"/>
    <cellStyle name="Финансовый 16" xfId="1944"/>
    <cellStyle name="Финансовый 2" xfId="1945"/>
    <cellStyle name="Финансовый 2 10" xfId="1946"/>
    <cellStyle name="Финансовый 2 11" xfId="1947"/>
    <cellStyle name="Финансовый 2 12" xfId="1948"/>
    <cellStyle name="Финансовый 2 13" xfId="1949"/>
    <cellStyle name="Финансовый 2 14" xfId="1950"/>
    <cellStyle name="Финансовый 2 15" xfId="1951"/>
    <cellStyle name="Финансовый 2 16" xfId="1952"/>
    <cellStyle name="Финансовый 2 17" xfId="1953"/>
    <cellStyle name="Финансовый 2 18" xfId="1954"/>
    <cellStyle name="Финансовый 2 19" xfId="1955"/>
    <cellStyle name="Финансовый 2 2" xfId="1956"/>
    <cellStyle name="Финансовый 2 2 10" xfId="1957"/>
    <cellStyle name="Финансовый 2 2 11" xfId="1958"/>
    <cellStyle name="Финансовый 2 2 12" xfId="1959"/>
    <cellStyle name="Финансовый 2 2 13" xfId="1960"/>
    <cellStyle name="Финансовый 2 2 14" xfId="1961"/>
    <cellStyle name="Финансовый 2 2 15" xfId="1962"/>
    <cellStyle name="Финансовый 2 2 16" xfId="1963"/>
    <cellStyle name="Финансовый 2 2 17" xfId="1964"/>
    <cellStyle name="Финансовый 2 2 18" xfId="1965"/>
    <cellStyle name="Финансовый 2 2 19" xfId="1966"/>
    <cellStyle name="Финансовый 2 2 2" xfId="1967"/>
    <cellStyle name="Финансовый 2 2 20" xfId="1968"/>
    <cellStyle name="Финансовый 2 2 21" xfId="1969"/>
    <cellStyle name="Финансовый 2 2 22" xfId="1970"/>
    <cellStyle name="Финансовый 2 2 23" xfId="1971"/>
    <cellStyle name="Финансовый 2 2 24" xfId="1972"/>
    <cellStyle name="Финансовый 2 2 25" xfId="1973"/>
    <cellStyle name="Финансовый 2 2 26" xfId="1974"/>
    <cellStyle name="Финансовый 2 2 27" xfId="1975"/>
    <cellStyle name="Финансовый 2 2 28" xfId="1976"/>
    <cellStyle name="Финансовый 2 2 29" xfId="1977"/>
    <cellStyle name="Финансовый 2 2 3" xfId="1978"/>
    <cellStyle name="Финансовый 2 2 30" xfId="1979"/>
    <cellStyle name="Финансовый 2 2 31" xfId="1980"/>
    <cellStyle name="Финансовый 2 2 32" xfId="1981"/>
    <cellStyle name="Финансовый 2 2 33" xfId="1982"/>
    <cellStyle name="Финансовый 2 2 34" xfId="1983"/>
    <cellStyle name="Финансовый 2 2 35" xfId="1984"/>
    <cellStyle name="Финансовый 2 2 36" xfId="1985"/>
    <cellStyle name="Финансовый 2 2 4" xfId="1986"/>
    <cellStyle name="Финансовый 2 2 5" xfId="1987"/>
    <cellStyle name="Финансовый 2 2 6" xfId="1988"/>
    <cellStyle name="Финансовый 2 2 7" xfId="1989"/>
    <cellStyle name="Финансовый 2 2 8" xfId="1990"/>
    <cellStyle name="Финансовый 2 2 9" xfId="1991"/>
    <cellStyle name="Финансовый 2 20" xfId="1992"/>
    <cellStyle name="Финансовый 2 21" xfId="1993"/>
    <cellStyle name="Финансовый 2 22" xfId="1994"/>
    <cellStyle name="Финансовый 2 23" xfId="1995"/>
    <cellStyle name="Финансовый 2 24" xfId="1996"/>
    <cellStyle name="Финансовый 2 25" xfId="1997"/>
    <cellStyle name="Финансовый 2 26" xfId="1998"/>
    <cellStyle name="Финансовый 2 27" xfId="1999"/>
    <cellStyle name="Финансовый 2 28" xfId="2000"/>
    <cellStyle name="Финансовый 2 29" xfId="2001"/>
    <cellStyle name="Финансовый 2 3" xfId="2002"/>
    <cellStyle name="Финансовый 2 30" xfId="2003"/>
    <cellStyle name="Финансовый 2 31" xfId="2004"/>
    <cellStyle name="Финансовый 2 32" xfId="2005"/>
    <cellStyle name="Финансовый 2 33" xfId="2006"/>
    <cellStyle name="Финансовый 2 34" xfId="2007"/>
    <cellStyle name="Финансовый 2 35" xfId="2008"/>
    <cellStyle name="Финансовый 2 36" xfId="2009"/>
    <cellStyle name="Финансовый 2 4" xfId="2010"/>
    <cellStyle name="Финансовый 2 5" xfId="2011"/>
    <cellStyle name="Финансовый 2 6" xfId="2012"/>
    <cellStyle name="Финансовый 2 7" xfId="2013"/>
    <cellStyle name="Финансовый 2 8" xfId="2014"/>
    <cellStyle name="Финансовый 2 9" xfId="2015"/>
    <cellStyle name="Финансовый 3" xfId="2016"/>
    <cellStyle name="Финансовый 4" xfId="2017"/>
    <cellStyle name="Финансовый 4 2" xfId="2018"/>
    <cellStyle name="Хороший 10" xfId="2019"/>
    <cellStyle name="Хороший 11" xfId="2020"/>
    <cellStyle name="Хороший 12" xfId="2021"/>
    <cellStyle name="Хороший 13" xfId="2022"/>
    <cellStyle name="Хороший 14" xfId="2023"/>
    <cellStyle name="Хороший 15" xfId="2024"/>
    <cellStyle name="Хороший 16" xfId="2025"/>
    <cellStyle name="Хороший 17" xfId="2026"/>
    <cellStyle name="Хороший 18" xfId="2027"/>
    <cellStyle name="Хороший 19" xfId="2028"/>
    <cellStyle name="Хороший 2" xfId="2029"/>
    <cellStyle name="Хороший 20" xfId="2030"/>
    <cellStyle name="Хороший 21" xfId="2031"/>
    <cellStyle name="Хороший 22" xfId="2032"/>
    <cellStyle name="Хороший 23" xfId="2033"/>
    <cellStyle name="Хороший 24" xfId="2034"/>
    <cellStyle name="Хороший 25" xfId="2035"/>
    <cellStyle name="Хороший 26" xfId="2036"/>
    <cellStyle name="Хороший 27" xfId="2037"/>
    <cellStyle name="Хороший 28" xfId="2038"/>
    <cellStyle name="Хороший 29" xfId="2039"/>
    <cellStyle name="Хороший 3" xfId="2040"/>
    <cellStyle name="Хороший 30" xfId="2041"/>
    <cellStyle name="Хороший 31" xfId="2042"/>
    <cellStyle name="Хороший 32" xfId="2043"/>
    <cellStyle name="Хороший 33" xfId="2044"/>
    <cellStyle name="Хороший 34" xfId="2045"/>
    <cellStyle name="Хороший 35" xfId="2046"/>
    <cellStyle name="Хороший 36" xfId="2047"/>
    <cellStyle name="Хороший 4" xfId="2048"/>
    <cellStyle name="Хороший 5" xfId="2049"/>
    <cellStyle name="Хороший 6" xfId="2050"/>
    <cellStyle name="Хороший 7" xfId="2051"/>
    <cellStyle name="Хороший 8" xfId="2052"/>
    <cellStyle name="Хороший 9" xfId="20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zoomScaleSheetLayoutView="100" workbookViewId="0">
      <selection activeCell="A32" sqref="A32:A37"/>
    </sheetView>
  </sheetViews>
  <sheetFormatPr defaultColWidth="9.140625" defaultRowHeight="17.25"/>
  <cols>
    <col min="1" max="1" width="11.28515625" style="1" customWidth="1"/>
    <col min="2" max="2" width="24.7109375" style="1" customWidth="1"/>
    <col min="3" max="3" width="62.140625" style="1" customWidth="1"/>
    <col min="4" max="4" width="17.140625" style="1" customWidth="1"/>
    <col min="5" max="5" width="18.85546875" style="1" customWidth="1"/>
    <col min="6" max="6" width="19.140625" style="1" customWidth="1"/>
    <col min="7" max="7" width="9.85546875" style="1" bestFit="1" customWidth="1"/>
    <col min="8" max="8" width="12.140625" style="1" bestFit="1" customWidth="1"/>
    <col min="9" max="16384" width="9.140625" style="1"/>
  </cols>
  <sheetData>
    <row r="1" spans="1:6" ht="15" customHeight="1">
      <c r="C1" s="155" t="s">
        <v>13</v>
      </c>
      <c r="D1" s="155"/>
      <c r="E1" s="155"/>
      <c r="F1" s="155"/>
    </row>
    <row r="2" spans="1:6" ht="15" customHeight="1">
      <c r="C2" s="155" t="s">
        <v>76</v>
      </c>
      <c r="D2" s="155"/>
      <c r="E2" s="155"/>
      <c r="F2" s="155"/>
    </row>
    <row r="3" spans="1:6" ht="15" customHeight="1">
      <c r="C3" s="155" t="s">
        <v>9</v>
      </c>
      <c r="D3" s="155"/>
      <c r="E3" s="155"/>
      <c r="F3" s="155"/>
    </row>
    <row r="6" spans="1:6" ht="102" customHeight="1">
      <c r="A6" s="156" t="s">
        <v>78</v>
      </c>
      <c r="B6" s="156"/>
      <c r="C6" s="156"/>
      <c r="D6" s="156"/>
      <c r="E6" s="156"/>
      <c r="F6" s="156"/>
    </row>
    <row r="8" spans="1:6">
      <c r="F8" s="49" t="s">
        <v>22</v>
      </c>
    </row>
    <row r="9" spans="1:6" s="18" customFormat="1" ht="84" customHeight="1">
      <c r="A9" s="157" t="s">
        <v>14</v>
      </c>
      <c r="B9" s="158"/>
      <c r="C9" s="142" t="s">
        <v>15</v>
      </c>
      <c r="D9" s="159" t="s">
        <v>24</v>
      </c>
      <c r="E9" s="160"/>
      <c r="F9" s="161"/>
    </row>
    <row r="10" spans="1:6" s="18" customFormat="1" ht="34.5">
      <c r="A10" s="19" t="s">
        <v>17</v>
      </c>
      <c r="B10" s="20" t="s">
        <v>18</v>
      </c>
      <c r="C10" s="143"/>
      <c r="D10" s="92" t="s">
        <v>81</v>
      </c>
      <c r="E10" s="92" t="s">
        <v>82</v>
      </c>
      <c r="F10" s="92" t="s">
        <v>12</v>
      </c>
    </row>
    <row r="11" spans="1:6" s="18" customFormat="1" ht="17.25" customHeight="1">
      <c r="A11" s="142" t="s">
        <v>43</v>
      </c>
      <c r="B11" s="21"/>
      <c r="C11" s="22" t="s">
        <v>21</v>
      </c>
      <c r="D11" s="62">
        <f>+D12</f>
        <v>0</v>
      </c>
      <c r="E11" s="62">
        <f t="shared" ref="E11:F11" si="0">+E12</f>
        <v>0</v>
      </c>
      <c r="F11" s="62">
        <f t="shared" si="0"/>
        <v>0</v>
      </c>
    </row>
    <row r="12" spans="1:6" s="18" customFormat="1" ht="24.75" customHeight="1">
      <c r="A12" s="143"/>
      <c r="B12" s="144" t="s">
        <v>34</v>
      </c>
      <c r="C12" s="145"/>
      <c r="D12" s="62">
        <f>+D14</f>
        <v>0</v>
      </c>
      <c r="E12" s="62">
        <f t="shared" ref="E12:F12" si="1">+E14</f>
        <v>0</v>
      </c>
      <c r="F12" s="62">
        <f t="shared" si="1"/>
        <v>0</v>
      </c>
    </row>
    <row r="13" spans="1:6" s="18" customFormat="1">
      <c r="A13" s="146">
        <v>1192</v>
      </c>
      <c r="B13" s="149"/>
      <c r="C13" s="24" t="s">
        <v>28</v>
      </c>
      <c r="D13" s="25"/>
      <c r="E13" s="25"/>
      <c r="F13" s="25"/>
    </row>
    <row r="14" spans="1:6" s="18" customFormat="1" ht="16.5" customHeight="1">
      <c r="A14" s="147"/>
      <c r="B14" s="150"/>
      <c r="C14" s="90" t="s">
        <v>68</v>
      </c>
      <c r="D14" s="62">
        <f>D21+D33+D27</f>
        <v>0</v>
      </c>
      <c r="E14" s="62">
        <f t="shared" ref="E14:F14" si="2">E21+E33+E27</f>
        <v>0</v>
      </c>
      <c r="F14" s="62">
        <f t="shared" si="2"/>
        <v>0</v>
      </c>
    </row>
    <row r="15" spans="1:6" s="18" customFormat="1">
      <c r="A15" s="147"/>
      <c r="B15" s="150"/>
      <c r="C15" s="26" t="s">
        <v>29</v>
      </c>
      <c r="D15" s="25"/>
      <c r="E15" s="25"/>
      <c r="F15" s="25"/>
    </row>
    <row r="16" spans="1:6" s="18" customFormat="1" ht="86.25">
      <c r="A16" s="147"/>
      <c r="B16" s="150"/>
      <c r="C16" s="27" t="s">
        <v>69</v>
      </c>
      <c r="D16" s="55"/>
      <c r="E16" s="55"/>
      <c r="F16" s="55"/>
    </row>
    <row r="17" spans="1:7" s="18" customFormat="1" ht="16.5" customHeight="1">
      <c r="A17" s="147"/>
      <c r="B17" s="150"/>
      <c r="C17" s="26" t="s">
        <v>30</v>
      </c>
      <c r="D17" s="55"/>
      <c r="E17" s="55"/>
      <c r="F17" s="55"/>
    </row>
    <row r="18" spans="1:7" s="18" customFormat="1" ht="103.5">
      <c r="A18" s="148"/>
      <c r="B18" s="151"/>
      <c r="C18" s="56" t="s">
        <v>70</v>
      </c>
      <c r="D18" s="55"/>
      <c r="E18" s="55"/>
      <c r="F18" s="55"/>
    </row>
    <row r="19" spans="1:7" s="18" customFormat="1" ht="15.75" customHeight="1">
      <c r="A19" s="57"/>
      <c r="B19" s="58"/>
      <c r="C19" s="28" t="s">
        <v>42</v>
      </c>
      <c r="D19" s="28"/>
      <c r="E19" s="28"/>
      <c r="F19" s="28"/>
    </row>
    <row r="20" spans="1:7" s="52" customFormat="1" ht="23.25" customHeight="1">
      <c r="A20" s="140"/>
      <c r="B20" s="137">
        <v>11006</v>
      </c>
      <c r="C20" s="59" t="s">
        <v>31</v>
      </c>
      <c r="D20" s="60"/>
      <c r="E20" s="60"/>
      <c r="F20" s="60"/>
    </row>
    <row r="21" spans="1:7" s="52" customFormat="1" ht="34.5">
      <c r="A21" s="141"/>
      <c r="B21" s="138"/>
      <c r="C21" s="61" t="s">
        <v>99</v>
      </c>
      <c r="D21" s="62">
        <f>'հավելված 2'!G58</f>
        <v>23863</v>
      </c>
      <c r="E21" s="62">
        <f>'հավելված 2'!H58</f>
        <v>71621.2</v>
      </c>
      <c r="F21" s="62">
        <f>'հավելված 2'!I58</f>
        <v>93675.6</v>
      </c>
      <c r="G21" s="53"/>
    </row>
    <row r="22" spans="1:7" s="52" customFormat="1">
      <c r="A22" s="141"/>
      <c r="B22" s="138"/>
      <c r="C22" s="59" t="s">
        <v>32</v>
      </c>
      <c r="D22" s="63"/>
      <c r="E22" s="63"/>
      <c r="F22" s="63"/>
    </row>
    <row r="23" spans="1:7" s="52" customFormat="1" ht="34.5">
      <c r="A23" s="141"/>
      <c r="B23" s="138"/>
      <c r="C23" s="59" t="s">
        <v>100</v>
      </c>
      <c r="D23" s="63"/>
      <c r="E23" s="63"/>
      <c r="F23" s="63"/>
    </row>
    <row r="24" spans="1:7" s="52" customFormat="1">
      <c r="A24" s="141"/>
      <c r="B24" s="138"/>
      <c r="C24" s="59" t="s">
        <v>33</v>
      </c>
      <c r="D24" s="63"/>
      <c r="E24" s="63"/>
      <c r="F24" s="63"/>
    </row>
    <row r="25" spans="1:7" s="52" customFormat="1">
      <c r="A25" s="141"/>
      <c r="B25" s="139"/>
      <c r="C25" s="59" t="s">
        <v>48</v>
      </c>
      <c r="D25" s="63"/>
      <c r="E25" s="63"/>
      <c r="F25" s="63"/>
    </row>
    <row r="26" spans="1:7" s="52" customFormat="1" ht="23.25" customHeight="1">
      <c r="A26" s="153"/>
      <c r="B26" s="137">
        <v>11010</v>
      </c>
      <c r="C26" s="59" t="s">
        <v>31</v>
      </c>
      <c r="D26" s="60"/>
      <c r="E26" s="60"/>
      <c r="F26" s="60"/>
    </row>
    <row r="27" spans="1:7" s="52" customFormat="1" ht="34.5">
      <c r="A27" s="154"/>
      <c r="B27" s="138"/>
      <c r="C27" s="61" t="s">
        <v>148</v>
      </c>
      <c r="D27" s="62">
        <f>'հավելված 2'!G59</f>
        <v>-23863</v>
      </c>
      <c r="E27" s="62">
        <f>'հավելված 2'!H59</f>
        <v>-89279.2</v>
      </c>
      <c r="F27" s="62">
        <f>'հավելված 2'!I59</f>
        <v>-128991.6</v>
      </c>
      <c r="G27" s="53"/>
    </row>
    <row r="28" spans="1:7" s="52" customFormat="1">
      <c r="A28" s="154"/>
      <c r="B28" s="138"/>
      <c r="C28" s="59" t="s">
        <v>32</v>
      </c>
      <c r="D28" s="63"/>
      <c r="E28" s="63"/>
      <c r="F28" s="63"/>
    </row>
    <row r="29" spans="1:7" s="52" customFormat="1" ht="51.75">
      <c r="A29" s="154"/>
      <c r="B29" s="138"/>
      <c r="C29" s="59" t="s">
        <v>149</v>
      </c>
      <c r="D29" s="63"/>
      <c r="E29" s="63"/>
      <c r="F29" s="63"/>
    </row>
    <row r="30" spans="1:7" s="52" customFormat="1">
      <c r="A30" s="154"/>
      <c r="B30" s="138"/>
      <c r="C30" s="59" t="s">
        <v>33</v>
      </c>
      <c r="D30" s="63"/>
      <c r="E30" s="63"/>
      <c r="F30" s="63"/>
    </row>
    <row r="31" spans="1:7" s="52" customFormat="1">
      <c r="A31" s="154"/>
      <c r="B31" s="139"/>
      <c r="C31" s="59" t="s">
        <v>48</v>
      </c>
      <c r="D31" s="63"/>
      <c r="E31" s="63"/>
      <c r="F31" s="63"/>
    </row>
    <row r="32" spans="1:7" s="52" customFormat="1" ht="23.25" customHeight="1">
      <c r="A32" s="152"/>
      <c r="B32" s="137">
        <v>11022</v>
      </c>
      <c r="C32" s="59" t="s">
        <v>31</v>
      </c>
      <c r="D32" s="60"/>
      <c r="E32" s="60"/>
      <c r="F32" s="60"/>
    </row>
    <row r="33" spans="1:7" s="52" customFormat="1" ht="69">
      <c r="A33" s="152"/>
      <c r="B33" s="138"/>
      <c r="C33" s="35" t="s">
        <v>158</v>
      </c>
      <c r="D33" s="62">
        <f>'հավելված 2'!G75</f>
        <v>0</v>
      </c>
      <c r="E33" s="62">
        <f>'հավելված 2'!H75</f>
        <v>17658</v>
      </c>
      <c r="F33" s="62">
        <f>'հավելված 2'!I75</f>
        <v>35316</v>
      </c>
      <c r="G33" s="53"/>
    </row>
    <row r="34" spans="1:7" s="52" customFormat="1">
      <c r="A34" s="152"/>
      <c r="B34" s="138"/>
      <c r="C34" s="59" t="s">
        <v>32</v>
      </c>
      <c r="D34" s="63"/>
      <c r="E34" s="63"/>
      <c r="F34" s="63"/>
    </row>
    <row r="35" spans="1:7" s="52" customFormat="1" ht="86.25">
      <c r="A35" s="152"/>
      <c r="B35" s="138"/>
      <c r="C35" s="59" t="s">
        <v>159</v>
      </c>
      <c r="D35" s="63"/>
      <c r="E35" s="63"/>
      <c r="F35" s="63"/>
    </row>
    <row r="36" spans="1:7" s="52" customFormat="1">
      <c r="A36" s="152"/>
      <c r="B36" s="138"/>
      <c r="C36" s="59" t="s">
        <v>33</v>
      </c>
      <c r="D36" s="63"/>
      <c r="E36" s="63"/>
      <c r="F36" s="63"/>
    </row>
    <row r="37" spans="1:7" s="52" customFormat="1">
      <c r="A37" s="152"/>
      <c r="B37" s="139"/>
      <c r="C37" s="59" t="s">
        <v>48</v>
      </c>
      <c r="D37" s="63"/>
      <c r="E37" s="63"/>
      <c r="F37" s="63"/>
    </row>
  </sheetData>
  <mergeCells count="17">
    <mergeCell ref="A32:A37"/>
    <mergeCell ref="B32:B37"/>
    <mergeCell ref="A26:A31"/>
    <mergeCell ref="B26:B31"/>
    <mergeCell ref="C1:F1"/>
    <mergeCell ref="C2:F2"/>
    <mergeCell ref="C3:F3"/>
    <mergeCell ref="A6:F6"/>
    <mergeCell ref="A9:B9"/>
    <mergeCell ref="C9:C10"/>
    <mergeCell ref="D9:F9"/>
    <mergeCell ref="B20:B25"/>
    <mergeCell ref="A20:A25"/>
    <mergeCell ref="A11:A12"/>
    <mergeCell ref="B12:C12"/>
    <mergeCell ref="A13:A18"/>
    <mergeCell ref="B13:B18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63"/>
  <sheetViews>
    <sheetView tabSelected="1" zoomScaleSheetLayoutView="100" workbookViewId="0">
      <selection activeCell="F2" sqref="F2:I2"/>
    </sheetView>
  </sheetViews>
  <sheetFormatPr defaultColWidth="9.140625" defaultRowHeight="17.25"/>
  <cols>
    <col min="1" max="1" width="7.85546875" style="68" customWidth="1"/>
    <col min="2" max="2" width="7.5703125" style="68" customWidth="1"/>
    <col min="3" max="3" width="8" style="68" customWidth="1"/>
    <col min="4" max="4" width="10.42578125" style="68" customWidth="1"/>
    <col min="5" max="5" width="13" style="68" customWidth="1"/>
    <col min="6" max="6" width="60.140625" style="68" customWidth="1"/>
    <col min="7" max="7" width="20.140625" style="68" customWidth="1"/>
    <col min="8" max="8" width="20.85546875" style="68" customWidth="1"/>
    <col min="9" max="9" width="21.28515625" style="69" customWidth="1"/>
    <col min="10" max="10" width="19.42578125" style="70" customWidth="1"/>
    <col min="11" max="11" width="16.7109375" style="70" customWidth="1"/>
    <col min="12" max="13" width="9.140625" style="70"/>
    <col min="14" max="16384" width="9.140625" style="68"/>
  </cols>
  <sheetData>
    <row r="1" spans="1:15" ht="18" customHeight="1">
      <c r="I1" s="69" t="s">
        <v>53</v>
      </c>
    </row>
    <row r="2" spans="1:15" ht="15.75" customHeight="1">
      <c r="F2" s="162" t="s">
        <v>76</v>
      </c>
      <c r="G2" s="162"/>
      <c r="H2" s="162"/>
      <c r="I2" s="162"/>
    </row>
    <row r="3" spans="1:15" ht="17.25" customHeight="1">
      <c r="F3" s="162" t="s">
        <v>9</v>
      </c>
      <c r="G3" s="162"/>
      <c r="H3" s="162"/>
      <c r="I3" s="162"/>
    </row>
    <row r="6" spans="1:15" ht="52.5" customHeight="1">
      <c r="A6" s="156" t="s">
        <v>79</v>
      </c>
      <c r="B6" s="156"/>
      <c r="C6" s="156"/>
      <c r="D6" s="156"/>
      <c r="E6" s="156"/>
      <c r="F6" s="156"/>
      <c r="G6" s="156"/>
      <c r="H6" s="156"/>
      <c r="I6" s="156"/>
    </row>
    <row r="7" spans="1:15">
      <c r="I7" s="70"/>
    </row>
    <row r="8" spans="1:15" ht="18" thickBot="1">
      <c r="I8" s="69" t="s">
        <v>22</v>
      </c>
    </row>
    <row r="9" spans="1:15" s="32" customFormat="1" ht="67.5" customHeight="1">
      <c r="A9" s="163" t="s">
        <v>23</v>
      </c>
      <c r="B9" s="164"/>
      <c r="C9" s="165"/>
      <c r="D9" s="166" t="s">
        <v>14</v>
      </c>
      <c r="E9" s="166"/>
      <c r="F9" s="166" t="s">
        <v>19</v>
      </c>
      <c r="G9" s="168" t="s">
        <v>24</v>
      </c>
      <c r="H9" s="169"/>
      <c r="I9" s="170"/>
      <c r="J9" s="50"/>
      <c r="K9" s="50"/>
      <c r="L9" s="50"/>
      <c r="M9" s="50"/>
    </row>
    <row r="10" spans="1:15" s="32" customFormat="1" ht="51.75">
      <c r="A10" s="71" t="s">
        <v>25</v>
      </c>
      <c r="B10" s="72" t="s">
        <v>26</v>
      </c>
      <c r="C10" s="77" t="s">
        <v>27</v>
      </c>
      <c r="D10" s="72" t="s">
        <v>17</v>
      </c>
      <c r="E10" s="73" t="s">
        <v>18</v>
      </c>
      <c r="F10" s="167"/>
      <c r="G10" s="128" t="s">
        <v>81</v>
      </c>
      <c r="H10" s="128" t="s">
        <v>82</v>
      </c>
      <c r="I10" s="128" t="s">
        <v>12</v>
      </c>
      <c r="J10" s="74"/>
      <c r="K10" s="74"/>
      <c r="L10" s="50"/>
      <c r="M10" s="75"/>
      <c r="N10" s="75"/>
      <c r="O10" s="75"/>
    </row>
    <row r="11" spans="1:15" s="32" customFormat="1">
      <c r="A11" s="76"/>
      <c r="B11" s="23"/>
      <c r="C11" s="23"/>
      <c r="D11" s="130"/>
      <c r="E11" s="77"/>
      <c r="F11" s="127" t="s">
        <v>21</v>
      </c>
      <c r="G11" s="108">
        <f>+G13</f>
        <v>0</v>
      </c>
      <c r="H11" s="108">
        <f t="shared" ref="H11:I11" si="0">+H13</f>
        <v>0</v>
      </c>
      <c r="I11" s="108">
        <f t="shared" si="0"/>
        <v>0</v>
      </c>
      <c r="J11" s="50"/>
      <c r="K11" s="50"/>
      <c r="L11" s="75"/>
      <c r="M11" s="75"/>
      <c r="N11" s="75"/>
      <c r="O11" s="75"/>
    </row>
    <row r="12" spans="1:15" s="32" customFormat="1">
      <c r="A12" s="78"/>
      <c r="B12" s="79"/>
      <c r="C12" s="79"/>
      <c r="D12" s="77"/>
      <c r="E12" s="77"/>
      <c r="F12" s="67" t="s">
        <v>20</v>
      </c>
      <c r="G12" s="108"/>
      <c r="H12" s="108"/>
      <c r="I12" s="108"/>
      <c r="J12" s="50"/>
      <c r="K12" s="50"/>
      <c r="L12" s="75"/>
      <c r="M12" s="75"/>
      <c r="N12" s="75"/>
      <c r="O12" s="75"/>
    </row>
    <row r="13" spans="1:15" s="32" customFormat="1" ht="34.5">
      <c r="A13" s="78"/>
      <c r="B13" s="79"/>
      <c r="C13" s="79"/>
      <c r="D13" s="77"/>
      <c r="E13" s="77"/>
      <c r="F13" s="127" t="s">
        <v>75</v>
      </c>
      <c r="G13" s="108">
        <f>+G14</f>
        <v>0</v>
      </c>
      <c r="H13" s="108">
        <f>+H14</f>
        <v>0</v>
      </c>
      <c r="I13" s="108">
        <f>+I14</f>
        <v>0</v>
      </c>
      <c r="J13" s="50"/>
      <c r="K13" s="50"/>
      <c r="L13" s="75"/>
      <c r="M13" s="75"/>
      <c r="N13" s="75"/>
      <c r="O13" s="75"/>
    </row>
    <row r="14" spans="1:15" s="32" customFormat="1" ht="14.65" customHeight="1">
      <c r="A14" s="184" t="s">
        <v>39</v>
      </c>
      <c r="B14" s="181"/>
      <c r="C14" s="132"/>
      <c r="D14" s="173"/>
      <c r="E14" s="177" t="s">
        <v>41</v>
      </c>
      <c r="F14" s="29" t="s">
        <v>36</v>
      </c>
      <c r="G14" s="102">
        <f>G16+G30</f>
        <v>0</v>
      </c>
      <c r="H14" s="102">
        <f>H16+H30</f>
        <v>0</v>
      </c>
      <c r="I14" s="102">
        <f>I16+I30</f>
        <v>0</v>
      </c>
      <c r="J14" s="51"/>
      <c r="K14" s="51"/>
      <c r="L14" s="75"/>
      <c r="M14" s="75"/>
      <c r="N14" s="75"/>
      <c r="O14" s="75"/>
    </row>
    <row r="15" spans="1:15" s="32" customFormat="1">
      <c r="A15" s="185"/>
      <c r="B15" s="182"/>
      <c r="C15" s="80"/>
      <c r="D15" s="171"/>
      <c r="E15" s="178"/>
      <c r="F15" s="67" t="s">
        <v>20</v>
      </c>
      <c r="G15" s="102"/>
      <c r="H15" s="102"/>
      <c r="I15" s="102"/>
      <c r="J15" s="75"/>
      <c r="K15" s="50"/>
      <c r="L15" s="75"/>
      <c r="M15" s="75"/>
      <c r="N15" s="75"/>
      <c r="O15" s="75"/>
    </row>
    <row r="16" spans="1:15" s="32" customFormat="1">
      <c r="A16" s="185"/>
      <c r="B16" s="179" t="s">
        <v>131</v>
      </c>
      <c r="C16" s="80"/>
      <c r="D16" s="171"/>
      <c r="E16" s="135"/>
      <c r="F16" s="131" t="s">
        <v>132</v>
      </c>
      <c r="G16" s="102">
        <f>G18</f>
        <v>0</v>
      </c>
      <c r="H16" s="102">
        <f t="shared" ref="H16:I16" si="1">H18</f>
        <v>-2308.6999999999998</v>
      </c>
      <c r="I16" s="102">
        <f t="shared" si="1"/>
        <v>-4617.3</v>
      </c>
      <c r="J16" s="75"/>
      <c r="K16" s="50"/>
      <c r="L16" s="75"/>
      <c r="M16" s="75"/>
      <c r="N16" s="75"/>
      <c r="O16" s="75"/>
    </row>
    <row r="17" spans="1:15" s="32" customFormat="1">
      <c r="A17" s="185"/>
      <c r="B17" s="180"/>
      <c r="C17" s="80"/>
      <c r="D17" s="171"/>
      <c r="E17" s="135"/>
      <c r="F17" s="103" t="s">
        <v>20</v>
      </c>
      <c r="G17" s="102"/>
      <c r="H17" s="102"/>
      <c r="I17" s="102"/>
      <c r="J17" s="75"/>
      <c r="K17" s="50"/>
      <c r="L17" s="75"/>
      <c r="M17" s="75"/>
      <c r="N17" s="75"/>
      <c r="O17" s="75"/>
    </row>
    <row r="18" spans="1:15" s="32" customFormat="1">
      <c r="A18" s="185"/>
      <c r="B18" s="180"/>
      <c r="C18" s="179" t="s">
        <v>131</v>
      </c>
      <c r="D18" s="171"/>
      <c r="E18" s="104"/>
      <c r="F18" s="131" t="s">
        <v>133</v>
      </c>
      <c r="G18" s="102">
        <f>+G20</f>
        <v>0</v>
      </c>
      <c r="H18" s="102">
        <f t="shared" ref="H18:I18" si="2">+H20</f>
        <v>-2308.6999999999998</v>
      </c>
      <c r="I18" s="102">
        <f t="shared" si="2"/>
        <v>-4617.3</v>
      </c>
      <c r="J18" s="75"/>
      <c r="K18" s="50"/>
      <c r="L18" s="75"/>
      <c r="M18" s="75"/>
      <c r="N18" s="75"/>
      <c r="O18" s="75"/>
    </row>
    <row r="19" spans="1:15" s="32" customFormat="1">
      <c r="A19" s="185"/>
      <c r="B19" s="180"/>
      <c r="C19" s="180"/>
      <c r="D19" s="171"/>
      <c r="E19" s="104"/>
      <c r="F19" s="103" t="s">
        <v>20</v>
      </c>
      <c r="G19" s="102"/>
      <c r="H19" s="102"/>
      <c r="I19" s="102"/>
      <c r="J19" s="75"/>
      <c r="K19" s="50"/>
      <c r="L19" s="75"/>
      <c r="M19" s="75"/>
      <c r="N19" s="75"/>
      <c r="O19" s="75"/>
    </row>
    <row r="20" spans="1:15" s="32" customFormat="1" ht="34.5">
      <c r="A20" s="185"/>
      <c r="B20" s="136"/>
      <c r="C20" s="180"/>
      <c r="D20" s="183">
        <v>1193</v>
      </c>
      <c r="E20" s="174"/>
      <c r="F20" s="127" t="s">
        <v>144</v>
      </c>
      <c r="G20" s="102">
        <f t="shared" ref="G20:H20" si="3">G22</f>
        <v>0</v>
      </c>
      <c r="H20" s="102">
        <f t="shared" si="3"/>
        <v>-2308.6999999999998</v>
      </c>
      <c r="I20" s="102">
        <f>I22</f>
        <v>-4617.3</v>
      </c>
      <c r="J20" s="85"/>
      <c r="K20" s="85"/>
      <c r="L20" s="50"/>
      <c r="M20" s="50"/>
    </row>
    <row r="21" spans="1:15" s="32" customFormat="1">
      <c r="A21" s="185"/>
      <c r="B21" s="136"/>
      <c r="C21" s="180"/>
      <c r="D21" s="183"/>
      <c r="E21" s="175"/>
      <c r="F21" s="34" t="s">
        <v>20</v>
      </c>
      <c r="G21" s="102"/>
      <c r="H21" s="102"/>
      <c r="I21" s="102"/>
      <c r="J21" s="85"/>
      <c r="K21" s="85"/>
      <c r="L21" s="50"/>
      <c r="M21" s="50"/>
    </row>
    <row r="22" spans="1:15" s="32" customFormat="1" ht="86.25">
      <c r="A22" s="185"/>
      <c r="B22" s="136"/>
      <c r="C22" s="180"/>
      <c r="D22" s="171"/>
      <c r="E22" s="174">
        <v>11004</v>
      </c>
      <c r="F22" s="35" t="s">
        <v>143</v>
      </c>
      <c r="G22" s="102">
        <f t="shared" ref="G22:H22" si="4">+G23</f>
        <v>0</v>
      </c>
      <c r="H22" s="102">
        <f t="shared" si="4"/>
        <v>-2308.6999999999998</v>
      </c>
      <c r="I22" s="102">
        <f>+I23</f>
        <v>-4617.3</v>
      </c>
      <c r="J22" s="51"/>
      <c r="K22" s="50"/>
      <c r="L22" s="50"/>
      <c r="M22" s="50"/>
    </row>
    <row r="23" spans="1:15" s="32" customFormat="1" ht="34.5">
      <c r="A23" s="185"/>
      <c r="B23" s="136"/>
      <c r="C23" s="180"/>
      <c r="D23" s="171"/>
      <c r="E23" s="176"/>
      <c r="F23" s="33" t="s">
        <v>52</v>
      </c>
      <c r="G23" s="54">
        <f t="shared" ref="G23:H23" si="5">G25</f>
        <v>0</v>
      </c>
      <c r="H23" s="87">
        <f t="shared" si="5"/>
        <v>-2308.6999999999998</v>
      </c>
      <c r="I23" s="87">
        <f>I25</f>
        <v>-4617.3</v>
      </c>
      <c r="J23" s="50"/>
      <c r="K23" s="50"/>
      <c r="L23" s="50"/>
      <c r="M23" s="50"/>
    </row>
    <row r="24" spans="1:15" s="32" customFormat="1" ht="34.5">
      <c r="A24" s="185"/>
      <c r="B24" s="136"/>
      <c r="C24" s="180"/>
      <c r="D24" s="171"/>
      <c r="E24" s="176"/>
      <c r="F24" s="23" t="s">
        <v>49</v>
      </c>
      <c r="G24" s="54"/>
      <c r="H24" s="87"/>
      <c r="I24" s="87"/>
      <c r="J24" s="50"/>
      <c r="K24" s="50"/>
      <c r="L24" s="50"/>
      <c r="M24" s="50"/>
    </row>
    <row r="25" spans="1:15" s="32" customFormat="1">
      <c r="A25" s="185"/>
      <c r="B25" s="136"/>
      <c r="C25" s="180"/>
      <c r="D25" s="171"/>
      <c r="E25" s="176"/>
      <c r="F25" s="23" t="s">
        <v>50</v>
      </c>
      <c r="G25" s="54">
        <f t="shared" ref="G25:I27" si="6">+G26</f>
        <v>0</v>
      </c>
      <c r="H25" s="87">
        <f t="shared" si="6"/>
        <v>-2308.6999999999998</v>
      </c>
      <c r="I25" s="87">
        <f t="shared" si="6"/>
        <v>-4617.3</v>
      </c>
      <c r="J25" s="50"/>
      <c r="K25" s="50"/>
      <c r="L25" s="50"/>
      <c r="M25" s="50"/>
    </row>
    <row r="26" spans="1:15" s="32" customFormat="1">
      <c r="A26" s="185"/>
      <c r="B26" s="136"/>
      <c r="C26" s="180"/>
      <c r="D26" s="171"/>
      <c r="E26" s="176"/>
      <c r="F26" s="23" t="s">
        <v>51</v>
      </c>
      <c r="G26" s="54">
        <f t="shared" si="6"/>
        <v>0</v>
      </c>
      <c r="H26" s="87">
        <f t="shared" si="6"/>
        <v>-2308.6999999999998</v>
      </c>
      <c r="I26" s="87">
        <f t="shared" si="6"/>
        <v>-4617.3</v>
      </c>
      <c r="J26" s="50"/>
      <c r="K26" s="50"/>
      <c r="L26" s="50"/>
      <c r="M26" s="50"/>
    </row>
    <row r="27" spans="1:15" s="32" customFormat="1" ht="34.5">
      <c r="A27" s="185"/>
      <c r="B27" s="136"/>
      <c r="C27" s="180"/>
      <c r="D27" s="171"/>
      <c r="E27" s="176"/>
      <c r="F27" s="23" t="s">
        <v>145</v>
      </c>
      <c r="G27" s="54">
        <f t="shared" si="6"/>
        <v>0</v>
      </c>
      <c r="H27" s="87">
        <f t="shared" si="6"/>
        <v>-2308.6999999999998</v>
      </c>
      <c r="I27" s="87">
        <f>+I28</f>
        <v>-4617.3</v>
      </c>
      <c r="J27" s="50"/>
      <c r="K27" s="50"/>
      <c r="L27" s="50"/>
      <c r="M27" s="50"/>
    </row>
    <row r="28" spans="1:15" s="32" customFormat="1">
      <c r="A28" s="185"/>
      <c r="B28" s="136"/>
      <c r="C28" s="180"/>
      <c r="D28" s="171"/>
      <c r="E28" s="176"/>
      <c r="F28" s="36" t="s">
        <v>146</v>
      </c>
      <c r="G28" s="54">
        <f>G29</f>
        <v>0</v>
      </c>
      <c r="H28" s="87">
        <f>H29</f>
        <v>-2308.6999999999998</v>
      </c>
      <c r="I28" s="87">
        <f>I29</f>
        <v>-4617.3</v>
      </c>
      <c r="J28" s="51"/>
      <c r="K28" s="51"/>
      <c r="L28" s="50"/>
      <c r="M28" s="50"/>
    </row>
    <row r="29" spans="1:15" s="32" customFormat="1">
      <c r="A29" s="185"/>
      <c r="B29" s="136"/>
      <c r="C29" s="187"/>
      <c r="D29" s="172"/>
      <c r="E29" s="176"/>
      <c r="F29" s="100" t="s">
        <v>147</v>
      </c>
      <c r="G29" s="54">
        <v>0</v>
      </c>
      <c r="H29" s="87">
        <v>-2308.6999999999998</v>
      </c>
      <c r="I29" s="87">
        <v>-4617.3</v>
      </c>
      <c r="J29" s="50"/>
      <c r="K29" s="50"/>
      <c r="L29" s="50"/>
      <c r="M29" s="50"/>
    </row>
    <row r="30" spans="1:15" s="32" customFormat="1" ht="34.5">
      <c r="A30" s="185"/>
      <c r="B30" s="180" t="s">
        <v>40</v>
      </c>
      <c r="C30" s="188"/>
      <c r="D30" s="173"/>
      <c r="E30" s="133"/>
      <c r="F30" s="86" t="s">
        <v>55</v>
      </c>
      <c r="G30" s="102">
        <f>+G32</f>
        <v>0</v>
      </c>
      <c r="H30" s="102">
        <f t="shared" ref="H30" si="7">+H32</f>
        <v>2308.6999999999998</v>
      </c>
      <c r="I30" s="102">
        <f>+I32</f>
        <v>4617.3</v>
      </c>
      <c r="J30" s="85"/>
      <c r="K30" s="85"/>
      <c r="L30" s="50"/>
      <c r="M30" s="50"/>
    </row>
    <row r="31" spans="1:15" s="32" customFormat="1">
      <c r="A31" s="185"/>
      <c r="B31" s="180"/>
      <c r="C31" s="188"/>
      <c r="D31" s="171"/>
      <c r="E31" s="83"/>
      <c r="F31" s="84" t="s">
        <v>20</v>
      </c>
      <c r="G31" s="102"/>
      <c r="H31" s="102"/>
      <c r="I31" s="102"/>
      <c r="J31" s="85"/>
      <c r="K31" s="85"/>
      <c r="L31" s="50"/>
      <c r="M31" s="50"/>
    </row>
    <row r="32" spans="1:15" s="32" customFormat="1" ht="34.5">
      <c r="A32" s="185"/>
      <c r="B32" s="180"/>
      <c r="C32" s="179" t="s">
        <v>54</v>
      </c>
      <c r="D32" s="171"/>
      <c r="E32" s="83"/>
      <c r="F32" s="86" t="s">
        <v>55</v>
      </c>
      <c r="G32" s="102">
        <f>+G34</f>
        <v>0</v>
      </c>
      <c r="H32" s="102">
        <f t="shared" ref="H32" si="8">+H34</f>
        <v>2308.6999999999998</v>
      </c>
      <c r="I32" s="102">
        <f>+I34</f>
        <v>4617.3</v>
      </c>
      <c r="J32" s="85"/>
      <c r="K32" s="85"/>
      <c r="L32" s="50"/>
      <c r="M32" s="50"/>
    </row>
    <row r="33" spans="1:16" s="32" customFormat="1">
      <c r="A33" s="185"/>
      <c r="B33" s="180"/>
      <c r="C33" s="180"/>
      <c r="D33" s="171"/>
      <c r="E33" s="83"/>
      <c r="F33" s="84" t="s">
        <v>20</v>
      </c>
      <c r="G33" s="102"/>
      <c r="H33" s="102"/>
      <c r="I33" s="102"/>
      <c r="J33" s="85"/>
      <c r="K33" s="85"/>
      <c r="L33" s="50"/>
      <c r="M33" s="50"/>
    </row>
    <row r="34" spans="1:16" s="50" customFormat="1" ht="34.5">
      <c r="A34" s="185"/>
      <c r="B34" s="180"/>
      <c r="C34" s="180"/>
      <c r="D34" s="171"/>
      <c r="E34" s="83"/>
      <c r="F34" s="30" t="s">
        <v>35</v>
      </c>
      <c r="G34" s="102">
        <f>G38+G50+G59+G75+G156</f>
        <v>0</v>
      </c>
      <c r="H34" s="102">
        <f t="shared" ref="H34:I34" si="9">H38+H50+H59+H75+H156</f>
        <v>2308.6999999999998</v>
      </c>
      <c r="I34" s="102">
        <f t="shared" si="9"/>
        <v>4617.3</v>
      </c>
      <c r="J34" s="75"/>
      <c r="K34" s="82"/>
      <c r="L34" s="82"/>
      <c r="M34" s="82"/>
      <c r="N34" s="82"/>
      <c r="O34" s="82"/>
      <c r="P34" s="82"/>
    </row>
    <row r="35" spans="1:16" s="50" customFormat="1">
      <c r="A35" s="185"/>
      <c r="B35" s="180"/>
      <c r="C35" s="180"/>
      <c r="D35" s="172"/>
      <c r="E35" s="83"/>
      <c r="F35" s="81" t="s">
        <v>20</v>
      </c>
      <c r="G35" s="109"/>
      <c r="H35" s="109"/>
      <c r="I35" s="109"/>
      <c r="J35" s="82"/>
      <c r="K35" s="82"/>
      <c r="L35" s="82"/>
      <c r="M35" s="82"/>
      <c r="N35" s="82"/>
      <c r="O35" s="82"/>
      <c r="P35" s="82"/>
    </row>
    <row r="36" spans="1:16" s="32" customFormat="1">
      <c r="A36" s="185"/>
      <c r="B36" s="180"/>
      <c r="C36" s="180"/>
      <c r="D36" s="173">
        <v>1146</v>
      </c>
      <c r="E36" s="174"/>
      <c r="F36" s="127" t="s">
        <v>130</v>
      </c>
      <c r="G36" s="102">
        <f>G38</f>
        <v>0</v>
      </c>
      <c r="H36" s="102">
        <f t="shared" ref="H36" si="10">H38</f>
        <v>0</v>
      </c>
      <c r="I36" s="102">
        <f>I38</f>
        <v>0</v>
      </c>
      <c r="J36" s="85"/>
      <c r="K36" s="85"/>
      <c r="L36" s="50"/>
      <c r="M36" s="50"/>
    </row>
    <row r="37" spans="1:16" s="32" customFormat="1">
      <c r="A37" s="185"/>
      <c r="B37" s="180"/>
      <c r="C37" s="180"/>
      <c r="D37" s="172"/>
      <c r="E37" s="175"/>
      <c r="F37" s="34" t="s">
        <v>20</v>
      </c>
      <c r="G37" s="102"/>
      <c r="H37" s="102"/>
      <c r="I37" s="102"/>
      <c r="J37" s="85"/>
      <c r="K37" s="85"/>
      <c r="L37" s="50"/>
      <c r="M37" s="50"/>
    </row>
    <row r="38" spans="1:16" s="32" customFormat="1">
      <c r="A38" s="185"/>
      <c r="B38" s="180"/>
      <c r="C38" s="180"/>
      <c r="D38" s="173"/>
      <c r="E38" s="174">
        <v>11025</v>
      </c>
      <c r="F38" s="35" t="s">
        <v>101</v>
      </c>
      <c r="G38" s="102">
        <f t="shared" ref="G38:H38" si="11">+G40</f>
        <v>0</v>
      </c>
      <c r="H38" s="102">
        <f t="shared" si="11"/>
        <v>0</v>
      </c>
      <c r="I38" s="102">
        <f>+I40</f>
        <v>0</v>
      </c>
      <c r="J38" s="51"/>
      <c r="K38" s="50"/>
      <c r="L38" s="50"/>
      <c r="M38" s="50"/>
    </row>
    <row r="39" spans="1:16" s="32" customFormat="1">
      <c r="A39" s="185"/>
      <c r="B39" s="180"/>
      <c r="C39" s="180"/>
      <c r="D39" s="171"/>
      <c r="E39" s="176"/>
      <c r="F39" s="34" t="s">
        <v>44</v>
      </c>
      <c r="G39" s="87"/>
      <c r="H39" s="87"/>
      <c r="I39" s="87"/>
      <c r="J39" s="50"/>
      <c r="K39" s="50"/>
      <c r="L39" s="50"/>
      <c r="M39" s="50"/>
    </row>
    <row r="40" spans="1:16" s="32" customFormat="1" ht="34.5">
      <c r="A40" s="185"/>
      <c r="B40" s="180"/>
      <c r="C40" s="180"/>
      <c r="D40" s="171"/>
      <c r="E40" s="176"/>
      <c r="F40" s="33" t="s">
        <v>52</v>
      </c>
      <c r="G40" s="54">
        <f t="shared" ref="G40:H40" si="12">G42</f>
        <v>0</v>
      </c>
      <c r="H40" s="54">
        <f t="shared" si="12"/>
        <v>0</v>
      </c>
      <c r="I40" s="54">
        <f>I42</f>
        <v>0</v>
      </c>
      <c r="J40" s="50"/>
      <c r="K40" s="50"/>
      <c r="L40" s="50"/>
      <c r="M40" s="50"/>
    </row>
    <row r="41" spans="1:16" s="32" customFormat="1" ht="34.5">
      <c r="A41" s="185"/>
      <c r="B41" s="180"/>
      <c r="C41" s="180"/>
      <c r="D41" s="171"/>
      <c r="E41" s="176"/>
      <c r="F41" s="23" t="s">
        <v>49</v>
      </c>
      <c r="G41" s="54"/>
      <c r="H41" s="54"/>
      <c r="I41" s="54"/>
      <c r="J41" s="50"/>
      <c r="K41" s="50"/>
      <c r="L41" s="50"/>
      <c r="M41" s="50"/>
    </row>
    <row r="42" spans="1:16" s="32" customFormat="1">
      <c r="A42" s="185"/>
      <c r="B42" s="180"/>
      <c r="C42" s="180"/>
      <c r="D42" s="171"/>
      <c r="E42" s="176"/>
      <c r="F42" s="23" t="s">
        <v>50</v>
      </c>
      <c r="G42" s="54">
        <f t="shared" ref="G42:I44" si="13">+G43</f>
        <v>0</v>
      </c>
      <c r="H42" s="54">
        <f t="shared" si="13"/>
        <v>0</v>
      </c>
      <c r="I42" s="54">
        <f t="shared" si="13"/>
        <v>0</v>
      </c>
      <c r="J42" s="50"/>
      <c r="K42" s="50"/>
      <c r="L42" s="50"/>
      <c r="M42" s="50"/>
    </row>
    <row r="43" spans="1:16" s="32" customFormat="1">
      <c r="A43" s="185"/>
      <c r="B43" s="180"/>
      <c r="C43" s="180"/>
      <c r="D43" s="171"/>
      <c r="E43" s="176"/>
      <c r="F43" s="23" t="s">
        <v>51</v>
      </c>
      <c r="G43" s="54">
        <f t="shared" si="13"/>
        <v>0</v>
      </c>
      <c r="H43" s="54">
        <f t="shared" si="13"/>
        <v>0</v>
      </c>
      <c r="I43" s="54">
        <f t="shared" si="13"/>
        <v>0</v>
      </c>
      <c r="J43" s="50"/>
      <c r="K43" s="50"/>
      <c r="L43" s="50"/>
      <c r="M43" s="50"/>
    </row>
    <row r="44" spans="1:16" s="32" customFormat="1">
      <c r="A44" s="185"/>
      <c r="B44" s="180"/>
      <c r="C44" s="180"/>
      <c r="D44" s="171"/>
      <c r="E44" s="176"/>
      <c r="F44" s="23" t="s">
        <v>61</v>
      </c>
      <c r="G44" s="54">
        <f t="shared" si="13"/>
        <v>0</v>
      </c>
      <c r="H44" s="54">
        <f t="shared" si="13"/>
        <v>0</v>
      </c>
      <c r="I44" s="54">
        <f>+I45</f>
        <v>0</v>
      </c>
      <c r="J44" s="50"/>
      <c r="K44" s="50"/>
      <c r="L44" s="50"/>
      <c r="M44" s="50"/>
    </row>
    <row r="45" spans="1:16" s="32" customFormat="1" ht="34.5">
      <c r="A45" s="185"/>
      <c r="B45" s="180"/>
      <c r="C45" s="180"/>
      <c r="D45" s="171"/>
      <c r="E45" s="176"/>
      <c r="F45" s="36" t="s">
        <v>62</v>
      </c>
      <c r="G45" s="54">
        <f>G46+G47</f>
        <v>0</v>
      </c>
      <c r="H45" s="54">
        <f t="shared" ref="H45:I45" si="14">H46+H47</f>
        <v>0</v>
      </c>
      <c r="I45" s="54">
        <f t="shared" si="14"/>
        <v>0</v>
      </c>
      <c r="J45" s="51"/>
      <c r="K45" s="51"/>
      <c r="L45" s="50"/>
      <c r="M45" s="50"/>
    </row>
    <row r="46" spans="1:16" s="32" customFormat="1" ht="51.75">
      <c r="A46" s="185"/>
      <c r="B46" s="180"/>
      <c r="C46" s="180"/>
      <c r="D46" s="171"/>
      <c r="E46" s="176"/>
      <c r="F46" s="100" t="s">
        <v>63</v>
      </c>
      <c r="G46" s="87">
        <v>-23118.400000000001</v>
      </c>
      <c r="H46" s="87">
        <v>-23118.400000000001</v>
      </c>
      <c r="I46" s="87">
        <v>-23118.400000000001</v>
      </c>
      <c r="J46" s="50"/>
      <c r="K46" s="50"/>
      <c r="L46" s="50"/>
      <c r="M46" s="50"/>
    </row>
    <row r="47" spans="1:16" s="32" customFormat="1" ht="51.75">
      <c r="A47" s="185"/>
      <c r="B47" s="180"/>
      <c r="C47" s="180"/>
      <c r="D47" s="172"/>
      <c r="E47" s="175"/>
      <c r="F47" s="100" t="s">
        <v>118</v>
      </c>
      <c r="G47" s="87">
        <v>23118.400000000001</v>
      </c>
      <c r="H47" s="87">
        <v>23118.400000000001</v>
      </c>
      <c r="I47" s="87">
        <v>23118.400000000001</v>
      </c>
      <c r="J47" s="50"/>
      <c r="K47" s="50"/>
      <c r="L47" s="50"/>
      <c r="M47" s="50"/>
    </row>
    <row r="48" spans="1:16" s="32" customFormat="1">
      <c r="A48" s="185"/>
      <c r="B48" s="180"/>
      <c r="C48" s="180"/>
      <c r="D48" s="173">
        <v>1192</v>
      </c>
      <c r="E48" s="174"/>
      <c r="F48" s="127" t="s">
        <v>68</v>
      </c>
      <c r="G48" s="102">
        <f>G50+G75</f>
        <v>23863</v>
      </c>
      <c r="H48" s="102">
        <f>H50+H75</f>
        <v>89279.2</v>
      </c>
      <c r="I48" s="102">
        <f t="shared" ref="I48" si="15">I50+I75</f>
        <v>128991.6</v>
      </c>
      <c r="J48" s="85"/>
      <c r="K48" s="85"/>
      <c r="L48" s="50"/>
      <c r="M48" s="50"/>
    </row>
    <row r="49" spans="1:13" s="32" customFormat="1">
      <c r="A49" s="185"/>
      <c r="B49" s="180"/>
      <c r="C49" s="180"/>
      <c r="D49" s="172"/>
      <c r="E49" s="175"/>
      <c r="F49" s="34" t="s">
        <v>20</v>
      </c>
      <c r="G49" s="102"/>
      <c r="H49" s="102"/>
      <c r="I49" s="102"/>
      <c r="J49" s="85"/>
      <c r="K49" s="85"/>
      <c r="L49" s="50"/>
      <c r="M49" s="50"/>
    </row>
    <row r="50" spans="1:13" s="32" customFormat="1" ht="34.5">
      <c r="A50" s="185"/>
      <c r="B50" s="180"/>
      <c r="C50" s="180"/>
      <c r="D50" s="173"/>
      <c r="E50" s="174">
        <v>11006</v>
      </c>
      <c r="F50" s="35" t="s">
        <v>97</v>
      </c>
      <c r="G50" s="102">
        <f t="shared" ref="G50:H50" si="16">+G52</f>
        <v>23863</v>
      </c>
      <c r="H50" s="102">
        <f t="shared" si="16"/>
        <v>71621.2</v>
      </c>
      <c r="I50" s="102">
        <f>+I52</f>
        <v>93675.6</v>
      </c>
      <c r="J50" s="51"/>
      <c r="K50" s="50"/>
      <c r="L50" s="50"/>
      <c r="M50" s="50"/>
    </row>
    <row r="51" spans="1:13" s="32" customFormat="1">
      <c r="A51" s="185"/>
      <c r="B51" s="180"/>
      <c r="C51" s="180"/>
      <c r="D51" s="171"/>
      <c r="E51" s="176"/>
      <c r="F51" s="34" t="s">
        <v>44</v>
      </c>
      <c r="G51" s="87"/>
      <c r="H51" s="87"/>
      <c r="I51" s="87"/>
      <c r="J51" s="50"/>
      <c r="K51" s="50"/>
      <c r="L51" s="50"/>
      <c r="M51" s="50"/>
    </row>
    <row r="52" spans="1:13" s="32" customFormat="1" ht="34.5">
      <c r="A52" s="185"/>
      <c r="B52" s="180"/>
      <c r="C52" s="180"/>
      <c r="D52" s="171"/>
      <c r="E52" s="176"/>
      <c r="F52" s="33" t="s">
        <v>150</v>
      </c>
      <c r="G52" s="87">
        <f t="shared" ref="G52:H52" si="17">G54</f>
        <v>23863</v>
      </c>
      <c r="H52" s="87">
        <f t="shared" si="17"/>
        <v>71621.2</v>
      </c>
      <c r="I52" s="87">
        <f>I54</f>
        <v>93675.6</v>
      </c>
      <c r="J52" s="50"/>
      <c r="K52" s="50"/>
      <c r="L52" s="50"/>
      <c r="M52" s="50"/>
    </row>
    <row r="53" spans="1:13" s="32" customFormat="1" ht="34.5">
      <c r="A53" s="185"/>
      <c r="B53" s="180"/>
      <c r="C53" s="180"/>
      <c r="D53" s="171"/>
      <c r="E53" s="176"/>
      <c r="F53" s="23" t="s">
        <v>49</v>
      </c>
      <c r="G53" s="87"/>
      <c r="H53" s="87"/>
      <c r="I53" s="87"/>
      <c r="J53" s="50"/>
      <c r="K53" s="50"/>
      <c r="L53" s="50"/>
      <c r="M53" s="50"/>
    </row>
    <row r="54" spans="1:13" s="32" customFormat="1">
      <c r="A54" s="185"/>
      <c r="B54" s="180"/>
      <c r="C54" s="180"/>
      <c r="D54" s="171"/>
      <c r="E54" s="176"/>
      <c r="F54" s="23" t="s">
        <v>50</v>
      </c>
      <c r="G54" s="87">
        <f t="shared" ref="G54:H56" si="18">+G55</f>
        <v>23863</v>
      </c>
      <c r="H54" s="87">
        <f t="shared" si="18"/>
        <v>71621.2</v>
      </c>
      <c r="I54" s="87">
        <f t="shared" ref="I54:I55" si="19">+I55</f>
        <v>93675.6</v>
      </c>
      <c r="J54" s="50"/>
      <c r="K54" s="50"/>
      <c r="L54" s="50"/>
      <c r="M54" s="50"/>
    </row>
    <row r="55" spans="1:13" s="32" customFormat="1">
      <c r="A55" s="185"/>
      <c r="B55" s="180"/>
      <c r="C55" s="180"/>
      <c r="D55" s="171"/>
      <c r="E55" s="176"/>
      <c r="F55" s="23" t="s">
        <v>51</v>
      </c>
      <c r="G55" s="87">
        <f t="shared" si="18"/>
        <v>23863</v>
      </c>
      <c r="H55" s="87">
        <f t="shared" si="18"/>
        <v>71621.2</v>
      </c>
      <c r="I55" s="87">
        <f t="shared" si="19"/>
        <v>93675.6</v>
      </c>
      <c r="J55" s="50"/>
      <c r="K55" s="50"/>
      <c r="L55" s="50"/>
      <c r="M55" s="50"/>
    </row>
    <row r="56" spans="1:13" s="32" customFormat="1">
      <c r="A56" s="185"/>
      <c r="B56" s="180"/>
      <c r="C56" s="180"/>
      <c r="D56" s="171"/>
      <c r="E56" s="176"/>
      <c r="F56" s="23" t="s">
        <v>61</v>
      </c>
      <c r="G56" s="87">
        <f t="shared" si="18"/>
        <v>23863</v>
      </c>
      <c r="H56" s="87">
        <f t="shared" si="18"/>
        <v>71621.2</v>
      </c>
      <c r="I56" s="87">
        <f>+I57</f>
        <v>93675.6</v>
      </c>
      <c r="J56" s="50"/>
      <c r="K56" s="50"/>
      <c r="L56" s="50"/>
      <c r="M56" s="50"/>
    </row>
    <row r="57" spans="1:13" s="32" customFormat="1" ht="34.5">
      <c r="A57" s="185"/>
      <c r="B57" s="180"/>
      <c r="C57" s="180"/>
      <c r="D57" s="171"/>
      <c r="E57" s="176"/>
      <c r="F57" s="36" t="s">
        <v>62</v>
      </c>
      <c r="G57" s="87">
        <f t="shared" ref="G57:H57" si="20">G58</f>
        <v>23863</v>
      </c>
      <c r="H57" s="87">
        <f t="shared" si="20"/>
        <v>71621.2</v>
      </c>
      <c r="I57" s="87">
        <f>I58</f>
        <v>93675.6</v>
      </c>
      <c r="J57" s="51"/>
      <c r="K57" s="51"/>
      <c r="L57" s="50"/>
      <c r="M57" s="50"/>
    </row>
    <row r="58" spans="1:13" s="32" customFormat="1">
      <c r="A58" s="185"/>
      <c r="B58" s="180"/>
      <c r="C58" s="180"/>
      <c r="D58" s="171"/>
      <c r="E58" s="176"/>
      <c r="F58" s="100" t="s">
        <v>139</v>
      </c>
      <c r="G58" s="87">
        <v>23863</v>
      </c>
      <c r="H58" s="87">
        <v>71621.2</v>
      </c>
      <c r="I58" s="87">
        <f>1177.2+23544+35316+33638.4</f>
        <v>93675.6</v>
      </c>
      <c r="J58" s="105"/>
      <c r="K58" s="50"/>
      <c r="L58" s="50"/>
      <c r="M58" s="50"/>
    </row>
    <row r="59" spans="1:13" s="32" customFormat="1" ht="34.5">
      <c r="A59" s="185"/>
      <c r="B59" s="180"/>
      <c r="C59" s="180"/>
      <c r="D59" s="173"/>
      <c r="E59" s="174">
        <v>11010</v>
      </c>
      <c r="F59" s="35" t="s">
        <v>148</v>
      </c>
      <c r="G59" s="102">
        <f>+G61+G68</f>
        <v>-23863</v>
      </c>
      <c r="H59" s="102">
        <f t="shared" ref="H59:I59" si="21">+H61+H68</f>
        <v>-89279.2</v>
      </c>
      <c r="I59" s="102">
        <f t="shared" si="21"/>
        <v>-128991.6</v>
      </c>
      <c r="J59" s="51"/>
      <c r="K59" s="50"/>
      <c r="L59" s="50"/>
      <c r="M59" s="50"/>
    </row>
    <row r="60" spans="1:13" s="32" customFormat="1">
      <c r="A60" s="185"/>
      <c r="B60" s="180"/>
      <c r="C60" s="180"/>
      <c r="D60" s="171"/>
      <c r="E60" s="176"/>
      <c r="F60" s="34" t="s">
        <v>44</v>
      </c>
      <c r="G60" s="87"/>
      <c r="H60" s="87"/>
      <c r="I60" s="87"/>
      <c r="J60" s="50"/>
      <c r="K60" s="50"/>
      <c r="L60" s="50"/>
      <c r="M60" s="50"/>
    </row>
    <row r="61" spans="1:13" s="32" customFormat="1" ht="34.5">
      <c r="A61" s="185"/>
      <c r="B61" s="180"/>
      <c r="C61" s="180"/>
      <c r="D61" s="171"/>
      <c r="E61" s="176"/>
      <c r="F61" s="33" t="s">
        <v>150</v>
      </c>
      <c r="G61" s="87">
        <f t="shared" ref="G61:H61" si="22">G63</f>
        <v>-25023</v>
      </c>
      <c r="H61" s="87">
        <f t="shared" si="22"/>
        <v>-90439.2</v>
      </c>
      <c r="I61" s="87">
        <f>I63</f>
        <v>-130151.6</v>
      </c>
      <c r="J61" s="50"/>
      <c r="K61" s="50"/>
      <c r="L61" s="50"/>
      <c r="M61" s="50"/>
    </row>
    <row r="62" spans="1:13" s="32" customFormat="1" ht="34.5">
      <c r="A62" s="185"/>
      <c r="B62" s="180"/>
      <c r="C62" s="180"/>
      <c r="D62" s="171"/>
      <c r="E62" s="176"/>
      <c r="F62" s="23" t="s">
        <v>49</v>
      </c>
      <c r="G62" s="87"/>
      <c r="H62" s="87"/>
      <c r="I62" s="87"/>
      <c r="J62" s="50"/>
      <c r="K62" s="50"/>
      <c r="L62" s="50"/>
      <c r="M62" s="50"/>
    </row>
    <row r="63" spans="1:13" s="32" customFormat="1">
      <c r="A63" s="185"/>
      <c r="B63" s="180"/>
      <c r="C63" s="180"/>
      <c r="D63" s="171"/>
      <c r="E63" s="176"/>
      <c r="F63" s="23" t="s">
        <v>50</v>
      </c>
      <c r="G63" s="87">
        <f t="shared" ref="G63:I65" si="23">+G64</f>
        <v>-25023</v>
      </c>
      <c r="H63" s="87">
        <f t="shared" si="23"/>
        <v>-90439.2</v>
      </c>
      <c r="I63" s="87">
        <f t="shared" si="23"/>
        <v>-130151.6</v>
      </c>
      <c r="J63" s="50"/>
      <c r="K63" s="50"/>
      <c r="L63" s="50"/>
      <c r="M63" s="50"/>
    </row>
    <row r="64" spans="1:13" s="32" customFormat="1">
      <c r="A64" s="185"/>
      <c r="B64" s="180"/>
      <c r="C64" s="180"/>
      <c r="D64" s="171"/>
      <c r="E64" s="176"/>
      <c r="F64" s="23" t="s">
        <v>51</v>
      </c>
      <c r="G64" s="87">
        <f t="shared" si="23"/>
        <v>-25023</v>
      </c>
      <c r="H64" s="87">
        <f t="shared" si="23"/>
        <v>-90439.2</v>
      </c>
      <c r="I64" s="87">
        <f t="shared" si="23"/>
        <v>-130151.6</v>
      </c>
      <c r="J64" s="50"/>
      <c r="K64" s="50"/>
      <c r="L64" s="50"/>
      <c r="M64" s="50"/>
    </row>
    <row r="65" spans="1:13" s="32" customFormat="1" ht="34.5">
      <c r="A65" s="185"/>
      <c r="B65" s="180"/>
      <c r="C65" s="180"/>
      <c r="D65" s="171"/>
      <c r="E65" s="176"/>
      <c r="F65" s="23" t="s">
        <v>103</v>
      </c>
      <c r="G65" s="87">
        <f t="shared" si="23"/>
        <v>-25023</v>
      </c>
      <c r="H65" s="87">
        <f t="shared" si="23"/>
        <v>-90439.2</v>
      </c>
      <c r="I65" s="87">
        <f>+I66</f>
        <v>-130151.6</v>
      </c>
      <c r="J65" s="50"/>
      <c r="K65" s="50"/>
      <c r="L65" s="50"/>
      <c r="M65" s="50"/>
    </row>
    <row r="66" spans="1:13" s="32" customFormat="1" ht="34.5">
      <c r="A66" s="185"/>
      <c r="B66" s="180"/>
      <c r="C66" s="180"/>
      <c r="D66" s="171"/>
      <c r="E66" s="176"/>
      <c r="F66" s="36" t="s">
        <v>104</v>
      </c>
      <c r="G66" s="87">
        <f t="shared" ref="G66:H66" si="24">G67</f>
        <v>-25023</v>
      </c>
      <c r="H66" s="87">
        <f t="shared" si="24"/>
        <v>-90439.2</v>
      </c>
      <c r="I66" s="87">
        <f>I67</f>
        <v>-130151.6</v>
      </c>
      <c r="J66" s="51"/>
      <c r="K66" s="51"/>
      <c r="L66" s="50"/>
      <c r="M66" s="50"/>
    </row>
    <row r="67" spans="1:13" s="32" customFormat="1">
      <c r="A67" s="185"/>
      <c r="B67" s="180"/>
      <c r="C67" s="180"/>
      <c r="D67" s="171"/>
      <c r="E67" s="176"/>
      <c r="F67" s="100" t="s">
        <v>105</v>
      </c>
      <c r="G67" s="87">
        <f>-(G50+G75+G68)</f>
        <v>-25023</v>
      </c>
      <c r="H67" s="87">
        <f t="shared" ref="H67" si="25">-(H50+H75+H68)</f>
        <v>-90439.2</v>
      </c>
      <c r="I67" s="87">
        <f>-(I50+I75+I68)</f>
        <v>-130151.6</v>
      </c>
      <c r="J67" s="105"/>
      <c r="K67" s="50"/>
      <c r="L67" s="50"/>
      <c r="M67" s="50"/>
    </row>
    <row r="68" spans="1:13" s="32" customFormat="1">
      <c r="A68" s="185"/>
      <c r="B68" s="180"/>
      <c r="C68" s="180"/>
      <c r="D68" s="171"/>
      <c r="E68" s="134"/>
      <c r="F68" s="33" t="s">
        <v>156</v>
      </c>
      <c r="G68" s="87">
        <f t="shared" ref="G68:H68" si="26">G70</f>
        <v>1160</v>
      </c>
      <c r="H68" s="87">
        <f t="shared" si="26"/>
        <v>1160</v>
      </c>
      <c r="I68" s="87">
        <f>I70</f>
        <v>1160</v>
      </c>
      <c r="J68" s="50"/>
      <c r="K68" s="50"/>
      <c r="L68" s="50"/>
      <c r="M68" s="50"/>
    </row>
    <row r="69" spans="1:13" s="32" customFormat="1" ht="34.5">
      <c r="A69" s="185"/>
      <c r="B69" s="180"/>
      <c r="C69" s="180"/>
      <c r="D69" s="171"/>
      <c r="E69" s="134"/>
      <c r="F69" s="23" t="s">
        <v>49</v>
      </c>
      <c r="G69" s="87"/>
      <c r="H69" s="87"/>
      <c r="I69" s="87"/>
      <c r="J69" s="50"/>
      <c r="K69" s="50"/>
      <c r="L69" s="50"/>
      <c r="M69" s="50"/>
    </row>
    <row r="70" spans="1:13" s="32" customFormat="1">
      <c r="A70" s="185"/>
      <c r="B70" s="180"/>
      <c r="C70" s="180"/>
      <c r="D70" s="171"/>
      <c r="E70" s="134"/>
      <c r="F70" s="23" t="s">
        <v>50</v>
      </c>
      <c r="G70" s="87">
        <f t="shared" ref="G70:I72" si="27">+G71</f>
        <v>1160</v>
      </c>
      <c r="H70" s="87">
        <f t="shared" si="27"/>
        <v>1160</v>
      </c>
      <c r="I70" s="87">
        <f t="shared" si="27"/>
        <v>1160</v>
      </c>
      <c r="J70" s="50"/>
      <c r="K70" s="50"/>
      <c r="L70" s="50"/>
      <c r="M70" s="50"/>
    </row>
    <row r="71" spans="1:13" s="32" customFormat="1">
      <c r="A71" s="185"/>
      <c r="B71" s="180"/>
      <c r="C71" s="180"/>
      <c r="D71" s="171"/>
      <c r="E71" s="134"/>
      <c r="F71" s="23" t="s">
        <v>51</v>
      </c>
      <c r="G71" s="87">
        <f t="shared" si="27"/>
        <v>1160</v>
      </c>
      <c r="H71" s="87">
        <f t="shared" si="27"/>
        <v>1160</v>
      </c>
      <c r="I71" s="87">
        <f t="shared" si="27"/>
        <v>1160</v>
      </c>
      <c r="J71" s="50"/>
      <c r="K71" s="50"/>
      <c r="L71" s="50"/>
      <c r="M71" s="50"/>
    </row>
    <row r="72" spans="1:13" s="32" customFormat="1" ht="34.5">
      <c r="A72" s="185"/>
      <c r="B72" s="180"/>
      <c r="C72" s="180"/>
      <c r="D72" s="171"/>
      <c r="E72" s="134"/>
      <c r="F72" s="23" t="s">
        <v>103</v>
      </c>
      <c r="G72" s="87">
        <f t="shared" si="27"/>
        <v>1160</v>
      </c>
      <c r="H72" s="87">
        <f t="shared" si="27"/>
        <v>1160</v>
      </c>
      <c r="I72" s="87">
        <f>+I73</f>
        <v>1160</v>
      </c>
      <c r="J72" s="50"/>
      <c r="K72" s="50"/>
      <c r="L72" s="50"/>
      <c r="M72" s="50"/>
    </row>
    <row r="73" spans="1:13" s="32" customFormat="1" ht="34.5">
      <c r="A73" s="185"/>
      <c r="B73" s="180"/>
      <c r="C73" s="180"/>
      <c r="D73" s="171"/>
      <c r="E73" s="134"/>
      <c r="F73" s="36" t="s">
        <v>104</v>
      </c>
      <c r="G73" s="87">
        <f t="shared" ref="G73:H73" si="28">G74</f>
        <v>1160</v>
      </c>
      <c r="H73" s="87">
        <f t="shared" si="28"/>
        <v>1160</v>
      </c>
      <c r="I73" s="87">
        <f>I74</f>
        <v>1160</v>
      </c>
      <c r="J73" s="51"/>
      <c r="K73" s="51"/>
      <c r="L73" s="50"/>
      <c r="M73" s="50"/>
    </row>
    <row r="74" spans="1:13" s="32" customFormat="1">
      <c r="A74" s="185"/>
      <c r="B74" s="180"/>
      <c r="C74" s="180"/>
      <c r="D74" s="172"/>
      <c r="E74" s="134"/>
      <c r="F74" s="100" t="s">
        <v>105</v>
      </c>
      <c r="G74" s="87">
        <v>1160</v>
      </c>
      <c r="H74" s="87">
        <v>1160</v>
      </c>
      <c r="I74" s="87">
        <v>1160</v>
      </c>
      <c r="J74" s="105"/>
      <c r="K74" s="50"/>
      <c r="L74" s="50"/>
      <c r="M74" s="50"/>
    </row>
    <row r="75" spans="1:13" s="32" customFormat="1" ht="69">
      <c r="A75" s="185"/>
      <c r="B75" s="180"/>
      <c r="C75" s="180"/>
      <c r="D75" s="173"/>
      <c r="E75" s="174">
        <v>11022</v>
      </c>
      <c r="F75" s="35" t="s">
        <v>158</v>
      </c>
      <c r="G75" s="102">
        <f t="shared" ref="G75:H75" si="29">G77+G84+G91+G98+G105+G112+G119+G126+G133+G140+G147</f>
        <v>0</v>
      </c>
      <c r="H75" s="102">
        <f t="shared" si="29"/>
        <v>17658</v>
      </c>
      <c r="I75" s="102">
        <f>I77+I84+I91+I98+I105+I112+I119+I126+I133+I140+I147</f>
        <v>35316</v>
      </c>
      <c r="J75" s="51"/>
      <c r="K75" s="50"/>
      <c r="L75" s="50"/>
      <c r="M75" s="50"/>
    </row>
    <row r="76" spans="1:13" s="32" customFormat="1">
      <c r="A76" s="185"/>
      <c r="B76" s="180"/>
      <c r="C76" s="180"/>
      <c r="D76" s="171"/>
      <c r="E76" s="176"/>
      <c r="F76" s="34" t="s">
        <v>44</v>
      </c>
      <c r="G76" s="87"/>
      <c r="H76" s="87"/>
      <c r="I76" s="87"/>
      <c r="J76" s="50"/>
      <c r="K76" s="50"/>
      <c r="L76" s="50"/>
      <c r="M76" s="50"/>
    </row>
    <row r="77" spans="1:13" s="32" customFormat="1" ht="34.5">
      <c r="A77" s="185"/>
      <c r="B77" s="180"/>
      <c r="C77" s="180"/>
      <c r="D77" s="171"/>
      <c r="E77" s="176"/>
      <c r="F77" s="33" t="s">
        <v>102</v>
      </c>
      <c r="G77" s="54">
        <f t="shared" ref="G77:H77" si="30">G79</f>
        <v>0</v>
      </c>
      <c r="H77" s="54">
        <f t="shared" si="30"/>
        <v>4414.5</v>
      </c>
      <c r="I77" s="87">
        <f>I79</f>
        <v>8829</v>
      </c>
      <c r="J77" s="50"/>
      <c r="K77" s="50"/>
      <c r="L77" s="50"/>
      <c r="M77" s="50"/>
    </row>
    <row r="78" spans="1:13" s="32" customFormat="1" ht="34.5">
      <c r="A78" s="185"/>
      <c r="B78" s="180"/>
      <c r="C78" s="180"/>
      <c r="D78" s="171"/>
      <c r="E78" s="176"/>
      <c r="F78" s="23" t="s">
        <v>49</v>
      </c>
      <c r="G78" s="54"/>
      <c r="H78" s="54"/>
      <c r="I78" s="87"/>
      <c r="J78" s="50"/>
      <c r="K78" s="50"/>
      <c r="L78" s="50"/>
      <c r="M78" s="50"/>
    </row>
    <row r="79" spans="1:13" s="32" customFormat="1">
      <c r="A79" s="185"/>
      <c r="B79" s="180"/>
      <c r="C79" s="180"/>
      <c r="D79" s="171"/>
      <c r="E79" s="176"/>
      <c r="F79" s="23" t="s">
        <v>50</v>
      </c>
      <c r="G79" s="54">
        <f t="shared" ref="G79:I81" si="31">+G80</f>
        <v>0</v>
      </c>
      <c r="H79" s="54">
        <f t="shared" si="31"/>
        <v>4414.5</v>
      </c>
      <c r="I79" s="87">
        <f t="shared" si="31"/>
        <v>8829</v>
      </c>
      <c r="J79" s="50"/>
      <c r="K79" s="50"/>
      <c r="L79" s="50"/>
      <c r="M79" s="50"/>
    </row>
    <row r="80" spans="1:13" s="32" customFormat="1">
      <c r="A80" s="185"/>
      <c r="B80" s="180"/>
      <c r="C80" s="180"/>
      <c r="D80" s="171"/>
      <c r="E80" s="176"/>
      <c r="F80" s="23" t="s">
        <v>51</v>
      </c>
      <c r="G80" s="54">
        <f t="shared" si="31"/>
        <v>0</v>
      </c>
      <c r="H80" s="54">
        <f t="shared" si="31"/>
        <v>4414.5</v>
      </c>
      <c r="I80" s="87">
        <f t="shared" si="31"/>
        <v>8829</v>
      </c>
      <c r="J80" s="50"/>
      <c r="K80" s="50"/>
      <c r="L80" s="50"/>
      <c r="M80" s="50"/>
    </row>
    <row r="81" spans="1:13" s="32" customFormat="1" ht="34.5">
      <c r="A81" s="185"/>
      <c r="B81" s="180"/>
      <c r="C81" s="180"/>
      <c r="D81" s="171"/>
      <c r="E81" s="176"/>
      <c r="F81" s="23" t="s">
        <v>103</v>
      </c>
      <c r="G81" s="54">
        <f t="shared" si="31"/>
        <v>0</v>
      </c>
      <c r="H81" s="54">
        <f t="shared" si="31"/>
        <v>4414.5</v>
      </c>
      <c r="I81" s="87">
        <f>+I82</f>
        <v>8829</v>
      </c>
      <c r="J81" s="50"/>
      <c r="K81" s="50"/>
      <c r="L81" s="50"/>
      <c r="M81" s="50"/>
    </row>
    <row r="82" spans="1:13" s="32" customFormat="1" ht="34.5">
      <c r="A82" s="185"/>
      <c r="B82" s="180"/>
      <c r="C82" s="180"/>
      <c r="D82" s="171"/>
      <c r="E82" s="176"/>
      <c r="F82" s="36" t="s">
        <v>104</v>
      </c>
      <c r="G82" s="54">
        <f t="shared" ref="G82:H82" si="32">G83</f>
        <v>0</v>
      </c>
      <c r="H82" s="54">
        <f t="shared" si="32"/>
        <v>4414.5</v>
      </c>
      <c r="I82" s="87">
        <f>I83</f>
        <v>8829</v>
      </c>
      <c r="J82" s="51"/>
      <c r="K82" s="51"/>
      <c r="L82" s="50"/>
      <c r="M82" s="50"/>
    </row>
    <row r="83" spans="1:13" s="32" customFormat="1">
      <c r="A83" s="185"/>
      <c r="B83" s="180"/>
      <c r="C83" s="180"/>
      <c r="D83" s="171"/>
      <c r="E83" s="176"/>
      <c r="F83" s="100" t="s">
        <v>105</v>
      </c>
      <c r="G83" s="54"/>
      <c r="H83" s="54">
        <v>4414.5</v>
      </c>
      <c r="I83" s="87">
        <v>8829</v>
      </c>
      <c r="J83" s="105"/>
      <c r="K83" s="50"/>
      <c r="L83" s="50"/>
      <c r="M83" s="50"/>
    </row>
    <row r="84" spans="1:13" s="32" customFormat="1">
      <c r="A84" s="185"/>
      <c r="B84" s="180"/>
      <c r="C84" s="180"/>
      <c r="D84" s="171"/>
      <c r="E84" s="176"/>
      <c r="F84" s="33" t="s">
        <v>106</v>
      </c>
      <c r="G84" s="54">
        <f t="shared" ref="G84:H84" si="33">G86</f>
        <v>0</v>
      </c>
      <c r="H84" s="54">
        <f t="shared" si="33"/>
        <v>775</v>
      </c>
      <c r="I84" s="87">
        <f>I86</f>
        <v>1550</v>
      </c>
      <c r="J84" s="50"/>
      <c r="K84" s="50"/>
      <c r="L84" s="50"/>
      <c r="M84" s="50"/>
    </row>
    <row r="85" spans="1:13" s="32" customFormat="1" ht="34.5">
      <c r="A85" s="185"/>
      <c r="B85" s="180"/>
      <c r="C85" s="180"/>
      <c r="D85" s="171"/>
      <c r="E85" s="176"/>
      <c r="F85" s="23" t="s">
        <v>49</v>
      </c>
      <c r="G85" s="54"/>
      <c r="H85" s="54"/>
      <c r="I85" s="87"/>
      <c r="J85" s="50"/>
      <c r="K85" s="50"/>
      <c r="L85" s="50"/>
      <c r="M85" s="50"/>
    </row>
    <row r="86" spans="1:13" s="32" customFormat="1">
      <c r="A86" s="185"/>
      <c r="B86" s="180"/>
      <c r="C86" s="180"/>
      <c r="D86" s="171"/>
      <c r="E86" s="176"/>
      <c r="F86" s="23" t="s">
        <v>50</v>
      </c>
      <c r="G86" s="54">
        <f t="shared" ref="G86:I88" si="34">+G87</f>
        <v>0</v>
      </c>
      <c r="H86" s="54">
        <f t="shared" si="34"/>
        <v>775</v>
      </c>
      <c r="I86" s="87">
        <f t="shared" si="34"/>
        <v>1550</v>
      </c>
      <c r="J86" s="50"/>
      <c r="K86" s="50"/>
      <c r="L86" s="50"/>
      <c r="M86" s="50"/>
    </row>
    <row r="87" spans="1:13" s="32" customFormat="1">
      <c r="A87" s="185"/>
      <c r="B87" s="180"/>
      <c r="C87" s="180"/>
      <c r="D87" s="171"/>
      <c r="E87" s="176"/>
      <c r="F87" s="23" t="s">
        <v>51</v>
      </c>
      <c r="G87" s="54">
        <f t="shared" si="34"/>
        <v>0</v>
      </c>
      <c r="H87" s="54">
        <f t="shared" si="34"/>
        <v>775</v>
      </c>
      <c r="I87" s="87">
        <f t="shared" si="34"/>
        <v>1550</v>
      </c>
      <c r="J87" s="50"/>
      <c r="K87" s="50"/>
      <c r="L87" s="50"/>
      <c r="M87" s="50"/>
    </row>
    <row r="88" spans="1:13" s="32" customFormat="1" ht="34.5">
      <c r="A88" s="185"/>
      <c r="B88" s="180"/>
      <c r="C88" s="180"/>
      <c r="D88" s="171"/>
      <c r="E88" s="176"/>
      <c r="F88" s="23" t="s">
        <v>103</v>
      </c>
      <c r="G88" s="54">
        <f t="shared" si="34"/>
        <v>0</v>
      </c>
      <c r="H88" s="54">
        <f t="shared" si="34"/>
        <v>775</v>
      </c>
      <c r="I88" s="87">
        <f>+I89</f>
        <v>1550</v>
      </c>
      <c r="J88" s="50"/>
      <c r="K88" s="50"/>
      <c r="L88" s="50"/>
      <c r="M88" s="50"/>
    </row>
    <row r="89" spans="1:13" s="32" customFormat="1" ht="34.5">
      <c r="A89" s="185"/>
      <c r="B89" s="180"/>
      <c r="C89" s="180"/>
      <c r="D89" s="171"/>
      <c r="E89" s="176"/>
      <c r="F89" s="36" t="s">
        <v>104</v>
      </c>
      <c r="G89" s="54">
        <f t="shared" ref="G89:H89" si="35">G90</f>
        <v>0</v>
      </c>
      <c r="H89" s="54">
        <f t="shared" si="35"/>
        <v>775</v>
      </c>
      <c r="I89" s="87">
        <f>I90</f>
        <v>1550</v>
      </c>
      <c r="J89" s="51"/>
      <c r="K89" s="51"/>
      <c r="L89" s="50"/>
      <c r="M89" s="50"/>
    </row>
    <row r="90" spans="1:13" s="32" customFormat="1">
      <c r="A90" s="185"/>
      <c r="B90" s="180"/>
      <c r="C90" s="180"/>
      <c r="D90" s="171"/>
      <c r="E90" s="176"/>
      <c r="F90" s="99" t="s">
        <v>105</v>
      </c>
      <c r="G90" s="54"/>
      <c r="H90" s="54">
        <v>775</v>
      </c>
      <c r="I90" s="87">
        <v>1550</v>
      </c>
      <c r="J90" s="125"/>
      <c r="K90" s="50"/>
      <c r="L90" s="50"/>
      <c r="M90" s="50"/>
    </row>
    <row r="91" spans="1:13" s="32" customFormat="1">
      <c r="A91" s="185"/>
      <c r="B91" s="180"/>
      <c r="C91" s="180"/>
      <c r="D91" s="171"/>
      <c r="E91" s="176"/>
      <c r="F91" s="33" t="s">
        <v>107</v>
      </c>
      <c r="G91" s="54">
        <f t="shared" ref="G91:H91" si="36">G93</f>
        <v>0</v>
      </c>
      <c r="H91" s="54">
        <f t="shared" si="36"/>
        <v>1697.2</v>
      </c>
      <c r="I91" s="87">
        <f>I93</f>
        <v>3394.3</v>
      </c>
      <c r="J91" s="50"/>
      <c r="K91" s="50"/>
      <c r="L91" s="50"/>
      <c r="M91" s="50"/>
    </row>
    <row r="92" spans="1:13" s="32" customFormat="1" ht="34.5">
      <c r="A92" s="185"/>
      <c r="B92" s="180"/>
      <c r="C92" s="180"/>
      <c r="D92" s="171"/>
      <c r="E92" s="176"/>
      <c r="F92" s="23" t="s">
        <v>49</v>
      </c>
      <c r="G92" s="54"/>
      <c r="H92" s="54"/>
      <c r="I92" s="87"/>
      <c r="J92" s="50"/>
      <c r="K92" s="50"/>
      <c r="L92" s="50"/>
      <c r="M92" s="50"/>
    </row>
    <row r="93" spans="1:13" s="32" customFormat="1">
      <c r="A93" s="185"/>
      <c r="B93" s="180"/>
      <c r="C93" s="180"/>
      <c r="D93" s="171"/>
      <c r="E93" s="176"/>
      <c r="F93" s="23" t="s">
        <v>50</v>
      </c>
      <c r="G93" s="54">
        <f t="shared" ref="G93:I95" si="37">+G94</f>
        <v>0</v>
      </c>
      <c r="H93" s="54">
        <f t="shared" si="37"/>
        <v>1697.2</v>
      </c>
      <c r="I93" s="87">
        <f t="shared" si="37"/>
        <v>3394.3</v>
      </c>
      <c r="J93" s="50"/>
      <c r="K93" s="50"/>
      <c r="L93" s="50"/>
      <c r="M93" s="50"/>
    </row>
    <row r="94" spans="1:13" s="32" customFormat="1">
      <c r="A94" s="185"/>
      <c r="B94" s="180"/>
      <c r="C94" s="180"/>
      <c r="D94" s="171"/>
      <c r="E94" s="176"/>
      <c r="F94" s="23" t="s">
        <v>51</v>
      </c>
      <c r="G94" s="54">
        <f t="shared" si="37"/>
        <v>0</v>
      </c>
      <c r="H94" s="54">
        <f t="shared" si="37"/>
        <v>1697.2</v>
      </c>
      <c r="I94" s="87">
        <f t="shared" si="37"/>
        <v>3394.3</v>
      </c>
      <c r="J94" s="50"/>
      <c r="K94" s="50"/>
      <c r="L94" s="50"/>
      <c r="M94" s="50"/>
    </row>
    <row r="95" spans="1:13" s="32" customFormat="1" ht="34.5">
      <c r="A95" s="185"/>
      <c r="B95" s="180"/>
      <c r="C95" s="180"/>
      <c r="D95" s="171"/>
      <c r="E95" s="176"/>
      <c r="F95" s="23" t="s">
        <v>103</v>
      </c>
      <c r="G95" s="54">
        <f t="shared" si="37"/>
        <v>0</v>
      </c>
      <c r="H95" s="54">
        <f t="shared" si="37"/>
        <v>1697.2</v>
      </c>
      <c r="I95" s="87">
        <f>+I96</f>
        <v>3394.3</v>
      </c>
      <c r="J95" s="50"/>
      <c r="K95" s="50"/>
      <c r="L95" s="50"/>
      <c r="M95" s="50"/>
    </row>
    <row r="96" spans="1:13" s="32" customFormat="1" ht="34.5">
      <c r="A96" s="185"/>
      <c r="B96" s="180"/>
      <c r="C96" s="180"/>
      <c r="D96" s="171"/>
      <c r="E96" s="176"/>
      <c r="F96" s="36" t="s">
        <v>104</v>
      </c>
      <c r="G96" s="54">
        <f t="shared" ref="G96:H96" si="38">G97</f>
        <v>0</v>
      </c>
      <c r="H96" s="54">
        <f t="shared" si="38"/>
        <v>1697.2</v>
      </c>
      <c r="I96" s="87">
        <f>I97</f>
        <v>3394.3</v>
      </c>
      <c r="J96" s="51"/>
      <c r="K96" s="51"/>
      <c r="L96" s="50"/>
      <c r="M96" s="50"/>
    </row>
    <row r="97" spans="1:13" s="32" customFormat="1">
      <c r="A97" s="185"/>
      <c r="B97" s="180"/>
      <c r="C97" s="180"/>
      <c r="D97" s="171"/>
      <c r="E97" s="176"/>
      <c r="F97" s="99" t="s">
        <v>105</v>
      </c>
      <c r="G97" s="54"/>
      <c r="H97" s="54">
        <v>1697.2</v>
      </c>
      <c r="I97" s="87">
        <v>3394.3</v>
      </c>
      <c r="J97" s="105"/>
      <c r="K97" s="50"/>
      <c r="L97" s="50"/>
      <c r="M97" s="50"/>
    </row>
    <row r="98" spans="1:13" s="32" customFormat="1">
      <c r="A98" s="185"/>
      <c r="B98" s="180"/>
      <c r="C98" s="180"/>
      <c r="D98" s="171"/>
      <c r="E98" s="176"/>
      <c r="F98" s="33" t="s">
        <v>108</v>
      </c>
      <c r="G98" s="54">
        <f t="shared" ref="G98:H98" si="39">G100</f>
        <v>0</v>
      </c>
      <c r="H98" s="54">
        <f t="shared" si="39"/>
        <v>1442</v>
      </c>
      <c r="I98" s="87">
        <f>I100</f>
        <v>2884</v>
      </c>
      <c r="J98" s="50"/>
      <c r="K98" s="50"/>
      <c r="L98" s="50"/>
      <c r="M98" s="50"/>
    </row>
    <row r="99" spans="1:13" s="32" customFormat="1" ht="34.5">
      <c r="A99" s="185"/>
      <c r="B99" s="180"/>
      <c r="C99" s="180"/>
      <c r="D99" s="171"/>
      <c r="E99" s="176"/>
      <c r="F99" s="23" t="s">
        <v>49</v>
      </c>
      <c r="G99" s="54"/>
      <c r="H99" s="54"/>
      <c r="I99" s="87"/>
      <c r="J99" s="50"/>
      <c r="K99" s="50"/>
      <c r="L99" s="50"/>
      <c r="M99" s="50"/>
    </row>
    <row r="100" spans="1:13" s="32" customFormat="1">
      <c r="A100" s="185"/>
      <c r="B100" s="180"/>
      <c r="C100" s="180"/>
      <c r="D100" s="171"/>
      <c r="E100" s="176"/>
      <c r="F100" s="23" t="s">
        <v>50</v>
      </c>
      <c r="G100" s="54">
        <f t="shared" ref="G100:I102" si="40">+G101</f>
        <v>0</v>
      </c>
      <c r="H100" s="54">
        <f t="shared" si="40"/>
        <v>1442</v>
      </c>
      <c r="I100" s="87">
        <f t="shared" si="40"/>
        <v>2884</v>
      </c>
      <c r="J100" s="50"/>
      <c r="K100" s="50"/>
      <c r="L100" s="50"/>
      <c r="M100" s="50"/>
    </row>
    <row r="101" spans="1:13" s="32" customFormat="1">
      <c r="A101" s="185"/>
      <c r="B101" s="180"/>
      <c r="C101" s="180"/>
      <c r="D101" s="171"/>
      <c r="E101" s="176"/>
      <c r="F101" s="23" t="s">
        <v>51</v>
      </c>
      <c r="G101" s="54">
        <f t="shared" si="40"/>
        <v>0</v>
      </c>
      <c r="H101" s="54">
        <f t="shared" si="40"/>
        <v>1442</v>
      </c>
      <c r="I101" s="87">
        <f t="shared" si="40"/>
        <v>2884</v>
      </c>
      <c r="J101" s="50"/>
      <c r="K101" s="50"/>
      <c r="L101" s="50"/>
      <c r="M101" s="50"/>
    </row>
    <row r="102" spans="1:13" s="32" customFormat="1" ht="34.5">
      <c r="A102" s="185"/>
      <c r="B102" s="180"/>
      <c r="C102" s="180"/>
      <c r="D102" s="171"/>
      <c r="E102" s="176"/>
      <c r="F102" s="23" t="s">
        <v>103</v>
      </c>
      <c r="G102" s="54">
        <f t="shared" si="40"/>
        <v>0</v>
      </c>
      <c r="H102" s="54">
        <f t="shared" si="40"/>
        <v>1442</v>
      </c>
      <c r="I102" s="87">
        <f>+I103</f>
        <v>2884</v>
      </c>
      <c r="J102" s="50"/>
      <c r="K102" s="50"/>
      <c r="L102" s="50"/>
      <c r="M102" s="50"/>
    </row>
    <row r="103" spans="1:13" s="32" customFormat="1" ht="34.5">
      <c r="A103" s="185"/>
      <c r="B103" s="180"/>
      <c r="C103" s="180"/>
      <c r="D103" s="171"/>
      <c r="E103" s="176"/>
      <c r="F103" s="36" t="s">
        <v>104</v>
      </c>
      <c r="G103" s="54">
        <f t="shared" ref="G103:H103" si="41">G104</f>
        <v>0</v>
      </c>
      <c r="H103" s="54">
        <f t="shared" si="41"/>
        <v>1442</v>
      </c>
      <c r="I103" s="87">
        <f>I104</f>
        <v>2884</v>
      </c>
      <c r="J103" s="51"/>
      <c r="K103" s="51"/>
      <c r="L103" s="50"/>
      <c r="M103" s="50"/>
    </row>
    <row r="104" spans="1:13" s="32" customFormat="1">
      <c r="A104" s="185"/>
      <c r="B104" s="180"/>
      <c r="C104" s="180"/>
      <c r="D104" s="171"/>
      <c r="E104" s="176"/>
      <c r="F104" s="99" t="s">
        <v>105</v>
      </c>
      <c r="G104" s="54"/>
      <c r="H104" s="54">
        <v>1442</v>
      </c>
      <c r="I104" s="87">
        <v>2884</v>
      </c>
      <c r="J104" s="125"/>
      <c r="K104" s="50"/>
      <c r="L104" s="50"/>
      <c r="M104" s="50"/>
    </row>
    <row r="105" spans="1:13" s="32" customFormat="1">
      <c r="A105" s="185"/>
      <c r="B105" s="180"/>
      <c r="C105" s="180"/>
      <c r="D105" s="171"/>
      <c r="E105" s="176"/>
      <c r="F105" s="33" t="s">
        <v>109</v>
      </c>
      <c r="G105" s="54">
        <f t="shared" ref="G105:H105" si="42">G107</f>
        <v>0</v>
      </c>
      <c r="H105" s="54">
        <f t="shared" si="42"/>
        <v>961.4</v>
      </c>
      <c r="I105" s="87">
        <f>I107</f>
        <v>1922.8</v>
      </c>
      <c r="J105" s="50"/>
      <c r="K105" s="50"/>
      <c r="L105" s="50"/>
      <c r="M105" s="50"/>
    </row>
    <row r="106" spans="1:13" s="32" customFormat="1" ht="34.5">
      <c r="A106" s="185"/>
      <c r="B106" s="180"/>
      <c r="C106" s="180"/>
      <c r="D106" s="171"/>
      <c r="E106" s="176"/>
      <c r="F106" s="23" t="s">
        <v>49</v>
      </c>
      <c r="G106" s="54"/>
      <c r="H106" s="54"/>
      <c r="I106" s="87"/>
      <c r="J106" s="50"/>
      <c r="K106" s="50"/>
      <c r="L106" s="50"/>
      <c r="M106" s="50"/>
    </row>
    <row r="107" spans="1:13" s="32" customFormat="1">
      <c r="A107" s="185"/>
      <c r="B107" s="180"/>
      <c r="C107" s="180"/>
      <c r="D107" s="171"/>
      <c r="E107" s="176"/>
      <c r="F107" s="23" t="s">
        <v>50</v>
      </c>
      <c r="G107" s="54">
        <f t="shared" ref="G107:I109" si="43">+G108</f>
        <v>0</v>
      </c>
      <c r="H107" s="54">
        <f t="shared" si="43"/>
        <v>961.4</v>
      </c>
      <c r="I107" s="87">
        <f t="shared" si="43"/>
        <v>1922.8</v>
      </c>
      <c r="J107" s="50"/>
      <c r="K107" s="50"/>
      <c r="L107" s="50"/>
      <c r="M107" s="50"/>
    </row>
    <row r="108" spans="1:13" s="32" customFormat="1">
      <c r="A108" s="185"/>
      <c r="B108" s="180"/>
      <c r="C108" s="180"/>
      <c r="D108" s="171"/>
      <c r="E108" s="176"/>
      <c r="F108" s="23" t="s">
        <v>51</v>
      </c>
      <c r="G108" s="54">
        <f t="shared" si="43"/>
        <v>0</v>
      </c>
      <c r="H108" s="54">
        <f t="shared" si="43"/>
        <v>961.4</v>
      </c>
      <c r="I108" s="87">
        <f t="shared" si="43"/>
        <v>1922.8</v>
      </c>
      <c r="J108" s="50"/>
      <c r="K108" s="50"/>
      <c r="L108" s="50"/>
      <c r="M108" s="50"/>
    </row>
    <row r="109" spans="1:13" s="32" customFormat="1" ht="34.5">
      <c r="A109" s="185"/>
      <c r="B109" s="180"/>
      <c r="C109" s="180"/>
      <c r="D109" s="171"/>
      <c r="E109" s="176"/>
      <c r="F109" s="23" t="s">
        <v>103</v>
      </c>
      <c r="G109" s="54">
        <f t="shared" si="43"/>
        <v>0</v>
      </c>
      <c r="H109" s="54">
        <f t="shared" si="43"/>
        <v>961.4</v>
      </c>
      <c r="I109" s="87">
        <f>+I110</f>
        <v>1922.8</v>
      </c>
      <c r="J109" s="50"/>
      <c r="K109" s="50"/>
      <c r="L109" s="50"/>
      <c r="M109" s="50"/>
    </row>
    <row r="110" spans="1:13" s="32" customFormat="1" ht="34.5">
      <c r="A110" s="185"/>
      <c r="B110" s="180"/>
      <c r="C110" s="180"/>
      <c r="D110" s="171"/>
      <c r="E110" s="176"/>
      <c r="F110" s="36" t="s">
        <v>104</v>
      </c>
      <c r="G110" s="54">
        <f t="shared" ref="G110:H110" si="44">G111</f>
        <v>0</v>
      </c>
      <c r="H110" s="54">
        <f t="shared" si="44"/>
        <v>961.4</v>
      </c>
      <c r="I110" s="87">
        <f>I111</f>
        <v>1922.8</v>
      </c>
      <c r="J110" s="51"/>
      <c r="K110" s="51"/>
      <c r="L110" s="50"/>
      <c r="M110" s="50"/>
    </row>
    <row r="111" spans="1:13" s="32" customFormat="1">
      <c r="A111" s="185"/>
      <c r="B111" s="180"/>
      <c r="C111" s="180"/>
      <c r="D111" s="171"/>
      <c r="E111" s="176"/>
      <c r="F111" s="99" t="s">
        <v>105</v>
      </c>
      <c r="G111" s="54"/>
      <c r="H111" s="54">
        <v>961.4</v>
      </c>
      <c r="I111" s="87">
        <v>1922.8</v>
      </c>
      <c r="J111" s="105"/>
      <c r="K111" s="50"/>
      <c r="L111" s="50"/>
      <c r="M111" s="50"/>
    </row>
    <row r="112" spans="1:13" s="32" customFormat="1">
      <c r="A112" s="185"/>
      <c r="B112" s="180"/>
      <c r="C112" s="180"/>
      <c r="D112" s="171"/>
      <c r="E112" s="176"/>
      <c r="F112" s="33" t="s">
        <v>110</v>
      </c>
      <c r="G112" s="54">
        <f t="shared" ref="G112:H112" si="45">G114</f>
        <v>0</v>
      </c>
      <c r="H112" s="54">
        <f t="shared" si="45"/>
        <v>3384.4</v>
      </c>
      <c r="I112" s="87">
        <f>I114</f>
        <v>6768.9</v>
      </c>
      <c r="J112" s="50"/>
      <c r="K112" s="50"/>
      <c r="L112" s="50"/>
      <c r="M112" s="50"/>
    </row>
    <row r="113" spans="1:13" s="32" customFormat="1" ht="34.5">
      <c r="A113" s="185"/>
      <c r="B113" s="180"/>
      <c r="C113" s="180"/>
      <c r="D113" s="171"/>
      <c r="E113" s="176"/>
      <c r="F113" s="23" t="s">
        <v>49</v>
      </c>
      <c r="G113" s="54"/>
      <c r="H113" s="54"/>
      <c r="I113" s="87"/>
      <c r="J113" s="50"/>
      <c r="K113" s="50"/>
      <c r="L113" s="50"/>
      <c r="M113" s="50"/>
    </row>
    <row r="114" spans="1:13" s="32" customFormat="1">
      <c r="A114" s="185"/>
      <c r="B114" s="180"/>
      <c r="C114" s="180"/>
      <c r="D114" s="171"/>
      <c r="E114" s="176"/>
      <c r="F114" s="23" t="s">
        <v>50</v>
      </c>
      <c r="G114" s="54">
        <f t="shared" ref="G114:I116" si="46">+G115</f>
        <v>0</v>
      </c>
      <c r="H114" s="54">
        <f t="shared" si="46"/>
        <v>3384.4</v>
      </c>
      <c r="I114" s="87">
        <f t="shared" si="46"/>
        <v>6768.9</v>
      </c>
      <c r="J114" s="50"/>
      <c r="K114" s="50"/>
      <c r="L114" s="50"/>
      <c r="M114" s="50"/>
    </row>
    <row r="115" spans="1:13" s="32" customFormat="1">
      <c r="A115" s="185"/>
      <c r="B115" s="180"/>
      <c r="C115" s="180"/>
      <c r="D115" s="171"/>
      <c r="E115" s="176"/>
      <c r="F115" s="23" t="s">
        <v>51</v>
      </c>
      <c r="G115" s="54">
        <f t="shared" si="46"/>
        <v>0</v>
      </c>
      <c r="H115" s="54">
        <f t="shared" si="46"/>
        <v>3384.4</v>
      </c>
      <c r="I115" s="87">
        <f t="shared" si="46"/>
        <v>6768.9</v>
      </c>
      <c r="J115" s="50"/>
      <c r="K115" s="50"/>
      <c r="L115" s="50"/>
      <c r="M115" s="50"/>
    </row>
    <row r="116" spans="1:13" s="32" customFormat="1" ht="34.5">
      <c r="A116" s="185"/>
      <c r="B116" s="180"/>
      <c r="C116" s="180"/>
      <c r="D116" s="171"/>
      <c r="E116" s="176"/>
      <c r="F116" s="23" t="s">
        <v>103</v>
      </c>
      <c r="G116" s="54">
        <f t="shared" si="46"/>
        <v>0</v>
      </c>
      <c r="H116" s="54">
        <f t="shared" si="46"/>
        <v>3384.4</v>
      </c>
      <c r="I116" s="87">
        <f>+I117</f>
        <v>6768.9</v>
      </c>
      <c r="J116" s="50"/>
      <c r="K116" s="50"/>
      <c r="L116" s="50"/>
      <c r="M116" s="50"/>
    </row>
    <row r="117" spans="1:13" s="32" customFormat="1" ht="34.5">
      <c r="A117" s="185"/>
      <c r="B117" s="180"/>
      <c r="C117" s="180"/>
      <c r="D117" s="171"/>
      <c r="E117" s="176"/>
      <c r="F117" s="36" t="s">
        <v>104</v>
      </c>
      <c r="G117" s="54">
        <f t="shared" ref="G117:H117" si="47">G118</f>
        <v>0</v>
      </c>
      <c r="H117" s="54">
        <f t="shared" si="47"/>
        <v>3384.4</v>
      </c>
      <c r="I117" s="87">
        <f>I118</f>
        <v>6768.9</v>
      </c>
      <c r="J117" s="51"/>
      <c r="K117" s="51"/>
      <c r="L117" s="50"/>
      <c r="M117" s="50"/>
    </row>
    <row r="118" spans="1:13" s="32" customFormat="1">
      <c r="A118" s="185"/>
      <c r="B118" s="180"/>
      <c r="C118" s="180"/>
      <c r="D118" s="171"/>
      <c r="E118" s="176"/>
      <c r="F118" s="99" t="s">
        <v>105</v>
      </c>
      <c r="G118" s="54"/>
      <c r="H118" s="54">
        <v>3384.4</v>
      </c>
      <c r="I118" s="87">
        <v>6768.9</v>
      </c>
      <c r="J118" s="105"/>
      <c r="K118" s="50"/>
      <c r="L118" s="50"/>
      <c r="M118" s="50"/>
    </row>
    <row r="119" spans="1:13" s="32" customFormat="1">
      <c r="A119" s="185"/>
      <c r="B119" s="180"/>
      <c r="C119" s="180"/>
      <c r="D119" s="171"/>
      <c r="E119" s="176"/>
      <c r="F119" s="33" t="s">
        <v>111</v>
      </c>
      <c r="G119" s="54">
        <f t="shared" ref="G119:H119" si="48">G121</f>
        <v>0</v>
      </c>
      <c r="H119" s="54">
        <f t="shared" si="48"/>
        <v>1461.7</v>
      </c>
      <c r="I119" s="87">
        <f>I121</f>
        <v>2923.4</v>
      </c>
      <c r="J119" s="50"/>
      <c r="K119" s="50"/>
      <c r="L119" s="50"/>
      <c r="M119" s="50"/>
    </row>
    <row r="120" spans="1:13" s="32" customFormat="1" ht="34.5">
      <c r="A120" s="185"/>
      <c r="B120" s="180"/>
      <c r="C120" s="180"/>
      <c r="D120" s="171"/>
      <c r="E120" s="176"/>
      <c r="F120" s="23" t="s">
        <v>49</v>
      </c>
      <c r="G120" s="54"/>
      <c r="H120" s="54"/>
      <c r="I120" s="87"/>
      <c r="J120" s="50"/>
      <c r="K120" s="50"/>
      <c r="L120" s="50"/>
      <c r="M120" s="50"/>
    </row>
    <row r="121" spans="1:13" s="32" customFormat="1">
      <c r="A121" s="185"/>
      <c r="B121" s="180"/>
      <c r="C121" s="180"/>
      <c r="D121" s="171"/>
      <c r="E121" s="176"/>
      <c r="F121" s="23" t="s">
        <v>50</v>
      </c>
      <c r="G121" s="54">
        <f t="shared" ref="G121:I123" si="49">+G122</f>
        <v>0</v>
      </c>
      <c r="H121" s="54">
        <f t="shared" si="49"/>
        <v>1461.7</v>
      </c>
      <c r="I121" s="87">
        <f t="shared" si="49"/>
        <v>2923.4</v>
      </c>
      <c r="J121" s="50"/>
      <c r="K121" s="50"/>
      <c r="L121" s="50"/>
      <c r="M121" s="50"/>
    </row>
    <row r="122" spans="1:13" s="32" customFormat="1">
      <c r="A122" s="185"/>
      <c r="B122" s="180"/>
      <c r="C122" s="180"/>
      <c r="D122" s="171"/>
      <c r="E122" s="176"/>
      <c r="F122" s="23" t="s">
        <v>51</v>
      </c>
      <c r="G122" s="54">
        <f t="shared" si="49"/>
        <v>0</v>
      </c>
      <c r="H122" s="54">
        <f t="shared" si="49"/>
        <v>1461.7</v>
      </c>
      <c r="I122" s="87">
        <f t="shared" si="49"/>
        <v>2923.4</v>
      </c>
      <c r="J122" s="50"/>
      <c r="K122" s="50"/>
      <c r="L122" s="50"/>
      <c r="M122" s="50"/>
    </row>
    <row r="123" spans="1:13" s="32" customFormat="1" ht="34.5">
      <c r="A123" s="185"/>
      <c r="B123" s="180"/>
      <c r="C123" s="180"/>
      <c r="D123" s="171"/>
      <c r="E123" s="176"/>
      <c r="F123" s="23" t="s">
        <v>103</v>
      </c>
      <c r="G123" s="54">
        <f t="shared" si="49"/>
        <v>0</v>
      </c>
      <c r="H123" s="54">
        <f t="shared" si="49"/>
        <v>1461.7</v>
      </c>
      <c r="I123" s="87">
        <f>+I124</f>
        <v>2923.4</v>
      </c>
      <c r="J123" s="50"/>
      <c r="K123" s="50"/>
      <c r="L123" s="50"/>
      <c r="M123" s="50"/>
    </row>
    <row r="124" spans="1:13" s="32" customFormat="1" ht="34.5">
      <c r="A124" s="185"/>
      <c r="B124" s="180"/>
      <c r="C124" s="180"/>
      <c r="D124" s="171"/>
      <c r="E124" s="176"/>
      <c r="F124" s="36" t="s">
        <v>104</v>
      </c>
      <c r="G124" s="54">
        <f t="shared" ref="G124:H124" si="50">G125</f>
        <v>0</v>
      </c>
      <c r="H124" s="54">
        <f t="shared" si="50"/>
        <v>1461.7</v>
      </c>
      <c r="I124" s="87">
        <f>I125</f>
        <v>2923.4</v>
      </c>
      <c r="J124" s="51"/>
      <c r="K124" s="51"/>
      <c r="L124" s="50"/>
      <c r="M124" s="50"/>
    </row>
    <row r="125" spans="1:13" s="32" customFormat="1">
      <c r="A125" s="185"/>
      <c r="B125" s="180"/>
      <c r="C125" s="180"/>
      <c r="D125" s="171"/>
      <c r="E125" s="176"/>
      <c r="F125" s="99" t="s">
        <v>105</v>
      </c>
      <c r="G125" s="54"/>
      <c r="H125" s="54">
        <v>1461.7</v>
      </c>
      <c r="I125" s="87">
        <v>2923.4</v>
      </c>
      <c r="J125" s="105"/>
      <c r="K125" s="50"/>
      <c r="L125" s="50"/>
      <c r="M125" s="50"/>
    </row>
    <row r="126" spans="1:13" s="32" customFormat="1">
      <c r="A126" s="185"/>
      <c r="B126" s="180"/>
      <c r="C126" s="180"/>
      <c r="D126" s="171"/>
      <c r="E126" s="176"/>
      <c r="F126" s="33" t="s">
        <v>112</v>
      </c>
      <c r="G126" s="54">
        <f t="shared" ref="G126:H126" si="51">G128</f>
        <v>0</v>
      </c>
      <c r="H126" s="54">
        <f t="shared" si="51"/>
        <v>1324.4</v>
      </c>
      <c r="I126" s="87">
        <f>I128</f>
        <v>2648.7</v>
      </c>
      <c r="J126" s="50"/>
      <c r="K126" s="50"/>
      <c r="L126" s="50"/>
      <c r="M126" s="50"/>
    </row>
    <row r="127" spans="1:13" s="32" customFormat="1" ht="34.5">
      <c r="A127" s="185"/>
      <c r="B127" s="180"/>
      <c r="C127" s="180"/>
      <c r="D127" s="171"/>
      <c r="E127" s="176"/>
      <c r="F127" s="23" t="s">
        <v>49</v>
      </c>
      <c r="G127" s="54"/>
      <c r="H127" s="54"/>
      <c r="I127" s="87"/>
      <c r="J127" s="50"/>
      <c r="K127" s="50"/>
      <c r="L127" s="50"/>
      <c r="M127" s="50"/>
    </row>
    <row r="128" spans="1:13" s="32" customFormat="1">
      <c r="A128" s="185"/>
      <c r="B128" s="180"/>
      <c r="C128" s="180"/>
      <c r="D128" s="171"/>
      <c r="E128" s="176"/>
      <c r="F128" s="23" t="s">
        <v>50</v>
      </c>
      <c r="G128" s="54">
        <f t="shared" ref="G128:I130" si="52">+G129</f>
        <v>0</v>
      </c>
      <c r="H128" s="54">
        <f t="shared" si="52"/>
        <v>1324.4</v>
      </c>
      <c r="I128" s="87">
        <f t="shared" si="52"/>
        <v>2648.7</v>
      </c>
      <c r="J128" s="50"/>
      <c r="K128" s="50"/>
      <c r="L128" s="50"/>
      <c r="M128" s="50"/>
    </row>
    <row r="129" spans="1:13" s="32" customFormat="1">
      <c r="A129" s="185"/>
      <c r="B129" s="180"/>
      <c r="C129" s="180"/>
      <c r="D129" s="171"/>
      <c r="E129" s="176"/>
      <c r="F129" s="23" t="s">
        <v>51</v>
      </c>
      <c r="G129" s="54">
        <f t="shared" si="52"/>
        <v>0</v>
      </c>
      <c r="H129" s="54">
        <f t="shared" si="52"/>
        <v>1324.4</v>
      </c>
      <c r="I129" s="87">
        <f t="shared" si="52"/>
        <v>2648.7</v>
      </c>
      <c r="J129" s="50"/>
      <c r="K129" s="50"/>
      <c r="L129" s="50"/>
      <c r="M129" s="50"/>
    </row>
    <row r="130" spans="1:13" s="32" customFormat="1" ht="34.5">
      <c r="A130" s="185"/>
      <c r="B130" s="180"/>
      <c r="C130" s="180"/>
      <c r="D130" s="171"/>
      <c r="E130" s="176"/>
      <c r="F130" s="23" t="s">
        <v>103</v>
      </c>
      <c r="G130" s="54">
        <f t="shared" si="52"/>
        <v>0</v>
      </c>
      <c r="H130" s="54">
        <f t="shared" si="52"/>
        <v>1324.4</v>
      </c>
      <c r="I130" s="87">
        <f>+I131</f>
        <v>2648.7</v>
      </c>
      <c r="J130" s="50"/>
      <c r="K130" s="50"/>
      <c r="L130" s="50"/>
      <c r="M130" s="50"/>
    </row>
    <row r="131" spans="1:13" s="32" customFormat="1" ht="34.5">
      <c r="A131" s="185"/>
      <c r="B131" s="180"/>
      <c r="C131" s="180"/>
      <c r="D131" s="171"/>
      <c r="E131" s="176"/>
      <c r="F131" s="36" t="s">
        <v>104</v>
      </c>
      <c r="G131" s="54">
        <f t="shared" ref="G131:H131" si="53">G132</f>
        <v>0</v>
      </c>
      <c r="H131" s="54">
        <f t="shared" si="53"/>
        <v>1324.4</v>
      </c>
      <c r="I131" s="31">
        <f>I132</f>
        <v>2648.7</v>
      </c>
      <c r="J131" s="51"/>
      <c r="K131" s="51"/>
      <c r="L131" s="50"/>
      <c r="M131" s="50"/>
    </row>
    <row r="132" spans="1:13" s="32" customFormat="1">
      <c r="A132" s="185"/>
      <c r="B132" s="180"/>
      <c r="C132" s="180"/>
      <c r="D132" s="171"/>
      <c r="E132" s="176"/>
      <c r="F132" s="99" t="s">
        <v>105</v>
      </c>
      <c r="G132" s="54"/>
      <c r="H132" s="54">
        <v>1324.4</v>
      </c>
      <c r="I132" s="106">
        <v>2648.7</v>
      </c>
      <c r="J132" s="105"/>
      <c r="K132" s="50"/>
      <c r="L132" s="50"/>
      <c r="M132" s="50"/>
    </row>
    <row r="133" spans="1:13" s="32" customFormat="1">
      <c r="A133" s="185"/>
      <c r="B133" s="180"/>
      <c r="C133" s="180"/>
      <c r="D133" s="171"/>
      <c r="E133" s="176"/>
      <c r="F133" s="33" t="s">
        <v>113</v>
      </c>
      <c r="G133" s="54">
        <f t="shared" ref="G133:H133" si="54">G135</f>
        <v>0</v>
      </c>
      <c r="H133" s="54">
        <f t="shared" si="54"/>
        <v>657.2</v>
      </c>
      <c r="I133" s="106">
        <f>I135</f>
        <v>1314.5</v>
      </c>
      <c r="J133" s="50"/>
      <c r="K133" s="50"/>
      <c r="L133" s="50"/>
      <c r="M133" s="50"/>
    </row>
    <row r="134" spans="1:13" s="32" customFormat="1" ht="34.5">
      <c r="A134" s="185"/>
      <c r="B134" s="180"/>
      <c r="C134" s="180"/>
      <c r="D134" s="171"/>
      <c r="E134" s="176"/>
      <c r="F134" s="23" t="s">
        <v>49</v>
      </c>
      <c r="G134" s="54"/>
      <c r="H134" s="54"/>
      <c r="I134" s="106"/>
      <c r="J134" s="50"/>
      <c r="K134" s="50"/>
      <c r="L134" s="50"/>
      <c r="M134" s="50"/>
    </row>
    <row r="135" spans="1:13" s="32" customFormat="1">
      <c r="A135" s="185"/>
      <c r="B135" s="180"/>
      <c r="C135" s="180"/>
      <c r="D135" s="171"/>
      <c r="E135" s="176"/>
      <c r="F135" s="23" t="s">
        <v>50</v>
      </c>
      <c r="G135" s="54">
        <f t="shared" ref="G135:I137" si="55">+G136</f>
        <v>0</v>
      </c>
      <c r="H135" s="54">
        <f t="shared" si="55"/>
        <v>657.2</v>
      </c>
      <c r="I135" s="106">
        <f t="shared" si="55"/>
        <v>1314.5</v>
      </c>
      <c r="J135" s="50"/>
      <c r="K135" s="50"/>
      <c r="L135" s="50"/>
      <c r="M135" s="50"/>
    </row>
    <row r="136" spans="1:13" s="32" customFormat="1">
      <c r="A136" s="185"/>
      <c r="B136" s="180"/>
      <c r="C136" s="180"/>
      <c r="D136" s="171"/>
      <c r="E136" s="176"/>
      <c r="F136" s="23" t="s">
        <v>51</v>
      </c>
      <c r="G136" s="54">
        <f t="shared" si="55"/>
        <v>0</v>
      </c>
      <c r="H136" s="54">
        <f t="shared" si="55"/>
        <v>657.2</v>
      </c>
      <c r="I136" s="106">
        <f t="shared" si="55"/>
        <v>1314.5</v>
      </c>
      <c r="J136" s="50"/>
      <c r="K136" s="50"/>
      <c r="L136" s="50"/>
      <c r="M136" s="50"/>
    </row>
    <row r="137" spans="1:13" s="32" customFormat="1" ht="34.5">
      <c r="A137" s="185"/>
      <c r="B137" s="180"/>
      <c r="C137" s="180"/>
      <c r="D137" s="171"/>
      <c r="E137" s="176"/>
      <c r="F137" s="23" t="s">
        <v>103</v>
      </c>
      <c r="G137" s="54">
        <f t="shared" si="55"/>
        <v>0</v>
      </c>
      <c r="H137" s="54">
        <f t="shared" si="55"/>
        <v>657.2</v>
      </c>
      <c r="I137" s="106">
        <f>+I138</f>
        <v>1314.5</v>
      </c>
      <c r="J137" s="50"/>
      <c r="K137" s="50"/>
      <c r="L137" s="50"/>
      <c r="M137" s="50"/>
    </row>
    <row r="138" spans="1:13" s="32" customFormat="1" ht="34.5">
      <c r="A138" s="185"/>
      <c r="B138" s="180"/>
      <c r="C138" s="180"/>
      <c r="D138" s="171"/>
      <c r="E138" s="176"/>
      <c r="F138" s="36" t="s">
        <v>104</v>
      </c>
      <c r="G138" s="54">
        <f t="shared" ref="G138:H138" si="56">G139</f>
        <v>0</v>
      </c>
      <c r="H138" s="54">
        <f t="shared" si="56"/>
        <v>657.2</v>
      </c>
      <c r="I138" s="107">
        <f>I139</f>
        <v>1314.5</v>
      </c>
      <c r="J138" s="51"/>
      <c r="K138" s="51"/>
      <c r="L138" s="50"/>
      <c r="M138" s="50"/>
    </row>
    <row r="139" spans="1:13" s="32" customFormat="1">
      <c r="A139" s="185"/>
      <c r="B139" s="180"/>
      <c r="C139" s="180"/>
      <c r="D139" s="171"/>
      <c r="E139" s="176"/>
      <c r="F139" s="99" t="s">
        <v>105</v>
      </c>
      <c r="G139" s="54"/>
      <c r="H139" s="54">
        <v>657.2</v>
      </c>
      <c r="I139" s="106">
        <v>1314.5</v>
      </c>
      <c r="J139" s="105"/>
      <c r="K139" s="50"/>
      <c r="L139" s="50"/>
      <c r="M139" s="50"/>
    </row>
    <row r="140" spans="1:13" s="32" customFormat="1">
      <c r="A140" s="185"/>
      <c r="B140" s="180"/>
      <c r="C140" s="180"/>
      <c r="D140" s="171"/>
      <c r="E140" s="176"/>
      <c r="F140" s="33" t="s">
        <v>114</v>
      </c>
      <c r="G140" s="54">
        <f t="shared" ref="G140:H140" si="57">G142</f>
        <v>0</v>
      </c>
      <c r="H140" s="54">
        <f t="shared" si="57"/>
        <v>431.6</v>
      </c>
      <c r="I140" s="106">
        <f>I142</f>
        <v>863.3</v>
      </c>
      <c r="J140" s="50"/>
      <c r="K140" s="50"/>
      <c r="L140" s="50"/>
      <c r="M140" s="50"/>
    </row>
    <row r="141" spans="1:13" s="32" customFormat="1" ht="34.5">
      <c r="A141" s="185"/>
      <c r="B141" s="180"/>
      <c r="C141" s="180"/>
      <c r="D141" s="171"/>
      <c r="E141" s="176"/>
      <c r="F141" s="23" t="s">
        <v>49</v>
      </c>
      <c r="G141" s="54"/>
      <c r="H141" s="54"/>
      <c r="I141" s="106"/>
      <c r="J141" s="50"/>
      <c r="K141" s="50"/>
      <c r="L141" s="50"/>
      <c r="M141" s="50"/>
    </row>
    <row r="142" spans="1:13" s="32" customFormat="1">
      <c r="A142" s="185"/>
      <c r="B142" s="180"/>
      <c r="C142" s="180"/>
      <c r="D142" s="171"/>
      <c r="E142" s="176"/>
      <c r="F142" s="23" t="s">
        <v>50</v>
      </c>
      <c r="G142" s="54">
        <f t="shared" ref="G142:I144" si="58">+G143</f>
        <v>0</v>
      </c>
      <c r="H142" s="54">
        <f t="shared" si="58"/>
        <v>431.6</v>
      </c>
      <c r="I142" s="106">
        <f t="shared" si="58"/>
        <v>863.3</v>
      </c>
      <c r="J142" s="50"/>
      <c r="K142" s="50"/>
      <c r="L142" s="50"/>
      <c r="M142" s="50"/>
    </row>
    <row r="143" spans="1:13" s="32" customFormat="1">
      <c r="A143" s="185"/>
      <c r="B143" s="180"/>
      <c r="C143" s="180"/>
      <c r="D143" s="171"/>
      <c r="E143" s="176"/>
      <c r="F143" s="23" t="s">
        <v>51</v>
      </c>
      <c r="G143" s="54">
        <f t="shared" si="58"/>
        <v>0</v>
      </c>
      <c r="H143" s="54">
        <f t="shared" si="58"/>
        <v>431.6</v>
      </c>
      <c r="I143" s="106">
        <f t="shared" si="58"/>
        <v>863.3</v>
      </c>
      <c r="J143" s="50"/>
      <c r="K143" s="50"/>
      <c r="L143" s="50"/>
      <c r="M143" s="50"/>
    </row>
    <row r="144" spans="1:13" s="32" customFormat="1" ht="34.5">
      <c r="A144" s="185"/>
      <c r="B144" s="180"/>
      <c r="C144" s="180"/>
      <c r="D144" s="171"/>
      <c r="E144" s="176"/>
      <c r="F144" s="23" t="s">
        <v>103</v>
      </c>
      <c r="G144" s="54">
        <f t="shared" si="58"/>
        <v>0</v>
      </c>
      <c r="H144" s="54">
        <f t="shared" si="58"/>
        <v>431.6</v>
      </c>
      <c r="I144" s="106">
        <f>+I145</f>
        <v>863.3</v>
      </c>
      <c r="J144" s="50"/>
      <c r="K144" s="50"/>
      <c r="L144" s="50"/>
      <c r="M144" s="50"/>
    </row>
    <row r="145" spans="1:13" s="32" customFormat="1" ht="34.5">
      <c r="A145" s="185"/>
      <c r="B145" s="180"/>
      <c r="C145" s="180"/>
      <c r="D145" s="171"/>
      <c r="E145" s="176"/>
      <c r="F145" s="36" t="s">
        <v>104</v>
      </c>
      <c r="G145" s="54">
        <f t="shared" ref="G145:H145" si="59">G146</f>
        <v>0</v>
      </c>
      <c r="H145" s="54">
        <f t="shared" si="59"/>
        <v>431.6</v>
      </c>
      <c r="I145" s="107">
        <f>I146</f>
        <v>863.3</v>
      </c>
      <c r="J145" s="51"/>
      <c r="K145" s="51"/>
      <c r="L145" s="50"/>
      <c r="M145" s="50"/>
    </row>
    <row r="146" spans="1:13" s="32" customFormat="1">
      <c r="A146" s="185"/>
      <c r="B146" s="180"/>
      <c r="C146" s="180"/>
      <c r="D146" s="171"/>
      <c r="E146" s="176"/>
      <c r="F146" s="99" t="s">
        <v>105</v>
      </c>
      <c r="G146" s="54"/>
      <c r="H146" s="54">
        <v>431.6</v>
      </c>
      <c r="I146" s="106">
        <v>863.3</v>
      </c>
      <c r="J146" s="105"/>
      <c r="K146" s="50"/>
      <c r="L146" s="50"/>
      <c r="M146" s="50"/>
    </row>
    <row r="147" spans="1:13" s="32" customFormat="1">
      <c r="A147" s="185"/>
      <c r="B147" s="180"/>
      <c r="C147" s="180"/>
      <c r="D147" s="171"/>
      <c r="E147" s="176"/>
      <c r="F147" s="33" t="s">
        <v>115</v>
      </c>
      <c r="G147" s="54">
        <f t="shared" ref="G147:H147" si="60">G149</f>
        <v>0</v>
      </c>
      <c r="H147" s="54">
        <f t="shared" si="60"/>
        <v>1108.5999999999999</v>
      </c>
      <c r="I147" s="106">
        <f>I149</f>
        <v>2217.1</v>
      </c>
      <c r="J147" s="50"/>
      <c r="K147" s="50"/>
      <c r="L147" s="50"/>
      <c r="M147" s="50"/>
    </row>
    <row r="148" spans="1:13" s="32" customFormat="1" ht="34.5">
      <c r="A148" s="185"/>
      <c r="B148" s="180"/>
      <c r="C148" s="180"/>
      <c r="D148" s="171"/>
      <c r="E148" s="176"/>
      <c r="F148" s="23" t="s">
        <v>49</v>
      </c>
      <c r="G148" s="54"/>
      <c r="H148" s="54"/>
      <c r="I148" s="106"/>
      <c r="J148" s="50"/>
      <c r="K148" s="50"/>
      <c r="L148" s="50"/>
      <c r="M148" s="50"/>
    </row>
    <row r="149" spans="1:13" s="32" customFormat="1">
      <c r="A149" s="185"/>
      <c r="B149" s="180"/>
      <c r="C149" s="180"/>
      <c r="D149" s="171"/>
      <c r="E149" s="176"/>
      <c r="F149" s="23" t="s">
        <v>50</v>
      </c>
      <c r="G149" s="54">
        <f t="shared" ref="G149:I151" si="61">+G150</f>
        <v>0</v>
      </c>
      <c r="H149" s="54">
        <f t="shared" si="61"/>
        <v>1108.5999999999999</v>
      </c>
      <c r="I149" s="106">
        <f t="shared" si="61"/>
        <v>2217.1</v>
      </c>
      <c r="J149" s="50"/>
      <c r="K149" s="50"/>
      <c r="L149" s="50"/>
      <c r="M149" s="50"/>
    </row>
    <row r="150" spans="1:13" s="32" customFormat="1">
      <c r="A150" s="185"/>
      <c r="B150" s="180"/>
      <c r="C150" s="180"/>
      <c r="D150" s="171"/>
      <c r="E150" s="176"/>
      <c r="F150" s="23" t="s">
        <v>51</v>
      </c>
      <c r="G150" s="54">
        <f t="shared" si="61"/>
        <v>0</v>
      </c>
      <c r="H150" s="54">
        <f t="shared" si="61"/>
        <v>1108.5999999999999</v>
      </c>
      <c r="I150" s="106">
        <f t="shared" si="61"/>
        <v>2217.1</v>
      </c>
      <c r="J150" s="50"/>
      <c r="K150" s="50"/>
      <c r="L150" s="50"/>
      <c r="M150" s="50"/>
    </row>
    <row r="151" spans="1:13" s="32" customFormat="1" ht="34.5">
      <c r="A151" s="185"/>
      <c r="B151" s="180"/>
      <c r="C151" s="180"/>
      <c r="D151" s="171"/>
      <c r="E151" s="176"/>
      <c r="F151" s="23" t="s">
        <v>103</v>
      </c>
      <c r="G151" s="54">
        <f t="shared" si="61"/>
        <v>0</v>
      </c>
      <c r="H151" s="54">
        <f t="shared" si="61"/>
        <v>1108.5999999999999</v>
      </c>
      <c r="I151" s="106">
        <f>+I152</f>
        <v>2217.1</v>
      </c>
      <c r="J151" s="50"/>
      <c r="K151" s="50"/>
      <c r="L151" s="50"/>
      <c r="M151" s="50"/>
    </row>
    <row r="152" spans="1:13" s="32" customFormat="1" ht="34.5">
      <c r="A152" s="185"/>
      <c r="B152" s="180"/>
      <c r="C152" s="180"/>
      <c r="D152" s="171"/>
      <c r="E152" s="176"/>
      <c r="F152" s="36" t="s">
        <v>104</v>
      </c>
      <c r="G152" s="54">
        <f t="shared" ref="G152:H152" si="62">G153</f>
        <v>0</v>
      </c>
      <c r="H152" s="54">
        <f t="shared" si="62"/>
        <v>1108.5999999999999</v>
      </c>
      <c r="I152" s="107">
        <f>I153</f>
        <v>2217.1</v>
      </c>
      <c r="J152" s="51"/>
      <c r="K152" s="51"/>
      <c r="L152" s="50"/>
      <c r="M152" s="50"/>
    </row>
    <row r="153" spans="1:13" s="32" customFormat="1">
      <c r="A153" s="185"/>
      <c r="B153" s="180"/>
      <c r="C153" s="180"/>
      <c r="D153" s="171"/>
      <c r="E153" s="176"/>
      <c r="F153" s="99" t="s">
        <v>105</v>
      </c>
      <c r="G153" s="54">
        <v>0</v>
      </c>
      <c r="H153" s="54">
        <v>1108.5999999999999</v>
      </c>
      <c r="I153" s="106">
        <v>2217.1</v>
      </c>
      <c r="J153" s="50"/>
      <c r="K153" s="50"/>
      <c r="L153" s="50"/>
      <c r="M153" s="50"/>
    </row>
    <row r="154" spans="1:13" s="32" customFormat="1" ht="34.5">
      <c r="A154" s="185"/>
      <c r="B154" s="180"/>
      <c r="C154" s="180"/>
      <c r="D154" s="183">
        <v>1193</v>
      </c>
      <c r="E154" s="174"/>
      <c r="F154" s="127" t="s">
        <v>144</v>
      </c>
      <c r="G154" s="102">
        <f t="shared" ref="G154:H154" si="63">G156</f>
        <v>0</v>
      </c>
      <c r="H154" s="102">
        <f t="shared" si="63"/>
        <v>2308.6999999999998</v>
      </c>
      <c r="I154" s="102">
        <f>I156</f>
        <v>4617.3</v>
      </c>
      <c r="J154" s="85"/>
      <c r="K154" s="85"/>
      <c r="L154" s="50"/>
      <c r="M154" s="50"/>
    </row>
    <row r="155" spans="1:13" s="32" customFormat="1">
      <c r="A155" s="185"/>
      <c r="B155" s="180"/>
      <c r="C155" s="180"/>
      <c r="D155" s="183"/>
      <c r="E155" s="175"/>
      <c r="F155" s="34" t="s">
        <v>20</v>
      </c>
      <c r="G155" s="102"/>
      <c r="H155" s="102"/>
      <c r="I155" s="102"/>
      <c r="J155" s="85"/>
      <c r="K155" s="85"/>
      <c r="L155" s="50"/>
      <c r="M155" s="50"/>
    </row>
    <row r="156" spans="1:13" s="32" customFormat="1" ht="86.25">
      <c r="A156" s="185"/>
      <c r="B156" s="180"/>
      <c r="C156" s="180"/>
      <c r="D156" s="171"/>
      <c r="E156" s="174">
        <v>11004</v>
      </c>
      <c r="F156" s="35" t="s">
        <v>143</v>
      </c>
      <c r="G156" s="102">
        <f t="shared" ref="G156:H156" si="64">+G157</f>
        <v>0</v>
      </c>
      <c r="H156" s="102">
        <f t="shared" si="64"/>
        <v>2308.6999999999998</v>
      </c>
      <c r="I156" s="102">
        <f>+I157</f>
        <v>4617.3</v>
      </c>
      <c r="J156" s="51"/>
      <c r="K156" s="50"/>
      <c r="L156" s="50"/>
      <c r="M156" s="50"/>
    </row>
    <row r="157" spans="1:13" s="32" customFormat="1" ht="34.5">
      <c r="A157" s="185"/>
      <c r="B157" s="180"/>
      <c r="C157" s="180"/>
      <c r="D157" s="171"/>
      <c r="E157" s="176"/>
      <c r="F157" s="33" t="s">
        <v>52</v>
      </c>
      <c r="G157" s="54">
        <f t="shared" ref="G157:H157" si="65">G159</f>
        <v>0</v>
      </c>
      <c r="H157" s="87">
        <f t="shared" si="65"/>
        <v>2308.6999999999998</v>
      </c>
      <c r="I157" s="87">
        <f>I159</f>
        <v>4617.3</v>
      </c>
      <c r="J157" s="50"/>
      <c r="K157" s="50"/>
      <c r="L157" s="50"/>
      <c r="M157" s="50"/>
    </row>
    <row r="158" spans="1:13" s="32" customFormat="1" ht="34.5">
      <c r="A158" s="185"/>
      <c r="B158" s="180"/>
      <c r="C158" s="180"/>
      <c r="D158" s="171"/>
      <c r="E158" s="176"/>
      <c r="F158" s="23" t="s">
        <v>49</v>
      </c>
      <c r="G158" s="54"/>
      <c r="H158" s="87"/>
      <c r="I158" s="87"/>
      <c r="J158" s="50"/>
      <c r="K158" s="50"/>
      <c r="L158" s="50"/>
      <c r="M158" s="50"/>
    </row>
    <row r="159" spans="1:13" s="32" customFormat="1">
      <c r="A159" s="185"/>
      <c r="B159" s="180"/>
      <c r="C159" s="180"/>
      <c r="D159" s="171"/>
      <c r="E159" s="176"/>
      <c r="F159" s="23" t="s">
        <v>50</v>
      </c>
      <c r="G159" s="54">
        <f t="shared" ref="G159:I161" si="66">+G160</f>
        <v>0</v>
      </c>
      <c r="H159" s="87">
        <f t="shared" si="66"/>
        <v>2308.6999999999998</v>
      </c>
      <c r="I159" s="87">
        <f t="shared" si="66"/>
        <v>4617.3</v>
      </c>
      <c r="J159" s="50"/>
      <c r="K159" s="50"/>
      <c r="L159" s="50"/>
      <c r="M159" s="50"/>
    </row>
    <row r="160" spans="1:13" s="32" customFormat="1">
      <c r="A160" s="185"/>
      <c r="B160" s="180"/>
      <c r="C160" s="180"/>
      <c r="D160" s="171"/>
      <c r="E160" s="176"/>
      <c r="F160" s="23" t="s">
        <v>51</v>
      </c>
      <c r="G160" s="54">
        <f t="shared" si="66"/>
        <v>0</v>
      </c>
      <c r="H160" s="87">
        <f t="shared" si="66"/>
        <v>2308.6999999999998</v>
      </c>
      <c r="I160" s="87">
        <f t="shared" si="66"/>
        <v>4617.3</v>
      </c>
      <c r="J160" s="50"/>
      <c r="K160" s="50"/>
      <c r="L160" s="50"/>
      <c r="M160" s="50"/>
    </row>
    <row r="161" spans="1:13" s="32" customFormat="1" ht="34.5">
      <c r="A161" s="185"/>
      <c r="B161" s="180"/>
      <c r="C161" s="180"/>
      <c r="D161" s="171"/>
      <c r="E161" s="176"/>
      <c r="F161" s="23" t="s">
        <v>145</v>
      </c>
      <c r="G161" s="54">
        <f t="shared" si="66"/>
        <v>0</v>
      </c>
      <c r="H161" s="87">
        <f t="shared" si="66"/>
        <v>2308.6999999999998</v>
      </c>
      <c r="I161" s="87">
        <f>+I162</f>
        <v>4617.3</v>
      </c>
      <c r="J161" s="50"/>
      <c r="K161" s="50"/>
      <c r="L161" s="50"/>
      <c r="M161" s="50"/>
    </row>
    <row r="162" spans="1:13" s="32" customFormat="1">
      <c r="A162" s="185"/>
      <c r="B162" s="180"/>
      <c r="C162" s="180"/>
      <c r="D162" s="171"/>
      <c r="E162" s="176"/>
      <c r="F162" s="36" t="s">
        <v>146</v>
      </c>
      <c r="G162" s="54">
        <f>G163</f>
        <v>0</v>
      </c>
      <c r="H162" s="87">
        <f>H163</f>
        <v>2308.6999999999998</v>
      </c>
      <c r="I162" s="87">
        <f>I163</f>
        <v>4617.3</v>
      </c>
      <c r="J162" s="51"/>
      <c r="K162" s="51"/>
      <c r="L162" s="50"/>
      <c r="M162" s="50"/>
    </row>
    <row r="163" spans="1:13" s="32" customFormat="1">
      <c r="A163" s="186"/>
      <c r="B163" s="187"/>
      <c r="C163" s="187"/>
      <c r="D163" s="172"/>
      <c r="E163" s="175"/>
      <c r="F163" s="100" t="s">
        <v>147</v>
      </c>
      <c r="G163" s="54">
        <v>0</v>
      </c>
      <c r="H163" s="87">
        <v>2308.6999999999998</v>
      </c>
      <c r="I163" s="87">
        <v>4617.3</v>
      </c>
      <c r="J163" s="50"/>
      <c r="K163" s="50"/>
      <c r="L163" s="50"/>
      <c r="M163" s="50"/>
    </row>
  </sheetData>
  <mergeCells count="57">
    <mergeCell ref="A14:A163"/>
    <mergeCell ref="B30:B163"/>
    <mergeCell ref="C32:C163"/>
    <mergeCell ref="E156:E163"/>
    <mergeCell ref="E20:E21"/>
    <mergeCell ref="D22:D29"/>
    <mergeCell ref="E22:E29"/>
    <mergeCell ref="C18:C29"/>
    <mergeCell ref="D154:D155"/>
    <mergeCell ref="E154:E155"/>
    <mergeCell ref="E140:E146"/>
    <mergeCell ref="C30:C31"/>
    <mergeCell ref="B16:B19"/>
    <mergeCell ref="D112:D118"/>
    <mergeCell ref="D140:D146"/>
    <mergeCell ref="B14:B15"/>
    <mergeCell ref="D30:D35"/>
    <mergeCell ref="D50:D58"/>
    <mergeCell ref="D48:D49"/>
    <mergeCell ref="D119:D125"/>
    <mergeCell ref="D20:D21"/>
    <mergeCell ref="D36:D37"/>
    <mergeCell ref="D126:D132"/>
    <mergeCell ref="D133:D139"/>
    <mergeCell ref="D105:D111"/>
    <mergeCell ref="D91:D97"/>
    <mergeCell ref="E91:E97"/>
    <mergeCell ref="E59:E67"/>
    <mergeCell ref="D147:D153"/>
    <mergeCell ref="E147:E153"/>
    <mergeCell ref="E119:E125"/>
    <mergeCell ref="E126:E132"/>
    <mergeCell ref="E133:E139"/>
    <mergeCell ref="E105:E111"/>
    <mergeCell ref="D156:D163"/>
    <mergeCell ref="D14:D19"/>
    <mergeCell ref="E36:E37"/>
    <mergeCell ref="D38:D47"/>
    <mergeCell ref="E38:E47"/>
    <mergeCell ref="D98:D104"/>
    <mergeCell ref="E98:E104"/>
    <mergeCell ref="E48:E49"/>
    <mergeCell ref="E50:E58"/>
    <mergeCell ref="D75:D83"/>
    <mergeCell ref="D59:D74"/>
    <mergeCell ref="E14:E15"/>
    <mergeCell ref="E112:E118"/>
    <mergeCell ref="E75:E83"/>
    <mergeCell ref="D84:D90"/>
    <mergeCell ref="E84:E90"/>
    <mergeCell ref="F2:I2"/>
    <mergeCell ref="F3:I3"/>
    <mergeCell ref="A6:I6"/>
    <mergeCell ref="A9:C9"/>
    <mergeCell ref="D9:E9"/>
    <mergeCell ref="F9:F10"/>
    <mergeCell ref="G9:I9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3"/>
  <sheetViews>
    <sheetView zoomScaleSheetLayoutView="100" workbookViewId="0">
      <selection activeCell="G11" sqref="G11"/>
    </sheetView>
  </sheetViews>
  <sheetFormatPr defaultColWidth="9.140625" defaultRowHeight="17.25"/>
  <cols>
    <col min="1" max="1" width="8.7109375" style="10" customWidth="1"/>
    <col min="2" max="2" width="10.85546875" style="10" customWidth="1"/>
    <col min="3" max="3" width="13.85546875" style="10" customWidth="1"/>
    <col min="4" max="4" width="11" style="10" customWidth="1"/>
    <col min="5" max="5" width="31.42578125" style="16" customWidth="1"/>
    <col min="6" max="6" width="52.85546875" style="16" customWidth="1"/>
    <col min="7" max="7" width="28" style="10" customWidth="1"/>
    <col min="8" max="8" width="12.140625" style="10" customWidth="1"/>
    <col min="9" max="16384" width="9.140625" style="10"/>
  </cols>
  <sheetData>
    <row r="1" spans="1:40" s="1" customFormat="1" ht="24" customHeight="1">
      <c r="A1" s="4"/>
      <c r="B1" s="4"/>
      <c r="C1" s="5"/>
      <c r="D1" s="5"/>
      <c r="E1" s="5"/>
      <c r="F1" s="5"/>
      <c r="G1" s="17" t="s">
        <v>58</v>
      </c>
      <c r="V1" s="6"/>
      <c r="W1" s="6"/>
      <c r="X1" s="6"/>
      <c r="Y1" s="199"/>
      <c r="Z1" s="199"/>
      <c r="AA1" s="199"/>
    </row>
    <row r="2" spans="1:40" s="1" customFormat="1">
      <c r="A2" s="5"/>
      <c r="B2" s="5"/>
      <c r="C2" s="5"/>
      <c r="D2" s="5"/>
      <c r="E2" s="5"/>
      <c r="F2" s="201" t="s">
        <v>77</v>
      </c>
      <c r="G2" s="201"/>
      <c r="V2" s="7"/>
      <c r="W2" s="7"/>
      <c r="X2" s="199"/>
      <c r="Y2" s="199"/>
      <c r="Z2" s="199"/>
      <c r="AA2" s="199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s="1" customFormat="1" ht="22.5" customHeight="1">
      <c r="A3" s="5"/>
      <c r="B3" s="5"/>
      <c r="C3" s="5"/>
      <c r="D3" s="5"/>
      <c r="E3" s="5"/>
      <c r="F3" s="201" t="s">
        <v>59</v>
      </c>
      <c r="G3" s="201"/>
      <c r="V3" s="199"/>
      <c r="W3" s="199"/>
      <c r="X3" s="199"/>
      <c r="Y3" s="199"/>
      <c r="Z3" s="199"/>
      <c r="AA3" s="199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pans="1:40" s="1" customFormat="1">
      <c r="A4" s="5"/>
      <c r="B4" s="5"/>
      <c r="C4" s="5"/>
      <c r="D4" s="5"/>
      <c r="E4" s="5"/>
      <c r="F4" s="5"/>
      <c r="G4" s="5"/>
    </row>
    <row r="5" spans="1:40" s="1" customFormat="1" ht="15.75" customHeight="1">
      <c r="A5" s="5"/>
      <c r="B5" s="5"/>
      <c r="C5" s="5"/>
      <c r="D5" s="5"/>
      <c r="E5" s="5"/>
      <c r="F5" s="5"/>
      <c r="G5" s="5"/>
    </row>
    <row r="6" spans="1:40" s="1" customFormat="1" ht="67.5" customHeight="1">
      <c r="A6" s="200" t="s">
        <v>80</v>
      </c>
      <c r="B6" s="200"/>
      <c r="C6" s="200"/>
      <c r="D6" s="200"/>
      <c r="E6" s="200"/>
      <c r="F6" s="200"/>
      <c r="G6" s="200"/>
    </row>
    <row r="7" spans="1:40" s="1" customFormat="1" ht="40.5" customHeight="1">
      <c r="D7" s="2"/>
      <c r="E7" s="2"/>
      <c r="F7" s="2"/>
      <c r="G7" s="46" t="s">
        <v>64</v>
      </c>
      <c r="N7" s="3"/>
    </row>
    <row r="8" spans="1:40" ht="117" customHeight="1">
      <c r="A8" s="196" t="s">
        <v>14</v>
      </c>
      <c r="B8" s="196"/>
      <c r="C8" s="196" t="s">
        <v>60</v>
      </c>
      <c r="D8" s="196"/>
      <c r="E8" s="196"/>
      <c r="F8" s="197" t="s">
        <v>37</v>
      </c>
      <c r="G8" s="9" t="s">
        <v>47</v>
      </c>
    </row>
    <row r="9" spans="1:40" ht="63.6" customHeight="1">
      <c r="A9" s="9" t="s">
        <v>17</v>
      </c>
      <c r="B9" s="9" t="s">
        <v>18</v>
      </c>
      <c r="C9" s="196"/>
      <c r="D9" s="196"/>
      <c r="E9" s="196"/>
      <c r="F9" s="198"/>
      <c r="G9" s="9" t="s">
        <v>16</v>
      </c>
    </row>
    <row r="10" spans="1:40">
      <c r="A10" s="98"/>
      <c r="B10" s="189" t="s">
        <v>141</v>
      </c>
      <c r="C10" s="190"/>
      <c r="D10" s="190"/>
      <c r="E10" s="190"/>
      <c r="F10" s="191"/>
      <c r="G10" s="126">
        <f>G11</f>
        <v>93675.6</v>
      </c>
    </row>
    <row r="11" spans="1:40" s="12" customFormat="1" ht="24" customHeight="1">
      <c r="A11" s="11">
        <v>1192</v>
      </c>
      <c r="B11" s="193" t="s">
        <v>71</v>
      </c>
      <c r="C11" s="194"/>
      <c r="D11" s="194"/>
      <c r="E11" s="194"/>
      <c r="F11" s="195"/>
      <c r="G11" s="65">
        <f>G12</f>
        <v>93675.6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40" s="47" customFormat="1" ht="55.5" customHeight="1">
      <c r="A12" s="14"/>
      <c r="B12" s="14">
        <v>11006</v>
      </c>
      <c r="C12" s="192" t="s">
        <v>97</v>
      </c>
      <c r="D12" s="192"/>
      <c r="E12" s="192"/>
      <c r="F12" s="14" t="s">
        <v>67</v>
      </c>
      <c r="G12" s="65">
        <f>G13</f>
        <v>93675.6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40" s="12" customFormat="1" ht="34.5">
      <c r="A13" s="13"/>
      <c r="B13" s="13"/>
      <c r="C13" s="15"/>
      <c r="D13" s="15"/>
      <c r="E13" s="15"/>
      <c r="F13" s="64" t="s">
        <v>98</v>
      </c>
      <c r="G13" s="66">
        <f>'հավելված 2'!I58</f>
        <v>93675.6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</sheetData>
  <mergeCells count="12">
    <mergeCell ref="Y1:AA1"/>
    <mergeCell ref="X2:AA2"/>
    <mergeCell ref="V3:AA3"/>
    <mergeCell ref="A6:G6"/>
    <mergeCell ref="F2:G2"/>
    <mergeCell ref="F3:G3"/>
    <mergeCell ref="B10:F10"/>
    <mergeCell ref="C12:E12"/>
    <mergeCell ref="B11:F11"/>
    <mergeCell ref="A8:B8"/>
    <mergeCell ref="C8:E9"/>
    <mergeCell ref="F8:F9"/>
  </mergeCells>
  <pageMargins left="0.70866141732283505" right="0.70866141732283505" top="0.74803149606299202" bottom="0.74803149606299202" header="0.31496062992126" footer="0.31496062992126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54"/>
  <sheetViews>
    <sheetView topLeftCell="A12" zoomScale="90" zoomScaleNormal="90" zoomScaleSheetLayoutView="100" workbookViewId="0">
      <selection activeCell="D69" sqref="D69"/>
    </sheetView>
  </sheetViews>
  <sheetFormatPr defaultColWidth="8.85546875" defaultRowHeight="17.25"/>
  <cols>
    <col min="1" max="1" width="5.28515625" style="68" customWidth="1"/>
    <col min="2" max="2" width="27.7109375" style="68" customWidth="1"/>
    <col min="3" max="3" width="66.7109375" style="68" customWidth="1"/>
    <col min="4" max="5" width="18.7109375" style="68" customWidth="1"/>
    <col min="6" max="6" width="21" style="68" customWidth="1"/>
    <col min="7" max="7" width="9.140625" style="68"/>
    <col min="8" max="8" width="49.85546875" style="68" customWidth="1"/>
    <col min="9" max="16384" width="8.85546875" style="68"/>
  </cols>
  <sheetData>
    <row r="2" spans="1:7" ht="15" customHeight="1">
      <c r="C2" s="162" t="s">
        <v>38</v>
      </c>
      <c r="D2" s="162"/>
      <c r="E2" s="162"/>
      <c r="F2" s="162"/>
    </row>
    <row r="3" spans="1:7" ht="15" customHeight="1">
      <c r="C3" s="162" t="s">
        <v>76</v>
      </c>
      <c r="D3" s="162"/>
      <c r="E3" s="162"/>
      <c r="F3" s="162"/>
    </row>
    <row r="4" spans="1:7" ht="15" customHeight="1">
      <c r="C4" s="162" t="s">
        <v>9</v>
      </c>
      <c r="D4" s="162"/>
      <c r="E4" s="162"/>
      <c r="F4" s="162"/>
    </row>
    <row r="7" spans="1:7" ht="59.25" customHeight="1">
      <c r="A7" s="112"/>
      <c r="B7" s="220" t="s">
        <v>154</v>
      </c>
      <c r="C7" s="220"/>
      <c r="D7" s="220"/>
      <c r="E7" s="220"/>
      <c r="F7" s="220"/>
    </row>
    <row r="8" spans="1:7" ht="23.25" customHeight="1"/>
    <row r="9" spans="1:7">
      <c r="B9" s="218" t="s">
        <v>65</v>
      </c>
      <c r="C9" s="219"/>
      <c r="D9" s="129"/>
      <c r="E9" s="129"/>
      <c r="F9" s="113"/>
    </row>
    <row r="10" spans="1:7">
      <c r="B10" s="114"/>
      <c r="C10" s="114"/>
      <c r="D10" s="114"/>
      <c r="E10" s="114"/>
      <c r="F10" s="114"/>
    </row>
    <row r="11" spans="1:7">
      <c r="B11" s="37" t="s">
        <v>11</v>
      </c>
      <c r="C11" s="38"/>
      <c r="D11" s="91"/>
      <c r="E11" s="91"/>
      <c r="F11" s="39"/>
    </row>
    <row r="12" spans="1:7">
      <c r="B12" s="37"/>
      <c r="C12" s="38"/>
      <c r="D12" s="91"/>
      <c r="E12" s="91"/>
      <c r="F12" s="39"/>
    </row>
    <row r="13" spans="1:7" ht="19.5" customHeight="1">
      <c r="A13" s="115"/>
      <c r="B13" s="116"/>
      <c r="C13" s="116"/>
      <c r="D13" s="116"/>
      <c r="E13" s="116"/>
      <c r="F13" s="40"/>
      <c r="G13" s="115"/>
    </row>
    <row r="15" spans="1:7">
      <c r="B15" s="41" t="s">
        <v>1</v>
      </c>
      <c r="C15" s="205" t="s">
        <v>2</v>
      </c>
      <c r="D15" s="206"/>
      <c r="E15" s="206"/>
      <c r="F15" s="207"/>
    </row>
    <row r="16" spans="1:7">
      <c r="B16" s="24">
        <v>1192</v>
      </c>
      <c r="C16" s="202" t="s">
        <v>71</v>
      </c>
      <c r="D16" s="203"/>
      <c r="E16" s="203"/>
      <c r="F16" s="204"/>
    </row>
    <row r="18" spans="2:6" ht="34.5">
      <c r="B18" s="42" t="s">
        <v>3</v>
      </c>
      <c r="C18" s="43"/>
      <c r="D18" s="208"/>
      <c r="E18" s="208"/>
      <c r="F18" s="209"/>
    </row>
    <row r="19" spans="2:6" ht="37.5" customHeight="1">
      <c r="B19" s="44" t="s">
        <v>4</v>
      </c>
      <c r="C19" s="24" t="s">
        <v>72</v>
      </c>
      <c r="D19" s="210" t="s">
        <v>57</v>
      </c>
      <c r="E19" s="211"/>
      <c r="F19" s="212"/>
    </row>
    <row r="20" spans="2:6" ht="34.5">
      <c r="B20" s="44" t="s">
        <v>5</v>
      </c>
      <c r="C20" s="24" t="s">
        <v>94</v>
      </c>
      <c r="D20" s="92" t="s">
        <v>81</v>
      </c>
      <c r="E20" s="92" t="s">
        <v>82</v>
      </c>
      <c r="F20" s="122" t="s">
        <v>12</v>
      </c>
    </row>
    <row r="21" spans="2:6" ht="34.5">
      <c r="B21" s="117" t="s">
        <v>6</v>
      </c>
      <c r="C21" s="48" t="s">
        <v>95</v>
      </c>
      <c r="D21" s="89"/>
      <c r="E21" s="89"/>
      <c r="F21" s="44"/>
    </row>
    <row r="22" spans="2:6" ht="34.5">
      <c r="B22" s="44" t="s">
        <v>10</v>
      </c>
      <c r="C22" s="48" t="s">
        <v>96</v>
      </c>
      <c r="D22" s="89"/>
      <c r="E22" s="89"/>
      <c r="F22" s="44"/>
    </row>
    <row r="23" spans="2:6">
      <c r="B23" s="117" t="s">
        <v>7</v>
      </c>
      <c r="C23" s="48" t="s">
        <v>56</v>
      </c>
      <c r="D23" s="89"/>
      <c r="E23" s="89"/>
      <c r="F23" s="44"/>
    </row>
    <row r="24" spans="2:6" ht="69">
      <c r="B24" s="23" t="s">
        <v>140</v>
      </c>
      <c r="C24" s="24" t="s">
        <v>73</v>
      </c>
      <c r="D24" s="118"/>
      <c r="E24" s="118"/>
      <c r="F24" s="44"/>
    </row>
    <row r="25" spans="2:6">
      <c r="B25" s="216" t="s">
        <v>0</v>
      </c>
      <c r="C25" s="217"/>
      <c r="D25" s="119"/>
      <c r="E25" s="119"/>
      <c r="F25" s="44"/>
    </row>
    <row r="26" spans="2:6" ht="39" customHeight="1">
      <c r="B26" s="202" t="s">
        <v>134</v>
      </c>
      <c r="C26" s="204"/>
      <c r="D26" s="123">
        <v>0</v>
      </c>
      <c r="E26" s="123">
        <v>180</v>
      </c>
      <c r="F26" s="123">
        <v>180</v>
      </c>
    </row>
    <row r="27" spans="2:6" ht="39" customHeight="1">
      <c r="B27" s="202" t="s">
        <v>135</v>
      </c>
      <c r="C27" s="204"/>
      <c r="D27" s="123">
        <v>1500</v>
      </c>
      <c r="E27" s="123">
        <v>3000</v>
      </c>
      <c r="F27" s="123">
        <v>3600</v>
      </c>
    </row>
    <row r="28" spans="2:6" ht="38.25" customHeight="1">
      <c r="B28" s="202" t="s">
        <v>136</v>
      </c>
      <c r="C28" s="204"/>
      <c r="D28" s="123">
        <v>3600</v>
      </c>
      <c r="E28" s="123">
        <v>7200</v>
      </c>
      <c r="F28" s="123">
        <v>9000</v>
      </c>
    </row>
    <row r="29" spans="2:6" ht="36.75" customHeight="1">
      <c r="B29" s="202" t="s">
        <v>138</v>
      </c>
      <c r="C29" s="204"/>
      <c r="D29" s="123">
        <v>0</v>
      </c>
      <c r="E29" s="123">
        <v>39</v>
      </c>
      <c r="F29" s="123">
        <v>39</v>
      </c>
    </row>
    <row r="30" spans="2:6" ht="42.75" customHeight="1">
      <c r="B30" s="202" t="s">
        <v>137</v>
      </c>
      <c r="C30" s="204"/>
      <c r="D30" s="123">
        <v>0</v>
      </c>
      <c r="E30" s="123">
        <v>170</v>
      </c>
      <c r="F30" s="123">
        <v>170</v>
      </c>
    </row>
    <row r="31" spans="2:6">
      <c r="B31" s="120" t="s">
        <v>8</v>
      </c>
      <c r="C31" s="120"/>
      <c r="D31" s="45">
        <f>'հավելված 2'!G57</f>
        <v>23863</v>
      </c>
      <c r="E31" s="45">
        <f>'հավելված 2'!H57</f>
        <v>71621.2</v>
      </c>
      <c r="F31" s="45">
        <f>'հավելված 2'!I57</f>
        <v>93675.6</v>
      </c>
    </row>
    <row r="34" spans="2:6" ht="34.5">
      <c r="B34" s="42" t="s">
        <v>3</v>
      </c>
      <c r="C34" s="43"/>
      <c r="D34" s="208"/>
      <c r="E34" s="208"/>
      <c r="F34" s="209"/>
    </row>
    <row r="35" spans="2:6" ht="37.5" customHeight="1">
      <c r="B35" s="44" t="s">
        <v>4</v>
      </c>
      <c r="C35" s="24" t="s">
        <v>72</v>
      </c>
      <c r="D35" s="213" t="s">
        <v>93</v>
      </c>
      <c r="E35" s="214"/>
      <c r="F35" s="215"/>
    </row>
    <row r="36" spans="2:6" ht="34.5">
      <c r="B36" s="44" t="s">
        <v>5</v>
      </c>
      <c r="C36" s="24" t="s">
        <v>151</v>
      </c>
      <c r="D36" s="128" t="s">
        <v>81</v>
      </c>
      <c r="E36" s="128" t="s">
        <v>82</v>
      </c>
      <c r="F36" s="122" t="s">
        <v>12</v>
      </c>
    </row>
    <row r="37" spans="2:6" ht="34.5">
      <c r="B37" s="117" t="s">
        <v>6</v>
      </c>
      <c r="C37" s="48" t="s">
        <v>152</v>
      </c>
      <c r="D37" s="89"/>
      <c r="E37" s="89"/>
      <c r="F37" s="44"/>
    </row>
    <row r="38" spans="2:6" ht="36.75" customHeight="1">
      <c r="B38" s="44" t="s">
        <v>10</v>
      </c>
      <c r="C38" s="48" t="s">
        <v>153</v>
      </c>
      <c r="D38" s="89"/>
      <c r="E38" s="89"/>
      <c r="F38" s="44"/>
    </row>
    <row r="39" spans="2:6">
      <c r="B39" s="117" t="s">
        <v>7</v>
      </c>
      <c r="C39" s="48" t="s">
        <v>56</v>
      </c>
      <c r="D39" s="89"/>
      <c r="E39" s="89"/>
      <c r="F39" s="44"/>
    </row>
    <row r="40" spans="2:6" ht="69">
      <c r="B40" s="23" t="s">
        <v>140</v>
      </c>
      <c r="C40" s="24" t="s">
        <v>73</v>
      </c>
      <c r="D40" s="118"/>
      <c r="E40" s="118"/>
      <c r="F40" s="44"/>
    </row>
    <row r="41" spans="2:6">
      <c r="B41" s="216" t="s">
        <v>0</v>
      </c>
      <c r="C41" s="217"/>
      <c r="D41" s="119"/>
      <c r="E41" s="119"/>
      <c r="F41" s="44"/>
    </row>
    <row r="42" spans="2:6">
      <c r="B42" s="120" t="s">
        <v>8</v>
      </c>
      <c r="C42" s="120"/>
      <c r="D42" s="111">
        <f>'հավելված 2'!G59</f>
        <v>-23863</v>
      </c>
      <c r="E42" s="111">
        <f>'հավելված 2'!H59</f>
        <v>-89279.2</v>
      </c>
      <c r="F42" s="111">
        <f>'հավելված 2'!I59</f>
        <v>-128991.6</v>
      </c>
    </row>
    <row r="45" spans="2:6" ht="34.5">
      <c r="B45" s="42" t="s">
        <v>3</v>
      </c>
      <c r="C45" s="43"/>
      <c r="D45" s="208"/>
      <c r="E45" s="208"/>
      <c r="F45" s="209"/>
    </row>
    <row r="46" spans="2:6" ht="37.5" customHeight="1">
      <c r="B46" s="44" t="s">
        <v>4</v>
      </c>
      <c r="C46" s="24" t="s">
        <v>72</v>
      </c>
      <c r="D46" s="210" t="s">
        <v>57</v>
      </c>
      <c r="E46" s="211"/>
      <c r="F46" s="212"/>
    </row>
    <row r="47" spans="2:6" ht="34.5">
      <c r="B47" s="44" t="s">
        <v>5</v>
      </c>
      <c r="C47" s="24" t="s">
        <v>116</v>
      </c>
      <c r="D47" s="92" t="s">
        <v>81</v>
      </c>
      <c r="E47" s="92" t="s">
        <v>82</v>
      </c>
      <c r="F47" s="122" t="s">
        <v>12</v>
      </c>
    </row>
    <row r="48" spans="2:6" ht="78" customHeight="1">
      <c r="B48" s="117" t="s">
        <v>6</v>
      </c>
      <c r="C48" s="48" t="s">
        <v>158</v>
      </c>
      <c r="D48" s="89"/>
      <c r="E48" s="89"/>
      <c r="F48" s="44"/>
    </row>
    <row r="49" spans="2:6" ht="86.25">
      <c r="B49" s="44" t="s">
        <v>10</v>
      </c>
      <c r="C49" s="48" t="s">
        <v>159</v>
      </c>
      <c r="D49" s="89"/>
      <c r="E49" s="89"/>
      <c r="F49" s="44"/>
    </row>
    <row r="50" spans="2:6">
      <c r="B50" s="117" t="s">
        <v>7</v>
      </c>
      <c r="C50" s="48" t="s">
        <v>56</v>
      </c>
      <c r="D50" s="89"/>
      <c r="E50" s="89"/>
      <c r="F50" s="44"/>
    </row>
    <row r="51" spans="2:6" ht="69">
      <c r="B51" s="23" t="s">
        <v>140</v>
      </c>
      <c r="C51" s="24" t="s">
        <v>73</v>
      </c>
      <c r="D51" s="118"/>
      <c r="E51" s="118"/>
      <c r="F51" s="44"/>
    </row>
    <row r="52" spans="2:6">
      <c r="B52" s="216" t="s">
        <v>0</v>
      </c>
      <c r="C52" s="217"/>
      <c r="D52" s="119"/>
      <c r="E52" s="119"/>
      <c r="F52" s="44"/>
    </row>
    <row r="53" spans="2:6" ht="17.25" customHeight="1">
      <c r="B53" s="202" t="s">
        <v>117</v>
      </c>
      <c r="C53" s="204"/>
      <c r="D53" s="123"/>
      <c r="E53" s="124">
        <f>'հավելված 5'!E110+'հավելված 5'!E139+'հավելված 5'!E156+'հավելված 5'!E173+'հավելված 5'!E190+'հավելված 5'!E207+'հավելված 5'!E224+'հավելված 5'!E241+'հավելված 5'!E258+'հավելված 5'!E275+'հավելված 5'!E292</f>
        <v>900</v>
      </c>
      <c r="F53" s="124">
        <f>'հավելված 5'!F110+'հավելված 5'!F139+'հավելված 5'!F156+'հավելված 5'!F173+'հավելված 5'!F190+'հավելված 5'!F207+'հավելված 5'!F224+'հավելված 5'!F241+'հավելված 5'!F258+'հավելված 5'!F275+'հավելված 5'!F292</f>
        <v>1800</v>
      </c>
    </row>
    <row r="54" spans="2:6">
      <c r="B54" s="120" t="s">
        <v>8</v>
      </c>
      <c r="C54" s="120"/>
      <c r="D54" s="111">
        <v>0</v>
      </c>
      <c r="E54" s="45">
        <f>'հավելված 5'!E111+'հավելված 5'!E140+'հավելված 5'!E157+'հավելված 5'!E174+'հավելված 5'!E191+'հավելված 5'!E208+'հավելված 5'!E225+'հավելված 5'!E242+'հավելված 5'!E259+'հավելված 5'!E276+'հավելված 5'!E293</f>
        <v>17658</v>
      </c>
      <c r="F54" s="45">
        <f>'հավելված 5'!F111+'հավելված 5'!F140+'հավելված 5'!F157+'հավելված 5'!F174+'հավելված 5'!F191+'հավելված 5'!F208+'հավելված 5'!F225+'հավելված 5'!F242+'հավելված 5'!F259+'հավելված 5'!F276+'հավելված 5'!F293</f>
        <v>35316</v>
      </c>
    </row>
  </sheetData>
  <mergeCells count="22">
    <mergeCell ref="D46:F46"/>
    <mergeCell ref="B52:C52"/>
    <mergeCell ref="B53:C53"/>
    <mergeCell ref="C2:F2"/>
    <mergeCell ref="C3:F3"/>
    <mergeCell ref="C4:F4"/>
    <mergeCell ref="B9:C9"/>
    <mergeCell ref="B7:F7"/>
    <mergeCell ref="C16:F16"/>
    <mergeCell ref="C15:F15"/>
    <mergeCell ref="D18:F18"/>
    <mergeCell ref="B30:C30"/>
    <mergeCell ref="D45:F45"/>
    <mergeCell ref="B27:C27"/>
    <mergeCell ref="B28:C28"/>
    <mergeCell ref="D19:F19"/>
    <mergeCell ref="D34:F34"/>
    <mergeCell ref="D35:F35"/>
    <mergeCell ref="B41:C41"/>
    <mergeCell ref="B25:C25"/>
    <mergeCell ref="B26:C26"/>
    <mergeCell ref="B29:C29"/>
  </mergeCells>
  <pageMargins left="0.70866141732283505" right="0.70866141732283505" top="0.74803149606299202" bottom="0.74803149606299202" header="0.31496062992126" footer="0.31496062992126"/>
  <pageSetup paperSize="9" scale="7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294"/>
  <sheetViews>
    <sheetView zoomScale="90" zoomScaleNormal="90" zoomScaleSheetLayoutView="100" workbookViewId="0">
      <selection activeCell="C1" sqref="C1"/>
    </sheetView>
  </sheetViews>
  <sheetFormatPr defaultColWidth="8.85546875" defaultRowHeight="17.25"/>
  <cols>
    <col min="1" max="1" width="5.28515625" style="68" customWidth="1"/>
    <col min="2" max="2" width="28.28515625" style="68" customWidth="1"/>
    <col min="3" max="3" width="66.7109375" style="68" customWidth="1"/>
    <col min="4" max="5" width="18.7109375" style="68" customWidth="1"/>
    <col min="6" max="6" width="21" style="68" customWidth="1"/>
    <col min="7" max="7" width="17.42578125" style="68" customWidth="1"/>
    <col min="8" max="8" width="49.85546875" style="68" customWidth="1"/>
    <col min="9" max="16384" width="8.85546875" style="68"/>
  </cols>
  <sheetData>
    <row r="2" spans="1:7" ht="15" customHeight="1">
      <c r="C2" s="162" t="s">
        <v>45</v>
      </c>
      <c r="D2" s="162"/>
      <c r="E2" s="162"/>
      <c r="F2" s="162"/>
    </row>
    <row r="3" spans="1:7" ht="15" customHeight="1">
      <c r="C3" s="162" t="s">
        <v>76</v>
      </c>
      <c r="D3" s="162"/>
      <c r="E3" s="162"/>
      <c r="F3" s="162"/>
    </row>
    <row r="4" spans="1:7" ht="15" customHeight="1">
      <c r="C4" s="162" t="s">
        <v>9</v>
      </c>
      <c r="D4" s="162"/>
      <c r="E4" s="162"/>
      <c r="F4" s="162"/>
    </row>
    <row r="7" spans="1:7" ht="59.25" customHeight="1">
      <c r="A7" s="112"/>
      <c r="B7" s="220" t="s">
        <v>157</v>
      </c>
      <c r="C7" s="220"/>
      <c r="D7" s="220"/>
      <c r="E7" s="220"/>
      <c r="F7" s="220"/>
    </row>
    <row r="8" spans="1:7" ht="23.25" customHeight="1"/>
    <row r="9" spans="1:7">
      <c r="B9" s="218" t="s">
        <v>65</v>
      </c>
      <c r="C9" s="219"/>
      <c r="D9" s="129"/>
      <c r="E9" s="129"/>
      <c r="F9" s="113"/>
    </row>
    <row r="10" spans="1:7">
      <c r="B10" s="114"/>
      <c r="C10" s="114"/>
      <c r="D10" s="114"/>
      <c r="E10" s="114"/>
      <c r="F10" s="114"/>
    </row>
    <row r="11" spans="1:7">
      <c r="B11" s="223" t="s">
        <v>91</v>
      </c>
      <c r="C11" s="223"/>
      <c r="D11" s="223"/>
      <c r="E11" s="223"/>
      <c r="F11" s="223"/>
    </row>
    <row r="12" spans="1:7">
      <c r="B12" s="37"/>
      <c r="C12" s="38"/>
      <c r="D12" s="91"/>
      <c r="E12" s="91"/>
      <c r="F12" s="39"/>
    </row>
    <row r="13" spans="1:7" ht="19.5" customHeight="1">
      <c r="A13" s="115"/>
      <c r="B13" s="116"/>
      <c r="C13" s="116"/>
      <c r="D13" s="116"/>
      <c r="E13" s="116"/>
      <c r="F13" s="40"/>
      <c r="G13" s="115"/>
    </row>
    <row r="14" spans="1:7">
      <c r="B14" s="41" t="s">
        <v>1</v>
      </c>
      <c r="C14" s="205" t="s">
        <v>2</v>
      </c>
      <c r="D14" s="206"/>
      <c r="E14" s="206"/>
      <c r="F14" s="207"/>
    </row>
    <row r="15" spans="1:7" ht="34.5" customHeight="1">
      <c r="B15" s="24">
        <v>1111</v>
      </c>
      <c r="C15" s="202" t="s">
        <v>87</v>
      </c>
      <c r="D15" s="203"/>
      <c r="E15" s="203"/>
      <c r="F15" s="204"/>
    </row>
    <row r="17" spans="2:7" ht="34.5">
      <c r="B17" s="42" t="s">
        <v>3</v>
      </c>
      <c r="C17" s="43"/>
      <c r="D17" s="88"/>
      <c r="E17" s="88"/>
      <c r="F17" s="88"/>
      <c r="G17" s="43"/>
    </row>
    <row r="18" spans="2:7" ht="38.25" customHeight="1">
      <c r="B18" s="44" t="s">
        <v>4</v>
      </c>
      <c r="C18" s="24">
        <v>1111</v>
      </c>
      <c r="D18" s="226" t="s">
        <v>74</v>
      </c>
      <c r="E18" s="227"/>
      <c r="F18" s="227"/>
      <c r="G18" s="228"/>
    </row>
    <row r="19" spans="2:7" ht="34.5">
      <c r="B19" s="44" t="s">
        <v>5</v>
      </c>
      <c r="C19" s="24">
        <v>12003</v>
      </c>
      <c r="D19" s="92" t="s">
        <v>142</v>
      </c>
      <c r="E19" s="92" t="s">
        <v>81</v>
      </c>
      <c r="F19" s="92" t="s">
        <v>82</v>
      </c>
      <c r="G19" s="92" t="s">
        <v>12</v>
      </c>
    </row>
    <row r="20" spans="2:7" ht="34.5">
      <c r="B20" s="117" t="s">
        <v>6</v>
      </c>
      <c r="C20" s="48" t="s">
        <v>83</v>
      </c>
      <c r="D20" s="89"/>
      <c r="E20" s="89"/>
      <c r="F20" s="89"/>
      <c r="G20" s="44"/>
    </row>
    <row r="21" spans="2:7" ht="34.5">
      <c r="B21" s="44" t="s">
        <v>10</v>
      </c>
      <c r="C21" s="48" t="s">
        <v>84</v>
      </c>
      <c r="D21" s="89"/>
      <c r="E21" s="89"/>
      <c r="F21" s="89"/>
      <c r="G21" s="44"/>
    </row>
    <row r="22" spans="2:7">
      <c r="B22" s="117" t="s">
        <v>7</v>
      </c>
      <c r="C22" s="48" t="s">
        <v>66</v>
      </c>
      <c r="D22" s="89"/>
      <c r="E22" s="89"/>
      <c r="F22" s="89"/>
      <c r="G22" s="44"/>
    </row>
    <row r="23" spans="2:7" ht="51.75">
      <c r="B23" s="23" t="s">
        <v>46</v>
      </c>
      <c r="C23" s="24" t="s">
        <v>85</v>
      </c>
      <c r="D23" s="118"/>
      <c r="E23" s="118"/>
      <c r="F23" s="118"/>
      <c r="G23" s="44"/>
    </row>
    <row r="24" spans="2:7">
      <c r="B24" s="216" t="s">
        <v>0</v>
      </c>
      <c r="C24" s="217"/>
      <c r="D24" s="119"/>
      <c r="E24" s="119"/>
      <c r="F24" s="119"/>
      <c r="G24" s="44"/>
    </row>
    <row r="25" spans="2:7" ht="17.25" customHeight="1">
      <c r="B25" s="222" t="s">
        <v>86</v>
      </c>
      <c r="C25" s="222"/>
      <c r="D25" s="93">
        <v>148</v>
      </c>
      <c r="E25" s="93">
        <v>148</v>
      </c>
      <c r="F25" s="93">
        <v>148</v>
      </c>
      <c r="G25" s="93">
        <v>148</v>
      </c>
    </row>
    <row r="26" spans="2:7">
      <c r="B26" s="120" t="s">
        <v>8</v>
      </c>
      <c r="C26" s="120"/>
      <c r="D26" s="110">
        <v>14432</v>
      </c>
      <c r="E26" s="110">
        <v>32472</v>
      </c>
      <c r="F26" s="110">
        <v>50512</v>
      </c>
      <c r="G26" s="110">
        <v>72160</v>
      </c>
    </row>
    <row r="28" spans="2:7" ht="39" customHeight="1">
      <c r="B28" s="44" t="s">
        <v>4</v>
      </c>
      <c r="C28" s="24">
        <v>1111</v>
      </c>
      <c r="D28" s="226" t="s">
        <v>74</v>
      </c>
      <c r="E28" s="227"/>
      <c r="F28" s="227"/>
      <c r="G28" s="228"/>
    </row>
    <row r="29" spans="2:7" ht="34.5">
      <c r="B29" s="44" t="s">
        <v>5</v>
      </c>
      <c r="C29" s="24">
        <v>12006</v>
      </c>
      <c r="D29" s="92" t="s">
        <v>142</v>
      </c>
      <c r="E29" s="92" t="s">
        <v>81</v>
      </c>
      <c r="F29" s="92" t="s">
        <v>82</v>
      </c>
      <c r="G29" s="92" t="s">
        <v>12</v>
      </c>
    </row>
    <row r="30" spans="2:7" ht="51.75">
      <c r="B30" s="117" t="s">
        <v>6</v>
      </c>
      <c r="C30" s="48" t="s">
        <v>88</v>
      </c>
      <c r="D30" s="89"/>
      <c r="E30" s="89"/>
      <c r="F30" s="89"/>
      <c r="G30" s="44"/>
    </row>
    <row r="31" spans="2:7" ht="34.5">
      <c r="B31" s="44" t="s">
        <v>10</v>
      </c>
      <c r="C31" s="48" t="s">
        <v>89</v>
      </c>
      <c r="D31" s="89"/>
      <c r="E31" s="89"/>
      <c r="F31" s="89"/>
      <c r="G31" s="44"/>
    </row>
    <row r="32" spans="2:7">
      <c r="B32" s="117" t="s">
        <v>7</v>
      </c>
      <c r="C32" s="48" t="s">
        <v>66</v>
      </c>
      <c r="D32" s="89"/>
      <c r="E32" s="89"/>
      <c r="F32" s="89"/>
      <c r="G32" s="44"/>
    </row>
    <row r="33" spans="1:8" ht="71.25" customHeight="1">
      <c r="B33" s="23" t="s">
        <v>46</v>
      </c>
      <c r="C33" s="24" t="s">
        <v>85</v>
      </c>
      <c r="D33" s="118"/>
      <c r="E33" s="118"/>
      <c r="F33" s="118"/>
      <c r="G33" s="44"/>
    </row>
    <row r="34" spans="1:8">
      <c r="B34" s="216" t="s">
        <v>0</v>
      </c>
      <c r="C34" s="217"/>
      <c r="D34" s="119"/>
      <c r="E34" s="119"/>
      <c r="F34" s="119"/>
      <c r="G34" s="44"/>
    </row>
    <row r="35" spans="1:8" ht="17.25" customHeight="1">
      <c r="B35" s="222" t="s">
        <v>90</v>
      </c>
      <c r="C35" s="222"/>
      <c r="D35" s="95">
        <v>212</v>
      </c>
      <c r="E35" s="95">
        <v>212</v>
      </c>
      <c r="F35" s="95">
        <v>212</v>
      </c>
      <c r="G35" s="95">
        <v>212</v>
      </c>
    </row>
    <row r="36" spans="1:8">
      <c r="B36" s="120" t="s">
        <v>8</v>
      </c>
      <c r="C36" s="120"/>
      <c r="D36" s="94">
        <v>7492.9</v>
      </c>
      <c r="E36" s="94">
        <v>16859.099999999999</v>
      </c>
      <c r="F36" s="94">
        <v>26225.3</v>
      </c>
      <c r="G36" s="94">
        <v>37464.699999999997</v>
      </c>
    </row>
    <row r="37" spans="1:8">
      <c r="H37" s="121"/>
    </row>
    <row r="38" spans="1:8" ht="19.5" customHeight="1">
      <c r="A38" s="115"/>
      <c r="B38" s="116"/>
      <c r="C38" s="116"/>
      <c r="D38" s="116"/>
      <c r="E38" s="116"/>
      <c r="F38" s="40"/>
      <c r="G38" s="115"/>
    </row>
    <row r="40" spans="1:8">
      <c r="B40" s="41" t="s">
        <v>1</v>
      </c>
      <c r="C40" s="205" t="s">
        <v>2</v>
      </c>
      <c r="D40" s="206"/>
      <c r="E40" s="206"/>
      <c r="F40" s="207"/>
    </row>
    <row r="41" spans="1:8">
      <c r="B41" s="24">
        <v>1192</v>
      </c>
      <c r="C41" s="202" t="s">
        <v>71</v>
      </c>
      <c r="D41" s="203"/>
      <c r="E41" s="203"/>
      <c r="F41" s="204"/>
    </row>
    <row r="43" spans="1:8" ht="34.5">
      <c r="B43" s="42" t="s">
        <v>3</v>
      </c>
      <c r="C43" s="43"/>
      <c r="D43" s="208"/>
      <c r="E43" s="208"/>
      <c r="F43" s="209"/>
    </row>
    <row r="44" spans="1:8" ht="44.25" customHeight="1">
      <c r="B44" s="44" t="s">
        <v>4</v>
      </c>
      <c r="C44" s="24" t="s">
        <v>72</v>
      </c>
      <c r="D44" s="210" t="s">
        <v>57</v>
      </c>
      <c r="E44" s="211"/>
      <c r="F44" s="212"/>
    </row>
    <row r="45" spans="1:8" ht="34.5">
      <c r="B45" s="44" t="s">
        <v>5</v>
      </c>
      <c r="C45" s="24" t="s">
        <v>94</v>
      </c>
      <c r="D45" s="92" t="s">
        <v>81</v>
      </c>
      <c r="E45" s="92" t="s">
        <v>82</v>
      </c>
      <c r="F45" s="122" t="s">
        <v>12</v>
      </c>
    </row>
    <row r="46" spans="1:8" ht="34.5">
      <c r="B46" s="117" t="s">
        <v>6</v>
      </c>
      <c r="C46" s="48" t="s">
        <v>95</v>
      </c>
      <c r="D46" s="89"/>
      <c r="E46" s="89"/>
      <c r="F46" s="44"/>
    </row>
    <row r="47" spans="1:8" ht="34.5">
      <c r="B47" s="44" t="s">
        <v>10</v>
      </c>
      <c r="C47" s="48" t="s">
        <v>96</v>
      </c>
      <c r="D47" s="89"/>
      <c r="E47" s="89"/>
      <c r="F47" s="44"/>
    </row>
    <row r="48" spans="1:8">
      <c r="B48" s="117" t="s">
        <v>7</v>
      </c>
      <c r="C48" s="48" t="s">
        <v>56</v>
      </c>
      <c r="D48" s="89"/>
      <c r="E48" s="89"/>
      <c r="F48" s="44"/>
    </row>
    <row r="49" spans="2:6" ht="69">
      <c r="B49" s="23" t="s">
        <v>140</v>
      </c>
      <c r="C49" s="24" t="s">
        <v>73</v>
      </c>
      <c r="D49" s="118"/>
      <c r="E49" s="118"/>
      <c r="F49" s="44"/>
    </row>
    <row r="50" spans="2:6">
      <c r="B50" s="216" t="s">
        <v>0</v>
      </c>
      <c r="C50" s="217"/>
      <c r="D50" s="119"/>
      <c r="E50" s="119"/>
      <c r="F50" s="44"/>
    </row>
    <row r="51" spans="2:6" ht="36" customHeight="1">
      <c r="B51" s="224" t="str">
        <f>'հավելված 4'!B26:C26</f>
        <v>Նախադպրոցական ուսումնական հաստատությունների վերապատրաստված ուսուցիչների թիվ, մարդ</v>
      </c>
      <c r="C51" s="225"/>
      <c r="D51" s="123">
        <f>'հավելված 4'!D26</f>
        <v>0</v>
      </c>
      <c r="E51" s="123">
        <f>'հավելված 4'!E26</f>
        <v>180</v>
      </c>
      <c r="F51" s="123">
        <f>'հավելված 4'!F26</f>
        <v>180</v>
      </c>
    </row>
    <row r="52" spans="2:6" ht="40.5" customHeight="1">
      <c r="B52" s="224" t="str">
        <f>'հավելված 4'!B27:C27</f>
        <v>Հանրակրթական ուսումնական հաստատությունների վերապատրաստված տնօրենների և տնօրենի տեղակալների թիվ, մարդ</v>
      </c>
      <c r="C52" s="225"/>
      <c r="D52" s="123">
        <f>'հավելված 4'!D27</f>
        <v>1500</v>
      </c>
      <c r="E52" s="123">
        <f>'հավելված 4'!E27</f>
        <v>3000</v>
      </c>
      <c r="F52" s="123">
        <f>'հավելված 4'!F27</f>
        <v>3600</v>
      </c>
    </row>
    <row r="53" spans="2:6" ht="37.5" customHeight="1">
      <c r="B53" s="224" t="str">
        <f>'հավելված 4'!B28:C28</f>
        <v>Հանրակրթական ուսումնական հաստատությունների կոլեգիալ կառավարման մարմնի վերապատրաստված անդամների թիվ, մարդ</v>
      </c>
      <c r="C53" s="225"/>
      <c r="D53" s="123">
        <f>'հավելված 4'!D28</f>
        <v>3600</v>
      </c>
      <c r="E53" s="123">
        <f>'հավելված 4'!E28</f>
        <v>7200</v>
      </c>
      <c r="F53" s="123">
        <f>'հավելված 4'!F28</f>
        <v>9000</v>
      </c>
    </row>
    <row r="54" spans="2:6" ht="38.25" customHeight="1">
      <c r="B54" s="224" t="str">
        <f>'հավելված 4'!B29:C29</f>
        <v>Տավուշի մարզի հանրակրթական դպրոցների 2,3,6,8 և 11-րդ դասարանների ՀՊՉ համապատասխան ուսումնական նյութերի մշակում և տպագրություն, անվանում</v>
      </c>
      <c r="C54" s="225"/>
      <c r="D54" s="123">
        <f>'հավելված 4'!D29</f>
        <v>0</v>
      </c>
      <c r="E54" s="123">
        <f>'հավելված 4'!E29</f>
        <v>39</v>
      </c>
      <c r="F54" s="123">
        <f>'հավելված 4'!F29</f>
        <v>39</v>
      </c>
    </row>
    <row r="55" spans="2:6" ht="38.25" customHeight="1">
      <c r="B55" s="224" t="str">
        <f>'հավելված 4'!B30:C30</f>
        <v>Տավուշի մարզում 2, 6, 3 , 8 և 11-րդ դասարանների վերապատրաստված ուսուցիչների թիվ, մարդ</v>
      </c>
      <c r="C55" s="225"/>
      <c r="D55" s="123">
        <f>'հավելված 4'!D30</f>
        <v>0</v>
      </c>
      <c r="E55" s="123">
        <f>'հավելված 4'!E30</f>
        <v>170</v>
      </c>
      <c r="F55" s="123">
        <f>'հավելված 4'!F30</f>
        <v>170</v>
      </c>
    </row>
    <row r="56" spans="2:6">
      <c r="B56" s="120" t="s">
        <v>8</v>
      </c>
      <c r="C56" s="120"/>
      <c r="D56" s="45">
        <f>'հավելված 4'!D31</f>
        <v>23863</v>
      </c>
      <c r="E56" s="45">
        <f>'հավելված 4'!E31</f>
        <v>71621.2</v>
      </c>
      <c r="F56" s="45">
        <f>'հավելված 4'!F31</f>
        <v>93675.6</v>
      </c>
    </row>
    <row r="59" spans="2:6" ht="34.5">
      <c r="B59" s="42" t="s">
        <v>3</v>
      </c>
      <c r="C59" s="43"/>
      <c r="D59" s="208"/>
      <c r="E59" s="208"/>
      <c r="F59" s="209"/>
    </row>
    <row r="60" spans="2:6" ht="37.5" customHeight="1">
      <c r="B60" s="44" t="s">
        <v>4</v>
      </c>
      <c r="C60" s="24" t="s">
        <v>72</v>
      </c>
      <c r="D60" s="213" t="s">
        <v>93</v>
      </c>
      <c r="E60" s="214"/>
      <c r="F60" s="215"/>
    </row>
    <row r="61" spans="2:6" ht="34.5">
      <c r="B61" s="44" t="s">
        <v>5</v>
      </c>
      <c r="C61" s="24" t="s">
        <v>151</v>
      </c>
      <c r="D61" s="128" t="s">
        <v>81</v>
      </c>
      <c r="E61" s="128" t="s">
        <v>82</v>
      </c>
      <c r="F61" s="122" t="s">
        <v>12</v>
      </c>
    </row>
    <row r="62" spans="2:6" ht="34.5">
      <c r="B62" s="117" t="s">
        <v>6</v>
      </c>
      <c r="C62" s="48" t="s">
        <v>152</v>
      </c>
      <c r="D62" s="89"/>
      <c r="E62" s="89"/>
      <c r="F62" s="44"/>
    </row>
    <row r="63" spans="2:6" ht="36.75" customHeight="1">
      <c r="B63" s="44" t="s">
        <v>10</v>
      </c>
      <c r="C63" s="48" t="s">
        <v>153</v>
      </c>
      <c r="D63" s="89"/>
      <c r="E63" s="89"/>
      <c r="F63" s="44"/>
    </row>
    <row r="64" spans="2:6">
      <c r="B64" s="117" t="s">
        <v>7</v>
      </c>
      <c r="C64" s="48" t="s">
        <v>56</v>
      </c>
      <c r="D64" s="89"/>
      <c r="E64" s="89"/>
      <c r="F64" s="44"/>
    </row>
    <row r="65" spans="1:7" ht="69">
      <c r="B65" s="23" t="s">
        <v>140</v>
      </c>
      <c r="C65" s="24" t="s">
        <v>73</v>
      </c>
      <c r="D65" s="118"/>
      <c r="E65" s="118"/>
      <c r="F65" s="44"/>
    </row>
    <row r="66" spans="1:7">
      <c r="B66" s="216" t="s">
        <v>0</v>
      </c>
      <c r="C66" s="217"/>
      <c r="D66" s="119"/>
      <c r="E66" s="119"/>
      <c r="F66" s="44"/>
    </row>
    <row r="67" spans="1:7">
      <c r="B67" s="120" t="s">
        <v>8</v>
      </c>
      <c r="C67" s="120"/>
      <c r="D67" s="111">
        <f>'հավելված 2'!G67</f>
        <v>-25023</v>
      </c>
      <c r="E67" s="111">
        <f>'հավելված 2'!H67</f>
        <v>-90439.2</v>
      </c>
      <c r="F67" s="111">
        <f>'հավելված 2'!I67</f>
        <v>-130151.6</v>
      </c>
    </row>
    <row r="70" spans="1:7" ht="17.25" customHeight="1">
      <c r="B70" s="221" t="s">
        <v>92</v>
      </c>
      <c r="C70" s="221"/>
      <c r="D70" s="221"/>
      <c r="E70" s="129"/>
      <c r="F70" s="113"/>
    </row>
    <row r="71" spans="1:7">
      <c r="B71" s="114"/>
      <c r="C71" s="114"/>
      <c r="D71" s="114"/>
      <c r="E71" s="114"/>
      <c r="F71" s="114"/>
    </row>
    <row r="72" spans="1:7" ht="19.5" customHeight="1">
      <c r="A72" s="115"/>
      <c r="B72" s="116"/>
      <c r="C72" s="116"/>
      <c r="D72" s="116"/>
      <c r="E72" s="116"/>
      <c r="F72" s="40"/>
      <c r="G72" s="115"/>
    </row>
    <row r="73" spans="1:7">
      <c r="B73" s="41" t="s">
        <v>1</v>
      </c>
      <c r="C73" s="205" t="s">
        <v>2</v>
      </c>
      <c r="D73" s="206"/>
      <c r="E73" s="206"/>
      <c r="F73" s="207"/>
    </row>
    <row r="74" spans="1:7" ht="34.5" customHeight="1">
      <c r="B74" s="24">
        <v>1111</v>
      </c>
      <c r="C74" s="202" t="s">
        <v>87</v>
      </c>
      <c r="D74" s="203"/>
      <c r="E74" s="203"/>
      <c r="F74" s="204"/>
    </row>
    <row r="76" spans="1:7" ht="34.5">
      <c r="B76" s="42" t="s">
        <v>3</v>
      </c>
      <c r="C76" s="43"/>
      <c r="D76" s="229"/>
      <c r="E76" s="230"/>
      <c r="F76" s="230"/>
      <c r="G76" s="230"/>
    </row>
    <row r="77" spans="1:7" ht="38.25" customHeight="1">
      <c r="B77" s="44" t="s">
        <v>4</v>
      </c>
      <c r="C77" s="24">
        <v>1111</v>
      </c>
      <c r="D77" s="226" t="s">
        <v>93</v>
      </c>
      <c r="E77" s="227"/>
      <c r="F77" s="227"/>
      <c r="G77" s="228"/>
    </row>
    <row r="78" spans="1:7" ht="34.5">
      <c r="B78" s="44" t="s">
        <v>5</v>
      </c>
      <c r="C78" s="24">
        <v>12003</v>
      </c>
      <c r="D78" s="92" t="s">
        <v>142</v>
      </c>
      <c r="E78" s="92" t="s">
        <v>81</v>
      </c>
      <c r="F78" s="92" t="s">
        <v>82</v>
      </c>
      <c r="G78" s="92" t="s">
        <v>12</v>
      </c>
    </row>
    <row r="79" spans="1:7" ht="34.5">
      <c r="B79" s="117" t="s">
        <v>6</v>
      </c>
      <c r="C79" s="48" t="s">
        <v>83</v>
      </c>
      <c r="D79" s="89"/>
      <c r="E79" s="89"/>
      <c r="F79" s="89"/>
      <c r="G79" s="44"/>
    </row>
    <row r="80" spans="1:7" ht="34.5">
      <c r="B80" s="44" t="s">
        <v>10</v>
      </c>
      <c r="C80" s="48" t="s">
        <v>84</v>
      </c>
      <c r="D80" s="89"/>
      <c r="E80" s="89"/>
      <c r="F80" s="89"/>
      <c r="G80" s="44"/>
    </row>
    <row r="81" spans="2:7">
      <c r="B81" s="117" t="s">
        <v>7</v>
      </c>
      <c r="C81" s="48" t="s">
        <v>66</v>
      </c>
      <c r="D81" s="89"/>
      <c r="E81" s="89"/>
      <c r="F81" s="89"/>
      <c r="G81" s="44"/>
    </row>
    <row r="82" spans="2:7" ht="51.75">
      <c r="B82" s="23" t="s">
        <v>46</v>
      </c>
      <c r="C82" s="24" t="s">
        <v>85</v>
      </c>
      <c r="D82" s="118"/>
      <c r="E82" s="118"/>
      <c r="F82" s="118"/>
      <c r="G82" s="44"/>
    </row>
    <row r="83" spans="2:7">
      <c r="B83" s="216" t="s">
        <v>0</v>
      </c>
      <c r="C83" s="217"/>
      <c r="D83" s="119"/>
      <c r="E83" s="119"/>
      <c r="F83" s="119"/>
      <c r="G83" s="44"/>
    </row>
    <row r="84" spans="2:7" ht="17.25" customHeight="1">
      <c r="B84" s="222" t="s">
        <v>86</v>
      </c>
      <c r="C84" s="222"/>
      <c r="D84" s="96">
        <v>-148</v>
      </c>
      <c r="E84" s="96">
        <v>-148</v>
      </c>
      <c r="F84" s="96">
        <v>-148</v>
      </c>
      <c r="G84" s="96">
        <v>-148</v>
      </c>
    </row>
    <row r="85" spans="2:7">
      <c r="B85" s="120" t="s">
        <v>8</v>
      </c>
      <c r="C85" s="120"/>
      <c r="D85" s="97">
        <v>-14432</v>
      </c>
      <c r="E85" s="97">
        <v>-32472</v>
      </c>
      <c r="F85" s="97">
        <v>-50512</v>
      </c>
      <c r="G85" s="97">
        <v>-72160</v>
      </c>
    </row>
    <row r="87" spans="2:7" ht="39" customHeight="1">
      <c r="B87" s="44" t="s">
        <v>4</v>
      </c>
      <c r="C87" s="24">
        <v>1111</v>
      </c>
      <c r="D87" s="226" t="s">
        <v>93</v>
      </c>
      <c r="E87" s="227"/>
      <c r="F87" s="227"/>
      <c r="G87" s="228"/>
    </row>
    <row r="88" spans="2:7" ht="34.5">
      <c r="B88" s="44" t="s">
        <v>5</v>
      </c>
      <c r="C88" s="24">
        <v>12006</v>
      </c>
      <c r="D88" s="92" t="s">
        <v>142</v>
      </c>
      <c r="E88" s="92" t="s">
        <v>81</v>
      </c>
      <c r="F88" s="92" t="s">
        <v>82</v>
      </c>
      <c r="G88" s="92" t="s">
        <v>12</v>
      </c>
    </row>
    <row r="89" spans="2:7" ht="51.75">
      <c r="B89" s="117" t="s">
        <v>6</v>
      </c>
      <c r="C89" s="48" t="s">
        <v>88</v>
      </c>
      <c r="D89" s="89"/>
      <c r="E89" s="89"/>
      <c r="F89" s="89"/>
      <c r="G89" s="44"/>
    </row>
    <row r="90" spans="2:7" ht="34.5">
      <c r="B90" s="44" t="s">
        <v>10</v>
      </c>
      <c r="C90" s="48" t="s">
        <v>89</v>
      </c>
      <c r="D90" s="89"/>
      <c r="E90" s="89"/>
      <c r="F90" s="89"/>
      <c r="G90" s="44"/>
    </row>
    <row r="91" spans="2:7">
      <c r="B91" s="117" t="s">
        <v>7</v>
      </c>
      <c r="C91" s="48" t="s">
        <v>66</v>
      </c>
      <c r="D91" s="89"/>
      <c r="E91" s="89"/>
      <c r="F91" s="89"/>
      <c r="G91" s="44"/>
    </row>
    <row r="92" spans="2:7" ht="71.25" customHeight="1">
      <c r="B92" s="23" t="s">
        <v>46</v>
      </c>
      <c r="C92" s="24" t="s">
        <v>85</v>
      </c>
      <c r="D92" s="118"/>
      <c r="E92" s="118"/>
      <c r="F92" s="118"/>
      <c r="G92" s="44"/>
    </row>
    <row r="93" spans="2:7">
      <c r="B93" s="216" t="s">
        <v>0</v>
      </c>
      <c r="C93" s="217"/>
      <c r="D93" s="119"/>
      <c r="E93" s="119"/>
      <c r="F93" s="119"/>
      <c r="G93" s="44"/>
    </row>
    <row r="94" spans="2:7" ht="17.25" customHeight="1">
      <c r="B94" s="222" t="s">
        <v>90</v>
      </c>
      <c r="C94" s="222"/>
      <c r="D94" s="96">
        <v>-212</v>
      </c>
      <c r="E94" s="96">
        <v>-212</v>
      </c>
      <c r="F94" s="96">
        <v>-212</v>
      </c>
      <c r="G94" s="96">
        <v>-212</v>
      </c>
    </row>
    <row r="95" spans="2:7">
      <c r="B95" s="120" t="s">
        <v>8</v>
      </c>
      <c r="C95" s="120"/>
      <c r="D95" s="97">
        <v>-7492.9</v>
      </c>
      <c r="E95" s="97">
        <v>-16859.099999999999</v>
      </c>
      <c r="F95" s="97">
        <v>-26225.3</v>
      </c>
      <c r="G95" s="97">
        <v>-37464.699999999997</v>
      </c>
    </row>
    <row r="96" spans="2:7">
      <c r="B96" s="116"/>
      <c r="C96" s="116"/>
      <c r="D96" s="101"/>
      <c r="E96" s="101"/>
      <c r="F96" s="101"/>
    </row>
    <row r="97" spans="2:8">
      <c r="B97" s="221" t="s">
        <v>129</v>
      </c>
      <c r="C97" s="221"/>
      <c r="D97" s="101"/>
      <c r="E97" s="101"/>
      <c r="F97" s="101"/>
    </row>
    <row r="98" spans="2:8">
      <c r="H98" s="121"/>
    </row>
    <row r="99" spans="2:8">
      <c r="B99" s="41" t="s">
        <v>1</v>
      </c>
      <c r="C99" s="205" t="s">
        <v>2</v>
      </c>
      <c r="D99" s="206"/>
      <c r="E99" s="206"/>
      <c r="F99" s="207"/>
    </row>
    <row r="100" spans="2:8">
      <c r="B100" s="24">
        <v>1192</v>
      </c>
      <c r="C100" s="202" t="s">
        <v>71</v>
      </c>
      <c r="D100" s="203"/>
      <c r="E100" s="203"/>
      <c r="F100" s="204"/>
    </row>
    <row r="102" spans="2:8" ht="34.5">
      <c r="B102" s="42" t="s">
        <v>3</v>
      </c>
      <c r="C102" s="43"/>
      <c r="D102" s="208"/>
      <c r="E102" s="208"/>
      <c r="F102" s="209"/>
    </row>
    <row r="103" spans="2:8" ht="37.5" customHeight="1">
      <c r="B103" s="44" t="s">
        <v>4</v>
      </c>
      <c r="C103" s="24" t="s">
        <v>72</v>
      </c>
      <c r="D103" s="210" t="s">
        <v>57</v>
      </c>
      <c r="E103" s="211"/>
      <c r="F103" s="212"/>
    </row>
    <row r="104" spans="2:8" ht="34.5">
      <c r="B104" s="44" t="s">
        <v>5</v>
      </c>
      <c r="C104" s="24" t="s">
        <v>116</v>
      </c>
      <c r="D104" s="92" t="s">
        <v>81</v>
      </c>
      <c r="E104" s="92" t="s">
        <v>82</v>
      </c>
      <c r="F104" s="122" t="s">
        <v>12</v>
      </c>
    </row>
    <row r="105" spans="2:8" ht="69">
      <c r="B105" s="117" t="s">
        <v>6</v>
      </c>
      <c r="C105" s="48" t="s">
        <v>158</v>
      </c>
      <c r="D105" s="89"/>
      <c r="E105" s="89"/>
      <c r="F105" s="44"/>
    </row>
    <row r="106" spans="2:8" ht="86.25">
      <c r="B106" s="44" t="s">
        <v>10</v>
      </c>
      <c r="C106" s="48" t="s">
        <v>159</v>
      </c>
      <c r="D106" s="89"/>
      <c r="E106" s="89"/>
      <c r="F106" s="44"/>
    </row>
    <row r="107" spans="2:8">
      <c r="B107" s="117" t="s">
        <v>7</v>
      </c>
      <c r="C107" s="48" t="s">
        <v>56</v>
      </c>
      <c r="D107" s="89"/>
      <c r="E107" s="89"/>
      <c r="F107" s="44"/>
    </row>
    <row r="108" spans="2:8" ht="69">
      <c r="B108" s="23" t="s">
        <v>140</v>
      </c>
      <c r="C108" s="24" t="s">
        <v>73</v>
      </c>
      <c r="D108" s="118"/>
      <c r="E108" s="118"/>
      <c r="F108" s="44"/>
    </row>
    <row r="109" spans="2:8">
      <c r="B109" s="216" t="s">
        <v>0</v>
      </c>
      <c r="C109" s="217"/>
      <c r="D109" s="119"/>
      <c r="E109" s="119"/>
      <c r="F109" s="44"/>
    </row>
    <row r="110" spans="2:8" ht="17.25" customHeight="1">
      <c r="B110" s="202" t="s">
        <v>117</v>
      </c>
      <c r="C110" s="204"/>
      <c r="D110" s="124"/>
      <c r="E110" s="124">
        <v>225</v>
      </c>
      <c r="F110" s="124">
        <v>450</v>
      </c>
    </row>
    <row r="111" spans="2:8">
      <c r="B111" s="120" t="s">
        <v>8</v>
      </c>
      <c r="C111" s="120"/>
      <c r="D111" s="124">
        <f>'հավելված 2'!G77</f>
        <v>0</v>
      </c>
      <c r="E111" s="124">
        <f>'հավելված 2'!H77</f>
        <v>4414.5</v>
      </c>
      <c r="F111" s="45">
        <f>'հավելված 2'!I77</f>
        <v>8829</v>
      </c>
    </row>
    <row r="113" spans="2:8">
      <c r="B113" s="221" t="s">
        <v>155</v>
      </c>
      <c r="C113" s="221"/>
      <c r="D113" s="101"/>
      <c r="E113" s="101"/>
      <c r="F113" s="101"/>
    </row>
    <row r="114" spans="2:8">
      <c r="H114" s="121"/>
    </row>
    <row r="116" spans="2:8" ht="34.5">
      <c r="B116" s="42" t="s">
        <v>3</v>
      </c>
      <c r="C116" s="43"/>
      <c r="D116" s="208"/>
      <c r="E116" s="208"/>
      <c r="F116" s="209"/>
    </row>
    <row r="117" spans="2:8" ht="37.5" customHeight="1">
      <c r="B117" s="44" t="s">
        <v>4</v>
      </c>
      <c r="C117" s="24" t="s">
        <v>72</v>
      </c>
      <c r="D117" s="213" t="s">
        <v>93</v>
      </c>
      <c r="E117" s="214"/>
      <c r="F117" s="215"/>
    </row>
    <row r="118" spans="2:8" ht="34.5">
      <c r="B118" s="44" t="s">
        <v>5</v>
      </c>
      <c r="C118" s="24" t="s">
        <v>151</v>
      </c>
      <c r="D118" s="128" t="s">
        <v>81</v>
      </c>
      <c r="E118" s="128" t="s">
        <v>82</v>
      </c>
      <c r="F118" s="122" t="s">
        <v>12</v>
      </c>
    </row>
    <row r="119" spans="2:8" ht="34.5">
      <c r="B119" s="117" t="s">
        <v>6</v>
      </c>
      <c r="C119" s="48" t="s">
        <v>152</v>
      </c>
      <c r="D119" s="89"/>
      <c r="E119" s="89"/>
      <c r="F119" s="44"/>
    </row>
    <row r="120" spans="2:8" ht="36.75" customHeight="1">
      <c r="B120" s="44" t="s">
        <v>10</v>
      </c>
      <c r="C120" s="48" t="s">
        <v>153</v>
      </c>
      <c r="D120" s="89"/>
      <c r="E120" s="89"/>
      <c r="F120" s="44"/>
    </row>
    <row r="121" spans="2:8">
      <c r="B121" s="117" t="s">
        <v>7</v>
      </c>
      <c r="C121" s="48" t="s">
        <v>56</v>
      </c>
      <c r="D121" s="89"/>
      <c r="E121" s="89"/>
      <c r="F121" s="44"/>
    </row>
    <row r="122" spans="2:8" ht="69">
      <c r="B122" s="23" t="s">
        <v>140</v>
      </c>
      <c r="C122" s="24" t="s">
        <v>73</v>
      </c>
      <c r="D122" s="118"/>
      <c r="E122" s="118"/>
      <c r="F122" s="44"/>
    </row>
    <row r="123" spans="2:8">
      <c r="B123" s="216" t="s">
        <v>0</v>
      </c>
      <c r="C123" s="217"/>
      <c r="D123" s="119"/>
      <c r="E123" s="119"/>
      <c r="F123" s="44"/>
    </row>
    <row r="124" spans="2:8">
      <c r="B124" s="120" t="s">
        <v>8</v>
      </c>
      <c r="C124" s="120"/>
      <c r="D124" s="111">
        <f>'հավելված 2'!G68</f>
        <v>1160</v>
      </c>
      <c r="E124" s="111">
        <f>'հավելված 2'!H68</f>
        <v>1160</v>
      </c>
      <c r="F124" s="111">
        <f>'հավելված 2'!I68</f>
        <v>1160</v>
      </c>
    </row>
    <row r="126" spans="2:8">
      <c r="B126" s="221" t="s">
        <v>119</v>
      </c>
      <c r="C126" s="221"/>
      <c r="D126" s="101"/>
      <c r="E126" s="101"/>
      <c r="F126" s="101"/>
    </row>
    <row r="127" spans="2:8">
      <c r="H127" s="121"/>
    </row>
    <row r="128" spans="2:8">
      <c r="B128" s="41" t="s">
        <v>1</v>
      </c>
      <c r="C128" s="205" t="s">
        <v>2</v>
      </c>
      <c r="D128" s="206"/>
      <c r="E128" s="206"/>
      <c r="F128" s="207"/>
    </row>
    <row r="129" spans="2:8">
      <c r="B129" s="24">
        <v>1192</v>
      </c>
      <c r="C129" s="202" t="s">
        <v>71</v>
      </c>
      <c r="D129" s="203"/>
      <c r="E129" s="203"/>
      <c r="F129" s="204"/>
    </row>
    <row r="131" spans="2:8" ht="34.5">
      <c r="B131" s="42" t="s">
        <v>3</v>
      </c>
      <c r="C131" s="43"/>
      <c r="D131" s="208"/>
      <c r="E131" s="208"/>
      <c r="F131" s="209"/>
    </row>
    <row r="132" spans="2:8" ht="37.5" customHeight="1">
      <c r="B132" s="44" t="s">
        <v>4</v>
      </c>
      <c r="C132" s="24" t="s">
        <v>72</v>
      </c>
      <c r="D132" s="210" t="s">
        <v>57</v>
      </c>
      <c r="E132" s="211"/>
      <c r="F132" s="212"/>
    </row>
    <row r="133" spans="2:8" ht="34.5">
      <c r="B133" s="44" t="s">
        <v>5</v>
      </c>
      <c r="C133" s="24" t="s">
        <v>116</v>
      </c>
      <c r="D133" s="92" t="s">
        <v>81</v>
      </c>
      <c r="E133" s="92" t="s">
        <v>82</v>
      </c>
      <c r="F133" s="122" t="s">
        <v>12</v>
      </c>
    </row>
    <row r="134" spans="2:8" ht="69">
      <c r="B134" s="117" t="s">
        <v>6</v>
      </c>
      <c r="C134" s="48" t="s">
        <v>158</v>
      </c>
      <c r="D134" s="89"/>
      <c r="E134" s="89"/>
      <c r="F134" s="44"/>
    </row>
    <row r="135" spans="2:8" ht="86.25">
      <c r="B135" s="44" t="s">
        <v>10</v>
      </c>
      <c r="C135" s="48" t="s">
        <v>159</v>
      </c>
      <c r="D135" s="89"/>
      <c r="E135" s="89"/>
      <c r="F135" s="44"/>
    </row>
    <row r="136" spans="2:8">
      <c r="B136" s="117" t="s">
        <v>7</v>
      </c>
      <c r="C136" s="48" t="s">
        <v>56</v>
      </c>
      <c r="D136" s="89"/>
      <c r="E136" s="89"/>
      <c r="F136" s="44"/>
    </row>
    <row r="137" spans="2:8" ht="69">
      <c r="B137" s="23" t="s">
        <v>140</v>
      </c>
      <c r="C137" s="24" t="s">
        <v>73</v>
      </c>
      <c r="D137" s="118"/>
      <c r="E137" s="118"/>
      <c r="F137" s="44"/>
    </row>
    <row r="138" spans="2:8">
      <c r="B138" s="216" t="s">
        <v>0</v>
      </c>
      <c r="C138" s="217"/>
      <c r="D138" s="119"/>
      <c r="E138" s="119"/>
      <c r="F138" s="44"/>
    </row>
    <row r="139" spans="2:8" ht="17.25" customHeight="1">
      <c r="B139" s="202" t="s">
        <v>117</v>
      </c>
      <c r="C139" s="204"/>
      <c r="D139" s="124"/>
      <c r="E139" s="124">
        <v>39</v>
      </c>
      <c r="F139" s="124">
        <v>79</v>
      </c>
    </row>
    <row r="140" spans="2:8">
      <c r="B140" s="120" t="s">
        <v>8</v>
      </c>
      <c r="C140" s="120"/>
      <c r="D140" s="124">
        <f>'հավելված 2'!G84</f>
        <v>0</v>
      </c>
      <c r="E140" s="124">
        <f>'հավելված 2'!H84</f>
        <v>775</v>
      </c>
      <c r="F140" s="45">
        <f>'հավելված 2'!I84</f>
        <v>1550</v>
      </c>
    </row>
    <row r="143" spans="2:8">
      <c r="B143" s="221" t="s">
        <v>121</v>
      </c>
      <c r="C143" s="221"/>
      <c r="D143" s="101"/>
      <c r="E143" s="101"/>
      <c r="F143" s="101"/>
    </row>
    <row r="144" spans="2:8">
      <c r="H144" s="121"/>
    </row>
    <row r="145" spans="2:6">
      <c r="B145" s="41" t="s">
        <v>1</v>
      </c>
      <c r="C145" s="205" t="s">
        <v>2</v>
      </c>
      <c r="D145" s="206"/>
      <c r="E145" s="206"/>
      <c r="F145" s="207"/>
    </row>
    <row r="146" spans="2:6">
      <c r="B146" s="24">
        <v>1192</v>
      </c>
      <c r="C146" s="202" t="s">
        <v>71</v>
      </c>
      <c r="D146" s="203"/>
      <c r="E146" s="203"/>
      <c r="F146" s="204"/>
    </row>
    <row r="148" spans="2:6" ht="34.5">
      <c r="B148" s="42" t="s">
        <v>3</v>
      </c>
      <c r="C148" s="43"/>
      <c r="D148" s="208"/>
      <c r="E148" s="208"/>
      <c r="F148" s="209"/>
    </row>
    <row r="149" spans="2:6" ht="37.5" customHeight="1">
      <c r="B149" s="44" t="s">
        <v>4</v>
      </c>
      <c r="C149" s="24" t="s">
        <v>72</v>
      </c>
      <c r="D149" s="210" t="s">
        <v>57</v>
      </c>
      <c r="E149" s="211"/>
      <c r="F149" s="212"/>
    </row>
    <row r="150" spans="2:6" ht="34.5">
      <c r="B150" s="44" t="s">
        <v>5</v>
      </c>
      <c r="C150" s="24" t="s">
        <v>116</v>
      </c>
      <c r="D150" s="92" t="s">
        <v>81</v>
      </c>
      <c r="E150" s="92" t="s">
        <v>82</v>
      </c>
      <c r="F150" s="122" t="s">
        <v>12</v>
      </c>
    </row>
    <row r="151" spans="2:6" ht="69">
      <c r="B151" s="117" t="s">
        <v>6</v>
      </c>
      <c r="C151" s="48" t="s">
        <v>158</v>
      </c>
      <c r="D151" s="89"/>
      <c r="E151" s="89"/>
      <c r="F151" s="44"/>
    </row>
    <row r="152" spans="2:6" ht="86.25">
      <c r="B152" s="44" t="s">
        <v>10</v>
      </c>
      <c r="C152" s="48" t="s">
        <v>159</v>
      </c>
      <c r="D152" s="89"/>
      <c r="E152" s="89"/>
      <c r="F152" s="44"/>
    </row>
    <row r="153" spans="2:6">
      <c r="B153" s="117" t="s">
        <v>7</v>
      </c>
      <c r="C153" s="48" t="s">
        <v>56</v>
      </c>
      <c r="D153" s="89"/>
      <c r="E153" s="89"/>
      <c r="F153" s="44"/>
    </row>
    <row r="154" spans="2:6" ht="69">
      <c r="B154" s="23" t="s">
        <v>140</v>
      </c>
      <c r="C154" s="24" t="s">
        <v>73</v>
      </c>
      <c r="D154" s="118"/>
      <c r="E154" s="118"/>
      <c r="F154" s="44"/>
    </row>
    <row r="155" spans="2:6">
      <c r="B155" s="216" t="s">
        <v>0</v>
      </c>
      <c r="C155" s="217"/>
      <c r="D155" s="119"/>
      <c r="E155" s="119"/>
      <c r="F155" s="44"/>
    </row>
    <row r="156" spans="2:6" ht="17.25" customHeight="1">
      <c r="B156" s="202" t="s">
        <v>117</v>
      </c>
      <c r="C156" s="204"/>
      <c r="D156" s="124"/>
      <c r="E156" s="124">
        <v>87</v>
      </c>
      <c r="F156" s="124">
        <v>173</v>
      </c>
    </row>
    <row r="157" spans="2:6">
      <c r="B157" s="120" t="s">
        <v>8</v>
      </c>
      <c r="C157" s="120"/>
      <c r="D157" s="45">
        <f>'հավելված 2'!G91</f>
        <v>0</v>
      </c>
      <c r="E157" s="45">
        <f>'հավելված 2'!H91</f>
        <v>1697.2</v>
      </c>
      <c r="F157" s="45">
        <f>'հավելված 2'!I91</f>
        <v>3394.3</v>
      </c>
    </row>
    <row r="160" spans="2:6">
      <c r="B160" s="221" t="s">
        <v>120</v>
      </c>
      <c r="C160" s="221"/>
      <c r="D160" s="101"/>
      <c r="E160" s="101"/>
      <c r="F160" s="101"/>
    </row>
    <row r="161" spans="2:8">
      <c r="H161" s="121"/>
    </row>
    <row r="162" spans="2:8">
      <c r="B162" s="41" t="s">
        <v>1</v>
      </c>
      <c r="C162" s="205" t="s">
        <v>2</v>
      </c>
      <c r="D162" s="206"/>
      <c r="E162" s="206"/>
      <c r="F162" s="207"/>
    </row>
    <row r="163" spans="2:8">
      <c r="B163" s="24">
        <v>1192</v>
      </c>
      <c r="C163" s="202" t="s">
        <v>71</v>
      </c>
      <c r="D163" s="203"/>
      <c r="E163" s="203"/>
      <c r="F163" s="204"/>
    </row>
    <row r="165" spans="2:8" ht="34.5">
      <c r="B165" s="42" t="s">
        <v>3</v>
      </c>
      <c r="C165" s="43"/>
      <c r="D165" s="208"/>
      <c r="E165" s="208"/>
      <c r="F165" s="209"/>
    </row>
    <row r="166" spans="2:8" ht="37.5" customHeight="1">
      <c r="B166" s="44" t="s">
        <v>4</v>
      </c>
      <c r="C166" s="24" t="s">
        <v>72</v>
      </c>
      <c r="D166" s="210" t="s">
        <v>57</v>
      </c>
      <c r="E166" s="211"/>
      <c r="F166" s="212"/>
    </row>
    <row r="167" spans="2:8" ht="34.5">
      <c r="B167" s="44" t="s">
        <v>5</v>
      </c>
      <c r="C167" s="24" t="s">
        <v>116</v>
      </c>
      <c r="D167" s="92" t="s">
        <v>81</v>
      </c>
      <c r="E167" s="92" t="s">
        <v>82</v>
      </c>
      <c r="F167" s="122" t="s">
        <v>12</v>
      </c>
    </row>
    <row r="168" spans="2:8" ht="69">
      <c r="B168" s="117" t="s">
        <v>6</v>
      </c>
      <c r="C168" s="48" t="s">
        <v>158</v>
      </c>
      <c r="D168" s="89"/>
      <c r="E168" s="89"/>
      <c r="F168" s="44"/>
    </row>
    <row r="169" spans="2:8" ht="86.25">
      <c r="B169" s="44" t="s">
        <v>10</v>
      </c>
      <c r="C169" s="48" t="s">
        <v>159</v>
      </c>
      <c r="D169" s="89"/>
      <c r="E169" s="89"/>
      <c r="F169" s="44"/>
    </row>
    <row r="170" spans="2:8">
      <c r="B170" s="117" t="s">
        <v>7</v>
      </c>
      <c r="C170" s="48" t="s">
        <v>56</v>
      </c>
      <c r="D170" s="89"/>
      <c r="E170" s="89"/>
      <c r="F170" s="44"/>
    </row>
    <row r="171" spans="2:8" ht="69">
      <c r="B171" s="23" t="s">
        <v>140</v>
      </c>
      <c r="C171" s="24" t="s">
        <v>73</v>
      </c>
      <c r="D171" s="118"/>
      <c r="E171" s="118"/>
      <c r="F171" s="44"/>
    </row>
    <row r="172" spans="2:8">
      <c r="B172" s="216" t="s">
        <v>0</v>
      </c>
      <c r="C172" s="217"/>
      <c r="D172" s="119"/>
      <c r="E172" s="119"/>
      <c r="F172" s="44"/>
    </row>
    <row r="173" spans="2:8" ht="17.25" customHeight="1">
      <c r="B173" s="202" t="s">
        <v>117</v>
      </c>
      <c r="C173" s="204"/>
      <c r="D173" s="124"/>
      <c r="E173" s="124">
        <v>74</v>
      </c>
      <c r="F173" s="124">
        <v>147</v>
      </c>
    </row>
    <row r="174" spans="2:8">
      <c r="B174" s="120" t="s">
        <v>8</v>
      </c>
      <c r="C174" s="120"/>
      <c r="D174" s="45">
        <f>'հավելված 2'!G98</f>
        <v>0</v>
      </c>
      <c r="E174" s="45">
        <f>'հավելված 2'!H98</f>
        <v>1442</v>
      </c>
      <c r="F174" s="45">
        <f>'հավելված 2'!I98</f>
        <v>2884</v>
      </c>
    </row>
    <row r="177" spans="2:8">
      <c r="B177" s="221" t="s">
        <v>122</v>
      </c>
      <c r="C177" s="221"/>
      <c r="D177" s="101"/>
      <c r="E177" s="101"/>
      <c r="F177" s="101"/>
    </row>
    <row r="178" spans="2:8">
      <c r="H178" s="121"/>
    </row>
    <row r="179" spans="2:8">
      <c r="B179" s="41" t="s">
        <v>1</v>
      </c>
      <c r="C179" s="205" t="s">
        <v>2</v>
      </c>
      <c r="D179" s="206"/>
      <c r="E179" s="206"/>
      <c r="F179" s="207"/>
    </row>
    <row r="180" spans="2:8">
      <c r="B180" s="24">
        <v>1192</v>
      </c>
      <c r="C180" s="202" t="s">
        <v>71</v>
      </c>
      <c r="D180" s="203"/>
      <c r="E180" s="203"/>
      <c r="F180" s="204"/>
    </row>
    <row r="182" spans="2:8" ht="34.5">
      <c r="B182" s="42" t="s">
        <v>3</v>
      </c>
      <c r="C182" s="43"/>
      <c r="D182" s="208"/>
      <c r="E182" s="208"/>
      <c r="F182" s="209"/>
    </row>
    <row r="183" spans="2:8" ht="37.5" customHeight="1">
      <c r="B183" s="44" t="s">
        <v>4</v>
      </c>
      <c r="C183" s="24" t="s">
        <v>72</v>
      </c>
      <c r="D183" s="210" t="s">
        <v>57</v>
      </c>
      <c r="E183" s="211"/>
      <c r="F183" s="212"/>
    </row>
    <row r="184" spans="2:8" ht="34.5">
      <c r="B184" s="44" t="s">
        <v>5</v>
      </c>
      <c r="C184" s="24" t="s">
        <v>116</v>
      </c>
      <c r="D184" s="92" t="s">
        <v>81</v>
      </c>
      <c r="E184" s="92" t="s">
        <v>82</v>
      </c>
      <c r="F184" s="122" t="s">
        <v>12</v>
      </c>
    </row>
    <row r="185" spans="2:8" ht="69">
      <c r="B185" s="117" t="s">
        <v>6</v>
      </c>
      <c r="C185" s="48" t="s">
        <v>158</v>
      </c>
      <c r="D185" s="89"/>
      <c r="E185" s="89"/>
      <c r="F185" s="44"/>
    </row>
    <row r="186" spans="2:8" ht="86.25">
      <c r="B186" s="44" t="s">
        <v>10</v>
      </c>
      <c r="C186" s="48" t="s">
        <v>159</v>
      </c>
      <c r="D186" s="89"/>
      <c r="E186" s="89"/>
      <c r="F186" s="44"/>
    </row>
    <row r="187" spans="2:8">
      <c r="B187" s="117" t="s">
        <v>7</v>
      </c>
      <c r="C187" s="48" t="s">
        <v>56</v>
      </c>
      <c r="D187" s="89"/>
      <c r="E187" s="89"/>
      <c r="F187" s="44"/>
    </row>
    <row r="188" spans="2:8" ht="69">
      <c r="B188" s="23" t="s">
        <v>140</v>
      </c>
      <c r="C188" s="24" t="s">
        <v>73</v>
      </c>
      <c r="D188" s="118"/>
      <c r="E188" s="118"/>
      <c r="F188" s="44"/>
    </row>
    <row r="189" spans="2:8">
      <c r="B189" s="216" t="s">
        <v>0</v>
      </c>
      <c r="C189" s="217"/>
      <c r="D189" s="119"/>
      <c r="E189" s="119"/>
      <c r="F189" s="44"/>
    </row>
    <row r="190" spans="2:8" ht="17.25" customHeight="1">
      <c r="B190" s="202" t="s">
        <v>117</v>
      </c>
      <c r="C190" s="204"/>
      <c r="D190" s="124"/>
      <c r="E190" s="124">
        <v>49</v>
      </c>
      <c r="F190" s="124">
        <v>98</v>
      </c>
    </row>
    <row r="191" spans="2:8">
      <c r="B191" s="120" t="s">
        <v>8</v>
      </c>
      <c r="C191" s="120"/>
      <c r="D191" s="45">
        <f>'հավելված 2'!G105</f>
        <v>0</v>
      </c>
      <c r="E191" s="45">
        <f>'հավելված 2'!H105</f>
        <v>961.4</v>
      </c>
      <c r="F191" s="45">
        <f>'հավելված 2'!I105</f>
        <v>1922.8</v>
      </c>
    </row>
    <row r="194" spans="2:8">
      <c r="B194" s="221" t="s">
        <v>123</v>
      </c>
      <c r="C194" s="221"/>
      <c r="D194" s="101"/>
      <c r="E194" s="101"/>
      <c r="F194" s="101"/>
    </row>
    <row r="195" spans="2:8">
      <c r="H195" s="121"/>
    </row>
    <row r="196" spans="2:8">
      <c r="B196" s="41" t="s">
        <v>1</v>
      </c>
      <c r="C196" s="205" t="s">
        <v>2</v>
      </c>
      <c r="D196" s="206"/>
      <c r="E196" s="206"/>
      <c r="F196" s="207"/>
    </row>
    <row r="197" spans="2:8">
      <c r="B197" s="24">
        <v>1192</v>
      </c>
      <c r="C197" s="202" t="s">
        <v>71</v>
      </c>
      <c r="D197" s="203"/>
      <c r="E197" s="203"/>
      <c r="F197" s="204"/>
    </row>
    <row r="199" spans="2:8" ht="34.5">
      <c r="B199" s="42" t="s">
        <v>3</v>
      </c>
      <c r="C199" s="43"/>
      <c r="D199" s="208"/>
      <c r="E199" s="208"/>
      <c r="F199" s="209"/>
    </row>
    <row r="200" spans="2:8" ht="37.5" customHeight="1">
      <c r="B200" s="44" t="s">
        <v>4</v>
      </c>
      <c r="C200" s="24" t="s">
        <v>72</v>
      </c>
      <c r="D200" s="210" t="s">
        <v>57</v>
      </c>
      <c r="E200" s="211"/>
      <c r="F200" s="212"/>
    </row>
    <row r="201" spans="2:8" ht="34.5">
      <c r="B201" s="44" t="s">
        <v>5</v>
      </c>
      <c r="C201" s="24" t="s">
        <v>116</v>
      </c>
      <c r="D201" s="92" t="s">
        <v>81</v>
      </c>
      <c r="E201" s="92" t="s">
        <v>82</v>
      </c>
      <c r="F201" s="122" t="s">
        <v>12</v>
      </c>
    </row>
    <row r="202" spans="2:8" ht="69">
      <c r="B202" s="117" t="s">
        <v>6</v>
      </c>
      <c r="C202" s="48" t="s">
        <v>158</v>
      </c>
      <c r="D202" s="89"/>
      <c r="E202" s="89"/>
      <c r="F202" s="44"/>
    </row>
    <row r="203" spans="2:8" ht="86.25">
      <c r="B203" s="44" t="s">
        <v>10</v>
      </c>
      <c r="C203" s="48" t="s">
        <v>159</v>
      </c>
      <c r="D203" s="89"/>
      <c r="E203" s="89"/>
      <c r="F203" s="44"/>
    </row>
    <row r="204" spans="2:8">
      <c r="B204" s="117" t="s">
        <v>7</v>
      </c>
      <c r="C204" s="48" t="s">
        <v>56</v>
      </c>
      <c r="D204" s="89"/>
      <c r="E204" s="89"/>
      <c r="F204" s="44"/>
    </row>
    <row r="205" spans="2:8" ht="69">
      <c r="B205" s="23" t="s">
        <v>140</v>
      </c>
      <c r="C205" s="24" t="s">
        <v>73</v>
      </c>
      <c r="D205" s="118"/>
      <c r="E205" s="118"/>
      <c r="F205" s="44"/>
    </row>
    <row r="206" spans="2:8">
      <c r="B206" s="216" t="s">
        <v>0</v>
      </c>
      <c r="C206" s="217"/>
      <c r="D206" s="119"/>
      <c r="E206" s="119"/>
      <c r="F206" s="44"/>
    </row>
    <row r="207" spans="2:8" ht="17.25" customHeight="1">
      <c r="B207" s="202" t="s">
        <v>117</v>
      </c>
      <c r="C207" s="204"/>
      <c r="D207" s="124"/>
      <c r="E207" s="124">
        <v>172</v>
      </c>
      <c r="F207" s="124">
        <v>345</v>
      </c>
    </row>
    <row r="208" spans="2:8">
      <c r="B208" s="120" t="s">
        <v>8</v>
      </c>
      <c r="C208" s="120"/>
      <c r="D208" s="45">
        <f>'հավելված 2'!G112</f>
        <v>0</v>
      </c>
      <c r="E208" s="45">
        <f>'հավելված 2'!H112</f>
        <v>3384.4</v>
      </c>
      <c r="F208" s="45">
        <f>'հավելված 2'!I112</f>
        <v>6768.9</v>
      </c>
    </row>
    <row r="211" spans="2:8">
      <c r="B211" s="221" t="s">
        <v>124</v>
      </c>
      <c r="C211" s="221"/>
      <c r="D211" s="101"/>
      <c r="E211" s="101"/>
      <c r="F211" s="101"/>
    </row>
    <row r="212" spans="2:8">
      <c r="H212" s="121"/>
    </row>
    <row r="213" spans="2:8">
      <c r="B213" s="41" t="s">
        <v>1</v>
      </c>
      <c r="C213" s="205" t="s">
        <v>2</v>
      </c>
      <c r="D213" s="206"/>
      <c r="E213" s="206"/>
      <c r="F213" s="207"/>
    </row>
    <row r="214" spans="2:8">
      <c r="B214" s="24">
        <v>1192</v>
      </c>
      <c r="C214" s="202" t="s">
        <v>71</v>
      </c>
      <c r="D214" s="203"/>
      <c r="E214" s="203"/>
      <c r="F214" s="204"/>
    </row>
    <row r="216" spans="2:8" ht="34.5">
      <c r="B216" s="42" t="s">
        <v>3</v>
      </c>
      <c r="C216" s="43"/>
      <c r="D216" s="208"/>
      <c r="E216" s="208"/>
      <c r="F216" s="209"/>
    </row>
    <row r="217" spans="2:8" ht="37.5" customHeight="1">
      <c r="B217" s="44" t="s">
        <v>4</v>
      </c>
      <c r="C217" s="24" t="s">
        <v>72</v>
      </c>
      <c r="D217" s="210" t="s">
        <v>57</v>
      </c>
      <c r="E217" s="211"/>
      <c r="F217" s="212"/>
    </row>
    <row r="218" spans="2:8" ht="34.5">
      <c r="B218" s="44" t="s">
        <v>5</v>
      </c>
      <c r="C218" s="24" t="s">
        <v>116</v>
      </c>
      <c r="D218" s="92" t="s">
        <v>81</v>
      </c>
      <c r="E218" s="92" t="s">
        <v>82</v>
      </c>
      <c r="F218" s="122" t="s">
        <v>12</v>
      </c>
    </row>
    <row r="219" spans="2:8" ht="69">
      <c r="B219" s="117" t="s">
        <v>6</v>
      </c>
      <c r="C219" s="48" t="s">
        <v>158</v>
      </c>
      <c r="D219" s="89"/>
      <c r="E219" s="89"/>
      <c r="F219" s="44"/>
    </row>
    <row r="220" spans="2:8" ht="86.25">
      <c r="B220" s="44" t="s">
        <v>10</v>
      </c>
      <c r="C220" s="48" t="s">
        <v>159</v>
      </c>
      <c r="D220" s="89"/>
      <c r="E220" s="89"/>
      <c r="F220" s="44"/>
    </row>
    <row r="221" spans="2:8">
      <c r="B221" s="117" t="s">
        <v>7</v>
      </c>
      <c r="C221" s="48" t="s">
        <v>56</v>
      </c>
      <c r="D221" s="89"/>
      <c r="E221" s="89"/>
      <c r="F221" s="44"/>
    </row>
    <row r="222" spans="2:8" ht="69">
      <c r="B222" s="23" t="s">
        <v>140</v>
      </c>
      <c r="C222" s="24" t="s">
        <v>73</v>
      </c>
      <c r="D222" s="118"/>
      <c r="E222" s="118"/>
      <c r="F222" s="44"/>
    </row>
    <row r="223" spans="2:8">
      <c r="B223" s="216" t="s">
        <v>0</v>
      </c>
      <c r="C223" s="217"/>
      <c r="D223" s="119"/>
      <c r="E223" s="119"/>
      <c r="F223" s="44"/>
    </row>
    <row r="224" spans="2:8" ht="17.25" customHeight="1">
      <c r="B224" s="202" t="s">
        <v>117</v>
      </c>
      <c r="C224" s="204"/>
      <c r="D224" s="124"/>
      <c r="E224" s="124">
        <v>74</v>
      </c>
      <c r="F224" s="124">
        <v>149</v>
      </c>
    </row>
    <row r="225" spans="2:8">
      <c r="B225" s="120" t="s">
        <v>8</v>
      </c>
      <c r="C225" s="120"/>
      <c r="D225" s="45">
        <f>'հավելված 2'!G119</f>
        <v>0</v>
      </c>
      <c r="E225" s="45">
        <f>'հավելված 2'!H119</f>
        <v>1461.7</v>
      </c>
      <c r="F225" s="45">
        <f>'հավելված 2'!I119</f>
        <v>2923.4</v>
      </c>
    </row>
    <row r="228" spans="2:8">
      <c r="B228" s="221" t="s">
        <v>125</v>
      </c>
      <c r="C228" s="221"/>
      <c r="D228" s="101"/>
      <c r="E228" s="101"/>
      <c r="F228" s="101"/>
    </row>
    <row r="229" spans="2:8">
      <c r="H229" s="121"/>
    </row>
    <row r="230" spans="2:8">
      <c r="B230" s="41" t="s">
        <v>1</v>
      </c>
      <c r="C230" s="205" t="s">
        <v>2</v>
      </c>
      <c r="D230" s="206"/>
      <c r="E230" s="206"/>
      <c r="F230" s="207"/>
    </row>
    <row r="231" spans="2:8">
      <c r="B231" s="24">
        <v>1192</v>
      </c>
      <c r="C231" s="202" t="s">
        <v>71</v>
      </c>
      <c r="D231" s="203"/>
      <c r="E231" s="203"/>
      <c r="F231" s="204"/>
    </row>
    <row r="233" spans="2:8" ht="34.5">
      <c r="B233" s="42" t="s">
        <v>3</v>
      </c>
      <c r="C233" s="43"/>
      <c r="D233" s="208"/>
      <c r="E233" s="208"/>
      <c r="F233" s="209"/>
    </row>
    <row r="234" spans="2:8" ht="37.5" customHeight="1">
      <c r="B234" s="44" t="s">
        <v>4</v>
      </c>
      <c r="C234" s="24" t="s">
        <v>72</v>
      </c>
      <c r="D234" s="210" t="s">
        <v>57</v>
      </c>
      <c r="E234" s="211"/>
      <c r="F234" s="212"/>
    </row>
    <row r="235" spans="2:8" ht="34.5">
      <c r="B235" s="44" t="s">
        <v>5</v>
      </c>
      <c r="C235" s="24" t="s">
        <v>116</v>
      </c>
      <c r="D235" s="92" t="s">
        <v>81</v>
      </c>
      <c r="E235" s="92" t="s">
        <v>82</v>
      </c>
      <c r="F235" s="122" t="s">
        <v>12</v>
      </c>
    </row>
    <row r="236" spans="2:8" ht="69">
      <c r="B236" s="117" t="s">
        <v>6</v>
      </c>
      <c r="C236" s="48" t="s">
        <v>158</v>
      </c>
      <c r="D236" s="89"/>
      <c r="E236" s="89"/>
      <c r="F236" s="44"/>
    </row>
    <row r="237" spans="2:8" ht="86.25">
      <c r="B237" s="44" t="s">
        <v>10</v>
      </c>
      <c r="C237" s="48" t="s">
        <v>159</v>
      </c>
      <c r="D237" s="89"/>
      <c r="E237" s="89"/>
      <c r="F237" s="44"/>
    </row>
    <row r="238" spans="2:8">
      <c r="B238" s="117" t="s">
        <v>7</v>
      </c>
      <c r="C238" s="48" t="s">
        <v>56</v>
      </c>
      <c r="D238" s="89"/>
      <c r="E238" s="89"/>
      <c r="F238" s="44"/>
    </row>
    <row r="239" spans="2:8" ht="69">
      <c r="B239" s="23" t="s">
        <v>140</v>
      </c>
      <c r="C239" s="24" t="s">
        <v>73</v>
      </c>
      <c r="D239" s="118"/>
      <c r="E239" s="118"/>
      <c r="F239" s="44"/>
    </row>
    <row r="240" spans="2:8">
      <c r="B240" s="216" t="s">
        <v>0</v>
      </c>
      <c r="C240" s="217"/>
      <c r="D240" s="119"/>
      <c r="E240" s="119"/>
      <c r="F240" s="44"/>
    </row>
    <row r="241" spans="2:8" ht="17.25" customHeight="1">
      <c r="B241" s="202" t="s">
        <v>117</v>
      </c>
      <c r="C241" s="204"/>
      <c r="D241" s="124"/>
      <c r="E241" s="124">
        <v>67</v>
      </c>
      <c r="F241" s="124">
        <v>135</v>
      </c>
    </row>
    <row r="242" spans="2:8">
      <c r="B242" s="120" t="s">
        <v>8</v>
      </c>
      <c r="C242" s="120"/>
      <c r="D242" s="124">
        <f>'հավելված 2'!G126</f>
        <v>0</v>
      </c>
      <c r="E242" s="124">
        <f>'հավելված 2'!H126</f>
        <v>1324.4</v>
      </c>
      <c r="F242" s="45">
        <f>'հավելված 2'!I126</f>
        <v>2648.7</v>
      </c>
    </row>
    <row r="245" spans="2:8">
      <c r="B245" s="221" t="s">
        <v>126</v>
      </c>
      <c r="C245" s="221"/>
      <c r="D245" s="101"/>
      <c r="E245" s="101"/>
      <c r="F245" s="101"/>
    </row>
    <row r="246" spans="2:8">
      <c r="H246" s="121"/>
    </row>
    <row r="247" spans="2:8">
      <c r="B247" s="41" t="s">
        <v>1</v>
      </c>
      <c r="C247" s="205" t="s">
        <v>2</v>
      </c>
      <c r="D247" s="206"/>
      <c r="E247" s="206"/>
      <c r="F247" s="207"/>
    </row>
    <row r="248" spans="2:8">
      <c r="B248" s="24">
        <v>1192</v>
      </c>
      <c r="C248" s="202" t="s">
        <v>71</v>
      </c>
      <c r="D248" s="203"/>
      <c r="E248" s="203"/>
      <c r="F248" s="204"/>
    </row>
    <row r="250" spans="2:8" ht="34.5">
      <c r="B250" s="42" t="s">
        <v>3</v>
      </c>
      <c r="C250" s="43"/>
      <c r="D250" s="208"/>
      <c r="E250" s="208"/>
      <c r="F250" s="209"/>
    </row>
    <row r="251" spans="2:8" ht="37.5" customHeight="1">
      <c r="B251" s="44" t="s">
        <v>4</v>
      </c>
      <c r="C251" s="24" t="s">
        <v>72</v>
      </c>
      <c r="D251" s="210" t="s">
        <v>57</v>
      </c>
      <c r="E251" s="211"/>
      <c r="F251" s="212"/>
    </row>
    <row r="252" spans="2:8" ht="34.5">
      <c r="B252" s="44" t="s">
        <v>5</v>
      </c>
      <c r="C252" s="24" t="s">
        <v>116</v>
      </c>
      <c r="D252" s="92" t="s">
        <v>81</v>
      </c>
      <c r="E252" s="92" t="s">
        <v>82</v>
      </c>
      <c r="F252" s="122" t="s">
        <v>12</v>
      </c>
    </row>
    <row r="253" spans="2:8" ht="69">
      <c r="B253" s="117" t="s">
        <v>6</v>
      </c>
      <c r="C253" s="48" t="s">
        <v>158</v>
      </c>
      <c r="D253" s="89"/>
      <c r="E253" s="89"/>
      <c r="F253" s="44"/>
    </row>
    <row r="254" spans="2:8" ht="86.25">
      <c r="B254" s="44" t="s">
        <v>10</v>
      </c>
      <c r="C254" s="48" t="s">
        <v>159</v>
      </c>
      <c r="D254" s="89"/>
      <c r="E254" s="89"/>
      <c r="F254" s="44"/>
    </row>
    <row r="255" spans="2:8">
      <c r="B255" s="117" t="s">
        <v>7</v>
      </c>
      <c r="C255" s="48" t="s">
        <v>56</v>
      </c>
      <c r="D255" s="89"/>
      <c r="E255" s="89"/>
      <c r="F255" s="44"/>
    </row>
    <row r="256" spans="2:8" ht="69">
      <c r="B256" s="23" t="s">
        <v>140</v>
      </c>
      <c r="C256" s="24" t="s">
        <v>73</v>
      </c>
      <c r="D256" s="118"/>
      <c r="E256" s="118"/>
      <c r="F256" s="44"/>
    </row>
    <row r="257" spans="2:8">
      <c r="B257" s="216" t="s">
        <v>0</v>
      </c>
      <c r="C257" s="217"/>
      <c r="D257" s="119"/>
      <c r="E257" s="119"/>
      <c r="F257" s="44"/>
    </row>
    <row r="258" spans="2:8" ht="17.25" customHeight="1">
      <c r="B258" s="202" t="s">
        <v>117</v>
      </c>
      <c r="C258" s="204"/>
      <c r="D258" s="124"/>
      <c r="E258" s="124">
        <v>34</v>
      </c>
      <c r="F258" s="124">
        <v>67</v>
      </c>
    </row>
    <row r="259" spans="2:8">
      <c r="B259" s="120" t="s">
        <v>8</v>
      </c>
      <c r="C259" s="120"/>
      <c r="D259" s="45">
        <f>'հավելված 2'!G133</f>
        <v>0</v>
      </c>
      <c r="E259" s="45">
        <f>'հավելված 2'!H133</f>
        <v>657.2</v>
      </c>
      <c r="F259" s="45">
        <f>'հավելված 2'!I133</f>
        <v>1314.5</v>
      </c>
    </row>
    <row r="262" spans="2:8">
      <c r="B262" s="221" t="s">
        <v>127</v>
      </c>
      <c r="C262" s="221"/>
      <c r="D262" s="101"/>
      <c r="E262" s="101"/>
      <c r="F262" s="101"/>
    </row>
    <row r="263" spans="2:8">
      <c r="H263" s="121"/>
    </row>
    <row r="264" spans="2:8">
      <c r="B264" s="41" t="s">
        <v>1</v>
      </c>
      <c r="C264" s="205" t="s">
        <v>2</v>
      </c>
      <c r="D264" s="206"/>
      <c r="E264" s="206"/>
      <c r="F264" s="207"/>
    </row>
    <row r="265" spans="2:8">
      <c r="B265" s="24">
        <v>1192</v>
      </c>
      <c r="C265" s="202" t="s">
        <v>71</v>
      </c>
      <c r="D265" s="203"/>
      <c r="E265" s="203"/>
      <c r="F265" s="204"/>
    </row>
    <row r="267" spans="2:8" ht="34.5">
      <c r="B267" s="42" t="s">
        <v>3</v>
      </c>
      <c r="C267" s="43"/>
      <c r="D267" s="208"/>
      <c r="E267" s="208"/>
      <c r="F267" s="209"/>
    </row>
    <row r="268" spans="2:8" ht="37.5" customHeight="1">
      <c r="B268" s="44" t="s">
        <v>4</v>
      </c>
      <c r="C268" s="24" t="s">
        <v>72</v>
      </c>
      <c r="D268" s="210" t="s">
        <v>57</v>
      </c>
      <c r="E268" s="211"/>
      <c r="F268" s="212"/>
    </row>
    <row r="269" spans="2:8" ht="34.5">
      <c r="B269" s="44" t="s">
        <v>5</v>
      </c>
      <c r="C269" s="24" t="s">
        <v>116</v>
      </c>
      <c r="D269" s="92" t="s">
        <v>81</v>
      </c>
      <c r="E269" s="92" t="s">
        <v>82</v>
      </c>
      <c r="F269" s="122" t="s">
        <v>12</v>
      </c>
    </row>
    <row r="270" spans="2:8" ht="69">
      <c r="B270" s="117" t="s">
        <v>6</v>
      </c>
      <c r="C270" s="48" t="s">
        <v>158</v>
      </c>
      <c r="D270" s="89"/>
      <c r="E270" s="89"/>
      <c r="F270" s="44"/>
    </row>
    <row r="271" spans="2:8" ht="86.25">
      <c r="B271" s="44" t="s">
        <v>10</v>
      </c>
      <c r="C271" s="48" t="s">
        <v>159</v>
      </c>
      <c r="D271" s="89"/>
      <c r="E271" s="89"/>
      <c r="F271" s="44"/>
    </row>
    <row r="272" spans="2:8">
      <c r="B272" s="117" t="s">
        <v>7</v>
      </c>
      <c r="C272" s="48" t="s">
        <v>56</v>
      </c>
      <c r="D272" s="89"/>
      <c r="E272" s="89"/>
      <c r="F272" s="44"/>
    </row>
    <row r="273" spans="2:8" ht="69">
      <c r="B273" s="23" t="s">
        <v>140</v>
      </c>
      <c r="C273" s="24" t="s">
        <v>73</v>
      </c>
      <c r="D273" s="118"/>
      <c r="E273" s="118"/>
      <c r="F273" s="44"/>
    </row>
    <row r="274" spans="2:8">
      <c r="B274" s="216" t="s">
        <v>0</v>
      </c>
      <c r="C274" s="217"/>
      <c r="D274" s="119"/>
      <c r="E274" s="119"/>
      <c r="F274" s="44"/>
    </row>
    <row r="275" spans="2:8" ht="17.25" customHeight="1">
      <c r="B275" s="202" t="s">
        <v>117</v>
      </c>
      <c r="C275" s="204"/>
      <c r="D275" s="124"/>
      <c r="E275" s="124">
        <v>22</v>
      </c>
      <c r="F275" s="124">
        <v>44</v>
      </c>
    </row>
    <row r="276" spans="2:8">
      <c r="B276" s="120" t="s">
        <v>8</v>
      </c>
      <c r="C276" s="120"/>
      <c r="D276" s="45">
        <f>'հավելված 2'!G140</f>
        <v>0</v>
      </c>
      <c r="E276" s="45">
        <f>'հավելված 2'!H140</f>
        <v>431.6</v>
      </c>
      <c r="F276" s="45">
        <f>'հավելված 2'!I140</f>
        <v>863.3</v>
      </c>
    </row>
    <row r="279" spans="2:8">
      <c r="B279" s="221" t="s">
        <v>128</v>
      </c>
      <c r="C279" s="221"/>
      <c r="D279" s="101"/>
      <c r="E279" s="101"/>
      <c r="F279" s="101"/>
    </row>
    <row r="280" spans="2:8">
      <c r="H280" s="121"/>
    </row>
    <row r="281" spans="2:8">
      <c r="B281" s="41" t="s">
        <v>1</v>
      </c>
      <c r="C281" s="205" t="s">
        <v>2</v>
      </c>
      <c r="D281" s="206"/>
      <c r="E281" s="206"/>
      <c r="F281" s="207"/>
    </row>
    <row r="282" spans="2:8">
      <c r="B282" s="24">
        <v>1192</v>
      </c>
      <c r="C282" s="202" t="s">
        <v>71</v>
      </c>
      <c r="D282" s="203"/>
      <c r="E282" s="203"/>
      <c r="F282" s="204"/>
    </row>
    <row r="284" spans="2:8" ht="34.5">
      <c r="B284" s="42" t="s">
        <v>3</v>
      </c>
      <c r="C284" s="43"/>
      <c r="D284" s="208"/>
      <c r="E284" s="208"/>
      <c r="F284" s="209"/>
    </row>
    <row r="285" spans="2:8" ht="37.5" customHeight="1">
      <c r="B285" s="44" t="s">
        <v>4</v>
      </c>
      <c r="C285" s="24" t="s">
        <v>72</v>
      </c>
      <c r="D285" s="210" t="s">
        <v>57</v>
      </c>
      <c r="E285" s="211"/>
      <c r="F285" s="212"/>
    </row>
    <row r="286" spans="2:8" ht="34.5">
      <c r="B286" s="44" t="s">
        <v>5</v>
      </c>
      <c r="C286" s="24" t="s">
        <v>116</v>
      </c>
      <c r="D286" s="92" t="s">
        <v>81</v>
      </c>
      <c r="E286" s="92" t="s">
        <v>82</v>
      </c>
      <c r="F286" s="122" t="s">
        <v>12</v>
      </c>
    </row>
    <row r="287" spans="2:8" ht="69">
      <c r="B287" s="117" t="s">
        <v>6</v>
      </c>
      <c r="C287" s="48" t="s">
        <v>158</v>
      </c>
      <c r="D287" s="89"/>
      <c r="E287" s="89"/>
      <c r="F287" s="44"/>
    </row>
    <row r="288" spans="2:8" ht="86.25">
      <c r="B288" s="44" t="s">
        <v>10</v>
      </c>
      <c r="C288" s="48" t="s">
        <v>159</v>
      </c>
      <c r="D288" s="89"/>
      <c r="E288" s="89"/>
      <c r="F288" s="44"/>
    </row>
    <row r="289" spans="2:6">
      <c r="B289" s="117" t="s">
        <v>7</v>
      </c>
      <c r="C289" s="48" t="s">
        <v>56</v>
      </c>
      <c r="D289" s="89"/>
      <c r="E289" s="89"/>
      <c r="F289" s="44"/>
    </row>
    <row r="290" spans="2:6" ht="69">
      <c r="B290" s="23" t="s">
        <v>140</v>
      </c>
      <c r="C290" s="24" t="s">
        <v>73</v>
      </c>
      <c r="D290" s="118"/>
      <c r="E290" s="118"/>
      <c r="F290" s="44"/>
    </row>
    <row r="291" spans="2:6">
      <c r="B291" s="216" t="s">
        <v>0</v>
      </c>
      <c r="C291" s="217"/>
      <c r="D291" s="119"/>
      <c r="E291" s="119"/>
      <c r="F291" s="44"/>
    </row>
    <row r="292" spans="2:6" ht="17.25" customHeight="1">
      <c r="B292" s="202" t="s">
        <v>117</v>
      </c>
      <c r="C292" s="204"/>
      <c r="D292" s="124"/>
      <c r="E292" s="124">
        <v>57</v>
      </c>
      <c r="F292" s="124">
        <v>113</v>
      </c>
    </row>
    <row r="293" spans="2:6">
      <c r="B293" s="120" t="s">
        <v>8</v>
      </c>
      <c r="C293" s="120"/>
      <c r="D293" s="45">
        <f>'հավելված 2'!G147</f>
        <v>0</v>
      </c>
      <c r="E293" s="45">
        <f>'հավելված 2'!H147</f>
        <v>1108.5999999999999</v>
      </c>
      <c r="F293" s="45">
        <f>'հավելված 2'!I147</f>
        <v>2217.1</v>
      </c>
    </row>
    <row r="294" spans="2:6">
      <c r="B294" s="116"/>
      <c r="C294" s="116"/>
      <c r="D294" s="116"/>
      <c r="E294" s="116"/>
      <c r="F294" s="40"/>
    </row>
  </sheetData>
  <mergeCells count="118">
    <mergeCell ref="C2:F2"/>
    <mergeCell ref="C3:F3"/>
    <mergeCell ref="C4:F4"/>
    <mergeCell ref="B9:C9"/>
    <mergeCell ref="B7:F7"/>
    <mergeCell ref="B50:C50"/>
    <mergeCell ref="B51:C51"/>
    <mergeCell ref="D18:G18"/>
    <mergeCell ref="D28:G28"/>
    <mergeCell ref="C14:F14"/>
    <mergeCell ref="C40:F40"/>
    <mergeCell ref="C41:F41"/>
    <mergeCell ref="D43:F43"/>
    <mergeCell ref="B24:C24"/>
    <mergeCell ref="B25:C25"/>
    <mergeCell ref="C281:F281"/>
    <mergeCell ref="B11:F11"/>
    <mergeCell ref="C73:F73"/>
    <mergeCell ref="C74:F74"/>
    <mergeCell ref="B83:C83"/>
    <mergeCell ref="B84:C84"/>
    <mergeCell ref="B35:C35"/>
    <mergeCell ref="C15:F15"/>
    <mergeCell ref="B34:C34"/>
    <mergeCell ref="B52:C52"/>
    <mergeCell ref="B55:C55"/>
    <mergeCell ref="B53:C53"/>
    <mergeCell ref="B54:C54"/>
    <mergeCell ref="B93:C93"/>
    <mergeCell ref="B94:C94"/>
    <mergeCell ref="D77:G77"/>
    <mergeCell ref="D76:G76"/>
    <mergeCell ref="D87:G87"/>
    <mergeCell ref="D60:F60"/>
    <mergeCell ref="B66:C66"/>
    <mergeCell ref="D44:F44"/>
    <mergeCell ref="D59:F59"/>
    <mergeCell ref="C146:F146"/>
    <mergeCell ref="D148:F148"/>
    <mergeCell ref="B291:C291"/>
    <mergeCell ref="B292:C292"/>
    <mergeCell ref="C282:F282"/>
    <mergeCell ref="B241:C241"/>
    <mergeCell ref="B245:C245"/>
    <mergeCell ref="B190:C190"/>
    <mergeCell ref="B194:C194"/>
    <mergeCell ref="C196:F196"/>
    <mergeCell ref="C197:F197"/>
    <mergeCell ref="C213:F213"/>
    <mergeCell ref="B274:C274"/>
    <mergeCell ref="B275:C275"/>
    <mergeCell ref="B279:C279"/>
    <mergeCell ref="B177:C177"/>
    <mergeCell ref="C179:F179"/>
    <mergeCell ref="C180:F180"/>
    <mergeCell ref="D182:F182"/>
    <mergeCell ref="D199:F199"/>
    <mergeCell ref="B206:C206"/>
    <mergeCell ref="B207:C207"/>
    <mergeCell ref="B211:C211"/>
    <mergeCell ref="B70:D70"/>
    <mergeCell ref="C128:F128"/>
    <mergeCell ref="C129:F129"/>
    <mergeCell ref="D131:F131"/>
    <mergeCell ref="B138:C138"/>
    <mergeCell ref="B139:C139"/>
    <mergeCell ref="B126:C126"/>
    <mergeCell ref="B143:C143"/>
    <mergeCell ref="C145:F145"/>
    <mergeCell ref="D116:F116"/>
    <mergeCell ref="D117:F117"/>
    <mergeCell ref="B123:C123"/>
    <mergeCell ref="B113:C113"/>
    <mergeCell ref="D250:F250"/>
    <mergeCell ref="B257:C257"/>
    <mergeCell ref="B258:C258"/>
    <mergeCell ref="C99:F99"/>
    <mergeCell ref="C100:F100"/>
    <mergeCell ref="B97:C97"/>
    <mergeCell ref="C163:F163"/>
    <mergeCell ref="D165:F165"/>
    <mergeCell ref="B172:C172"/>
    <mergeCell ref="B173:C173"/>
    <mergeCell ref="B155:C155"/>
    <mergeCell ref="B156:C156"/>
    <mergeCell ref="B160:C160"/>
    <mergeCell ref="C162:F162"/>
    <mergeCell ref="D149:F149"/>
    <mergeCell ref="D132:F132"/>
    <mergeCell ref="D103:F103"/>
    <mergeCell ref="D102:F102"/>
    <mergeCell ref="B109:C109"/>
    <mergeCell ref="B110:C110"/>
    <mergeCell ref="B189:C189"/>
    <mergeCell ref="D285:F285"/>
    <mergeCell ref="D268:F268"/>
    <mergeCell ref="D251:F251"/>
    <mergeCell ref="D234:F234"/>
    <mergeCell ref="D217:F217"/>
    <mergeCell ref="D200:F200"/>
    <mergeCell ref="D183:F183"/>
    <mergeCell ref="D166:F166"/>
    <mergeCell ref="D284:F284"/>
    <mergeCell ref="C247:F247"/>
    <mergeCell ref="B224:C224"/>
    <mergeCell ref="B228:C228"/>
    <mergeCell ref="C230:F230"/>
    <mergeCell ref="C231:F231"/>
    <mergeCell ref="D233:F233"/>
    <mergeCell ref="B240:C240"/>
    <mergeCell ref="C214:F214"/>
    <mergeCell ref="D216:F216"/>
    <mergeCell ref="B223:C223"/>
    <mergeCell ref="B262:C262"/>
    <mergeCell ref="C264:F264"/>
    <mergeCell ref="C265:F265"/>
    <mergeCell ref="D267:F267"/>
    <mergeCell ref="C248:F248"/>
  </mergeCells>
  <pageMargins left="0.70866141732283505" right="0.70866141732283505" top="0.38" bottom="0.49" header="0.22" footer="0.31496062992126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https://mul-edu.gov.am/tasks/docs/attachment.php?id=336856&amp;fn=3+havelvats_.xlsx&amp;out=1&amp;token=</cp:keywords>
  <cp:lastModifiedBy>Smbat</cp:lastModifiedBy>
  <cp:lastPrinted>2022-03-21T11:13:56Z</cp:lastPrinted>
  <dcterms:modified xsi:type="dcterms:W3CDTF">2022-04-27T10:41:18Z</dcterms:modified>
</cp:coreProperties>
</file>