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hidePivotFieldList="1" defaultThemeVersion="124226"/>
  <bookViews>
    <workbookView xWindow="0" yWindow="0" windowWidth="17940" windowHeight="8160" activeTab="4"/>
  </bookViews>
  <sheets>
    <sheet name="havelvac 1" sheetId="48" r:id="rId1"/>
    <sheet name="havelvac 2" sheetId="49" r:id="rId2"/>
    <sheet name="havelvac 3" sheetId="42" r:id="rId3"/>
    <sheet name="havelvac 4" sheetId="50" r:id="rId4"/>
    <sheet name="havelvac 5" sheetId="47" r:id="rId5"/>
    <sheet name="havelvac 6" sheetId="53" r:id="rId6"/>
  </sheets>
  <externalReferences>
    <externalReference r:id="rId7"/>
  </externalReferences>
  <definedNames>
    <definedName name="AgencyCode" localSheetId="0">#REF!</definedName>
    <definedName name="AgencyCode" localSheetId="3">#REF!</definedName>
    <definedName name="AgencyCode" localSheetId="4">#REF!</definedName>
    <definedName name="AgencyCode">#REF!</definedName>
    <definedName name="AgencyName" localSheetId="0">#REF!</definedName>
    <definedName name="AgencyName" localSheetId="3">#REF!</definedName>
    <definedName name="AgencyName" localSheetId="4">#REF!</definedName>
    <definedName name="AgencyName">#REF!</definedName>
    <definedName name="davit" localSheetId="0">#REF!</definedName>
    <definedName name="davit" localSheetId="3">#REF!</definedName>
    <definedName name="davit" localSheetId="4">#REF!</definedName>
    <definedName name="davit">#REF!</definedName>
    <definedName name="Functional1" localSheetId="0">#REF!</definedName>
    <definedName name="Functional1" localSheetId="3">#REF!</definedName>
    <definedName name="Functional1" localSheetId="4">#REF!</definedName>
    <definedName name="Functional1">#REF!</definedName>
    <definedName name="ggg" localSheetId="0">#REF!</definedName>
    <definedName name="ggg" localSheetId="3">#REF!</definedName>
    <definedName name="ggg" localSheetId="4">#REF!</definedName>
    <definedName name="ggg">#REF!</definedName>
    <definedName name="PANature" localSheetId="0">#REF!</definedName>
    <definedName name="PANature" localSheetId="3">#REF!</definedName>
    <definedName name="PANature" localSheetId="4">#REF!</definedName>
    <definedName name="PANature">#REF!</definedName>
    <definedName name="PAType" localSheetId="0">#REF!</definedName>
    <definedName name="PAType" localSheetId="3">#REF!</definedName>
    <definedName name="PAType" localSheetId="4">#REF!</definedName>
    <definedName name="PAType">#REF!</definedName>
    <definedName name="Performance2" localSheetId="0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3">#REF!</definedName>
    <definedName name="PerformanceType" localSheetId="4">#REF!</definedName>
    <definedName name="PerformanceType">#REF!</definedName>
    <definedName name="Հավելված" localSheetId="0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0">#REF!</definedName>
    <definedName name="Մաս" localSheetId="3">#REF!</definedName>
    <definedName name="Մաս" localSheetId="4">#REF!</definedName>
    <definedName name="Մաս">#REF!</definedName>
    <definedName name="շախմատիստ" localSheetId="0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I12" i="53" l="1"/>
  <c r="I11" i="53"/>
  <c r="D10" i="53"/>
  <c r="B11" i="53"/>
  <c r="F8" i="42" l="1"/>
  <c r="G8" i="42"/>
  <c r="E8" i="42"/>
  <c r="I13" i="53" l="1"/>
  <c r="I14" i="53"/>
  <c r="F32" i="49" l="1"/>
  <c r="C11" i="47"/>
  <c r="D36" i="47" l="1"/>
  <c r="C17" i="47"/>
  <c r="H14" i="50"/>
  <c r="E14" i="50"/>
  <c r="E12" i="50" s="1"/>
  <c r="E10" i="50" s="1"/>
  <c r="C14" i="50"/>
  <c r="C16" i="50" s="1"/>
  <c r="H12" i="50" l="1"/>
  <c r="H10" i="50" s="1"/>
  <c r="C12" i="42"/>
  <c r="C16" i="42" s="1"/>
  <c r="E18" i="48"/>
  <c r="E11" i="48" s="1"/>
  <c r="E32" i="48"/>
  <c r="E25" i="48" s="1"/>
  <c r="D11" i="48"/>
  <c r="I42" i="49"/>
  <c r="H42" i="49"/>
  <c r="G42" i="49"/>
  <c r="I41" i="49"/>
  <c r="I40" i="49" s="1"/>
  <c r="I39" i="49" s="1"/>
  <c r="I38" i="49" s="1"/>
  <c r="I36" i="49" s="1"/>
  <c r="I34" i="49" s="1"/>
  <c r="I31" i="49" s="1"/>
  <c r="I29" i="49" s="1"/>
  <c r="I27" i="49" s="1"/>
  <c r="H41" i="49"/>
  <c r="H40" i="49" s="1"/>
  <c r="H39" i="49" s="1"/>
  <c r="H38" i="49" s="1"/>
  <c r="H36" i="49" s="1"/>
  <c r="H34" i="49" s="1"/>
  <c r="H31" i="49" s="1"/>
  <c r="H29" i="49" s="1"/>
  <c r="H27" i="49" s="1"/>
  <c r="G41" i="49"/>
  <c r="G40" i="49"/>
  <c r="G39" i="49" s="1"/>
  <c r="G38" i="49" s="1"/>
  <c r="G36" i="49" s="1"/>
  <c r="G34" i="49" s="1"/>
  <c r="G31" i="49" s="1"/>
  <c r="G29" i="49" s="1"/>
  <c r="G27" i="49" s="1"/>
  <c r="F36" i="49"/>
  <c r="H26" i="49"/>
  <c r="H25" i="49" s="1"/>
  <c r="H24" i="49" s="1"/>
  <c r="H23" i="49" s="1"/>
  <c r="H21" i="49" s="1"/>
  <c r="H19" i="49" s="1"/>
  <c r="H18" i="49" s="1"/>
  <c r="H16" i="49" s="1"/>
  <c r="H14" i="49" s="1"/>
  <c r="H12" i="49" s="1"/>
  <c r="G25" i="49"/>
  <c r="G24" i="49" s="1"/>
  <c r="G23" i="49" s="1"/>
  <c r="G21" i="49" s="1"/>
  <c r="G19" i="49" s="1"/>
  <c r="G18" i="49" s="1"/>
  <c r="G16" i="49" s="1"/>
  <c r="G14" i="49" s="1"/>
  <c r="G12" i="49" s="1"/>
  <c r="C33" i="48"/>
  <c r="F32" i="48" l="1"/>
  <c r="E21" i="47"/>
  <c r="I26" i="49"/>
  <c r="I25" i="49" s="1"/>
  <c r="I24" i="49" s="1"/>
  <c r="I23" i="49" s="1"/>
  <c r="I21" i="49" s="1"/>
  <c r="I19" i="49" s="1"/>
  <c r="I18" i="49" s="1"/>
  <c r="I16" i="49" s="1"/>
  <c r="I14" i="49" s="1"/>
  <c r="I12" i="49" s="1"/>
  <c r="I11" i="49" s="1"/>
  <c r="F18" i="48"/>
  <c r="H11" i="49"/>
  <c r="C35" i="48"/>
  <c r="G11" i="49"/>
  <c r="F25" i="48"/>
  <c r="D25" i="48"/>
  <c r="E10" i="48"/>
  <c r="C16" i="47"/>
  <c r="F21" i="47" l="1"/>
  <c r="E14" i="42"/>
  <c r="F14" i="42" s="1"/>
  <c r="G14" i="42" s="1"/>
  <c r="G12" i="42" s="1"/>
  <c r="G10" i="42" s="1"/>
  <c r="I10" i="53"/>
  <c r="I9" i="53" s="1"/>
  <c r="I8" i="53" s="1"/>
  <c r="D21" i="47"/>
  <c r="D10" i="48"/>
  <c r="F11" i="48"/>
  <c r="F10" i="48" s="1"/>
  <c r="F12" i="42" l="1"/>
  <c r="F10" i="42" s="1"/>
  <c r="E12" i="42"/>
  <c r="E10" i="42" s="1"/>
  <c r="F36" i="47"/>
  <c r="E36" i="47" s="1"/>
  <c r="C15" i="47" l="1"/>
</calcChain>
</file>

<file path=xl/sharedStrings.xml><?xml version="1.0" encoding="utf-8"?>
<sst xmlns="http://schemas.openxmlformats.org/spreadsheetml/2006/main" count="230" uniqueCount="145">
  <si>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</si>
  <si>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</si>
  <si>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</si>
  <si>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</si>
  <si>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</si>
  <si>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</si>
  <si>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</si>
  <si>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</si>
  <si>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</si>
  <si>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</si>
  <si>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</si>
  <si>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</si>
  <si>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</si>
  <si>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</si>
  <si>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</si>
  <si>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</si>
  <si>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</si>
  <si>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</si>
  <si>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</si>
  <si>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</si>
  <si>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</si>
  <si>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</si>
  <si>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</si>
  <si>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</si>
  <si>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</si>
  <si>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</si>
  <si>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</si>
  <si>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</si>
  <si>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</si>
  <si>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/հազար դրամ/</t>
  </si>
  <si>
    <t>Հավելված 1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</si>
  <si>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</si>
  <si>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</si>
  <si>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</si>
  <si>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</si>
  <si>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</si>
  <si>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</si>
  <si>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</si>
  <si>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այդ թվում՝</t>
  </si>
  <si>
    <t>Միջոցառման նկարագրությունը՝</t>
  </si>
  <si>
    <t>Ծրագրի միջոցառումները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</si>
  <si>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</si>
  <si>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</si>
  <si>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</si>
  <si>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</si>
  <si>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</si>
  <si>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</si>
  <si>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</si>
  <si>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</si>
  <si>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</si>
  <si>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</si>
  <si>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</si>
  <si>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</si>
  <si>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</si>
  <si>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</si>
  <si>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</si>
  <si>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</si>
  <si>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այդ թվում` ըստ կատարողների</t>
  </si>
  <si>
    <t>Ծրագրի անվանումը՝</t>
  </si>
  <si>
    <t>Ծրագրի նպատակը՝</t>
  </si>
  <si>
    <t>Վերջնական արդյունքի նկարագրությունը՝</t>
  </si>
  <si>
    <t>Տարի</t>
  </si>
  <si>
    <t>Հավելված 5</t>
  </si>
  <si>
    <t xml:space="preserve"> ՀՀ կառավարություն </t>
  </si>
  <si>
    <t>Հավելված 3</t>
  </si>
  <si>
    <t>Հավելված 4</t>
  </si>
  <si>
    <t>Ծրագրային դասիչը</t>
  </si>
  <si>
    <t>Ինն ամիս</t>
  </si>
  <si>
    <t xml:space="preserve">                                                    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</si>
  <si>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</si>
  <si>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</si>
  <si>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 xml:space="preserve">      </t>
  </si>
  <si>
    <t>Ա.ՀԱՐՈՒԹՅՈՒՆՅԱՆ</t>
  </si>
  <si>
    <t xml:space="preserve">             ՂԵԿԱՎԱՐ՝                                                                          Ա.ՀԱՐՈՒԹՅՈՒՆՅԱՆ</t>
  </si>
  <si>
    <t>Հավելված 2</t>
  </si>
  <si>
    <t xml:space="preserve">                                                                    ՂԵԿԱՎԱՐ՝                                                    Ա.ՀԱՐՈՒԹՅՈՒՆՅԱՆ                                          </t>
  </si>
  <si>
    <t>Երևանի Բուսաբանական այգու տարածքում անտառպուրակի  կառուցապատման նախագծային աշխատանքների իրականացում</t>
  </si>
  <si>
    <t>04</t>
  </si>
  <si>
    <t>Բյուջետային հատկացումների գլխավոր կարգադրիչների, ծրագրերի, միջոցառումների, ծախսային ուղղությունների անվանումները</t>
  </si>
  <si>
    <t>այդ թվում՝ ըստ ուղղությունների</t>
  </si>
  <si>
    <t xml:space="preserve"> </t>
  </si>
  <si>
    <t xml:space="preserve">                       ՂԵԿԱՎԱՐ՝                                                       Ա.ՀԱՐՈՒԹՅՈՒՆՅԱՆ</t>
  </si>
  <si>
    <t>Առաջին կիսամյակ</t>
  </si>
  <si>
    <t>ԸՆԴԱՄԵՆԸ,</t>
  </si>
  <si>
    <t>ՀՀ տարածքային կառավարման և ենթակառուցվածքների նախարարություն</t>
  </si>
  <si>
    <t>ՀՀ ՏԱՐԱԾՔԱՅԻՆ ԿԱՌԱՎԱՐՄԱՆ ԵՎ ԵՆԹԱԿԱՌՈՒՑՎԱԾՔՆԵՐԻ ՆԱԽԱՐԱՐՈՒԹՅՈՒՆ</t>
  </si>
  <si>
    <t>այդ թվում՝ ըստ կատարողների</t>
  </si>
  <si>
    <t xml:space="preserve">ՀՀ կառավարության  2022 թվականի </t>
  </si>
  <si>
    <t xml:space="preserve"> Ծրագիրը</t>
  </si>
  <si>
    <t xml:space="preserve"> Միջոցառումը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</si>
  <si>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</si>
  <si>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</si>
  <si>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կառուցման աշխատանքներ </t>
  </si>
  <si>
    <t xml:space="preserve">վերակառուցման, վերանորոգման և վերականգնման աշխատանքներ </t>
  </si>
  <si>
    <t xml:space="preserve">նախագծահետազոտական, գեոդեզիա-քարտեզագրական աշխատանքներ </t>
  </si>
  <si>
    <t xml:space="preserve">այդ թվում՝ </t>
  </si>
  <si>
    <t xml:space="preserve"> Պետական մարմինների կողմից օգտագործվող ոչ ֆինանսական ակտիվների հետ գործառնություններ </t>
  </si>
  <si>
    <t>Մասնագիտացված միավոր</t>
  </si>
  <si>
    <t>Պայմանագրերի թիվ, հատ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</si>
  <si>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</si>
  <si>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</si>
  <si>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</si>
  <si>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</si>
  <si>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</si>
  <si>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</si>
  <si>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</si>
  <si>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Գումարը (հազար դրամ)</t>
  </si>
  <si>
    <t>Բաժին N 08</t>
  </si>
  <si>
    <t>Խումբ N 02</t>
  </si>
  <si>
    <t xml:space="preserve"> դրամ</t>
  </si>
  <si>
    <t xml:space="preserve"> ՄԱՍ III. ԾԱՌԱՅՈՒԹՅՈՒՆՆԵՐ</t>
  </si>
  <si>
    <t xml:space="preserve">ՀԱՅԱՍՏԱՆԻ ՀԱՆՐԱՊԵՏՈՒԹՅԱՆ ԿԱՌԱՎԱՐՈՒԹՅԱՆ 2021 ԹՎԱԿԱՆԻ ԴԵԿՏԵՄԲԵՐԻ 23-Ի ԹԻՎ 2121-Ն ՈՐՈՇՄԱՆ N 10 ՀԱՎԵԼՎԱԾՈՒՄ ԿԱՏԱՐՎՈՂ ԼՐԱՑՈՒՄՆԵՐԸ  </t>
  </si>
  <si>
    <t>1157-31001</t>
  </si>
  <si>
    <t>Նախագծերի պատրաստում, ծախսերի գնահատում</t>
  </si>
  <si>
    <t>Փորձաքննության ծառայություններ</t>
  </si>
  <si>
    <t>ՀՄԱ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</si>
  <si>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</si>
  <si>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</si>
  <si>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</si>
  <si>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>08</t>
  </si>
  <si>
    <t>02</t>
  </si>
  <si>
    <t>ՀԱՆԳԻՍՏ, ՄՇԱԿՈՒՅԹ ԵՎ ԿՐՈՆ</t>
  </si>
  <si>
    <t>Մշակութային ծառայություններ</t>
  </si>
  <si>
    <t>Այլ մշակութային կազմակերպություններ</t>
  </si>
  <si>
    <t>ՈՉ ՖԻՆԱՆՍԱԿԱՆ ԱԿՏԻՎՆԵՐԻ ԳԾՈՎ ԾԱԽՍԵՐ</t>
  </si>
  <si>
    <t>ՀԻՄՆԱԿԱՆ ՄԻՋՈՑՆԵՐ</t>
  </si>
  <si>
    <t>ԱՅԼ ՀԻՄՆԱԿԱՆ ՄԻՋՈՑՆԵՐ</t>
  </si>
  <si>
    <t xml:space="preserve"> -Նախագծահետազոտական ծախսեր</t>
  </si>
  <si>
    <t xml:space="preserve">ՀԱՅԱՍՏԱՆԻ ՀԱՆՐԱՊԵՏՈՒԹՅԱՆ ԿԱՌԱՎԱՐՈՒԹՅԱՆ 2021 ԹՎԱԿԱՆԻ ԴԵԿՏԵՄԲԵՐԻ 23-Ի N 2121-Ն ՈՐՈՇՄԱՆ N 3  և N 4 ՀԱՎԵԼՎԱԾՆԵՐՈՒՄ ԿԱՏԱՐՎՈՂ  ԼՐԱՑՈՒՄՆԵՐԸ  ԵՎ  ՓՈՓՈԽՈՒԹՅՈՒՆՆԵՐԸ  </t>
  </si>
  <si>
    <t xml:space="preserve"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ԹԻՎ 2121-Ն ՈՐՈՇՄԱՆ N 5 ՀԱՎԵԼՎԱԾԻ N 1  ԱՂՅՈՒՍԱԿՈՒՄ ԿԱՏԱՐՎՈՂ  ԼՐԱՑՈՒՄՆԵՐԸ ԵՎ  ՓՈՓՈԽՈՒԹՅՈՒՆՆԵՐԸ  </t>
  </si>
  <si>
    <t>ոչ ֆինանսական այլ ակտիվների ձեռքբերում</t>
  </si>
  <si>
    <t>Դաս N 04</t>
  </si>
  <si>
    <t xml:space="preserve">                              ՂԵԿԱՎԱՐ՝                                                    Ա.ՀԱՐՈՒԹՅՈՒՆՅԱՆ                                          </t>
  </si>
  <si>
    <t xml:space="preserve">ՀԱՅԱՍՏԱՆԻ ՀԱՆՐԱՊԵՏՈՒԹՅԱՆ                                                                            ՎԱՐՉԱՊԵՏԻ ԱՇԽԱՏԱԿԱԶՄԻ                                                                                                                                      ՂԵԿԱՎԱՐ՝                                                                         </t>
  </si>
  <si>
    <t xml:space="preserve">                                   ՂԵԿԱՎԱՐ՝                                                       Ա.ՀԱՐՈՒԹՅՈՒՆՅԱՆ</t>
  </si>
  <si>
    <t xml:space="preserve"> «ՀԱՅԱUՏԱՆԻ ՀԱՆՐԱՊԵՏՈՒԹՅԱՆ 2022 ԹՎԱԿԱՆԻ ՊԵՏԱԿԱՆ ԲՅՈՒՋԵԻ ՄԱUԻՆ» ՀԱՅԱUՏԱՆԻ ՀԱՆՐԱՊԵՏՈՒԹՅԱՆ OՐԵՆՔԻ N 1 ՀԱՎԵԼՎԱԾԻ N 3 ԱՂՅՈՒՍԱԿՈՒՄ ԿԱՏԱՐՎՈՂ ԼՐԱՑՈՒՄԸ  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</si>
  <si>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</si>
  <si>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</si>
  <si>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ՀՀ կառավարության 2022 թվականի</t>
  </si>
  <si>
    <t xml:space="preserve"> ՀԱՅԱՍՏԱՆԻ ՀԱՆՐԱՊԵՏՈՒԹՅԱՆ ԿԱՌԱՎԱՐՈՒԹՅԱՆ 2021 ԹՎԱԿԱՆԻ ԴԵԿՏԵՄԲԵՐԻ 23-Ի ԹԻՎ 2121-Ն ՈՐՈՇՄԱՆ N 5 ՀԱՎԵԼՎԱԾԻ N 2 ԱՂՅՈՒՍԱԿՈՒՄ ԿԱՏԱՐՎՈՂ ԼՐԱՑՈՒՄԸ  </t>
  </si>
  <si>
    <t>Ընդամենը</t>
  </si>
  <si>
    <t xml:space="preserve">ՀԱՅԱՍՏԱՆԻ ՀԱՆՐԱՊԵՏՈՒԹՅԱՆ ԿԱՌԱՎԱՐՈՒԹՅԱՆ 2021 ԹՎԱԿԱՆԻ ԴԵԿՏԵՄԲԵՐԻ 23-Ի ԹԻՎ 2121-Ն ՈՐՈՇՄԱՆ N 9 ԵՎ 9.1 ՀԱՎԵԼՎԱԾՆԵՐԻ NN 9.7, 9.47, 9.1.8 ԵՎ 9.1.58 ԱՂՅՈՒՍԱԿՆԵՐՈՒՄ ԿԱՏԱՐՎՈՂ ՓՈՓՈԽՈՒԹՅՈՒՆՆԵՐԸ ԵՎ ԼՐԱՑՈՒՄՆԵՐԸ  </t>
  </si>
  <si>
    <t>Հավելված N 6</t>
  </si>
  <si>
    <t>Աղյուսակ 9.7 և 9.1.8</t>
  </si>
  <si>
    <t>Աղյուսակ 9.47 և 9.1.58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</si>
</sst>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_);\(#,##0.0\)"/>
    <numFmt numFmtId="169" formatCode="0.00_);\(0.00\)"/>
    <numFmt numFmtId="170" formatCode="#,##0.0;[Red]#,##0.0"/>
    <numFmt numFmtId="171" formatCode="_(* #,##0.0_);_(* \(#,##0.0\);_(* &quot;-&quot;??_);_(@_)"/>
    <numFmt numFmtId="172" formatCode="#,##0.0"/>
    <numFmt numFmtId="173" formatCode="_(* #,##0.0_);_(* \(#,##0.0\);_(* &quot;-&quot;?_);_(@_)"/>
    <numFmt numFmtId="174" formatCode="##,##0;\(##,##0\);\-"/>
  </numFmts>
  <fonts count="2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2"/>
      <name val="Calibri"/>
      <family val="2"/>
      <charset val="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2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9" fillId="0" borderId="0"/>
    <xf numFmtId="165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2" fillId="0" borderId="0">
      <alignment horizontal="left" vertical="top" wrapText="1"/>
    </xf>
    <xf numFmtId="167" fontId="12" fillId="0" borderId="0" applyFill="0" applyBorder="0" applyProtection="0">
      <alignment horizontal="right" vertical="top"/>
    </xf>
    <xf numFmtId="0" fontId="1" fillId="0" borderId="0"/>
    <xf numFmtId="0" fontId="6" fillId="0" borderId="0"/>
    <xf numFmtId="43" fontId="9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0" fontId="12" fillId="0" borderId="0">
      <alignment horizontal="left" vertical="top" wrapText="1"/>
    </xf>
  </cellStyleXfs>
  <cellXfs count="245">
    <xf numFmtId="0" fontId="0" fillId="0" borderId="0" xfId="0"/>
    <xf numFmtId="0" fontId="14" fillId="0" borderId="0" xfId="0" applyFont="1"/>
    <xf numFmtId="0" fontId="14" fillId="0" borderId="0" xfId="0" applyFont="1" applyAlignment="1">
      <alignment horizontal="right"/>
    </xf>
    <xf numFmtId="0" fontId="14" fillId="0" borderId="9" xfId="0" applyFont="1" applyBorder="1" applyAlignment="1"/>
    <xf numFmtId="0" fontId="14" fillId="0" borderId="0" xfId="0" applyFont="1" applyAlignment="1">
      <alignment horizontal="left" vertical="top" wrapText="1"/>
    </xf>
    <xf numFmtId="0" fontId="14" fillId="0" borderId="7" xfId="0" applyFont="1" applyBorder="1" applyAlignment="1">
      <alignment horizontal="center" vertical="center" wrapText="1"/>
    </xf>
    <xf numFmtId="171" fontId="15" fillId="0" borderId="7" xfId="18" applyNumberFormat="1" applyFont="1" applyFill="1" applyBorder="1" applyAlignment="1">
      <alignment horizontal="center" vertical="center" wrapText="1"/>
    </xf>
    <xf numFmtId="171" fontId="15" fillId="0" borderId="7" xfId="18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top" wrapText="1"/>
    </xf>
    <xf numFmtId="166" fontId="14" fillId="2" borderId="8" xfId="0" applyNumberFormat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left" vertical="top" wrapText="1"/>
    </xf>
    <xf numFmtId="0" fontId="15" fillId="0" borderId="7" xfId="0" applyFont="1" applyFill="1" applyBorder="1" applyAlignment="1">
      <alignment horizontal="left" vertical="top" wrapText="1"/>
    </xf>
    <xf numFmtId="0" fontId="14" fillId="0" borderId="7" xfId="0" applyFont="1" applyBorder="1"/>
    <xf numFmtId="0" fontId="15" fillId="0" borderId="7" xfId="0" applyFont="1" applyBorder="1" applyAlignment="1">
      <alignment horizontal="left"/>
    </xf>
    <xf numFmtId="0" fontId="15" fillId="0" borderId="7" xfId="0" applyFont="1" applyBorder="1"/>
    <xf numFmtId="0" fontId="15" fillId="0" borderId="0" xfId="0" applyFont="1"/>
    <xf numFmtId="0" fontId="14" fillId="0" borderId="7" xfId="0" applyFont="1" applyBorder="1" applyAlignment="1">
      <alignment horizontal="left" vertical="top" wrapText="1"/>
    </xf>
    <xf numFmtId="0" fontId="15" fillId="0" borderId="3" xfId="0" applyFont="1" applyBorder="1"/>
    <xf numFmtId="0" fontId="14" fillId="4" borderId="3" xfId="0" applyFont="1" applyFill="1" applyBorder="1" applyAlignment="1">
      <alignment vertical="top" wrapText="1"/>
    </xf>
    <xf numFmtId="0" fontId="15" fillId="0" borderId="7" xfId="0" applyFont="1" applyBorder="1" applyAlignment="1">
      <alignment horizontal="left" vertical="top" wrapText="1"/>
    </xf>
    <xf numFmtId="0" fontId="15" fillId="0" borderId="0" xfId="0" applyFont="1" applyFill="1" applyBorder="1" applyAlignment="1">
      <alignment vertical="top"/>
    </xf>
    <xf numFmtId="0" fontId="15" fillId="0" borderId="0" xfId="0" applyFont="1" applyFill="1" applyBorder="1" applyAlignment="1">
      <alignment horizontal="center" vertical="top"/>
    </xf>
    <xf numFmtId="0" fontId="17" fillId="0" borderId="0" xfId="0" applyFont="1" applyFill="1" applyBorder="1" applyAlignment="1">
      <alignment horizontal="left" vertical="top"/>
    </xf>
    <xf numFmtId="0" fontId="17" fillId="0" borderId="0" xfId="0" applyFont="1" applyFill="1" applyBorder="1" applyAlignment="1">
      <alignment vertical="top"/>
    </xf>
    <xf numFmtId="0" fontId="17" fillId="0" borderId="0" xfId="0" applyFont="1" applyFill="1" applyBorder="1" applyAlignment="1">
      <alignment horizontal="left" vertical="top"/>
    </xf>
    <xf numFmtId="0" fontId="16" fillId="0" borderId="7" xfId="0" applyFont="1" applyFill="1" applyBorder="1" applyAlignment="1">
      <alignment vertical="center" wrapText="1"/>
    </xf>
    <xf numFmtId="2" fontId="14" fillId="0" borderId="4" xfId="0" applyNumberFormat="1" applyFont="1" applyFill="1" applyBorder="1" applyAlignment="1">
      <alignment wrapText="1"/>
    </xf>
    <xf numFmtId="0" fontId="14" fillId="0" borderId="7" xfId="0" applyFont="1" applyFill="1" applyBorder="1" applyAlignment="1">
      <alignment horizontal="left"/>
    </xf>
    <xf numFmtId="0" fontId="15" fillId="0" borderId="0" xfId="14" applyFont="1" applyFill="1">
      <alignment horizontal="left" vertical="top" wrapText="1"/>
    </xf>
    <xf numFmtId="168" fontId="15" fillId="0" borderId="0" xfId="14" applyNumberFormat="1" applyFont="1" applyFill="1">
      <alignment horizontal="left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top" wrapText="1"/>
    </xf>
    <xf numFmtId="166" fontId="15" fillId="0" borderId="7" xfId="8" applyNumberFormat="1" applyFont="1" applyBorder="1" applyAlignment="1">
      <alignment horizontal="center" vertical="center"/>
    </xf>
    <xf numFmtId="0" fontId="15" fillId="3" borderId="8" xfId="0" applyFont="1" applyFill="1" applyBorder="1" applyAlignment="1">
      <alignment vertical="top" wrapText="1"/>
    </xf>
    <xf numFmtId="0" fontId="15" fillId="0" borderId="7" xfId="0" applyFont="1" applyBorder="1" applyAlignment="1">
      <alignment horizontal="left" vertical="center" wrapText="1"/>
    </xf>
    <xf numFmtId="168" fontId="15" fillId="0" borderId="7" xfId="8" applyNumberFormat="1" applyFont="1" applyBorder="1" applyAlignment="1">
      <alignment horizontal="center" vertical="center" wrapText="1"/>
    </xf>
    <xf numFmtId="0" fontId="15" fillId="3" borderId="2" xfId="0" applyFont="1" applyFill="1" applyBorder="1" applyAlignment="1">
      <alignment vertical="top" wrapText="1"/>
    </xf>
    <xf numFmtId="0" fontId="18" fillId="0" borderId="7" xfId="0" applyFont="1" applyBorder="1" applyAlignment="1">
      <alignment horizontal="left" vertical="center" wrapText="1"/>
    </xf>
    <xf numFmtId="169" fontId="15" fillId="0" borderId="7" xfId="8" applyNumberFormat="1" applyFont="1" applyBorder="1" applyAlignment="1">
      <alignment horizontal="center" vertical="center" wrapText="1"/>
    </xf>
    <xf numFmtId="170" fontId="14" fillId="0" borderId="0" xfId="0" applyNumberFormat="1" applyFont="1"/>
    <xf numFmtId="0" fontId="19" fillId="0" borderId="7" xfId="0" applyFont="1" applyBorder="1" applyAlignment="1">
      <alignment horizontal="left" vertical="center" wrapText="1"/>
    </xf>
    <xf numFmtId="0" fontId="15" fillId="3" borderId="3" xfId="0" applyFont="1" applyFill="1" applyBorder="1" applyAlignment="1">
      <alignment vertical="top" wrapText="1"/>
    </xf>
    <xf numFmtId="170" fontId="15" fillId="0" borderId="7" xfId="15" applyNumberFormat="1" applyFont="1" applyFill="1" applyBorder="1" applyAlignment="1">
      <alignment horizontal="center" vertical="center"/>
    </xf>
    <xf numFmtId="0" fontId="15" fillId="0" borderId="12" xfId="14" applyFont="1" applyFill="1" applyBorder="1" applyAlignment="1">
      <alignment horizontal="left" vertical="top" wrapText="1"/>
    </xf>
    <xf numFmtId="169" fontId="15" fillId="0" borderId="7" xfId="14" applyNumberFormat="1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top" wrapText="1"/>
    </xf>
    <xf numFmtId="0" fontId="14" fillId="0" borderId="12" xfId="0" applyFont="1" applyFill="1" applyBorder="1" applyAlignment="1">
      <alignment vertical="top" wrapText="1"/>
    </xf>
    <xf numFmtId="2" fontId="19" fillId="0" borderId="0" xfId="0" applyNumberFormat="1" applyFont="1" applyAlignment="1">
      <alignment horizontal="left" vertical="top" wrapText="1"/>
    </xf>
    <xf numFmtId="49" fontId="15" fillId="0" borderId="12" xfId="0" applyNumberFormat="1" applyFont="1" applyBorder="1" applyAlignment="1">
      <alignment horizontal="left" vertical="top" wrapText="1"/>
    </xf>
    <xf numFmtId="49" fontId="15" fillId="0" borderId="0" xfId="14" applyNumberFormat="1" applyFont="1" applyFill="1" applyBorder="1" applyAlignment="1">
      <alignment horizontal="center" vertical="top" wrapText="1"/>
    </xf>
    <xf numFmtId="49" fontId="15" fillId="0" borderId="13" xfId="14" applyNumberFormat="1" applyFont="1" applyFill="1" applyBorder="1" applyAlignment="1">
      <alignment horizontal="center" vertical="top" wrapText="1"/>
    </xf>
    <xf numFmtId="0" fontId="15" fillId="0" borderId="13" xfId="14" applyFont="1" applyFill="1" applyBorder="1" applyAlignment="1">
      <alignment horizontal="center" vertical="top" wrapText="1"/>
    </xf>
    <xf numFmtId="49" fontId="15" fillId="0" borderId="13" xfId="0" applyNumberFormat="1" applyFont="1" applyBorder="1" applyAlignment="1">
      <alignment horizontal="left" vertical="top" wrapText="1"/>
    </xf>
    <xf numFmtId="170" fontId="15" fillId="0" borderId="13" xfId="15" applyNumberFormat="1" applyFont="1" applyFill="1" applyBorder="1" applyAlignment="1">
      <alignment horizontal="center" vertical="center"/>
    </xf>
    <xf numFmtId="0" fontId="15" fillId="0" borderId="0" xfId="14" applyFont="1" applyFill="1" applyBorder="1" applyAlignment="1">
      <alignment horizontal="center" vertical="top" wrapText="1"/>
    </xf>
    <xf numFmtId="49" fontId="15" fillId="0" borderId="0" xfId="0" applyNumberFormat="1" applyFont="1" applyBorder="1" applyAlignment="1">
      <alignment horizontal="left" vertical="top" wrapText="1"/>
    </xf>
    <xf numFmtId="170" fontId="15" fillId="0" borderId="0" xfId="15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wrapText="1"/>
    </xf>
    <xf numFmtId="0" fontId="15" fillId="0" borderId="14" xfId="0" applyFont="1" applyBorder="1"/>
    <xf numFmtId="0" fontId="15" fillId="0" borderId="0" xfId="0" applyFont="1" applyBorder="1"/>
    <xf numFmtId="172" fontId="15" fillId="0" borderId="0" xfId="8" applyNumberFormat="1" applyFont="1" applyFill="1" applyAlignment="1">
      <alignment horizontal="center" vertical="center"/>
    </xf>
    <xf numFmtId="0" fontId="15" fillId="2" borderId="7" xfId="0" applyFont="1" applyFill="1" applyBorder="1" applyAlignment="1">
      <alignment vertical="center"/>
    </xf>
    <xf numFmtId="0" fontId="14" fillId="0" borderId="7" xfId="0" applyFont="1" applyBorder="1" applyAlignment="1">
      <alignment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7" xfId="0" applyFont="1" applyFill="1" applyBorder="1"/>
    <xf numFmtId="0" fontId="15" fillId="2" borderId="7" xfId="0" applyFont="1" applyFill="1" applyBorder="1" applyAlignment="1">
      <alignment horizontal="center" vertical="center"/>
    </xf>
    <xf numFmtId="173" fontId="15" fillId="2" borderId="7" xfId="3" applyNumberFormat="1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center"/>
    </xf>
    <xf numFmtId="173" fontId="15" fillId="2" borderId="4" xfId="3" applyNumberFormat="1" applyFont="1" applyFill="1" applyBorder="1" applyAlignment="1">
      <alignment vertical="center" wrapText="1"/>
    </xf>
    <xf numFmtId="0" fontId="15" fillId="0" borderId="7" xfId="0" applyFont="1" applyBorder="1" applyAlignment="1">
      <alignment horizontal="center" vertical="center"/>
    </xf>
    <xf numFmtId="0" fontId="15" fillId="2" borderId="0" xfId="0" applyFont="1" applyFill="1" applyBorder="1" applyAlignment="1">
      <alignment horizontal="left" vertical="center" wrapText="1"/>
    </xf>
    <xf numFmtId="164" fontId="15" fillId="0" borderId="0" xfId="0" applyNumberFormat="1" applyFont="1" applyBorder="1" applyAlignment="1">
      <alignment horizontal="center" vertical="center"/>
    </xf>
    <xf numFmtId="0" fontId="15" fillId="2" borderId="7" xfId="0" applyFont="1" applyFill="1" applyBorder="1" applyAlignment="1">
      <alignment horizontal="left"/>
    </xf>
    <xf numFmtId="0" fontId="15" fillId="2" borderId="7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171" fontId="15" fillId="0" borderId="7" xfId="18" applyNumberFormat="1" applyFont="1" applyFill="1" applyBorder="1" applyAlignment="1">
      <alignment horizontal="center" vertical="center" textRotation="90" wrapText="1"/>
    </xf>
    <xf numFmtId="0" fontId="15" fillId="0" borderId="0" xfId="0" applyFont="1" applyFill="1" applyBorder="1" applyAlignment="1">
      <alignment horizontal="left" vertical="top" wrapText="1"/>
    </xf>
    <xf numFmtId="164" fontId="15" fillId="0" borderId="0" xfId="0" applyNumberFormat="1" applyFont="1" applyFill="1" applyBorder="1" applyAlignment="1">
      <alignment horizontal="right" vertical="top" wrapText="1"/>
    </xf>
    <xf numFmtId="0" fontId="14" fillId="0" borderId="0" xfId="0" applyFont="1" applyFill="1"/>
    <xf numFmtId="0" fontId="15" fillId="0" borderId="0" xfId="0" applyFont="1" applyFill="1" applyBorder="1" applyAlignment="1">
      <alignment vertical="top" wrapText="1"/>
    </xf>
    <xf numFmtId="166" fontId="15" fillId="0" borderId="0" xfId="11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8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left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vertical="center" wrapText="1"/>
    </xf>
    <xf numFmtId="0" fontId="20" fillId="0" borderId="0" xfId="0" applyFont="1" applyFill="1"/>
    <xf numFmtId="0" fontId="15" fillId="0" borderId="7" xfId="0" applyFont="1" applyFill="1" applyBorder="1" applyAlignment="1">
      <alignment vertical="top" wrapText="1"/>
    </xf>
    <xf numFmtId="168" fontId="15" fillId="0" borderId="12" xfId="0" applyNumberFormat="1" applyFont="1" applyFill="1" applyBorder="1" applyAlignment="1">
      <alignment horizontal="right" vertical="top" wrapText="1"/>
    </xf>
    <xf numFmtId="0" fontId="20" fillId="0" borderId="0" xfId="0" applyFont="1" applyFill="1" applyAlignment="1">
      <alignment vertical="top"/>
    </xf>
    <xf numFmtId="171" fontId="15" fillId="0" borderId="7" xfId="8" applyNumberFormat="1" applyFont="1" applyFill="1" applyBorder="1" applyAlignment="1">
      <alignment horizontal="center" vertical="center" wrapText="1"/>
    </xf>
    <xf numFmtId="0" fontId="15" fillId="0" borderId="0" xfId="0" applyFont="1" applyFill="1"/>
    <xf numFmtId="0" fontId="15" fillId="0" borderId="0" xfId="0" applyFont="1" applyFill="1" applyAlignment="1">
      <alignment horizontal="right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1" xfId="0" applyFont="1" applyFill="1" applyBorder="1" applyAlignment="1">
      <alignment vertical="top" wrapText="1"/>
    </xf>
    <xf numFmtId="168" fontId="15" fillId="0" borderId="0" xfId="0" applyNumberFormat="1" applyFont="1" applyFill="1"/>
    <xf numFmtId="0" fontId="15" fillId="0" borderId="2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vertical="top" wrapText="1"/>
    </xf>
    <xf numFmtId="0" fontId="15" fillId="0" borderId="0" xfId="0" applyFont="1" applyFill="1" applyBorder="1"/>
    <xf numFmtId="0" fontId="15" fillId="0" borderId="0" xfId="0" applyNumberFormat="1" applyFont="1" applyFill="1" applyAlignment="1">
      <alignment horizontal="center" wrapText="1"/>
    </xf>
    <xf numFmtId="0" fontId="15" fillId="0" borderId="10" xfId="0" applyFont="1" applyFill="1" applyBorder="1" applyAlignment="1">
      <alignment wrapText="1"/>
    </xf>
    <xf numFmtId="0" fontId="19" fillId="0" borderId="7" xfId="0" applyFont="1" applyFill="1" applyBorder="1" applyAlignment="1">
      <alignment horizontal="left" vertical="top" wrapText="1"/>
    </xf>
    <xf numFmtId="0" fontId="15" fillId="0" borderId="7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9" fillId="0" borderId="7" xfId="0" applyFont="1" applyFill="1" applyBorder="1" applyAlignment="1">
      <alignment horizontal="left" vertical="center" wrapText="1"/>
    </xf>
    <xf numFmtId="2" fontId="15" fillId="0" borderId="7" xfId="0" applyNumberFormat="1" applyFont="1" applyFill="1" applyBorder="1" applyAlignment="1">
      <alignment wrapText="1"/>
    </xf>
    <xf numFmtId="2" fontId="15" fillId="0" borderId="2" xfId="0" applyNumberFormat="1" applyFont="1" applyFill="1" applyBorder="1" applyAlignment="1">
      <alignment wrapText="1"/>
    </xf>
    <xf numFmtId="0" fontId="15" fillId="0" borderId="7" xfId="0" applyFont="1" applyFill="1" applyBorder="1" applyAlignment="1">
      <alignment wrapText="1"/>
    </xf>
    <xf numFmtId="0" fontId="15" fillId="0" borderId="2" xfId="0" applyFont="1" applyFill="1" applyBorder="1" applyAlignment="1">
      <alignment wrapText="1"/>
    </xf>
    <xf numFmtId="0" fontId="15" fillId="0" borderId="4" xfId="0" applyFont="1" applyFill="1" applyBorder="1" applyAlignment="1">
      <alignment vertical="top" wrapText="1"/>
    </xf>
    <xf numFmtId="0" fontId="15" fillId="0" borderId="6" xfId="0" applyFont="1" applyFill="1" applyBorder="1" applyAlignment="1">
      <alignment vertical="top" wrapText="1"/>
    </xf>
    <xf numFmtId="0" fontId="15" fillId="0" borderId="11" xfId="0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left" vertical="top"/>
    </xf>
    <xf numFmtId="0" fontId="15" fillId="0" borderId="7" xfId="14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 wrapText="1"/>
    </xf>
    <xf numFmtId="168" fontId="15" fillId="0" borderId="12" xfId="0" applyNumberFormat="1" applyFont="1" applyFill="1" applyBorder="1" applyAlignment="1">
      <alignment horizontal="right" vertical="center" wrapText="1"/>
    </xf>
    <xf numFmtId="0" fontId="15" fillId="0" borderId="5" xfId="0" applyFont="1" applyFill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168" fontId="15" fillId="0" borderId="7" xfId="0" applyNumberFormat="1" applyFont="1" applyFill="1" applyBorder="1" applyAlignment="1">
      <alignment horizontal="right" vertical="top" wrapText="1"/>
    </xf>
    <xf numFmtId="0" fontId="20" fillId="0" borderId="0" xfId="0" applyFont="1" applyFill="1" applyAlignment="1">
      <alignment horizontal="left" vertical="top" wrapText="1"/>
    </xf>
    <xf numFmtId="0" fontId="15" fillId="0" borderId="7" xfId="0" applyFont="1" applyFill="1" applyBorder="1" applyAlignment="1">
      <alignment horizontal="center" vertical="top" wrapText="1"/>
    </xf>
    <xf numFmtId="174" fontId="15" fillId="0" borderId="7" xfId="15" applyNumberFormat="1" applyFont="1" applyFill="1" applyBorder="1" applyAlignment="1">
      <alignment horizontal="center" vertical="center"/>
    </xf>
    <xf numFmtId="174" fontId="15" fillId="0" borderId="7" xfId="15" applyNumberFormat="1" applyFont="1" applyFill="1" applyBorder="1" applyAlignment="1">
      <alignment horizontal="center" vertical="top"/>
    </xf>
    <xf numFmtId="3" fontId="15" fillId="0" borderId="7" xfId="0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164" fontId="15" fillId="0" borderId="7" xfId="0" applyNumberFormat="1" applyFont="1" applyFill="1" applyBorder="1" applyAlignment="1">
      <alignment horizontal="right" vertical="center"/>
    </xf>
    <xf numFmtId="0" fontId="14" fillId="0" borderId="0" xfId="0" applyFont="1" applyFill="1" applyAlignment="1"/>
    <xf numFmtId="168" fontId="15" fillId="2" borderId="7" xfId="0" applyNumberFormat="1" applyFont="1" applyFill="1" applyBorder="1" applyAlignment="1">
      <alignment horizontal="center" vertical="center"/>
    </xf>
    <xf numFmtId="168" fontId="15" fillId="2" borderId="7" xfId="0" applyNumberFormat="1" applyFont="1" applyFill="1" applyBorder="1"/>
    <xf numFmtId="168" fontId="15" fillId="2" borderId="7" xfId="0" applyNumberFormat="1" applyFont="1" applyFill="1" applyBorder="1" applyAlignment="1">
      <alignment horizontal="left"/>
    </xf>
    <xf numFmtId="168" fontId="19" fillId="2" borderId="7" xfId="0" applyNumberFormat="1" applyFont="1" applyFill="1" applyBorder="1" applyAlignment="1">
      <alignment horizontal="center" vertical="center"/>
    </xf>
    <xf numFmtId="168" fontId="15" fillId="2" borderId="7" xfId="3" applyNumberFormat="1" applyFont="1" applyFill="1" applyBorder="1" applyAlignment="1">
      <alignment horizontal="left" vertical="center" wrapText="1"/>
    </xf>
    <xf numFmtId="168" fontId="15" fillId="2" borderId="7" xfId="0" applyNumberFormat="1" applyFont="1" applyFill="1" applyBorder="1" applyAlignment="1">
      <alignment horizontal="center"/>
    </xf>
    <xf numFmtId="168" fontId="15" fillId="0" borderId="7" xfId="0" applyNumberFormat="1" applyFont="1" applyBorder="1" applyAlignment="1">
      <alignment horizontal="center" vertical="center"/>
    </xf>
    <xf numFmtId="168" fontId="15" fillId="0" borderId="7" xfId="0" applyNumberFormat="1" applyFont="1" applyFill="1" applyBorder="1" applyAlignment="1">
      <alignment horizontal="center" vertical="center"/>
    </xf>
    <xf numFmtId="172" fontId="15" fillId="0" borderId="12" xfId="0" applyNumberFormat="1" applyFont="1" applyFill="1" applyBorder="1" applyAlignment="1">
      <alignment horizontal="center" vertical="center" wrapText="1"/>
    </xf>
    <xf numFmtId="171" fontId="15" fillId="0" borderId="7" xfId="0" applyNumberFormat="1" applyFont="1" applyFill="1" applyBorder="1" applyAlignment="1">
      <alignment horizontal="center"/>
    </xf>
    <xf numFmtId="0" fontId="14" fillId="0" borderId="9" xfId="0" applyFont="1" applyBorder="1" applyAlignment="1">
      <alignment horizontal="right"/>
    </xf>
    <xf numFmtId="168" fontId="16" fillId="0" borderId="8" xfId="0" applyNumberFormat="1" applyFont="1" applyBorder="1" applyAlignment="1">
      <alignment horizontal="center" vertical="center" wrapText="1"/>
    </xf>
    <xf numFmtId="168" fontId="16" fillId="0" borderId="2" xfId="0" applyNumberFormat="1" applyFont="1" applyBorder="1" applyAlignment="1">
      <alignment horizontal="center" vertical="center" wrapText="1"/>
    </xf>
    <xf numFmtId="168" fontId="16" fillId="0" borderId="3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top"/>
    </xf>
    <xf numFmtId="0" fontId="17" fillId="0" borderId="0" xfId="0" applyFont="1" applyFill="1" applyBorder="1" applyAlignment="1">
      <alignment horizontal="left" vertical="top"/>
    </xf>
    <xf numFmtId="172" fontId="15" fillId="0" borderId="8" xfId="0" applyNumberFormat="1" applyFont="1" applyBorder="1" applyAlignment="1">
      <alignment horizontal="center"/>
    </xf>
    <xf numFmtId="172" fontId="15" fillId="0" borderId="2" xfId="0" applyNumberFormat="1" applyFont="1" applyBorder="1" applyAlignment="1">
      <alignment horizontal="center"/>
    </xf>
    <xf numFmtId="172" fontId="15" fillId="0" borderId="3" xfId="0" applyNumberFormat="1" applyFont="1" applyBorder="1" applyAlignment="1">
      <alignment horizontal="center"/>
    </xf>
    <xf numFmtId="0" fontId="14" fillId="0" borderId="8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172" fontId="14" fillId="4" borderId="7" xfId="0" applyNumberFormat="1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4" fillId="0" borderId="0" xfId="0" applyFont="1" applyAlignment="1">
      <alignment horizontal="right"/>
    </xf>
    <xf numFmtId="0" fontId="14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wrapText="1"/>
    </xf>
    <xf numFmtId="0" fontId="15" fillId="0" borderId="5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15" fillId="0" borderId="7" xfId="0" applyFont="1" applyBorder="1" applyAlignment="1">
      <alignment horizontal="center"/>
    </xf>
    <xf numFmtId="0" fontId="15" fillId="0" borderId="7" xfId="0" applyFont="1" applyBorder="1" applyAlignment="1">
      <alignment horizontal="center" vertical="top"/>
    </xf>
    <xf numFmtId="0" fontId="17" fillId="0" borderId="0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top" wrapText="1"/>
    </xf>
    <xf numFmtId="49" fontId="15" fillId="0" borderId="7" xfId="14" applyNumberFormat="1" applyFont="1" applyFill="1" applyBorder="1" applyAlignment="1">
      <alignment horizontal="center" vertical="top" wrapText="1"/>
    </xf>
    <xf numFmtId="0" fontId="15" fillId="0" borderId="7" xfId="14" applyFont="1" applyFill="1" applyBorder="1" applyAlignment="1">
      <alignment horizontal="center" vertical="top" wrapText="1"/>
    </xf>
    <xf numFmtId="0" fontId="18" fillId="3" borderId="12" xfId="0" applyFont="1" applyFill="1" applyBorder="1" applyAlignment="1">
      <alignment horizontal="center" vertical="top" wrapText="1"/>
    </xf>
    <xf numFmtId="0" fontId="18" fillId="3" borderId="8" xfId="0" applyFont="1" applyFill="1" applyBorder="1" applyAlignment="1">
      <alignment horizontal="center" vertical="top" wrapText="1"/>
    </xf>
    <xf numFmtId="0" fontId="18" fillId="3" borderId="2" xfId="0" applyFont="1" applyFill="1" applyBorder="1" applyAlignment="1">
      <alignment horizontal="center" vertical="top" wrapText="1"/>
    </xf>
    <xf numFmtId="0" fontId="18" fillId="3" borderId="10" xfId="0" applyFont="1" applyFill="1" applyBorder="1" applyAlignment="1">
      <alignment horizontal="center" vertical="top" wrapText="1"/>
    </xf>
    <xf numFmtId="0" fontId="18" fillId="3" borderId="11" xfId="0" applyFont="1" applyFill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8" xfId="0" applyFont="1" applyBorder="1" applyAlignment="1">
      <alignment horizontal="center" vertical="top" wrapText="1"/>
    </xf>
    <xf numFmtId="0" fontId="14" fillId="0" borderId="0" xfId="0" applyFont="1" applyAlignment="1">
      <alignment horizont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14" xfId="0" applyNumberFormat="1" applyFont="1" applyBorder="1" applyAlignment="1">
      <alignment horizontal="center" wrapText="1"/>
    </xf>
    <xf numFmtId="0" fontId="15" fillId="0" borderId="0" xfId="0" applyNumberFormat="1" applyFont="1" applyBorder="1" applyAlignment="1">
      <alignment horizont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left" vertical="center" wrapText="1"/>
    </xf>
    <xf numFmtId="173" fontId="15" fillId="2" borderId="7" xfId="3" applyNumberFormat="1" applyFont="1" applyFill="1" applyBorder="1" applyAlignment="1">
      <alignment horizontal="center" vertical="center" wrapText="1"/>
    </xf>
    <xf numFmtId="173" fontId="15" fillId="2" borderId="4" xfId="3" applyNumberFormat="1" applyFont="1" applyFill="1" applyBorder="1" applyAlignment="1">
      <alignment horizontal="center" vertical="center" wrapText="1"/>
    </xf>
    <xf numFmtId="173" fontId="15" fillId="2" borderId="12" xfId="3" applyNumberFormat="1" applyFont="1" applyFill="1" applyBorder="1" applyAlignment="1">
      <alignment horizontal="center" vertical="center" wrapText="1"/>
    </xf>
    <xf numFmtId="0" fontId="15" fillId="0" borderId="14" xfId="0" applyNumberFormat="1" applyFont="1" applyBorder="1" applyAlignment="1">
      <alignment horizontal="center" vertical="center" wrapText="1"/>
    </xf>
    <xf numFmtId="0" fontId="15" fillId="0" borderId="0" xfId="0" applyNumberFormat="1" applyFont="1" applyBorder="1" applyAlignment="1">
      <alignment horizontal="center" vertical="center" wrapText="1"/>
    </xf>
    <xf numFmtId="171" fontId="15" fillId="0" borderId="8" xfId="18" applyNumberFormat="1" applyFont="1" applyFill="1" applyBorder="1" applyAlignment="1">
      <alignment horizontal="center" vertical="center" textRotation="90" wrapText="1"/>
    </xf>
    <xf numFmtId="171" fontId="15" fillId="0" borderId="3" xfId="18" applyNumberFormat="1" applyFont="1" applyFill="1" applyBorder="1" applyAlignment="1">
      <alignment horizontal="center" vertical="center" textRotation="90" wrapText="1"/>
    </xf>
    <xf numFmtId="0" fontId="14" fillId="0" borderId="8" xfId="0" applyFont="1" applyBorder="1" applyAlignment="1">
      <alignment horizontal="center" vertical="center" textRotation="90" wrapText="1"/>
    </xf>
    <xf numFmtId="0" fontId="14" fillId="0" borderId="3" xfId="0" applyFont="1" applyBorder="1" applyAlignment="1">
      <alignment horizontal="center" vertical="center" textRotation="90" wrapText="1"/>
    </xf>
    <xf numFmtId="0" fontId="15" fillId="0" borderId="0" xfId="0" applyFont="1" applyFill="1" applyAlignment="1">
      <alignment horizontal="center"/>
    </xf>
    <xf numFmtId="0" fontId="15" fillId="0" borderId="0" xfId="14" applyFont="1" applyFill="1" applyAlignment="1">
      <alignment horizontal="center" vertical="top"/>
    </xf>
    <xf numFmtId="0" fontId="15" fillId="0" borderId="7" xfId="0" applyFont="1" applyFill="1" applyBorder="1" applyAlignment="1">
      <alignment horizontal="left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171" fontId="15" fillId="0" borderId="4" xfId="18" applyNumberFormat="1" applyFont="1" applyFill="1" applyBorder="1" applyAlignment="1">
      <alignment horizontal="center" vertical="center" wrapText="1"/>
    </xf>
    <xf numFmtId="171" fontId="15" fillId="0" borderId="5" xfId="18" applyNumberFormat="1" applyFont="1" applyFill="1" applyBorder="1" applyAlignment="1">
      <alignment horizontal="center" vertical="center" wrapText="1"/>
    </xf>
    <xf numFmtId="171" fontId="15" fillId="0" borderId="12" xfId="18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left" vertical="top" wrapText="1"/>
    </xf>
    <xf numFmtId="0" fontId="15" fillId="0" borderId="7" xfId="0" applyFont="1" applyFill="1" applyBorder="1" applyAlignment="1">
      <alignment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left" vertical="top" wrapText="1"/>
    </xf>
    <xf numFmtId="0" fontId="15" fillId="0" borderId="12" xfId="0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horizontal="center" wrapText="1"/>
    </xf>
    <xf numFmtId="0" fontId="15" fillId="0" borderId="5" xfId="0" applyFont="1" applyFill="1" applyBorder="1" applyAlignment="1">
      <alignment horizontal="center" wrapText="1"/>
    </xf>
    <xf numFmtId="0" fontId="15" fillId="0" borderId="12" xfId="0" applyFont="1" applyFill="1" applyBorder="1" applyAlignment="1">
      <alignment horizontal="center" wrapText="1"/>
    </xf>
    <xf numFmtId="0" fontId="15" fillId="0" borderId="0" xfId="0" applyFont="1" applyFill="1" applyAlignment="1">
      <alignment horizontal="right"/>
    </xf>
    <xf numFmtId="0" fontId="14" fillId="0" borderId="9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</cellXfs>
  <cellStyles count="22">
    <cellStyle name="Comma" xfId="8" builtinId="3"/>
    <cellStyle name="Comma 15" xfId="18"/>
    <cellStyle name="Comma 2" xfId="10"/>
    <cellStyle name="Normal" xfId="0" builtinId="0"/>
    <cellStyle name="Normal 10" xfId="4"/>
    <cellStyle name="Normal 12" xfId="19"/>
    <cellStyle name="Normal 2" xfId="1"/>
    <cellStyle name="Normal 2 2" xfId="12"/>
    <cellStyle name="Normal 3" xfId="3"/>
    <cellStyle name="Normal 4" xfId="5"/>
    <cellStyle name="Normal 5" xfId="9"/>
    <cellStyle name="Normal 5 2" xfId="17"/>
    <cellStyle name="Normal 6" xfId="11"/>
    <cellStyle name="Normal 7" xfId="13"/>
    <cellStyle name="Normal 8" xfId="14"/>
    <cellStyle name="Normal 8 2" xfId="20"/>
    <cellStyle name="Normal 9" xfId="16"/>
    <cellStyle name="Percent 2" xfId="2"/>
    <cellStyle name="SN_241" xfId="15"/>
    <cellStyle name="Обычный 2" xfId="6"/>
    <cellStyle name="Обычный 4" xfId="21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0.233\Users\Agapi.Kirakosyan\Downloads\Havelvacner_Busabanakan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c 1"/>
      <sheetName val="havelvac 2"/>
      <sheetName val="havelvac3"/>
      <sheetName val="havelvac 4"/>
      <sheetName val="havelvac 5"/>
    </sheetNames>
    <sheetDataSet>
      <sheetData sheetId="0" refreshError="1">
        <row r="26">
          <cell r="H26">
            <v>-64301</v>
          </cell>
        </row>
        <row r="34">
          <cell r="F34" t="str">
            <v>Երևանի Բուսաբանական այգու տարածքում անտառպուրակի  կառուցապատման նախագծային աշխատանքների իրականացում</v>
          </cell>
        </row>
      </sheetData>
      <sheetData sheetId="1" refreshError="1">
        <row r="18">
          <cell r="E18">
            <v>-64301</v>
          </cell>
        </row>
        <row r="33">
          <cell r="C33" t="str">
            <v>Երևանի Բուսաբանական այգու տարածքում անտառպուրակի  կառուցապատման նախագծային աշխատանքների իրականացում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workbookViewId="0"/>
  </sheetViews>
  <sheetFormatPr defaultColWidth="9.140625" defaultRowHeight="17.25" x14ac:dyDescent="0.3"/>
  <cols>
    <col min="1" max="1" width="12.140625" style="1" customWidth="1"/>
    <col min="2" max="2" width="16.5703125" style="1" customWidth="1"/>
    <col min="3" max="3" width="65.7109375" style="1" customWidth="1"/>
    <col min="4" max="6" width="12.5703125" style="1" customWidth="1"/>
    <col min="7" max="16384" width="9.140625" style="1"/>
  </cols>
  <sheetData>
    <row r="1" spans="1:6" ht="16.5" customHeight="1" x14ac:dyDescent="0.3">
      <c r="D1" s="2"/>
      <c r="F1" s="2" t="s">
        <v>30</v>
      </c>
    </row>
    <row r="2" spans="1:6" ht="16.5" customHeight="1" x14ac:dyDescent="0.3">
      <c r="C2" s="168" t="s">
        <v>138</v>
      </c>
      <c r="D2" s="168"/>
      <c r="E2" s="168"/>
      <c r="F2" s="168"/>
    </row>
    <row r="3" spans="1:6" ht="16.5" customHeight="1" x14ac:dyDescent="0.3">
      <c r="C3" s="168" t="s">
        <v>8</v>
      </c>
      <c r="D3" s="168"/>
      <c r="E3" s="168"/>
      <c r="F3" s="168"/>
    </row>
    <row r="4" spans="1:6" x14ac:dyDescent="0.3">
      <c r="D4" s="2"/>
      <c r="E4" s="2"/>
      <c r="F4" s="2"/>
    </row>
    <row r="5" spans="1:6" ht="80.25" customHeight="1" x14ac:dyDescent="0.3">
      <c r="A5" s="174" t="s">
        <v>129</v>
      </c>
      <c r="B5" s="174"/>
      <c r="C5" s="174"/>
      <c r="D5" s="174"/>
      <c r="E5" s="174"/>
      <c r="F5" s="174"/>
    </row>
    <row r="7" spans="1:6" ht="15" customHeight="1" x14ac:dyDescent="0.3">
      <c r="D7" s="3"/>
      <c r="E7" s="149" t="s">
        <v>29</v>
      </c>
      <c r="F7" s="149"/>
    </row>
    <row r="8" spans="1:6" s="4" customFormat="1" ht="79.5" customHeight="1" x14ac:dyDescent="0.25">
      <c r="A8" s="153" t="s">
        <v>11</v>
      </c>
      <c r="B8" s="155"/>
      <c r="C8" s="169" t="s">
        <v>12</v>
      </c>
      <c r="D8" s="153" t="s">
        <v>105</v>
      </c>
      <c r="E8" s="154"/>
      <c r="F8" s="155"/>
    </row>
    <row r="9" spans="1:6" s="4" customFormat="1" ht="35.25" customHeight="1" x14ac:dyDescent="0.25">
      <c r="A9" s="5" t="s">
        <v>88</v>
      </c>
      <c r="B9" s="5" t="s">
        <v>89</v>
      </c>
      <c r="C9" s="170"/>
      <c r="D9" s="6" t="s">
        <v>82</v>
      </c>
      <c r="E9" s="7" t="s">
        <v>67</v>
      </c>
      <c r="F9" s="7" t="s">
        <v>61</v>
      </c>
    </row>
    <row r="10" spans="1:6" s="4" customFormat="1" ht="22.5" customHeight="1" x14ac:dyDescent="0.25">
      <c r="A10" s="8"/>
      <c r="B10" s="171" t="s">
        <v>55</v>
      </c>
      <c r="C10" s="172"/>
      <c r="D10" s="9">
        <f t="shared" ref="D10:F10" si="0">+D11+D25</f>
        <v>0</v>
      </c>
      <c r="E10" s="9">
        <f t="shared" si="0"/>
        <v>0</v>
      </c>
      <c r="F10" s="9">
        <f t="shared" si="0"/>
        <v>0</v>
      </c>
    </row>
    <row r="11" spans="1:6" s="4" customFormat="1" x14ac:dyDescent="0.25">
      <c r="A11" s="10"/>
      <c r="B11" s="10"/>
      <c r="C11" s="25" t="s">
        <v>45</v>
      </c>
      <c r="D11" s="150">
        <f>+D18</f>
        <v>-45301</v>
      </c>
      <c r="E11" s="150">
        <f t="shared" ref="E11:F11" si="1">+E18</f>
        <v>-45301</v>
      </c>
      <c r="F11" s="150">
        <f t="shared" si="1"/>
        <v>-45301</v>
      </c>
    </row>
    <row r="12" spans="1:6" s="4" customFormat="1" x14ac:dyDescent="0.25">
      <c r="A12" s="173" t="s">
        <v>46</v>
      </c>
      <c r="B12" s="161"/>
      <c r="C12" s="11" t="s">
        <v>22</v>
      </c>
      <c r="D12" s="151"/>
      <c r="E12" s="151"/>
      <c r="F12" s="151"/>
    </row>
    <row r="13" spans="1:6" s="4" customFormat="1" x14ac:dyDescent="0.25">
      <c r="A13" s="173"/>
      <c r="B13" s="162"/>
      <c r="C13" s="10" t="s">
        <v>44</v>
      </c>
      <c r="D13" s="151"/>
      <c r="E13" s="151"/>
      <c r="F13" s="151"/>
    </row>
    <row r="14" spans="1:6" s="4" customFormat="1" x14ac:dyDescent="0.25">
      <c r="A14" s="173"/>
      <c r="B14" s="162"/>
      <c r="C14" s="11" t="s">
        <v>23</v>
      </c>
      <c r="D14" s="151"/>
      <c r="E14" s="151"/>
      <c r="F14" s="151"/>
    </row>
    <row r="15" spans="1:6" s="4" customFormat="1" ht="51.75" x14ac:dyDescent="0.25">
      <c r="A15" s="173"/>
      <c r="B15" s="162"/>
      <c r="C15" s="10" t="s">
        <v>51</v>
      </c>
      <c r="D15" s="151"/>
      <c r="E15" s="151"/>
      <c r="F15" s="151"/>
    </row>
    <row r="16" spans="1:6" s="4" customFormat="1" x14ac:dyDescent="0.25">
      <c r="A16" s="173"/>
      <c r="B16" s="162"/>
      <c r="C16" s="11" t="s">
        <v>24</v>
      </c>
      <c r="D16" s="151"/>
      <c r="E16" s="151"/>
      <c r="F16" s="151"/>
    </row>
    <row r="17" spans="1:6" s="4" customFormat="1" ht="34.5" x14ac:dyDescent="0.25">
      <c r="A17" s="173"/>
      <c r="B17" s="163"/>
      <c r="C17" s="10" t="s">
        <v>52</v>
      </c>
      <c r="D17" s="152"/>
      <c r="E17" s="152"/>
      <c r="F17" s="152"/>
    </row>
    <row r="18" spans="1:6" s="4" customFormat="1" x14ac:dyDescent="0.25">
      <c r="A18" s="161"/>
      <c r="B18" s="161" t="s">
        <v>47</v>
      </c>
      <c r="C18" s="11" t="s">
        <v>25</v>
      </c>
      <c r="D18" s="150">
        <v>-45301</v>
      </c>
      <c r="E18" s="150">
        <f>+D18</f>
        <v>-45301</v>
      </c>
      <c r="F18" s="150">
        <f>+E18</f>
        <v>-45301</v>
      </c>
    </row>
    <row r="19" spans="1:6" s="4" customFormat="1" x14ac:dyDescent="0.25">
      <c r="A19" s="162"/>
      <c r="B19" s="162"/>
      <c r="C19" s="10" t="s">
        <v>44</v>
      </c>
      <c r="D19" s="151"/>
      <c r="E19" s="151"/>
      <c r="F19" s="151"/>
    </row>
    <row r="20" spans="1:6" s="4" customFormat="1" x14ac:dyDescent="0.25">
      <c r="A20" s="162"/>
      <c r="B20" s="162"/>
      <c r="C20" s="11" t="s">
        <v>26</v>
      </c>
      <c r="D20" s="151"/>
      <c r="E20" s="151"/>
      <c r="F20" s="151"/>
    </row>
    <row r="21" spans="1:6" s="4" customFormat="1" ht="69" x14ac:dyDescent="0.25">
      <c r="A21" s="162"/>
      <c r="B21" s="162"/>
      <c r="C21" s="10" t="s">
        <v>53</v>
      </c>
      <c r="D21" s="151"/>
      <c r="E21" s="151"/>
      <c r="F21" s="151"/>
    </row>
    <row r="22" spans="1:6" s="4" customFormat="1" x14ac:dyDescent="0.25">
      <c r="A22" s="162"/>
      <c r="B22" s="162"/>
      <c r="C22" s="11" t="s">
        <v>27</v>
      </c>
      <c r="D22" s="151"/>
      <c r="E22" s="151"/>
      <c r="F22" s="151"/>
    </row>
    <row r="23" spans="1:6" s="4" customFormat="1" x14ac:dyDescent="0.25">
      <c r="A23" s="163"/>
      <c r="B23" s="163"/>
      <c r="C23" s="10" t="s">
        <v>28</v>
      </c>
      <c r="D23" s="151"/>
      <c r="E23" s="151"/>
      <c r="F23" s="151"/>
    </row>
    <row r="24" spans="1:6" ht="34.5" x14ac:dyDescent="0.3">
      <c r="A24" s="12"/>
      <c r="B24" s="26"/>
      <c r="C24" s="25" t="s">
        <v>84</v>
      </c>
      <c r="D24" s="27"/>
      <c r="E24" s="25"/>
      <c r="F24" s="27"/>
    </row>
    <row r="25" spans="1:6" s="15" customFormat="1" x14ac:dyDescent="0.3">
      <c r="A25" s="13">
        <v>1157</v>
      </c>
      <c r="B25" s="14"/>
      <c r="C25" s="14" t="s">
        <v>58</v>
      </c>
      <c r="D25" s="164">
        <f>+D32</f>
        <v>45301</v>
      </c>
      <c r="E25" s="164">
        <f>+E32</f>
        <v>45301</v>
      </c>
      <c r="F25" s="164">
        <f>+F32</f>
        <v>45301</v>
      </c>
    </row>
    <row r="26" spans="1:6" s="15" customFormat="1" x14ac:dyDescent="0.3">
      <c r="A26" s="165"/>
      <c r="B26" s="165"/>
      <c r="C26" s="16" t="s">
        <v>116</v>
      </c>
      <c r="D26" s="164"/>
      <c r="E26" s="164"/>
      <c r="F26" s="164"/>
    </row>
    <row r="27" spans="1:6" s="15" customFormat="1" x14ac:dyDescent="0.3">
      <c r="A27" s="166"/>
      <c r="B27" s="166"/>
      <c r="C27" s="14" t="s">
        <v>59</v>
      </c>
      <c r="D27" s="164"/>
      <c r="E27" s="164"/>
      <c r="F27" s="164"/>
    </row>
    <row r="28" spans="1:6" s="15" customFormat="1" x14ac:dyDescent="0.3">
      <c r="A28" s="166"/>
      <c r="B28" s="166"/>
      <c r="C28" s="16" t="s">
        <v>117</v>
      </c>
      <c r="D28" s="164"/>
      <c r="E28" s="164"/>
      <c r="F28" s="164"/>
    </row>
    <row r="29" spans="1:6" s="15" customFormat="1" x14ac:dyDescent="0.3">
      <c r="A29" s="166"/>
      <c r="B29" s="166"/>
      <c r="C29" s="14" t="s">
        <v>60</v>
      </c>
      <c r="D29" s="164"/>
      <c r="E29" s="164"/>
      <c r="F29" s="164"/>
    </row>
    <row r="30" spans="1:6" s="15" customFormat="1" ht="34.5" x14ac:dyDescent="0.3">
      <c r="A30" s="167"/>
      <c r="B30" s="167"/>
      <c r="C30" s="16" t="s">
        <v>118</v>
      </c>
      <c r="D30" s="164"/>
      <c r="E30" s="164"/>
      <c r="F30" s="164"/>
    </row>
    <row r="31" spans="1:6" s="15" customFormat="1" ht="16.5" customHeight="1" x14ac:dyDescent="0.3">
      <c r="A31" s="175" t="s">
        <v>15</v>
      </c>
      <c r="B31" s="176"/>
      <c r="C31" s="176"/>
      <c r="D31" s="176"/>
      <c r="E31" s="176"/>
      <c r="F31" s="177"/>
    </row>
    <row r="32" spans="1:6" s="15" customFormat="1" ht="23.25" customHeight="1" x14ac:dyDescent="0.3">
      <c r="A32" s="178"/>
      <c r="B32" s="179">
        <v>31001</v>
      </c>
      <c r="C32" s="17" t="s">
        <v>5</v>
      </c>
      <c r="D32" s="158">
        <v>45301</v>
      </c>
      <c r="E32" s="158">
        <f>+D32</f>
        <v>45301</v>
      </c>
      <c r="F32" s="158">
        <f>+E32</f>
        <v>45301</v>
      </c>
    </row>
    <row r="33" spans="1:6" s="15" customFormat="1" ht="58.5" customHeight="1" x14ac:dyDescent="0.3">
      <c r="A33" s="178"/>
      <c r="B33" s="179"/>
      <c r="C33" s="18" t="str">
        <f>+'[1]havelvac 1'!F34</f>
        <v>Երևանի Բուսաբանական այգու տարածքում անտառպուրակի  կառուցապատման նախագծային աշխատանքների իրականացում</v>
      </c>
      <c r="D33" s="159"/>
      <c r="E33" s="159"/>
      <c r="F33" s="159"/>
    </row>
    <row r="34" spans="1:6" s="15" customFormat="1" ht="21.75" customHeight="1" x14ac:dyDescent="0.3">
      <c r="A34" s="178"/>
      <c r="B34" s="179"/>
      <c r="C34" s="17" t="s">
        <v>39</v>
      </c>
      <c r="D34" s="159"/>
      <c r="E34" s="159"/>
      <c r="F34" s="159"/>
    </row>
    <row r="35" spans="1:6" s="15" customFormat="1" ht="57" customHeight="1" x14ac:dyDescent="0.3">
      <c r="A35" s="178"/>
      <c r="B35" s="179"/>
      <c r="C35" s="18" t="str">
        <f>+C33</f>
        <v>Երևանի Բուսաբանական այգու տարածքում անտառպուրակի  կառուցապատման նախագծային աշխատանքների իրականացում</v>
      </c>
      <c r="D35" s="159"/>
      <c r="E35" s="159"/>
      <c r="F35" s="159"/>
    </row>
    <row r="36" spans="1:6" s="15" customFormat="1" ht="21.75" customHeight="1" x14ac:dyDescent="0.3">
      <c r="A36" s="178"/>
      <c r="B36" s="179"/>
      <c r="C36" s="17" t="s">
        <v>6</v>
      </c>
      <c r="D36" s="159"/>
      <c r="E36" s="159"/>
      <c r="F36" s="159"/>
    </row>
    <row r="37" spans="1:6" s="15" customFormat="1" ht="42" customHeight="1" x14ac:dyDescent="0.3">
      <c r="A37" s="178"/>
      <c r="B37" s="179"/>
      <c r="C37" s="19" t="s">
        <v>96</v>
      </c>
      <c r="D37" s="160"/>
      <c r="E37" s="160"/>
      <c r="F37" s="160"/>
    </row>
    <row r="40" spans="1:6" ht="15" customHeight="1" x14ac:dyDescent="0.3"/>
    <row r="41" spans="1:6" s="22" customFormat="1" ht="15" customHeight="1" x14ac:dyDescent="0.25">
      <c r="A41" s="20" t="s">
        <v>69</v>
      </c>
      <c r="B41" s="21"/>
      <c r="C41" s="21"/>
      <c r="E41" s="23"/>
    </row>
    <row r="42" spans="1:6" s="22" customFormat="1" ht="15" customHeight="1" x14ac:dyDescent="0.25">
      <c r="A42" s="20" t="s">
        <v>70</v>
      </c>
      <c r="B42" s="20"/>
      <c r="C42" s="20"/>
      <c r="E42" s="20"/>
    </row>
    <row r="43" spans="1:6" s="22" customFormat="1" x14ac:dyDescent="0.25">
      <c r="A43" s="156" t="s">
        <v>68</v>
      </c>
      <c r="B43" s="156"/>
      <c r="C43" s="157" t="s">
        <v>73</v>
      </c>
      <c r="D43" s="157"/>
      <c r="E43" s="157"/>
      <c r="F43" s="157"/>
    </row>
  </sheetData>
  <mergeCells count="31">
    <mergeCell ref="C2:F2"/>
    <mergeCell ref="C3:F3"/>
    <mergeCell ref="E32:E37"/>
    <mergeCell ref="E25:E30"/>
    <mergeCell ref="A8:B8"/>
    <mergeCell ref="C8:C9"/>
    <mergeCell ref="B10:C10"/>
    <mergeCell ref="F11:F17"/>
    <mergeCell ref="A12:A17"/>
    <mergeCell ref="B12:B17"/>
    <mergeCell ref="E11:E17"/>
    <mergeCell ref="E18:E23"/>
    <mergeCell ref="A5:F5"/>
    <mergeCell ref="A31:F31"/>
    <mergeCell ref="A32:A37"/>
    <mergeCell ref="B32:B37"/>
    <mergeCell ref="E7:F7"/>
    <mergeCell ref="D11:D17"/>
    <mergeCell ref="D18:D23"/>
    <mergeCell ref="D8:F8"/>
    <mergeCell ref="A43:B43"/>
    <mergeCell ref="C43:F43"/>
    <mergeCell ref="F32:F37"/>
    <mergeCell ref="A18:A23"/>
    <mergeCell ref="B18:B23"/>
    <mergeCell ref="F18:F23"/>
    <mergeCell ref="F25:F30"/>
    <mergeCell ref="A26:A30"/>
    <mergeCell ref="B26:B30"/>
    <mergeCell ref="D25:D30"/>
    <mergeCell ref="D32:D37"/>
  </mergeCells>
  <pageMargins left="0.16" right="0" top="0.27" bottom="0.24" header="0.2" footer="0.16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/>
  </sheetViews>
  <sheetFormatPr defaultColWidth="9.140625" defaultRowHeight="17.25" x14ac:dyDescent="0.3"/>
  <cols>
    <col min="1" max="1" width="8.28515625" style="1" customWidth="1"/>
    <col min="2" max="2" width="8.85546875" style="1" customWidth="1"/>
    <col min="3" max="3" width="6.7109375" style="1" customWidth="1"/>
    <col min="4" max="4" width="9.85546875" style="1" customWidth="1"/>
    <col min="5" max="5" width="9.28515625" style="1" customWidth="1"/>
    <col min="6" max="6" width="56.28515625" style="1" customWidth="1"/>
    <col min="7" max="9" width="14.42578125" style="1" customWidth="1"/>
    <col min="10" max="10" width="49.85546875" style="1" customWidth="1"/>
    <col min="11" max="11" width="9.85546875" style="1" bestFit="1" customWidth="1"/>
    <col min="12" max="16384" width="9.140625" style="1"/>
  </cols>
  <sheetData>
    <row r="1" spans="1:11" x14ac:dyDescent="0.3">
      <c r="I1" s="2" t="s">
        <v>74</v>
      </c>
    </row>
    <row r="2" spans="1:11" x14ac:dyDescent="0.3">
      <c r="F2" s="168" t="s">
        <v>87</v>
      </c>
      <c r="G2" s="168"/>
      <c r="H2" s="168"/>
      <c r="I2" s="168"/>
    </row>
    <row r="3" spans="1:11" x14ac:dyDescent="0.3">
      <c r="F3" s="168" t="s">
        <v>8</v>
      </c>
      <c r="G3" s="168"/>
      <c r="H3" s="168"/>
      <c r="I3" s="168"/>
    </row>
    <row r="6" spans="1:11" ht="36.75" customHeight="1" x14ac:dyDescent="0.3">
      <c r="A6" s="195" t="s">
        <v>128</v>
      </c>
      <c r="B6" s="195"/>
      <c r="C6" s="195"/>
      <c r="D6" s="195"/>
      <c r="E6" s="195"/>
      <c r="F6" s="195"/>
      <c r="G6" s="195"/>
      <c r="H6" s="195"/>
      <c r="I6" s="195"/>
    </row>
    <row r="8" spans="1:11" x14ac:dyDescent="0.3">
      <c r="I8" s="1" t="s">
        <v>29</v>
      </c>
    </row>
    <row r="9" spans="1:11" s="4" customFormat="1" ht="73.5" customHeight="1" x14ac:dyDescent="0.25">
      <c r="A9" s="153" t="s">
        <v>31</v>
      </c>
      <c r="B9" s="154"/>
      <c r="C9" s="155"/>
      <c r="D9" s="196" t="s">
        <v>11</v>
      </c>
      <c r="E9" s="196"/>
      <c r="F9" s="153" t="s">
        <v>36</v>
      </c>
      <c r="G9" s="153" t="s">
        <v>105</v>
      </c>
      <c r="H9" s="154"/>
      <c r="I9" s="155"/>
    </row>
    <row r="10" spans="1:11" s="4" customFormat="1" ht="51.75" x14ac:dyDescent="0.25">
      <c r="A10" s="30" t="s">
        <v>32</v>
      </c>
      <c r="B10" s="31" t="s">
        <v>33</v>
      </c>
      <c r="C10" s="31" t="s">
        <v>34</v>
      </c>
      <c r="D10" s="5" t="s">
        <v>13</v>
      </c>
      <c r="E10" s="5" t="s">
        <v>14</v>
      </c>
      <c r="F10" s="196"/>
      <c r="G10" s="6" t="s">
        <v>82</v>
      </c>
      <c r="H10" s="7" t="s">
        <v>67</v>
      </c>
      <c r="I10" s="7" t="s">
        <v>61</v>
      </c>
    </row>
    <row r="11" spans="1:11" s="4" customFormat="1" x14ac:dyDescent="0.25">
      <c r="A11" s="16"/>
      <c r="B11" s="16"/>
      <c r="C11" s="16"/>
      <c r="D11" s="5"/>
      <c r="E11" s="5"/>
      <c r="F11" s="32" t="s">
        <v>16</v>
      </c>
      <c r="G11" s="33">
        <f t="shared" ref="G11" si="0">+G12+G27</f>
        <v>0</v>
      </c>
      <c r="H11" s="33">
        <f>+H12+H27</f>
        <v>0</v>
      </c>
      <c r="I11" s="33">
        <f>+I12+I27</f>
        <v>0</v>
      </c>
    </row>
    <row r="12" spans="1:11" ht="34.5" x14ac:dyDescent="0.3">
      <c r="A12" s="34" t="s">
        <v>41</v>
      </c>
      <c r="B12" s="184"/>
      <c r="C12" s="185"/>
      <c r="D12" s="189"/>
      <c r="E12" s="189"/>
      <c r="F12" s="35" t="s">
        <v>42</v>
      </c>
      <c r="G12" s="36">
        <f t="shared" ref="G12:H12" si="1">+G14</f>
        <v>-45301</v>
      </c>
      <c r="H12" s="36">
        <f t="shared" si="1"/>
        <v>-45301</v>
      </c>
      <c r="I12" s="36">
        <f>+I14</f>
        <v>-45301</v>
      </c>
    </row>
    <row r="13" spans="1:11" x14ac:dyDescent="0.3">
      <c r="A13" s="37"/>
      <c r="B13" s="184"/>
      <c r="C13" s="186"/>
      <c r="D13" s="190"/>
      <c r="E13" s="190"/>
      <c r="F13" s="38" t="s">
        <v>17</v>
      </c>
      <c r="G13" s="38"/>
      <c r="H13" s="39"/>
      <c r="I13" s="39"/>
    </row>
    <row r="14" spans="1:11" ht="34.5" x14ac:dyDescent="0.3">
      <c r="A14" s="37"/>
      <c r="B14" s="34" t="s">
        <v>35</v>
      </c>
      <c r="C14" s="187"/>
      <c r="D14" s="190"/>
      <c r="E14" s="190"/>
      <c r="F14" s="35" t="s">
        <v>43</v>
      </c>
      <c r="G14" s="36">
        <f t="shared" ref="G14:H14" si="2">G16</f>
        <v>-45301</v>
      </c>
      <c r="H14" s="36">
        <f t="shared" si="2"/>
        <v>-45301</v>
      </c>
      <c r="I14" s="36">
        <f>I16</f>
        <v>-45301</v>
      </c>
    </row>
    <row r="15" spans="1:11" x14ac:dyDescent="0.3">
      <c r="A15" s="37"/>
      <c r="B15" s="37"/>
      <c r="C15" s="188"/>
      <c r="D15" s="190"/>
      <c r="E15" s="190"/>
      <c r="F15" s="38" t="s">
        <v>17</v>
      </c>
      <c r="G15" s="38"/>
      <c r="H15" s="36"/>
      <c r="I15" s="36"/>
      <c r="K15" s="40"/>
    </row>
    <row r="16" spans="1:11" x14ac:dyDescent="0.3">
      <c r="A16" s="37"/>
      <c r="B16" s="37"/>
      <c r="C16" s="34" t="s">
        <v>35</v>
      </c>
      <c r="D16" s="190"/>
      <c r="E16" s="190"/>
      <c r="F16" s="38" t="s">
        <v>44</v>
      </c>
      <c r="G16" s="36">
        <f t="shared" ref="G16:H16" si="3">G18</f>
        <v>-45301</v>
      </c>
      <c r="H16" s="36">
        <f t="shared" si="3"/>
        <v>-45301</v>
      </c>
      <c r="I16" s="36">
        <f>I18</f>
        <v>-45301</v>
      </c>
    </row>
    <row r="17" spans="1:9" x14ac:dyDescent="0.3">
      <c r="A17" s="37"/>
      <c r="B17" s="37"/>
      <c r="C17" s="37"/>
      <c r="D17" s="190"/>
      <c r="E17" s="190"/>
      <c r="F17" s="38" t="s">
        <v>17</v>
      </c>
      <c r="G17" s="36"/>
      <c r="H17" s="36"/>
      <c r="I17" s="36"/>
    </row>
    <row r="18" spans="1:9" x14ac:dyDescent="0.3">
      <c r="A18" s="37"/>
      <c r="B18" s="37"/>
      <c r="C18" s="37"/>
      <c r="D18" s="191"/>
      <c r="E18" s="191"/>
      <c r="F18" s="38" t="s">
        <v>45</v>
      </c>
      <c r="G18" s="36">
        <f t="shared" ref="G18:H18" si="4">G19</f>
        <v>-45301</v>
      </c>
      <c r="H18" s="36">
        <f t="shared" si="4"/>
        <v>-45301</v>
      </c>
      <c r="I18" s="36">
        <f>I19</f>
        <v>-45301</v>
      </c>
    </row>
    <row r="19" spans="1:9" x14ac:dyDescent="0.3">
      <c r="A19" s="37"/>
      <c r="B19" s="37"/>
      <c r="C19" s="37"/>
      <c r="D19" s="192">
        <v>1139</v>
      </c>
      <c r="E19" s="194" t="s">
        <v>47</v>
      </c>
      <c r="F19" s="38" t="s">
        <v>44</v>
      </c>
      <c r="G19" s="36">
        <f t="shared" ref="G19:H19" si="5">G21</f>
        <v>-45301</v>
      </c>
      <c r="H19" s="36">
        <f t="shared" si="5"/>
        <v>-45301</v>
      </c>
      <c r="I19" s="36">
        <f>I21</f>
        <v>-45301</v>
      </c>
    </row>
    <row r="20" spans="1:9" x14ac:dyDescent="0.3">
      <c r="A20" s="37"/>
      <c r="B20" s="37"/>
      <c r="C20" s="37"/>
      <c r="D20" s="192"/>
      <c r="E20" s="192"/>
      <c r="F20" s="38" t="s">
        <v>18</v>
      </c>
      <c r="G20" s="36"/>
      <c r="H20" s="36"/>
      <c r="I20" s="36"/>
    </row>
    <row r="21" spans="1:9" x14ac:dyDescent="0.3">
      <c r="A21" s="37"/>
      <c r="B21" s="37"/>
      <c r="C21" s="37"/>
      <c r="D21" s="192"/>
      <c r="E21" s="192"/>
      <c r="F21" s="41" t="s">
        <v>48</v>
      </c>
      <c r="G21" s="36">
        <f t="shared" ref="G21:H21" si="6">G23</f>
        <v>-45301</v>
      </c>
      <c r="H21" s="36">
        <f t="shared" si="6"/>
        <v>-45301</v>
      </c>
      <c r="I21" s="36">
        <f>I23</f>
        <v>-45301</v>
      </c>
    </row>
    <row r="22" spans="1:9" ht="34.5" x14ac:dyDescent="0.3">
      <c r="A22" s="181"/>
      <c r="B22" s="37"/>
      <c r="C22" s="37"/>
      <c r="D22" s="192"/>
      <c r="E22" s="192"/>
      <c r="F22" s="38" t="s">
        <v>19</v>
      </c>
      <c r="G22" s="36"/>
      <c r="H22" s="36"/>
      <c r="I22" s="36"/>
    </row>
    <row r="23" spans="1:9" x14ac:dyDescent="0.3">
      <c r="A23" s="181"/>
      <c r="B23" s="37"/>
      <c r="C23" s="37"/>
      <c r="D23" s="192"/>
      <c r="E23" s="192"/>
      <c r="F23" s="38" t="s">
        <v>20</v>
      </c>
      <c r="G23" s="36">
        <f t="shared" ref="G23:H25" si="7">G24</f>
        <v>-45301</v>
      </c>
      <c r="H23" s="36">
        <f t="shared" si="7"/>
        <v>-45301</v>
      </c>
      <c r="I23" s="36">
        <f>I24</f>
        <v>-45301</v>
      </c>
    </row>
    <row r="24" spans="1:9" x14ac:dyDescent="0.3">
      <c r="A24" s="181"/>
      <c r="B24" s="37"/>
      <c r="C24" s="37"/>
      <c r="D24" s="192"/>
      <c r="E24" s="192"/>
      <c r="F24" s="38" t="s">
        <v>21</v>
      </c>
      <c r="G24" s="36">
        <f t="shared" si="7"/>
        <v>-45301</v>
      </c>
      <c r="H24" s="36">
        <f t="shared" si="7"/>
        <v>-45301</v>
      </c>
      <c r="I24" s="36">
        <f>I25</f>
        <v>-45301</v>
      </c>
    </row>
    <row r="25" spans="1:9" x14ac:dyDescent="0.3">
      <c r="A25" s="181"/>
      <c r="B25" s="37"/>
      <c r="C25" s="37"/>
      <c r="D25" s="192"/>
      <c r="E25" s="192"/>
      <c r="F25" s="38" t="s">
        <v>49</v>
      </c>
      <c r="G25" s="36">
        <f t="shared" si="7"/>
        <v>-45301</v>
      </c>
      <c r="H25" s="36">
        <f t="shared" si="7"/>
        <v>-45301</v>
      </c>
      <c r="I25" s="36">
        <f>I26</f>
        <v>-45301</v>
      </c>
    </row>
    <row r="26" spans="1:9" x14ac:dyDescent="0.3">
      <c r="A26" s="181"/>
      <c r="B26" s="42"/>
      <c r="C26" s="42"/>
      <c r="D26" s="193"/>
      <c r="E26" s="193"/>
      <c r="F26" s="38" t="s">
        <v>50</v>
      </c>
      <c r="G26" s="36">
        <v>-45301</v>
      </c>
      <c r="H26" s="36">
        <f>+G26</f>
        <v>-45301</v>
      </c>
      <c r="I26" s="36">
        <f>+H26</f>
        <v>-45301</v>
      </c>
    </row>
    <row r="27" spans="1:9" s="28" customFormat="1" x14ac:dyDescent="0.25">
      <c r="A27" s="182" t="s">
        <v>119</v>
      </c>
      <c r="B27" s="183"/>
      <c r="C27" s="183"/>
      <c r="D27" s="183"/>
      <c r="E27" s="183"/>
      <c r="F27" s="19" t="s">
        <v>121</v>
      </c>
      <c r="G27" s="43">
        <f t="shared" ref="G27:I27" si="8">+G29</f>
        <v>45301</v>
      </c>
      <c r="H27" s="43">
        <f t="shared" si="8"/>
        <v>45301</v>
      </c>
      <c r="I27" s="43">
        <f t="shared" si="8"/>
        <v>45301</v>
      </c>
    </row>
    <row r="28" spans="1:9" s="28" customFormat="1" x14ac:dyDescent="0.25">
      <c r="A28" s="182"/>
      <c r="B28" s="183"/>
      <c r="C28" s="183"/>
      <c r="D28" s="183"/>
      <c r="E28" s="183"/>
      <c r="F28" s="44" t="s">
        <v>17</v>
      </c>
      <c r="G28" s="45"/>
      <c r="H28" s="45"/>
      <c r="I28" s="45"/>
    </row>
    <row r="29" spans="1:9" s="28" customFormat="1" x14ac:dyDescent="0.25">
      <c r="A29" s="182"/>
      <c r="B29" s="182" t="s">
        <v>120</v>
      </c>
      <c r="C29" s="183"/>
      <c r="D29" s="183"/>
      <c r="E29" s="183"/>
      <c r="F29" s="19" t="s">
        <v>122</v>
      </c>
      <c r="G29" s="43">
        <f t="shared" ref="G29:I29" si="9">+G31</f>
        <v>45301</v>
      </c>
      <c r="H29" s="43">
        <f t="shared" si="9"/>
        <v>45301</v>
      </c>
      <c r="I29" s="43">
        <f t="shared" si="9"/>
        <v>45301</v>
      </c>
    </row>
    <row r="30" spans="1:9" s="28" customFormat="1" x14ac:dyDescent="0.25">
      <c r="A30" s="182"/>
      <c r="B30" s="182"/>
      <c r="C30" s="183"/>
      <c r="D30" s="183"/>
      <c r="E30" s="183"/>
      <c r="F30" s="44" t="s">
        <v>38</v>
      </c>
      <c r="G30" s="43"/>
      <c r="H30" s="43"/>
      <c r="I30" s="43"/>
    </row>
    <row r="31" spans="1:9" s="28" customFormat="1" x14ac:dyDescent="0.25">
      <c r="A31" s="182"/>
      <c r="B31" s="182"/>
      <c r="C31" s="182" t="s">
        <v>77</v>
      </c>
      <c r="D31" s="183"/>
      <c r="E31" s="183"/>
      <c r="F31" s="19" t="s">
        <v>123</v>
      </c>
      <c r="G31" s="43">
        <f t="shared" ref="G31:I31" si="10">G34</f>
        <v>45301</v>
      </c>
      <c r="H31" s="43">
        <f t="shared" si="10"/>
        <v>45301</v>
      </c>
      <c r="I31" s="43">
        <f t="shared" si="10"/>
        <v>45301</v>
      </c>
    </row>
    <row r="32" spans="1:9" s="4" customFormat="1" ht="34.5" x14ac:dyDescent="0.3">
      <c r="A32" s="182"/>
      <c r="B32" s="182"/>
      <c r="C32" s="182"/>
      <c r="D32" s="183"/>
      <c r="E32" s="183"/>
      <c r="F32" s="26" t="str">
        <f>+'havelvac 1'!C24</f>
        <v>ՀՀ տարածքային կառավարման և ենթակառուցվածքների նախարարություն</v>
      </c>
      <c r="G32" s="43"/>
      <c r="H32" s="43"/>
      <c r="I32" s="43"/>
    </row>
    <row r="33" spans="1:10" s="4" customFormat="1" x14ac:dyDescent="0.25">
      <c r="A33" s="182"/>
      <c r="B33" s="182"/>
      <c r="C33" s="182"/>
      <c r="D33" s="183"/>
      <c r="E33" s="183"/>
      <c r="F33" s="46" t="s">
        <v>17</v>
      </c>
      <c r="G33" s="43"/>
      <c r="H33" s="43"/>
      <c r="I33" s="43"/>
    </row>
    <row r="34" spans="1:10" s="28" customFormat="1" ht="51.75" x14ac:dyDescent="0.25">
      <c r="A34" s="182"/>
      <c r="B34" s="182"/>
      <c r="C34" s="182"/>
      <c r="D34" s="183">
        <v>1157</v>
      </c>
      <c r="E34" s="183">
        <v>31001</v>
      </c>
      <c r="F34" s="46" t="s">
        <v>76</v>
      </c>
      <c r="G34" s="43">
        <f t="shared" ref="G34:I34" si="11">+G36</f>
        <v>45301</v>
      </c>
      <c r="H34" s="43">
        <f t="shared" si="11"/>
        <v>45301</v>
      </c>
      <c r="I34" s="43">
        <f t="shared" si="11"/>
        <v>45301</v>
      </c>
      <c r="J34" s="29"/>
    </row>
    <row r="35" spans="1:10" s="28" customFormat="1" x14ac:dyDescent="0.25">
      <c r="A35" s="182"/>
      <c r="B35" s="182"/>
      <c r="C35" s="182"/>
      <c r="D35" s="183"/>
      <c r="E35" s="183"/>
      <c r="F35" s="47" t="s">
        <v>57</v>
      </c>
      <c r="G35" s="43"/>
      <c r="H35" s="43"/>
      <c r="I35" s="43"/>
      <c r="J35" s="29"/>
    </row>
    <row r="36" spans="1:10" s="28" customFormat="1" ht="34.5" x14ac:dyDescent="0.25">
      <c r="A36" s="182"/>
      <c r="B36" s="182"/>
      <c r="C36" s="182"/>
      <c r="D36" s="183"/>
      <c r="E36" s="183"/>
      <c r="F36" s="48" t="str">
        <f>+F32</f>
        <v>ՀՀ տարածքային կառավարման և ենթակառուցվածքների նախարարություն</v>
      </c>
      <c r="G36" s="43">
        <f t="shared" ref="G36:I36" si="12">+G38</f>
        <v>45301</v>
      </c>
      <c r="H36" s="43">
        <f t="shared" si="12"/>
        <v>45301</v>
      </c>
      <c r="I36" s="43">
        <f t="shared" si="12"/>
        <v>45301</v>
      </c>
    </row>
    <row r="37" spans="1:10" s="28" customFormat="1" ht="34.5" x14ac:dyDescent="0.25">
      <c r="A37" s="182"/>
      <c r="B37" s="182"/>
      <c r="C37" s="182"/>
      <c r="D37" s="183"/>
      <c r="E37" s="183"/>
      <c r="F37" s="47" t="s">
        <v>19</v>
      </c>
      <c r="G37" s="43"/>
      <c r="H37" s="43"/>
      <c r="I37" s="43"/>
    </row>
    <row r="38" spans="1:10" s="28" customFormat="1" ht="21.75" customHeight="1" x14ac:dyDescent="0.25">
      <c r="A38" s="182"/>
      <c r="B38" s="182"/>
      <c r="C38" s="182"/>
      <c r="D38" s="183"/>
      <c r="E38" s="183"/>
      <c r="F38" s="47" t="s">
        <v>20</v>
      </c>
      <c r="G38" s="43">
        <f t="shared" ref="G38:I41" si="13">+G39</f>
        <v>45301</v>
      </c>
      <c r="H38" s="43">
        <f t="shared" si="13"/>
        <v>45301</v>
      </c>
      <c r="I38" s="43">
        <f t="shared" si="13"/>
        <v>45301</v>
      </c>
    </row>
    <row r="39" spans="1:10" s="28" customFormat="1" ht="21.75" customHeight="1" x14ac:dyDescent="0.25">
      <c r="A39" s="182"/>
      <c r="B39" s="182"/>
      <c r="C39" s="182"/>
      <c r="D39" s="183"/>
      <c r="E39" s="183"/>
      <c r="F39" s="47" t="s">
        <v>124</v>
      </c>
      <c r="G39" s="43">
        <f t="shared" si="13"/>
        <v>45301</v>
      </c>
      <c r="H39" s="43">
        <f t="shared" si="13"/>
        <v>45301</v>
      </c>
      <c r="I39" s="43">
        <f t="shared" si="13"/>
        <v>45301</v>
      </c>
    </row>
    <row r="40" spans="1:10" s="28" customFormat="1" ht="21.75" customHeight="1" x14ac:dyDescent="0.25">
      <c r="A40" s="182"/>
      <c r="B40" s="182"/>
      <c r="C40" s="182"/>
      <c r="D40" s="183"/>
      <c r="E40" s="183"/>
      <c r="F40" s="16" t="s">
        <v>125</v>
      </c>
      <c r="G40" s="43">
        <f t="shared" si="13"/>
        <v>45301</v>
      </c>
      <c r="H40" s="43">
        <f t="shared" si="13"/>
        <v>45301</v>
      </c>
      <c r="I40" s="43">
        <f t="shared" si="13"/>
        <v>45301</v>
      </c>
    </row>
    <row r="41" spans="1:10" s="28" customFormat="1" ht="21.75" customHeight="1" x14ac:dyDescent="0.25">
      <c r="A41" s="182"/>
      <c r="B41" s="182"/>
      <c r="C41" s="182"/>
      <c r="D41" s="183"/>
      <c r="E41" s="183"/>
      <c r="F41" s="16" t="s">
        <v>126</v>
      </c>
      <c r="G41" s="43">
        <f t="shared" si="13"/>
        <v>45301</v>
      </c>
      <c r="H41" s="43">
        <f t="shared" si="13"/>
        <v>45301</v>
      </c>
      <c r="I41" s="43">
        <f t="shared" si="13"/>
        <v>45301</v>
      </c>
    </row>
    <row r="42" spans="1:10" s="28" customFormat="1" ht="21.75" customHeight="1" x14ac:dyDescent="0.25">
      <c r="A42" s="182"/>
      <c r="B42" s="182"/>
      <c r="C42" s="182"/>
      <c r="D42" s="183"/>
      <c r="E42" s="183"/>
      <c r="F42" s="49" t="s">
        <v>127</v>
      </c>
      <c r="G42" s="43">
        <f t="shared" ref="G42:I42" si="14">64301-19000</f>
        <v>45301</v>
      </c>
      <c r="H42" s="43">
        <f t="shared" si="14"/>
        <v>45301</v>
      </c>
      <c r="I42" s="43">
        <f t="shared" si="14"/>
        <v>45301</v>
      </c>
    </row>
    <row r="43" spans="1:10" s="28" customFormat="1" x14ac:dyDescent="0.25">
      <c r="A43" s="50"/>
      <c r="B43" s="51"/>
      <c r="C43" s="51"/>
      <c r="D43" s="52"/>
      <c r="E43" s="52"/>
      <c r="F43" s="53"/>
      <c r="G43" s="54"/>
      <c r="H43" s="54"/>
      <c r="I43" s="54"/>
    </row>
    <row r="44" spans="1:10" s="28" customFormat="1" x14ac:dyDescent="0.25">
      <c r="A44" s="50"/>
      <c r="B44" s="50"/>
      <c r="C44" s="50"/>
      <c r="D44" s="55"/>
      <c r="E44" s="55"/>
      <c r="F44" s="56"/>
      <c r="G44" s="57"/>
      <c r="H44" s="57"/>
      <c r="I44" s="57"/>
    </row>
    <row r="45" spans="1:10" s="22" customFormat="1" ht="54.75" customHeight="1" x14ac:dyDescent="0.3">
      <c r="A45" s="20" t="s">
        <v>71</v>
      </c>
      <c r="B45" s="180" t="s">
        <v>133</v>
      </c>
      <c r="C45" s="180"/>
      <c r="D45" s="180"/>
      <c r="E45" s="180"/>
      <c r="F45" s="180"/>
      <c r="G45" s="58"/>
      <c r="H45" s="180" t="s">
        <v>72</v>
      </c>
      <c r="I45" s="180"/>
    </row>
  </sheetData>
  <mergeCells count="25">
    <mergeCell ref="F2:I2"/>
    <mergeCell ref="F3:I3"/>
    <mergeCell ref="A6:I6"/>
    <mergeCell ref="A9:C9"/>
    <mergeCell ref="D9:E9"/>
    <mergeCell ref="F9:F10"/>
    <mergeCell ref="G9:I9"/>
    <mergeCell ref="B12:B13"/>
    <mergeCell ref="C12:C15"/>
    <mergeCell ref="D12:D18"/>
    <mergeCell ref="E12:E18"/>
    <mergeCell ref="D19:D26"/>
    <mergeCell ref="E19:E26"/>
    <mergeCell ref="B45:F45"/>
    <mergeCell ref="H45:I45"/>
    <mergeCell ref="A22:A26"/>
    <mergeCell ref="A27:A42"/>
    <mergeCell ref="B27:B28"/>
    <mergeCell ref="C27:C30"/>
    <mergeCell ref="D27:D33"/>
    <mergeCell ref="E27:E33"/>
    <mergeCell ref="B29:B42"/>
    <mergeCell ref="C31:C42"/>
    <mergeCell ref="D34:D42"/>
    <mergeCell ref="E34:E42"/>
  </mergeCells>
  <pageMargins left="0.2" right="0" top="0.75" bottom="0.75" header="0.3" footer="0.3"/>
  <pageSetup paperSize="9" scale="80" orientation="portrait" verticalDpi="0" r:id="rId1"/>
  <ignoredErrors>
    <ignoredError sqref="A12:E4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/>
  </sheetViews>
  <sheetFormatPr defaultColWidth="9.140625" defaultRowHeight="17.25" x14ac:dyDescent="0.3"/>
  <cols>
    <col min="1" max="1" width="12.28515625" style="15" customWidth="1"/>
    <col min="2" max="2" width="16.7109375" style="15" customWidth="1"/>
    <col min="3" max="3" width="10.42578125" style="15" customWidth="1"/>
    <col min="4" max="4" width="40.140625" style="15" customWidth="1"/>
    <col min="5" max="6" width="17.28515625" style="15" customWidth="1"/>
    <col min="7" max="7" width="14.140625" style="15" customWidth="1"/>
    <col min="8" max="16384" width="9.140625" style="15"/>
  </cols>
  <sheetData>
    <row r="1" spans="1:7" s="1" customFormat="1" ht="16.5" customHeight="1" x14ac:dyDescent="0.3">
      <c r="C1" s="2"/>
      <c r="D1" s="2"/>
      <c r="E1" s="168" t="s">
        <v>64</v>
      </c>
      <c r="F1" s="168"/>
      <c r="G1" s="168"/>
    </row>
    <row r="2" spans="1:7" s="1" customFormat="1" ht="16.5" customHeight="1" x14ac:dyDescent="0.3">
      <c r="C2" s="168" t="s">
        <v>87</v>
      </c>
      <c r="D2" s="168"/>
      <c r="E2" s="168"/>
      <c r="F2" s="168"/>
      <c r="G2" s="168"/>
    </row>
    <row r="3" spans="1:7" s="1" customFormat="1" ht="16.5" customHeight="1" x14ac:dyDescent="0.3">
      <c r="C3" s="168" t="s">
        <v>8</v>
      </c>
      <c r="D3" s="168"/>
      <c r="E3" s="168"/>
      <c r="F3" s="168"/>
      <c r="G3" s="168"/>
    </row>
    <row r="4" spans="1:7" ht="47.25" customHeight="1" x14ac:dyDescent="0.3">
      <c r="A4" s="197" t="s">
        <v>139</v>
      </c>
      <c r="B4" s="198"/>
      <c r="C4" s="198"/>
      <c r="D4" s="198"/>
      <c r="E4" s="198"/>
      <c r="F4" s="198"/>
      <c r="G4" s="198"/>
    </row>
    <row r="5" spans="1:7" ht="17.25" customHeight="1" x14ac:dyDescent="0.3">
      <c r="A5" s="59"/>
      <c r="B5" s="60"/>
      <c r="C5" s="60"/>
      <c r="D5" s="60"/>
      <c r="E5" s="60"/>
      <c r="F5" s="60"/>
      <c r="G5" s="61" t="s">
        <v>29</v>
      </c>
    </row>
    <row r="6" spans="1:7" ht="57.75" customHeight="1" x14ac:dyDescent="0.3">
      <c r="A6" s="62" t="s">
        <v>66</v>
      </c>
      <c r="B6" s="62"/>
      <c r="C6" s="199" t="s">
        <v>78</v>
      </c>
      <c r="D6" s="199"/>
      <c r="E6" s="153" t="s">
        <v>136</v>
      </c>
      <c r="F6" s="154"/>
      <c r="G6" s="155"/>
    </row>
    <row r="7" spans="1:7" ht="34.5" x14ac:dyDescent="0.3">
      <c r="A7" s="63" t="s">
        <v>88</v>
      </c>
      <c r="B7" s="63" t="s">
        <v>89</v>
      </c>
      <c r="C7" s="199"/>
      <c r="D7" s="199"/>
      <c r="E7" s="6" t="s">
        <v>82</v>
      </c>
      <c r="F7" s="7" t="s">
        <v>67</v>
      </c>
      <c r="G7" s="64" t="s">
        <v>61</v>
      </c>
    </row>
    <row r="8" spans="1:7" ht="23.25" customHeight="1" x14ac:dyDescent="0.3">
      <c r="A8" s="65"/>
      <c r="B8" s="65"/>
      <c r="C8" s="200" t="s">
        <v>83</v>
      </c>
      <c r="D8" s="201"/>
      <c r="E8" s="43">
        <f>+E10</f>
        <v>45301</v>
      </c>
      <c r="F8" s="43">
        <f t="shared" ref="F8:G8" si="0">+F10</f>
        <v>45301</v>
      </c>
      <c r="G8" s="43">
        <f t="shared" si="0"/>
        <v>45301</v>
      </c>
    </row>
    <row r="9" spans="1:7" ht="18" customHeight="1" x14ac:dyDescent="0.3">
      <c r="A9" s="65"/>
      <c r="B9" s="65"/>
      <c r="C9" s="200" t="s">
        <v>38</v>
      </c>
      <c r="D9" s="201"/>
      <c r="E9" s="73"/>
      <c r="F9" s="73"/>
      <c r="G9" s="65"/>
    </row>
    <row r="10" spans="1:7" ht="65.25" customHeight="1" x14ac:dyDescent="0.3">
      <c r="A10" s="65"/>
      <c r="B10" s="65"/>
      <c r="C10" s="202" t="s">
        <v>85</v>
      </c>
      <c r="D10" s="203"/>
      <c r="E10" s="43">
        <f>+E12</f>
        <v>45301</v>
      </c>
      <c r="F10" s="43">
        <f>+F12</f>
        <v>45301</v>
      </c>
      <c r="G10" s="43">
        <f>+G12</f>
        <v>45301</v>
      </c>
    </row>
    <row r="11" spans="1:7" ht="17.25" customHeight="1" x14ac:dyDescent="0.3">
      <c r="A11" s="65"/>
      <c r="B11" s="65"/>
      <c r="C11" s="200" t="s">
        <v>38</v>
      </c>
      <c r="D11" s="201"/>
      <c r="E11" s="73"/>
      <c r="F11" s="73"/>
      <c r="G11" s="65"/>
    </row>
    <row r="12" spans="1:7" ht="54" customHeight="1" x14ac:dyDescent="0.3">
      <c r="A12" s="66">
        <v>1157</v>
      </c>
      <c r="B12" s="66">
        <v>31001</v>
      </c>
      <c r="C12" s="204" t="str">
        <f>+'[1]havelvac 2'!C33</f>
        <v>Երևանի Բուսաբանական այգու տարածքում անտառպուրակի  կառուցապատման նախագծային աշխատանքների իրականացում</v>
      </c>
      <c r="D12" s="204"/>
      <c r="E12" s="43">
        <f>E14</f>
        <v>45301</v>
      </c>
      <c r="F12" s="43">
        <f>F14</f>
        <v>45301</v>
      </c>
      <c r="G12" s="43">
        <f>G14</f>
        <v>45301</v>
      </c>
    </row>
    <row r="13" spans="1:7" x14ac:dyDescent="0.3">
      <c r="A13" s="65"/>
      <c r="B13" s="205" t="s">
        <v>86</v>
      </c>
      <c r="C13" s="205"/>
      <c r="D13" s="205"/>
      <c r="E13" s="67"/>
      <c r="F13" s="67"/>
      <c r="G13" s="68"/>
    </row>
    <row r="14" spans="1:7" ht="45.75" customHeight="1" x14ac:dyDescent="0.3">
      <c r="A14" s="74" t="s">
        <v>80</v>
      </c>
      <c r="B14" s="75"/>
      <c r="C14" s="199" t="s">
        <v>84</v>
      </c>
      <c r="D14" s="199"/>
      <c r="E14" s="43">
        <f>+'havelvac 1'!D25</f>
        <v>45301</v>
      </c>
      <c r="F14" s="43">
        <f>+E14</f>
        <v>45301</v>
      </c>
      <c r="G14" s="43">
        <f>+F14</f>
        <v>45301</v>
      </c>
    </row>
    <row r="15" spans="1:7" ht="16.5" customHeight="1" x14ac:dyDescent="0.3">
      <c r="A15" s="65"/>
      <c r="B15" s="69"/>
      <c r="C15" s="206" t="s">
        <v>79</v>
      </c>
      <c r="D15" s="207"/>
      <c r="E15" s="67"/>
      <c r="F15" s="67"/>
      <c r="G15" s="68"/>
    </row>
    <row r="16" spans="1:7" ht="62.25" customHeight="1" x14ac:dyDescent="0.3">
      <c r="A16" s="14"/>
      <c r="B16" s="70">
        <v>1</v>
      </c>
      <c r="C16" s="204" t="str">
        <f>+C12</f>
        <v>Երևանի Բուսաբանական այգու տարածքում անտառպուրակի  կառուցապատման նախագծային աշխատանքների իրականացում</v>
      </c>
      <c r="D16" s="204"/>
      <c r="E16" s="43">
        <v>45301</v>
      </c>
      <c r="F16" s="43">
        <v>45301</v>
      </c>
      <c r="G16" s="43">
        <v>45301</v>
      </c>
    </row>
    <row r="17" spans="1:7" ht="19.5" customHeight="1" x14ac:dyDescent="0.3">
      <c r="A17" s="60"/>
      <c r="B17" s="60"/>
      <c r="C17" s="71"/>
      <c r="D17" s="71"/>
      <c r="E17" s="72"/>
      <c r="F17" s="72"/>
      <c r="G17" s="72"/>
    </row>
    <row r="18" spans="1:7" ht="19.5" customHeight="1" x14ac:dyDescent="0.3">
      <c r="A18" s="60"/>
      <c r="B18" s="60"/>
      <c r="C18" s="71"/>
      <c r="D18" s="71"/>
      <c r="E18" s="72"/>
      <c r="F18" s="72"/>
      <c r="G18" s="72"/>
    </row>
    <row r="19" spans="1:7" s="22" customFormat="1" ht="15" customHeight="1" x14ac:dyDescent="0.25">
      <c r="A19" s="20" t="s">
        <v>69</v>
      </c>
      <c r="B19" s="21"/>
      <c r="C19" s="21"/>
      <c r="D19" s="23"/>
    </row>
    <row r="20" spans="1:7" s="22" customFormat="1" ht="15" customHeight="1" x14ac:dyDescent="0.25">
      <c r="A20" s="20" t="s">
        <v>70</v>
      </c>
      <c r="B20" s="20"/>
      <c r="C20" s="20"/>
      <c r="D20" s="20"/>
    </row>
    <row r="21" spans="1:7" s="22" customFormat="1" ht="15" customHeight="1" x14ac:dyDescent="0.25">
      <c r="A21" s="156" t="s">
        <v>68</v>
      </c>
      <c r="B21" s="156"/>
      <c r="C21" s="23" t="s">
        <v>81</v>
      </c>
      <c r="D21" s="23"/>
    </row>
  </sheetData>
  <mergeCells count="16">
    <mergeCell ref="A21:B21"/>
    <mergeCell ref="C8:D8"/>
    <mergeCell ref="C10:D10"/>
    <mergeCell ref="C12:D12"/>
    <mergeCell ref="B13:D13"/>
    <mergeCell ref="C9:D9"/>
    <mergeCell ref="C11:D11"/>
    <mergeCell ref="C14:D14"/>
    <mergeCell ref="C15:D15"/>
    <mergeCell ref="C16:D16"/>
    <mergeCell ref="E1:G1"/>
    <mergeCell ref="C2:G2"/>
    <mergeCell ref="C3:G3"/>
    <mergeCell ref="A4:G4"/>
    <mergeCell ref="C6:D7"/>
    <mergeCell ref="E6:G6"/>
  </mergeCells>
  <pageMargins left="0.2" right="0" top="0.75" bottom="0.75" header="0.3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/>
  </sheetViews>
  <sheetFormatPr defaultColWidth="9.140625" defaultRowHeight="17.25" x14ac:dyDescent="0.3"/>
  <cols>
    <col min="1" max="2" width="6.85546875" style="15" customWidth="1"/>
    <col min="3" max="3" width="10.42578125" style="15" customWidth="1"/>
    <col min="4" max="4" width="40.140625" style="15" customWidth="1"/>
    <col min="5" max="5" width="14.28515625" style="15" customWidth="1"/>
    <col min="6" max="6" width="10.140625" style="15" customWidth="1"/>
    <col min="7" max="7" width="14.85546875" style="15" customWidth="1"/>
    <col min="8" max="8" width="17" style="15" customWidth="1"/>
    <col min="9" max="9" width="12.7109375" style="15" customWidth="1"/>
    <col min="10" max="16384" width="9.140625" style="15"/>
  </cols>
  <sheetData>
    <row r="1" spans="1:9" s="1" customFormat="1" ht="16.5" customHeight="1" x14ac:dyDescent="0.3">
      <c r="C1" s="2"/>
      <c r="D1" s="2"/>
      <c r="E1" s="168" t="s">
        <v>65</v>
      </c>
      <c r="F1" s="168"/>
      <c r="G1" s="168"/>
      <c r="H1" s="168"/>
      <c r="I1" s="168"/>
    </row>
    <row r="2" spans="1:9" s="1" customFormat="1" ht="16.5" customHeight="1" x14ac:dyDescent="0.3">
      <c r="C2" s="168" t="s">
        <v>87</v>
      </c>
      <c r="D2" s="168"/>
      <c r="E2" s="168"/>
      <c r="F2" s="168"/>
      <c r="G2" s="168"/>
      <c r="H2" s="168"/>
      <c r="I2" s="168"/>
    </row>
    <row r="3" spans="1:9" s="1" customFormat="1" ht="16.5" customHeight="1" x14ac:dyDescent="0.3">
      <c r="C3" s="168" t="s">
        <v>8</v>
      </c>
      <c r="D3" s="168"/>
      <c r="E3" s="168"/>
      <c r="F3" s="168"/>
      <c r="G3" s="168"/>
      <c r="H3" s="168"/>
      <c r="I3" s="168"/>
    </row>
    <row r="4" spans="1:9" s="1" customFormat="1" ht="16.5" customHeight="1" x14ac:dyDescent="0.3">
      <c r="C4" s="2"/>
      <c r="D4" s="2"/>
      <c r="E4" s="2"/>
      <c r="F4" s="2"/>
      <c r="G4" s="2"/>
      <c r="H4" s="2"/>
      <c r="I4" s="2"/>
    </row>
    <row r="5" spans="1:9" ht="57.75" customHeight="1" x14ac:dyDescent="0.3">
      <c r="A5" s="208" t="s">
        <v>135</v>
      </c>
      <c r="B5" s="209"/>
      <c r="C5" s="209"/>
      <c r="D5" s="209"/>
      <c r="E5" s="209"/>
      <c r="F5" s="209"/>
      <c r="G5" s="209"/>
      <c r="H5" s="209"/>
      <c r="I5" s="209"/>
    </row>
    <row r="6" spans="1:9" ht="17.25" customHeight="1" x14ac:dyDescent="0.3">
      <c r="A6" s="59"/>
      <c r="B6" s="60"/>
      <c r="C6" s="60"/>
      <c r="D6" s="60"/>
      <c r="E6" s="60"/>
      <c r="F6" s="60"/>
      <c r="G6" s="60"/>
      <c r="H6" s="60"/>
      <c r="I6" s="61" t="s">
        <v>29</v>
      </c>
    </row>
    <row r="7" spans="1:9" ht="36" customHeight="1" x14ac:dyDescent="0.3">
      <c r="A7" s="62" t="s">
        <v>66</v>
      </c>
      <c r="B7" s="62"/>
      <c r="C7" s="199" t="s">
        <v>90</v>
      </c>
      <c r="D7" s="199"/>
      <c r="E7" s="153" t="s">
        <v>136</v>
      </c>
      <c r="F7" s="154"/>
      <c r="G7" s="154"/>
      <c r="H7" s="154"/>
      <c r="I7" s="155"/>
    </row>
    <row r="8" spans="1:9" ht="17.25" customHeight="1" x14ac:dyDescent="0.3">
      <c r="A8" s="212" t="s">
        <v>88</v>
      </c>
      <c r="B8" s="212" t="s">
        <v>89</v>
      </c>
      <c r="C8" s="199"/>
      <c r="D8" s="199"/>
      <c r="E8" s="210" t="s">
        <v>91</v>
      </c>
      <c r="F8" s="153" t="s">
        <v>38</v>
      </c>
      <c r="G8" s="154"/>
      <c r="H8" s="154"/>
      <c r="I8" s="155"/>
    </row>
    <row r="9" spans="1:9" ht="132.75" customHeight="1" x14ac:dyDescent="0.3">
      <c r="A9" s="213"/>
      <c r="B9" s="213"/>
      <c r="C9" s="199"/>
      <c r="D9" s="199"/>
      <c r="E9" s="211"/>
      <c r="F9" s="76" t="s">
        <v>92</v>
      </c>
      <c r="G9" s="76" t="s">
        <v>93</v>
      </c>
      <c r="H9" s="76" t="s">
        <v>94</v>
      </c>
      <c r="I9" s="76" t="s">
        <v>130</v>
      </c>
    </row>
    <row r="10" spans="1:9" ht="23.25" customHeight="1" x14ac:dyDescent="0.3">
      <c r="A10" s="65"/>
      <c r="B10" s="65"/>
      <c r="C10" s="200" t="s">
        <v>83</v>
      </c>
      <c r="D10" s="201"/>
      <c r="E10" s="139">
        <f>+E12</f>
        <v>45301</v>
      </c>
      <c r="F10" s="139">
        <v>0</v>
      </c>
      <c r="G10" s="139">
        <v>0</v>
      </c>
      <c r="H10" s="139">
        <f>+H12</f>
        <v>45301</v>
      </c>
      <c r="I10" s="140">
        <v>0</v>
      </c>
    </row>
    <row r="11" spans="1:9" ht="18" customHeight="1" x14ac:dyDescent="0.3">
      <c r="A11" s="65"/>
      <c r="B11" s="65"/>
      <c r="C11" s="200" t="s">
        <v>38</v>
      </c>
      <c r="D11" s="201"/>
      <c r="E11" s="141"/>
      <c r="F11" s="141"/>
      <c r="G11" s="141"/>
      <c r="H11" s="141"/>
      <c r="I11" s="140"/>
    </row>
    <row r="12" spans="1:9" ht="62.25" customHeight="1" x14ac:dyDescent="0.3">
      <c r="A12" s="65"/>
      <c r="B12" s="65"/>
      <c r="C12" s="202" t="s">
        <v>85</v>
      </c>
      <c r="D12" s="203"/>
      <c r="E12" s="142">
        <f>+E14</f>
        <v>45301</v>
      </c>
      <c r="F12" s="142">
        <v>0</v>
      </c>
      <c r="G12" s="142">
        <v>0</v>
      </c>
      <c r="H12" s="142">
        <f>+H14</f>
        <v>45301</v>
      </c>
      <c r="I12" s="142">
        <v>0</v>
      </c>
    </row>
    <row r="13" spans="1:9" ht="17.25" customHeight="1" x14ac:dyDescent="0.3">
      <c r="A13" s="65"/>
      <c r="B13" s="65"/>
      <c r="C13" s="200" t="s">
        <v>38</v>
      </c>
      <c r="D13" s="201"/>
      <c r="E13" s="141"/>
      <c r="F13" s="141"/>
      <c r="G13" s="141"/>
      <c r="H13" s="141"/>
      <c r="I13" s="140"/>
    </row>
    <row r="14" spans="1:9" ht="62.25" customHeight="1" x14ac:dyDescent="0.3">
      <c r="A14" s="66">
        <v>1157</v>
      </c>
      <c r="B14" s="66">
        <v>31001</v>
      </c>
      <c r="C14" s="204" t="str">
        <f>+'[1]havelvac 2'!C33</f>
        <v>Երևանի Բուսաբանական այգու տարածքում անտառպուրակի  կառուցապատման նախագծային աշխատանքների իրականացում</v>
      </c>
      <c r="D14" s="204"/>
      <c r="E14" s="139">
        <f>+E16</f>
        <v>45301</v>
      </c>
      <c r="F14" s="139">
        <v>0</v>
      </c>
      <c r="G14" s="139">
        <v>0</v>
      </c>
      <c r="H14" s="139">
        <f>+H16</f>
        <v>45301</v>
      </c>
      <c r="I14" s="139">
        <v>0</v>
      </c>
    </row>
    <row r="15" spans="1:9" x14ac:dyDescent="0.3">
      <c r="A15" s="65"/>
      <c r="B15" s="205" t="s">
        <v>95</v>
      </c>
      <c r="C15" s="205"/>
      <c r="D15" s="205"/>
      <c r="E15" s="143"/>
      <c r="F15" s="143"/>
      <c r="G15" s="143"/>
      <c r="H15" s="143"/>
      <c r="I15" s="144"/>
    </row>
    <row r="16" spans="1:9" ht="63" customHeight="1" x14ac:dyDescent="0.3">
      <c r="A16" s="14"/>
      <c r="B16" s="66">
        <v>1</v>
      </c>
      <c r="C16" s="204" t="str">
        <f>+C14</f>
        <v>Երևանի Բուսաբանական այգու տարածքում անտառպուրակի  կառուցապատման նախագծային աշխատանքների իրականացում</v>
      </c>
      <c r="D16" s="204"/>
      <c r="E16" s="145">
        <v>45301</v>
      </c>
      <c r="F16" s="145">
        <v>0</v>
      </c>
      <c r="G16" s="145">
        <v>0</v>
      </c>
      <c r="H16" s="145">
        <v>45301</v>
      </c>
      <c r="I16" s="145">
        <v>0</v>
      </c>
    </row>
    <row r="17" spans="1:9" ht="19.5" customHeight="1" x14ac:dyDescent="0.3">
      <c r="A17" s="60"/>
      <c r="B17" s="60"/>
      <c r="C17" s="71"/>
      <c r="D17" s="71"/>
      <c r="E17" s="72"/>
      <c r="F17" s="72"/>
      <c r="G17" s="72"/>
      <c r="H17" s="72"/>
      <c r="I17" s="72"/>
    </row>
    <row r="18" spans="1:9" ht="19.5" customHeight="1" x14ac:dyDescent="0.3">
      <c r="A18" s="60"/>
      <c r="B18" s="60"/>
      <c r="C18" s="71"/>
      <c r="D18" s="71"/>
      <c r="E18" s="72"/>
      <c r="F18" s="72"/>
      <c r="G18" s="72"/>
      <c r="H18" s="72"/>
      <c r="I18" s="72"/>
    </row>
    <row r="19" spans="1:9" x14ac:dyDescent="0.3">
      <c r="D19" s="21"/>
      <c r="E19" s="21"/>
      <c r="F19" s="21"/>
      <c r="G19" s="23"/>
      <c r="H19" s="22"/>
    </row>
    <row r="20" spans="1:9" s="22" customFormat="1" ht="15" customHeight="1" x14ac:dyDescent="0.25">
      <c r="A20" s="20" t="s">
        <v>69</v>
      </c>
      <c r="B20" s="21"/>
      <c r="C20" s="21"/>
      <c r="D20" s="23"/>
    </row>
    <row r="21" spans="1:9" s="22" customFormat="1" ht="15" customHeight="1" x14ac:dyDescent="0.25">
      <c r="A21" s="20" t="s">
        <v>70</v>
      </c>
      <c r="B21" s="20"/>
      <c r="C21" s="20"/>
      <c r="D21" s="20"/>
    </row>
    <row r="22" spans="1:9" s="22" customFormat="1" ht="15" customHeight="1" x14ac:dyDescent="0.25">
      <c r="A22" s="156" t="s">
        <v>68</v>
      </c>
      <c r="B22" s="156"/>
      <c r="C22" s="23" t="s">
        <v>134</v>
      </c>
      <c r="D22" s="23"/>
    </row>
  </sheetData>
  <mergeCells count="18">
    <mergeCell ref="E1:I1"/>
    <mergeCell ref="C2:I2"/>
    <mergeCell ref="C3:I3"/>
    <mergeCell ref="A5:I5"/>
    <mergeCell ref="C7:D9"/>
    <mergeCell ref="E7:I7"/>
    <mergeCell ref="E8:E9"/>
    <mergeCell ref="F8:I8"/>
    <mergeCell ref="A8:A9"/>
    <mergeCell ref="B8:B9"/>
    <mergeCell ref="A22:B22"/>
    <mergeCell ref="C10:D10"/>
    <mergeCell ref="C11:D11"/>
    <mergeCell ref="C12:D12"/>
    <mergeCell ref="C13:D13"/>
    <mergeCell ref="C14:D14"/>
    <mergeCell ref="B15:D15"/>
    <mergeCell ref="C16:D16"/>
  </mergeCells>
  <pageMargins left="0.2" right="0" top="0.75" bottom="0.75" header="0.3" footer="0.3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"/>
  <sheetViews>
    <sheetView tabSelected="1" workbookViewId="0">
      <selection activeCell="I14" sqref="I14"/>
    </sheetView>
  </sheetViews>
  <sheetFormatPr defaultColWidth="9.140625" defaultRowHeight="17.25" x14ac:dyDescent="0.3"/>
  <cols>
    <col min="1" max="1" width="4" style="100" customWidth="1"/>
    <col min="2" max="2" width="33.85546875" style="100" customWidth="1"/>
    <col min="3" max="3" width="54" style="100" customWidth="1"/>
    <col min="4" max="6" width="15.28515625" style="100" customWidth="1"/>
    <col min="7" max="16384" width="9.140625" style="100"/>
  </cols>
  <sheetData>
    <row r="2" spans="1:11" ht="15" customHeight="1" x14ac:dyDescent="0.3">
      <c r="F2" s="101" t="s">
        <v>62</v>
      </c>
    </row>
    <row r="3" spans="1:11" x14ac:dyDescent="0.3">
      <c r="F3" s="101" t="s">
        <v>87</v>
      </c>
    </row>
    <row r="4" spans="1:11" x14ac:dyDescent="0.3">
      <c r="F4" s="101" t="s">
        <v>8</v>
      </c>
    </row>
    <row r="5" spans="1:11" x14ac:dyDescent="0.3">
      <c r="F5" s="101"/>
    </row>
    <row r="6" spans="1:11" ht="58.5" customHeight="1" x14ac:dyDescent="0.3">
      <c r="A6" s="217" t="s">
        <v>141</v>
      </c>
      <c r="B6" s="217"/>
      <c r="C6" s="217"/>
      <c r="D6" s="217"/>
      <c r="E6" s="217"/>
      <c r="F6" s="217"/>
    </row>
    <row r="7" spans="1:11" x14ac:dyDescent="0.3">
      <c r="A7" s="102"/>
      <c r="B7" s="102"/>
      <c r="C7" s="102"/>
      <c r="D7" s="102"/>
      <c r="E7" s="102"/>
      <c r="F7" s="103" t="s">
        <v>143</v>
      </c>
    </row>
    <row r="8" spans="1:11" x14ac:dyDescent="0.3">
      <c r="A8" s="215" t="s">
        <v>84</v>
      </c>
      <c r="B8" s="215"/>
      <c r="C8" s="215"/>
      <c r="D8" s="215"/>
      <c r="E8" s="215"/>
      <c r="F8" s="215"/>
    </row>
    <row r="10" spans="1:11" x14ac:dyDescent="0.3">
      <c r="B10" s="104" t="s">
        <v>1</v>
      </c>
      <c r="C10" s="104" t="s">
        <v>2</v>
      </c>
      <c r="D10" s="80"/>
      <c r="E10" s="80"/>
      <c r="F10" s="81"/>
    </row>
    <row r="11" spans="1:11" x14ac:dyDescent="0.3">
      <c r="B11" s="82">
        <v>1157</v>
      </c>
      <c r="C11" s="83" t="str">
        <f>+'havelvac 1'!C26</f>
        <v xml:space="preserve"> Քաղաքային զարգացում</v>
      </c>
      <c r="D11" s="84"/>
      <c r="E11" s="84"/>
      <c r="F11" s="81"/>
    </row>
    <row r="13" spans="1:11" ht="58.5" customHeight="1" x14ac:dyDescent="0.3">
      <c r="B13" s="85" t="s">
        <v>3</v>
      </c>
      <c r="C13" s="82">
        <v>1157</v>
      </c>
      <c r="D13" s="223" t="s">
        <v>136</v>
      </c>
      <c r="E13" s="224"/>
      <c r="F13" s="225"/>
    </row>
    <row r="14" spans="1:11" ht="34.5" x14ac:dyDescent="0.3">
      <c r="B14" s="85" t="s">
        <v>4</v>
      </c>
      <c r="C14" s="86">
        <v>31001</v>
      </c>
      <c r="D14" s="6" t="s">
        <v>82</v>
      </c>
      <c r="E14" s="7" t="s">
        <v>67</v>
      </c>
      <c r="F14" s="7" t="s">
        <v>61</v>
      </c>
      <c r="H14" s="105"/>
      <c r="I14" s="105"/>
      <c r="J14" s="105"/>
      <c r="K14" s="105"/>
    </row>
    <row r="15" spans="1:11" ht="51.75" x14ac:dyDescent="0.3">
      <c r="B15" s="85" t="s">
        <v>5</v>
      </c>
      <c r="C15" s="83" t="str">
        <f>+'havelvac 1'!C33</f>
        <v>Երևանի Բուսաբանական այգու տարածքում անտառպուրակի  կառուցապատման նախագծային աշխատանքների իրականացում</v>
      </c>
      <c r="D15" s="87"/>
      <c r="E15" s="92"/>
      <c r="F15" s="106"/>
    </row>
    <row r="16" spans="1:11" ht="51.75" x14ac:dyDescent="0.3">
      <c r="B16" s="85" t="s">
        <v>9</v>
      </c>
      <c r="C16" s="82" t="str">
        <f>+'havelvac 1'!C33</f>
        <v>Երևանի Բուսաբանական այգու տարածքում անտառպուրակի  կառուցապատման նախագծային աշխատանքների իրականացում</v>
      </c>
      <c r="D16" s="107"/>
      <c r="E16" s="93"/>
      <c r="F16" s="106"/>
    </row>
    <row r="17" spans="1:6" ht="51.75" x14ac:dyDescent="0.3">
      <c r="B17" s="85" t="s">
        <v>6</v>
      </c>
      <c r="C17" s="86" t="str">
        <f>+'havelvac 1'!C37</f>
        <v xml:space="preserve"> Պետական մարմինների կողմից օգտագործվող ոչ ֆինանսական ակտիվների հետ գործառնություններ </v>
      </c>
      <c r="D17" s="88"/>
      <c r="E17" s="93"/>
      <c r="F17" s="106"/>
    </row>
    <row r="18" spans="1:6" ht="34.5" x14ac:dyDescent="0.3">
      <c r="B18" s="85" t="s">
        <v>10</v>
      </c>
      <c r="C18" s="83" t="s">
        <v>97</v>
      </c>
      <c r="D18" s="89"/>
      <c r="E18" s="93"/>
      <c r="F18" s="106"/>
    </row>
    <row r="19" spans="1:6" x14ac:dyDescent="0.3">
      <c r="B19" s="218" t="s">
        <v>0</v>
      </c>
      <c r="C19" s="219"/>
      <c r="D19" s="90"/>
      <c r="E19" s="94"/>
      <c r="F19" s="108"/>
    </row>
    <row r="20" spans="1:6" ht="18" customHeight="1" x14ac:dyDescent="0.3">
      <c r="B20" s="220" t="s">
        <v>98</v>
      </c>
      <c r="C20" s="220"/>
      <c r="D20" s="91">
        <v>1</v>
      </c>
      <c r="E20" s="91">
        <v>1</v>
      </c>
      <c r="F20" s="91">
        <v>1</v>
      </c>
    </row>
    <row r="21" spans="1:6" ht="17.25" customHeight="1" x14ac:dyDescent="0.3">
      <c r="B21" s="221" t="s">
        <v>7</v>
      </c>
      <c r="C21" s="222"/>
      <c r="D21" s="147">
        <f>+'havelvac 1'!D25</f>
        <v>45301</v>
      </c>
      <c r="E21" s="147">
        <f>+'havelvac 1'!E25</f>
        <v>45301</v>
      </c>
      <c r="F21" s="147">
        <f>+'havelvac 1'!F25</f>
        <v>45301</v>
      </c>
    </row>
    <row r="22" spans="1:6" ht="14.25" customHeight="1" x14ac:dyDescent="0.3">
      <c r="A22" s="109"/>
      <c r="B22" s="84"/>
      <c r="C22" s="84"/>
      <c r="D22" s="84"/>
      <c r="E22" s="84"/>
      <c r="F22" s="81"/>
    </row>
    <row r="23" spans="1:6" x14ac:dyDescent="0.3">
      <c r="B23" s="110"/>
      <c r="C23" s="110"/>
      <c r="D23" s="110"/>
      <c r="E23" s="110"/>
      <c r="F23" s="103" t="s">
        <v>144</v>
      </c>
    </row>
    <row r="24" spans="1:6" s="28" customFormat="1" ht="20.25" customHeight="1" x14ac:dyDescent="0.25">
      <c r="A24" s="215" t="s">
        <v>63</v>
      </c>
      <c r="B24" s="215"/>
      <c r="C24" s="215"/>
      <c r="D24" s="215"/>
      <c r="E24" s="215"/>
      <c r="F24" s="215"/>
    </row>
    <row r="25" spans="1:6" x14ac:dyDescent="0.3">
      <c r="B25" s="77"/>
      <c r="C25" s="77"/>
      <c r="D25" s="77"/>
      <c r="E25" s="77"/>
      <c r="F25" s="78"/>
    </row>
    <row r="26" spans="1:6" ht="23.25" customHeight="1" x14ac:dyDescent="0.3">
      <c r="A26" s="111"/>
      <c r="B26" s="96" t="s">
        <v>1</v>
      </c>
      <c r="C26" s="96" t="s">
        <v>2</v>
      </c>
      <c r="D26" s="80"/>
      <c r="E26" s="80"/>
    </row>
    <row r="27" spans="1:6" x14ac:dyDescent="0.3">
      <c r="A27" s="111"/>
      <c r="B27" s="112">
        <v>1139</v>
      </c>
      <c r="C27" s="113" t="s">
        <v>54</v>
      </c>
      <c r="D27" s="114"/>
      <c r="E27" s="114"/>
    </row>
    <row r="28" spans="1:6" ht="23.25" customHeight="1" x14ac:dyDescent="0.3">
      <c r="A28" s="111"/>
      <c r="B28" s="80" t="s">
        <v>40</v>
      </c>
    </row>
    <row r="29" spans="1:6" ht="39" customHeight="1" x14ac:dyDescent="0.3">
      <c r="A29" s="111"/>
      <c r="B29" s="96" t="s">
        <v>3</v>
      </c>
      <c r="C29" s="112">
        <v>1139</v>
      </c>
      <c r="D29" s="223" t="s">
        <v>137</v>
      </c>
      <c r="E29" s="224"/>
      <c r="F29" s="225"/>
    </row>
    <row r="30" spans="1:6" ht="34.5" x14ac:dyDescent="0.3">
      <c r="A30" s="111"/>
      <c r="B30" s="113" t="s">
        <v>4</v>
      </c>
      <c r="C30" s="115">
        <v>11001</v>
      </c>
      <c r="D30" s="6" t="s">
        <v>82</v>
      </c>
      <c r="E30" s="7" t="s">
        <v>67</v>
      </c>
      <c r="F30" s="7" t="s">
        <v>61</v>
      </c>
    </row>
    <row r="31" spans="1:6" x14ac:dyDescent="0.3">
      <c r="A31" s="111"/>
      <c r="B31" s="113" t="s">
        <v>5</v>
      </c>
      <c r="C31" s="113" t="s">
        <v>54</v>
      </c>
      <c r="D31" s="93"/>
      <c r="E31" s="93"/>
      <c r="F31" s="106"/>
    </row>
    <row r="32" spans="1:6" ht="86.25" x14ac:dyDescent="0.3">
      <c r="A32" s="111"/>
      <c r="B32" s="113" t="s">
        <v>9</v>
      </c>
      <c r="C32" s="116" t="s">
        <v>56</v>
      </c>
      <c r="D32" s="117"/>
      <c r="E32" s="117"/>
      <c r="F32" s="106"/>
    </row>
    <row r="33" spans="1:6" x14ac:dyDescent="0.3">
      <c r="A33" s="111"/>
      <c r="B33" s="113" t="s">
        <v>6</v>
      </c>
      <c r="C33" s="118" t="s">
        <v>37</v>
      </c>
      <c r="D33" s="119"/>
      <c r="E33" s="119"/>
      <c r="F33" s="106"/>
    </row>
    <row r="34" spans="1:6" ht="34.5" x14ac:dyDescent="0.3">
      <c r="A34" s="111"/>
      <c r="B34" s="83" t="s">
        <v>10</v>
      </c>
      <c r="C34" s="96" t="s">
        <v>45</v>
      </c>
      <c r="D34" s="106"/>
      <c r="E34" s="106"/>
      <c r="F34" s="106"/>
    </row>
    <row r="35" spans="1:6" x14ac:dyDescent="0.3">
      <c r="A35" s="111"/>
      <c r="B35" s="120"/>
      <c r="C35" s="121" t="s">
        <v>0</v>
      </c>
      <c r="D35" s="122"/>
      <c r="E35" s="122"/>
      <c r="F35" s="108"/>
    </row>
    <row r="36" spans="1:6" ht="23.25" customHeight="1" x14ac:dyDescent="0.3">
      <c r="A36" s="111"/>
      <c r="B36" s="216" t="s">
        <v>7</v>
      </c>
      <c r="C36" s="216"/>
      <c r="D36" s="146">
        <f>+'havelvac 1'!D18</f>
        <v>-45301</v>
      </c>
      <c r="E36" s="146">
        <f>+F36</f>
        <v>-45301</v>
      </c>
      <c r="F36" s="146">
        <f>+'havelvac 1'!F18</f>
        <v>-45301</v>
      </c>
    </row>
    <row r="39" spans="1:6" s="123" customFormat="1" ht="15" customHeight="1" x14ac:dyDescent="0.25">
      <c r="A39" s="20" t="s">
        <v>69</v>
      </c>
      <c r="B39" s="21"/>
      <c r="C39" s="21"/>
      <c r="D39" s="21"/>
      <c r="E39" s="20"/>
    </row>
    <row r="40" spans="1:6" s="123" customFormat="1" ht="15" customHeight="1" x14ac:dyDescent="0.25">
      <c r="A40" s="20" t="s">
        <v>70</v>
      </c>
      <c r="B40" s="20"/>
      <c r="C40" s="20"/>
      <c r="D40" s="20"/>
      <c r="E40" s="20"/>
    </row>
    <row r="41" spans="1:6" x14ac:dyDescent="0.3">
      <c r="B41" s="214" t="s">
        <v>75</v>
      </c>
      <c r="C41" s="214"/>
      <c r="D41" s="214"/>
      <c r="E41" s="214"/>
      <c r="F41" s="214"/>
    </row>
  </sheetData>
  <mergeCells count="10">
    <mergeCell ref="B41:F41"/>
    <mergeCell ref="A24:F24"/>
    <mergeCell ref="B36:C36"/>
    <mergeCell ref="A6:F6"/>
    <mergeCell ref="A8:F8"/>
    <mergeCell ref="B19:C19"/>
    <mergeCell ref="B20:C20"/>
    <mergeCell ref="B21:C21"/>
    <mergeCell ref="D29:F29"/>
    <mergeCell ref="D13:F13"/>
  </mergeCells>
  <pageMargins left="0.25" right="0" top="0" bottom="0" header="0.3" footer="0.3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/>
  </sheetViews>
  <sheetFormatPr defaultColWidth="8.7109375" defaultRowHeight="15.75" x14ac:dyDescent="0.25"/>
  <cols>
    <col min="1" max="1" width="14.28515625" style="95" customWidth="1"/>
    <col min="2" max="2" width="15.28515625" style="95" customWidth="1"/>
    <col min="3" max="3" width="14.140625" style="95" customWidth="1"/>
    <col min="4" max="4" width="24.28515625" style="95" customWidth="1"/>
    <col min="5" max="6" width="10.85546875" style="95" customWidth="1"/>
    <col min="7" max="7" width="15.140625" style="95" customWidth="1"/>
    <col min="8" max="8" width="10.85546875" style="95" customWidth="1"/>
    <col min="9" max="9" width="25.85546875" style="95" customWidth="1"/>
    <col min="10" max="11" width="11" style="95" bestFit="1" customWidth="1"/>
    <col min="12" max="16384" width="8.7109375" style="95"/>
  </cols>
  <sheetData>
    <row r="1" spans="1:9" ht="17.25" x14ac:dyDescent="0.3">
      <c r="A1" s="100"/>
      <c r="B1" s="100"/>
      <c r="C1" s="100"/>
      <c r="D1" s="100"/>
      <c r="E1" s="100"/>
      <c r="F1" s="100"/>
      <c r="G1" s="100"/>
      <c r="H1" s="236" t="s">
        <v>142</v>
      </c>
      <c r="I1" s="236"/>
    </row>
    <row r="2" spans="1:9" s="100" customFormat="1" ht="17.25" x14ac:dyDescent="0.3">
      <c r="I2" s="101" t="s">
        <v>87</v>
      </c>
    </row>
    <row r="3" spans="1:9" s="100" customFormat="1" ht="17.25" x14ac:dyDescent="0.3">
      <c r="I3" s="101" t="s">
        <v>8</v>
      </c>
    </row>
    <row r="4" spans="1:9" ht="17.25" x14ac:dyDescent="0.3">
      <c r="A4" s="100"/>
      <c r="B4" s="100"/>
      <c r="C4" s="100"/>
      <c r="D4" s="100"/>
      <c r="E4" s="100"/>
      <c r="F4" s="100"/>
      <c r="G4" s="100"/>
      <c r="H4" s="100"/>
      <c r="I4" s="101"/>
    </row>
    <row r="5" spans="1:9" s="79" customFormat="1" ht="48.75" customHeight="1" x14ac:dyDescent="0.3">
      <c r="A5" s="237" t="s">
        <v>111</v>
      </c>
      <c r="B5" s="237"/>
      <c r="C5" s="237"/>
      <c r="D5" s="237"/>
      <c r="E5" s="237"/>
      <c r="F5" s="237"/>
      <c r="G5" s="237"/>
      <c r="H5" s="237"/>
      <c r="I5" s="237"/>
    </row>
    <row r="6" spans="1:9" ht="93.75" customHeight="1" x14ac:dyDescent="0.25">
      <c r="A6" s="238" t="s">
        <v>99</v>
      </c>
      <c r="B6" s="239" t="s">
        <v>100</v>
      </c>
      <c r="C6" s="240"/>
      <c r="D6" s="241"/>
      <c r="E6" s="238" t="s">
        <v>101</v>
      </c>
      <c r="F6" s="238" t="s">
        <v>102</v>
      </c>
      <c r="G6" s="238" t="s">
        <v>103</v>
      </c>
      <c r="H6" s="238" t="s">
        <v>104</v>
      </c>
      <c r="I6" s="124" t="s">
        <v>136</v>
      </c>
    </row>
    <row r="7" spans="1:9" ht="34.5" x14ac:dyDescent="0.25">
      <c r="A7" s="238"/>
      <c r="B7" s="242"/>
      <c r="C7" s="243"/>
      <c r="D7" s="244"/>
      <c r="E7" s="238"/>
      <c r="F7" s="238"/>
      <c r="G7" s="238"/>
      <c r="H7" s="238"/>
      <c r="I7" s="124" t="s">
        <v>106</v>
      </c>
    </row>
    <row r="8" spans="1:9" ht="17.25" x14ac:dyDescent="0.3">
      <c r="A8" s="125"/>
      <c r="B8" s="233" t="s">
        <v>140</v>
      </c>
      <c r="C8" s="234"/>
      <c r="D8" s="235"/>
      <c r="E8" s="126"/>
      <c r="F8" s="126"/>
      <c r="G8" s="126"/>
      <c r="H8" s="126"/>
      <c r="I8" s="148">
        <f>+I9</f>
        <v>45301</v>
      </c>
    </row>
    <row r="9" spans="1:9" ht="21" customHeight="1" x14ac:dyDescent="0.3">
      <c r="A9" s="227" t="s">
        <v>84</v>
      </c>
      <c r="B9" s="227"/>
      <c r="C9" s="227"/>
      <c r="D9" s="227"/>
      <c r="E9" s="227"/>
      <c r="F9" s="227"/>
      <c r="G9" s="227"/>
      <c r="H9" s="227"/>
      <c r="I9" s="99">
        <f>+I10</f>
        <v>45301</v>
      </c>
    </row>
    <row r="10" spans="1:9" ht="21" customHeight="1" x14ac:dyDescent="0.3">
      <c r="A10" s="118" t="s">
        <v>107</v>
      </c>
      <c r="B10" s="118" t="s">
        <v>108</v>
      </c>
      <c r="C10" s="118" t="s">
        <v>131</v>
      </c>
      <c r="D10" s="221" t="str">
        <f>+'havelvac 2'!F31</f>
        <v>Այլ մշակութային կազմակերպություններ</v>
      </c>
      <c r="E10" s="228"/>
      <c r="F10" s="228"/>
      <c r="G10" s="228"/>
      <c r="H10" s="229"/>
      <c r="I10" s="127">
        <f>+I11</f>
        <v>45301</v>
      </c>
    </row>
    <row r="11" spans="1:9" s="98" customFormat="1" ht="34.5" customHeight="1" x14ac:dyDescent="0.25">
      <c r="A11" s="96" t="s">
        <v>112</v>
      </c>
      <c r="B11" s="230" t="str">
        <f>+'havelvac 5'!C15</f>
        <v>Երևանի Բուսաբանական այգու տարածքում անտառպուրակի  կառուցապատման նախագծային աշխատանքների իրականացում</v>
      </c>
      <c r="C11" s="231"/>
      <c r="D11" s="231"/>
      <c r="E11" s="231"/>
      <c r="F11" s="231"/>
      <c r="G11" s="231"/>
      <c r="H11" s="232"/>
      <c r="I11" s="97">
        <f>+I12</f>
        <v>45301</v>
      </c>
    </row>
    <row r="12" spans="1:9" s="131" customFormat="1" ht="17.25" x14ac:dyDescent="0.25">
      <c r="A12" s="11" t="s">
        <v>80</v>
      </c>
      <c r="B12" s="230" t="s">
        <v>110</v>
      </c>
      <c r="C12" s="231"/>
      <c r="D12" s="232"/>
      <c r="E12" s="128" t="s">
        <v>80</v>
      </c>
      <c r="F12" s="128" t="s">
        <v>80</v>
      </c>
      <c r="G12" s="128"/>
      <c r="H12" s="129"/>
      <c r="I12" s="130">
        <f>+I13+I14</f>
        <v>45301</v>
      </c>
    </row>
    <row r="13" spans="1:9" s="131" customFormat="1" ht="36.75" customHeight="1" x14ac:dyDescent="0.25">
      <c r="A13" s="11">
        <v>71241200</v>
      </c>
      <c r="B13" s="226" t="s">
        <v>113</v>
      </c>
      <c r="C13" s="226"/>
      <c r="D13" s="226"/>
      <c r="E13" s="132" t="s">
        <v>115</v>
      </c>
      <c r="F13" s="132" t="s">
        <v>109</v>
      </c>
      <c r="G13" s="133">
        <v>44486000</v>
      </c>
      <c r="H13" s="134">
        <v>1</v>
      </c>
      <c r="I13" s="130">
        <f>+G13*H13/1000</f>
        <v>44486</v>
      </c>
    </row>
    <row r="14" spans="1:9" ht="24" customHeight="1" x14ac:dyDescent="0.25">
      <c r="A14" s="11">
        <v>50531140</v>
      </c>
      <c r="B14" s="226" t="s">
        <v>114</v>
      </c>
      <c r="C14" s="226"/>
      <c r="D14" s="226"/>
      <c r="E14" s="132" t="s">
        <v>115</v>
      </c>
      <c r="F14" s="132" t="s">
        <v>109</v>
      </c>
      <c r="G14" s="135">
        <v>815000</v>
      </c>
      <c r="H14" s="136">
        <v>1</v>
      </c>
      <c r="I14" s="137">
        <f>+G14*H14/1000</f>
        <v>815</v>
      </c>
    </row>
    <row r="15" spans="1:9" ht="17.25" x14ac:dyDescent="0.3">
      <c r="A15" s="100"/>
      <c r="B15" s="100"/>
      <c r="C15" s="100"/>
      <c r="D15" s="100"/>
      <c r="E15" s="100"/>
      <c r="F15" s="100"/>
      <c r="G15" s="100"/>
      <c r="H15" s="100"/>
      <c r="I15" s="100"/>
    </row>
    <row r="16" spans="1:9" ht="17.25" x14ac:dyDescent="0.3">
      <c r="A16" s="100"/>
      <c r="B16" s="100"/>
      <c r="C16" s="100"/>
      <c r="D16" s="100"/>
      <c r="E16" s="100"/>
      <c r="F16" s="100"/>
      <c r="G16" s="100"/>
      <c r="H16" s="100"/>
      <c r="I16" s="100"/>
    </row>
    <row r="17" spans="1:9" ht="17.25" x14ac:dyDescent="0.3">
      <c r="A17" s="100"/>
      <c r="B17" s="100"/>
      <c r="C17" s="21"/>
      <c r="D17" s="24"/>
      <c r="E17" s="23"/>
      <c r="F17" s="24"/>
      <c r="G17" s="100"/>
      <c r="H17" s="100"/>
      <c r="I17" s="100"/>
    </row>
    <row r="18" spans="1:9" ht="17.25" x14ac:dyDescent="0.3">
      <c r="A18" s="100"/>
      <c r="B18" s="100"/>
      <c r="C18" s="20"/>
      <c r="D18" s="24"/>
      <c r="E18" s="20"/>
      <c r="F18" s="24"/>
      <c r="G18" s="100"/>
      <c r="H18" s="100"/>
      <c r="I18" s="100"/>
    </row>
    <row r="19" spans="1:9" s="24" customFormat="1" ht="15" customHeight="1" x14ac:dyDescent="0.25">
      <c r="A19" s="20" t="s">
        <v>69</v>
      </c>
      <c r="B19" s="21"/>
      <c r="C19" s="21"/>
      <c r="D19" s="21"/>
      <c r="E19" s="23"/>
    </row>
    <row r="20" spans="1:9" s="24" customFormat="1" ht="15" customHeight="1" x14ac:dyDescent="0.25">
      <c r="A20" s="20" t="s">
        <v>70</v>
      </c>
      <c r="B20" s="20"/>
      <c r="C20" s="20"/>
      <c r="D20" s="20"/>
      <c r="E20" s="20"/>
    </row>
    <row r="21" spans="1:9" s="79" customFormat="1" ht="17.25" x14ac:dyDescent="0.3">
      <c r="B21" s="138" t="s">
        <v>132</v>
      </c>
      <c r="C21" s="138"/>
      <c r="D21" s="138"/>
      <c r="E21" s="138"/>
      <c r="F21" s="138"/>
    </row>
  </sheetData>
  <mergeCells count="15">
    <mergeCell ref="B8:D8"/>
    <mergeCell ref="H1:I1"/>
    <mergeCell ref="A5:I5"/>
    <mergeCell ref="A6:A7"/>
    <mergeCell ref="B6:D7"/>
    <mergeCell ref="E6:E7"/>
    <mergeCell ref="F6:F7"/>
    <mergeCell ref="G6:G7"/>
    <mergeCell ref="H6:H7"/>
    <mergeCell ref="B14:D14"/>
    <mergeCell ref="A9:H9"/>
    <mergeCell ref="D10:H10"/>
    <mergeCell ref="B11:H11"/>
    <mergeCell ref="B12:D12"/>
    <mergeCell ref="B13:D13"/>
  </mergeCells>
  <pageMargins left="0" right="0" top="0.75" bottom="0.75" header="0.3" footer="0.3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havelvac 1</vt:lpstr>
      <vt:lpstr>havelvac 2</vt:lpstr>
      <vt:lpstr>havelvac 3</vt:lpstr>
      <vt:lpstr>havelvac 4</vt:lpstr>
      <vt:lpstr>havelvac 5</vt:lpstr>
      <vt:lpstr>havelvac 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g.badalyan</cp:lastModifiedBy>
  <cp:lastPrinted>2022-03-24T12:47:04Z</cp:lastPrinted>
  <dcterms:created xsi:type="dcterms:W3CDTF">2019-11-13T13:19:06Z</dcterms:created>
  <dcterms:modified xsi:type="dcterms:W3CDTF">2022-04-25T12:13:28Z</dcterms:modified>
</cp:coreProperties>
</file>