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2\kar.voroshumner\ERAMSYAK TEXASHARJ MSC\"/>
    </mc:Choice>
  </mc:AlternateContent>
  <bookViews>
    <workbookView xWindow="0" yWindow="0" windowWidth="28770" windowHeight="11880" tabRatio="563" activeTab="3"/>
  </bookViews>
  <sheets>
    <sheet name="1" sheetId="77" r:id="rId1"/>
    <sheet name="2" sheetId="76" r:id="rId2"/>
    <sheet name="3" sheetId="80" r:id="rId3"/>
    <sheet name="4" sheetId="84" r:id="rId4"/>
  </sheets>
  <definedNames>
    <definedName name="_xlnm._FilterDatabase" localSheetId="0" hidden="1">'1'!$A$10:$G$43</definedName>
    <definedName name="_xlnm._FilterDatabase" localSheetId="1" hidden="1">'2'!$D$1:$E$61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Area" localSheetId="0">'1'!$A$1:$G$49</definedName>
    <definedName name="_xlnm.Print_Area" localSheetId="1">'2'!$A$1:$J$59</definedName>
    <definedName name="_xlnm.Print_Area" localSheetId="2">'3'!$A$1:$F$61</definedName>
    <definedName name="_xlnm.Print_Area" localSheetId="3">'4'!$A$1:$F$196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E41" i="84" l="1"/>
  <c r="D41" i="84"/>
  <c r="C41" i="84"/>
  <c r="E41" i="80"/>
  <c r="D41" i="80"/>
  <c r="C41" i="80"/>
  <c r="D23" i="80" l="1"/>
  <c r="E23" i="80" s="1"/>
  <c r="D24" i="80"/>
  <c r="E24" i="80" s="1"/>
  <c r="D22" i="80"/>
  <c r="E22" i="80" s="1"/>
  <c r="C24" i="84" l="1"/>
  <c r="D24" i="84" s="1"/>
  <c r="E24" i="84" s="1"/>
  <c r="C23" i="84"/>
  <c r="D23" i="84" s="1"/>
  <c r="C22" i="84"/>
  <c r="D22" i="84" s="1"/>
  <c r="E22" i="84" s="1"/>
  <c r="D21" i="84"/>
  <c r="E23" i="84"/>
  <c r="F57" i="84"/>
  <c r="F56" i="84" s="1"/>
  <c r="E57" i="84"/>
  <c r="E56" i="84" s="1"/>
  <c r="D57" i="84"/>
  <c r="D56" i="84" s="1"/>
  <c r="C57" i="84"/>
  <c r="C56" i="84" s="1"/>
  <c r="F50" i="84"/>
  <c r="E50" i="84"/>
  <c r="D50" i="84"/>
  <c r="C50" i="84"/>
  <c r="C49" i="84"/>
  <c r="F42" i="84"/>
  <c r="F41" i="84" s="1"/>
  <c r="E42" i="84"/>
  <c r="D42" i="84"/>
  <c r="C42" i="84"/>
  <c r="F35" i="84"/>
  <c r="E35" i="84"/>
  <c r="D35" i="84"/>
  <c r="C35" i="84"/>
  <c r="C34" i="84"/>
  <c r="F25" i="84"/>
  <c r="F21" i="84" s="1"/>
  <c r="E25" i="84"/>
  <c r="D25" i="84"/>
  <c r="C25" i="84"/>
  <c r="F15" i="84"/>
  <c r="E15" i="84"/>
  <c r="D15" i="84"/>
  <c r="C15" i="84"/>
  <c r="C14" i="84"/>
  <c r="C34" i="80"/>
  <c r="E24" i="77"/>
  <c r="F24" i="77"/>
  <c r="G24" i="77"/>
  <c r="D24" i="77"/>
  <c r="D51" i="77" s="1"/>
  <c r="E11" i="77"/>
  <c r="F11" i="77"/>
  <c r="G11" i="77"/>
  <c r="D11" i="77"/>
  <c r="D10" i="77" s="1"/>
  <c r="E37" i="77"/>
  <c r="F37" i="77"/>
  <c r="G37" i="77"/>
  <c r="D37" i="77"/>
  <c r="E21" i="84" l="1"/>
  <c r="E10" i="77"/>
  <c r="E9" i="77" s="1"/>
  <c r="F51" i="77"/>
  <c r="C21" i="84"/>
  <c r="G10" i="77"/>
  <c r="G9" i="77" s="1"/>
  <c r="G51" i="77"/>
  <c r="F10" i="77"/>
  <c r="F9" i="77" s="1"/>
  <c r="E51" i="77"/>
  <c r="F57" i="80" l="1"/>
  <c r="F56" i="80" s="1"/>
  <c r="E57" i="80"/>
  <c r="E56" i="80" s="1"/>
  <c r="D57" i="80"/>
  <c r="D56" i="80" s="1"/>
  <c r="C57" i="80"/>
  <c r="C56" i="80" s="1"/>
  <c r="F50" i="80"/>
  <c r="E50" i="80"/>
  <c r="D50" i="80"/>
  <c r="C50" i="80"/>
  <c r="C49" i="80"/>
  <c r="F42" i="80"/>
  <c r="F41" i="80" s="1"/>
  <c r="E42" i="80"/>
  <c r="D42" i="80"/>
  <c r="C42" i="80"/>
  <c r="F35" i="80"/>
  <c r="E35" i="80"/>
  <c r="D35" i="80"/>
  <c r="C35" i="80"/>
  <c r="F25" i="80"/>
  <c r="E25" i="80"/>
  <c r="D25" i="80"/>
  <c r="C25" i="80"/>
  <c r="G24" i="80"/>
  <c r="H24" i="80" s="1"/>
  <c r="G23" i="80"/>
  <c r="H23" i="80" s="1"/>
  <c r="G22" i="80"/>
  <c r="H22" i="80" s="1"/>
  <c r="F15" i="80"/>
  <c r="E15" i="80"/>
  <c r="D15" i="80"/>
  <c r="C15" i="80"/>
  <c r="C14" i="80"/>
  <c r="H25" i="80" l="1"/>
  <c r="F24" i="80"/>
  <c r="F21" i="80" s="1"/>
  <c r="C21" i="80" l="1"/>
  <c r="H8" i="76" l="1"/>
  <c r="I8" i="76"/>
  <c r="J8" i="76"/>
  <c r="G8" i="76"/>
  <c r="G7" i="76" l="1"/>
  <c r="H59" i="76" l="1"/>
  <c r="I59" i="76"/>
  <c r="J59" i="76"/>
  <c r="G59" i="76"/>
  <c r="H44" i="76"/>
  <c r="I44" i="76"/>
  <c r="J44" i="76"/>
  <c r="G44" i="76"/>
  <c r="G28" i="76"/>
  <c r="D9" i="77" l="1"/>
  <c r="J43" i="76"/>
  <c r="I42" i="76"/>
  <c r="H42" i="76"/>
  <c r="J58" i="76"/>
  <c r="I58" i="76"/>
  <c r="H58" i="76"/>
  <c r="G42" i="76"/>
  <c r="G27" i="76"/>
  <c r="G58" i="76"/>
  <c r="J42" i="76"/>
  <c r="I43" i="76"/>
  <c r="G43" i="76"/>
  <c r="H43" i="76"/>
  <c r="J41" i="76" l="1"/>
  <c r="H41" i="76"/>
  <c r="I41" i="76"/>
  <c r="H57" i="76"/>
  <c r="I57" i="76"/>
  <c r="J57" i="76"/>
  <c r="G41" i="76"/>
  <c r="G26" i="76"/>
  <c r="G57" i="76"/>
  <c r="H56" i="76" l="1"/>
  <c r="H40" i="76"/>
  <c r="J40" i="76"/>
  <c r="I56" i="76"/>
  <c r="J56" i="76"/>
  <c r="I40" i="76"/>
  <c r="G40" i="76"/>
  <c r="G25" i="76"/>
  <c r="G56" i="76"/>
  <c r="J55" i="76" l="1"/>
  <c r="H55" i="76"/>
  <c r="H39" i="76"/>
  <c r="I39" i="76"/>
  <c r="I55" i="76"/>
  <c r="J39" i="76"/>
  <c r="G39" i="76"/>
  <c r="G24" i="76"/>
  <c r="G55" i="76"/>
  <c r="I53" i="76" l="1"/>
  <c r="H53" i="76"/>
  <c r="J36" i="76"/>
  <c r="J64" i="76" s="1"/>
  <c r="I36" i="76"/>
  <c r="I64" i="76" s="1"/>
  <c r="H36" i="76"/>
  <c r="H64" i="76" s="1"/>
  <c r="J53" i="76"/>
  <c r="G36" i="76"/>
  <c r="G64" i="76" s="1"/>
  <c r="G22" i="76"/>
  <c r="G53" i="76"/>
  <c r="H34" i="76" l="1"/>
  <c r="H33" i="76" s="1"/>
  <c r="I34" i="76"/>
  <c r="I33" i="76" s="1"/>
  <c r="J34" i="76"/>
  <c r="J33" i="76" s="1"/>
  <c r="J52" i="76"/>
  <c r="H52" i="76"/>
  <c r="I52" i="76"/>
  <c r="G34" i="76"/>
  <c r="G33" i="76" s="1"/>
  <c r="G20" i="76"/>
  <c r="G52" i="76"/>
  <c r="G18" i="76" l="1"/>
  <c r="G17" i="76" s="1"/>
  <c r="G63" i="76"/>
  <c r="H51" i="76"/>
  <c r="J51" i="76"/>
  <c r="I51" i="76"/>
  <c r="G51" i="76"/>
  <c r="J62" i="76" l="1"/>
  <c r="J50" i="76"/>
  <c r="I62" i="76"/>
  <c r="I50" i="76"/>
  <c r="H50" i="76"/>
  <c r="H62" i="76"/>
  <c r="G50" i="76"/>
  <c r="G62" i="76"/>
  <c r="J31" i="76"/>
  <c r="G15" i="76"/>
  <c r="H31" i="76"/>
  <c r="I31" i="76"/>
  <c r="G31" i="76"/>
  <c r="G29" i="76" s="1"/>
  <c r="J49" i="76" l="1"/>
  <c r="J47" i="76"/>
  <c r="J45" i="76" s="1"/>
  <c r="H49" i="76"/>
  <c r="H47" i="76"/>
  <c r="H45" i="76" s="1"/>
  <c r="I49" i="76"/>
  <c r="I47" i="76"/>
  <c r="I45" i="76" s="1"/>
  <c r="G47" i="76"/>
  <c r="G45" i="76" s="1"/>
  <c r="G49" i="76"/>
  <c r="J29" i="76"/>
  <c r="G13" i="76"/>
  <c r="I29" i="76"/>
  <c r="H29" i="76"/>
  <c r="G11" i="76" l="1"/>
  <c r="G9" i="76"/>
  <c r="H28" i="76" l="1"/>
  <c r="H27" i="76" s="1"/>
  <c r="H26" i="76" s="1"/>
  <c r="H25" i="76" s="1"/>
  <c r="H24" i="76" s="1"/>
  <c r="H22" i="76" s="1"/>
  <c r="H20" i="76" s="1"/>
  <c r="H18" i="76" l="1"/>
  <c r="H17" i="76" s="1"/>
  <c r="H63" i="76"/>
  <c r="I28" i="76"/>
  <c r="I27" i="76" s="1"/>
  <c r="I26" i="76" s="1"/>
  <c r="I25" i="76" s="1"/>
  <c r="I24" i="76" s="1"/>
  <c r="I22" i="76" s="1"/>
  <c r="I20" i="76" s="1"/>
  <c r="H15" i="76"/>
  <c r="H13" i="76" s="1"/>
  <c r="H11" i="76" l="1"/>
  <c r="H9" i="76" s="1"/>
  <c r="I18" i="76"/>
  <c r="I17" i="76" s="1"/>
  <c r="I63" i="76"/>
  <c r="I15" i="76"/>
  <c r="I13" i="76" s="1"/>
  <c r="J28" i="76"/>
  <c r="J27" i="76" s="1"/>
  <c r="J26" i="76" s="1"/>
  <c r="J25" i="76" s="1"/>
  <c r="J24" i="76" s="1"/>
  <c r="J22" i="76" s="1"/>
  <c r="J20" i="76" s="1"/>
  <c r="J63" i="76" l="1"/>
  <c r="J18" i="76"/>
  <c r="J17" i="76" s="1"/>
  <c r="I11" i="76"/>
  <c r="I9" i="76" s="1"/>
  <c r="J15" i="76"/>
  <c r="J13" i="76" s="1"/>
  <c r="J11" i="76" l="1"/>
  <c r="J9" i="76" s="1"/>
  <c r="D21" i="80"/>
  <c r="E21" i="80" l="1"/>
</calcChain>
</file>

<file path=xl/sharedStrings.xml><?xml version="1.0" encoding="utf-8"?>
<sst xmlns="http://schemas.openxmlformats.org/spreadsheetml/2006/main" count="272" uniqueCount="117">
  <si>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</si>
  <si>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</si>
  <si>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</si>
  <si>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</si>
  <si>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</si>
  <si>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</si>
  <si>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</si>
  <si>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</si>
  <si>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</si>
  <si>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</si>
  <si>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</si>
  <si>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</si>
  <si>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</si>
  <si>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</si>
  <si>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</si>
  <si>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</si>
  <si>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</si>
  <si>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</si>
  <si>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</si>
  <si>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</si>
  <si>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</si>
  <si>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</si>
  <si>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</si>
  <si>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Ծերություն</t>
  </si>
  <si>
    <t xml:space="preserve"> Տրանսֆերտների տրամադրում </t>
  </si>
  <si>
    <t xml:space="preserve"> Կենսաթոշակային ապահովություն</t>
  </si>
  <si>
    <t xml:space="preserve"> Կենսաթոշակի իրավունքի իրացում</t>
  </si>
  <si>
    <t xml:space="preserve"> Կենսաթոշակների նշանակման և վճարման գործընթացի ապահովում</t>
  </si>
  <si>
    <t xml:space="preserve"> Միջոցառման տեսակը`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</si>
  <si>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</si>
  <si>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</si>
  <si>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</si>
  <si>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</si>
  <si>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</si>
  <si>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</si>
  <si>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</si>
  <si>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</si>
  <si>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1205 </t>
  </si>
  <si>
    <t xml:space="preserve"> Արդյունքի չափորոշիչներ </t>
  </si>
  <si>
    <t xml:space="preserve"> Ընտանիքի անդամներ և զավակներ</t>
  </si>
  <si>
    <t xml:space="preserve"> այդ թվում`</t>
  </si>
  <si>
    <t xml:space="preserve"> Հարազատին կորցրած անձինք</t>
  </si>
  <si>
    <t xml:space="preserve"> - Երեխաների կամ ընտանեկան նպաստներ բյուջեից</t>
  </si>
  <si>
    <t xml:space="preserve"> ԸՆԴԱՄԵՆԸ ԾԱԽՍԵՐ</t>
  </si>
  <si>
    <t xml:space="preserve"> 10</t>
  </si>
  <si>
    <t xml:space="preserve"> ՍՈՑԻԱԼԱԿԱՆ ՊԱՇՏՊԱՆՈՒԹՅՈՒՆ</t>
  </si>
  <si>
    <t xml:space="preserve"> 02</t>
  </si>
  <si>
    <t xml:space="preserve"> 01</t>
  </si>
  <si>
    <t xml:space="preserve"> 1102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</si>
  <si>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</si>
  <si>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</si>
  <si>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</si>
  <si>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Կենսաթոշակներ</t>
  </si>
  <si>
    <t xml:space="preserve"> - Կենսաթոշակներ</t>
  </si>
  <si>
    <t xml:space="preserve"> 03</t>
  </si>
  <si>
    <t xml:space="preserve"> Սոցիալական օգնության դրամական արտահայտությամբ նպաստներ (բյուջեից)</t>
  </si>
  <si>
    <t xml:space="preserve"> 12002</t>
  </si>
  <si>
    <t xml:space="preserve"> - Հուղարկավորության նպաստներ բյուջեից</t>
  </si>
  <si>
    <t xml:space="preserve"> 04</t>
  </si>
  <si>
    <t xml:space="preserve"> 1068</t>
  </si>
  <si>
    <t xml:space="preserve"> Ժողովրդագրական վիճակի բարելավում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</si>
  <si>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</si>
  <si>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</si>
  <si>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</si>
  <si>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</si>
  <si>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</si>
  <si>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Խթանել ժողովրդագրական վիճակի բարելավումը</t>
  </si>
  <si>
    <t xml:space="preserve"> Ժողովրդագրական վիճակի բարելավում և բազմազավակության աճ</t>
  </si>
  <si>
    <t xml:space="preserve"> Սոցիալական ապահովության իրավունքի իրականացում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</si>
  <si>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</si>
  <si>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</si>
  <si>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</si>
  <si>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1068 </t>
  </si>
  <si>
    <t xml:space="preserve"> Ժողովրդագրական վիճակի բարելավում </t>
  </si>
  <si>
    <t xml:space="preserve"> 1102 </t>
  </si>
  <si>
    <t xml:space="preserve"> Կենսաթոշակային ապահովություն </t>
  </si>
  <si>
    <t xml:space="preserve"> Սոցիալական ապահովություն </t>
  </si>
  <si>
    <t xml:space="preserve"> 12002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</si>
  <si>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</si>
  <si>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</si>
  <si>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 xml:space="preserve"> ՀՀ աշխատանքի և սոցիալական հարցերի նախարարության միասնական սոցիալական ծառայություն</t>
  </si>
  <si>
    <t xml:space="preserve"> Երեխայի ծննդյան միանվագ նպաստ</t>
  </si>
  <si>
    <t xml:space="preserve"> Երեխայի ծննդյան միանվագ նպաստ </t>
  </si>
  <si>
    <t xml:space="preserve"> Երեխայի ծննդյան կապակցությամբ միանվագ նպաստի տրամադրում </t>
  </si>
  <si>
    <t>Ցուցանիշների փոփոխությունները ավելացումները նշված են դրական նշանով, իսկ նվազեցումները՝ փակագծերում</t>
  </si>
  <si>
    <t xml:space="preserve"> ՀՀ-ում հաշվառված նոր ծնված երեխայի ծնող (օրինական ներկայացուցիչ) </t>
  </si>
  <si>
    <t xml:space="preserve"> շահառու նորածինների թիվ, ադ թվում? </t>
  </si>
  <si>
    <t xml:space="preserve"> ընտանիքում առաջին և երկրորդ երեխաների թիվ </t>
  </si>
  <si>
    <t xml:space="preserve"> ընտանիքում երրորդ և չորրորդ երեխաների թիվ </t>
  </si>
  <si>
    <t xml:space="preserve"> ընտանիքում հինգ և հաջորդ երեխաների թիվ </t>
  </si>
  <si>
    <t xml:space="preserve"> Կենսաթոշակառուների թիվ, մարդ, այդ թվում </t>
  </si>
  <si>
    <t xml:space="preserve"> ՀՀ աշխատանքի և սոցիալական հարցերի նախարարություն</t>
  </si>
  <si>
    <t xml:space="preserve"> 1205</t>
  </si>
  <si>
    <t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</t>
  </si>
  <si>
    <t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 </t>
  </si>
  <si>
    <t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նպաստի տրամադրում  </t>
  </si>
  <si>
    <t xml:space="preserve"> Կենսաթոշակառուի, ծերության, հաշմանդամության, կերակրողին կորցնելու դեպքում նպաստառուի հուղարկավորությունը կատարած անձ </t>
  </si>
  <si>
    <t xml:space="preserve"> Թաղման նպաստ ստացողների թիվ, մարդ </t>
  </si>
  <si>
    <t>ՄԱՍ 2. ՊԵՏԱԿԱՆ ՄԱՐՄՆԻ ԳԾՈՎ ԱՐԴՅՈՒՆՔԱՅԻՆ (ԿԱՏԱՐՈՂԱԿԱՆ) ՑՈՒՑԱՆԻՇՆԵՐԸ</t>
  </si>
  <si>
    <t>հազար դրամ</t>
  </si>
  <si>
    <t xml:space="preserve"> Աշխատանքային կենսաթոշակներ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</si>
  <si>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t>
  </si>
  <si>
    <t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նպաստի տրամադրում </t>
  </si>
  <si>
    <t xml:space="preserve"> Աշխատանքային կենսաթոշակներ 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</si>
  <si>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 </t>
  </si>
  <si>
    <t xml:space="preserve"> Տարիքային աշխատանքային` առնվազն 10 տարվա աշխատանքային ստաժ, հաշմանդամության աշխատանքային` ըստ սանդղակի աշխատանքային ստաժ, արտոնյալ, մասնակի երկարամյա ծառայության` պահանջվող մասնագիտությամբ աշխատանքային ստաժ </t>
  </si>
  <si>
    <t>Հավելված N 4</t>
  </si>
  <si>
    <t xml:space="preserve"> ՀՀ կառավարության 2022 թվականի</t>
  </si>
  <si>
    <t>Առաջին եռամսյակ</t>
  </si>
  <si>
    <t>Առաջին կիսամյակ</t>
  </si>
  <si>
    <t xml:space="preserve">ՀԱՅԱՍՏԱՆԻ ՀԱՆՐԱՊԵՏՈՒԹՅԱՆ 2022 ԹՎԱԿԱՆԻ ՊԵՏԱԿԱՆ ԲՅՈՒՋԵԻ ՄԱՍԻՆ» ՕՐԵՆՔԻ  N 1 ՀԱՎԵԼՎԱԾԻ N 2 ԱՂՅՈՒՍԱԿՈՒՄ ԿԱՏԱՐՎՈՂ ՎԵՐԱԲԱՇԽՈՒՄԸ ԵՎ ՀԱՅԱՍՏԱՆԻ ՀԱՆՐԱՊԵՏՈՒԹՅԱՆ ԿԱՌԱՎԱՐՈՒԹՅԱՆ 2021 ԹՎԱԿԱՆԻ ԴԵԿՏԵՄԲԵՐԻ 23-Ի N 2221-Ն ՈՐՈՇՄԱՆ N 5 ՀԱՎԵԼՎԱԾԻ N 1 ԱՂՅՈՒՍԱԿՈՒՄ ԿԱՏԱՐՎՈՂ ՓՈՓՈԽՈՒԹՅՈՒՆՆԵՐԸ </t>
  </si>
  <si>
    <t>Ինն ամիս</t>
  </si>
  <si>
    <t>(հազար դրամ)</t>
  </si>
  <si>
    <t>Հավելված N 3</t>
  </si>
  <si>
    <t xml:space="preserve"> ՀԱՅԱՍՏԱՆԻ ՀԱՆՐԱՊԵՏՈՒԹՅԱՆ ԿԱՌԱՎԱՐՈՒԹՅԱՆ 2021 ԹՎԱԿԱՆԻ ԴԵԿՏԵՄԲԵՐԻ 23-Ի N 2121-Ն ՈՐՈՇՄԱՆ  N 3, N 4 ՀԱՎԵԼՎԱԾՆԵՐՈՒՄ ԿԱՏԱՐՎՈՂ ՓՈՓՈԽՈՒԹՅՈՒՆՆԵՐԸ </t>
  </si>
  <si>
    <t xml:space="preserve">
 ՀԱՅԱՍՏԱՆԻ ՀԱՆՐԱՊԵՏՈՒԹՅԱՆ ԿԱՌԱՎԱՐՈՒԹՅԱՆ 2021 ԹՎԱԿԱՆԻ ԴԵԿՏԵՄԲԵՐԻ 23-Ի N 2121-Ն ՈՐՈՇՄԱՆ N 9 ՀԱՎԵԼՎԱԾԻ N 9.15 ԱՂՅՈՒՍԱԿՈՒՄ ԿԱՏԱՐՎՈՂ ՓՈՓՈԽՈՒԹՅՈՒՆՆԵՐԸ </t>
  </si>
  <si>
    <t xml:space="preserve">ՀԱՅԱՍՏԱՆԻ ՀԱՆՐԱՊԵՏՈՒԹՅԱՆ ԿԱՌԱՎԱՐՈՒԹՅԱՆ 2021 ԹՎԱԿԱՆԻ ԴԵԿՏԵՄԲԵՐԻ 23-Ի N 2121-Ն ՈՐՈՇՄԱՆ N 9.1 ՀԱՎԵԼՎԱԾԻ N 9.1.20  ԱՂՅՈՒՍԱԿՈՒՄ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</si>
</sst>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  <numFmt numFmtId="166" formatCode="_(* #,##0.0_);_(* \(#,##0.0\);_(* &quot;-&quot;?_);_(@_)"/>
    <numFmt numFmtId="167" formatCode="#,##0.0_);\(#,##0.0\)"/>
    <numFmt numFmtId="168" formatCode="##,##0.0;\(##,##0.0\);\-"/>
    <numFmt numFmtId="169" formatCode="_-* #,##0\ _₽_-;\-* #,##0\ _₽_-;_-* &quot;-&quot;\ _₽_-;_-@_-"/>
    <numFmt numFmtId="170" formatCode="_-* #,##0.00\ _₽_-;\-* #,##0.00\ _₽_-;_-* &quot;-&quot;??\ _₽_-;_-@_-"/>
    <numFmt numFmtId="171" formatCode="_-* #,##0.00_-;\-* #,##0.00_-;_-* &quot;-&quot;??_-;_-@_-"/>
    <numFmt numFmtId="172" formatCode="_-* #,##0.00_?_._-;\-* #,##0.00_?_._-;_-* &quot;-&quot;??_?_._-;_-@_-"/>
    <numFmt numFmtId="173" formatCode="_-* #,##0.00\ _դ_ր_._-;\-* #,##0.00\ _դ_ր_._-;_-* &quot;-&quot;??\ _դ_ր_._-;_-@_-"/>
    <numFmt numFmtId="174" formatCode="_-* #,##0.00_р_._-;\-* #,##0.00_р_._-;_-* &quot;-&quot;??_р_._-;_-@_-"/>
    <numFmt numFmtId="175" formatCode="[$€-2]\ #,##0.00_);[Red]\([$€-2]\ #,##0.00\)"/>
    <numFmt numFmtId="176" formatCode="General_)"/>
    <numFmt numFmtId="177" formatCode="_-* #,##0.00\ _ _-;\-* #,##0.00\ _ _-;_-* &quot;-&quot;??\ _ _-;_-@_-"/>
    <numFmt numFmtId="178" formatCode="_-* #,##0.00\ _֏_-;\-* #,##0.00\ _֏_-;_-* &quot;-&quot;??\ _֏_-;_-@_-"/>
    <numFmt numFmtId="179" formatCode="_ * #,##0_)\ &quot;$&quot;_ ;_ * \(#,##0\)\ &quot;$&quot;_ ;_ * &quot;-&quot;_)\ &quot;$&quot;_ ;_ @_ "/>
    <numFmt numFmtId="180" formatCode="_([$€-2]* #,##0.00_);_([$€-2]* \(#,##0.00\);_([$€-2]* &quot;-&quot;??_)"/>
    <numFmt numFmtId="181" formatCode="0_);\(0\)"/>
  </numFmts>
  <fonts count="16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b/>
      <i/>
      <sz val="12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2"/>
    </font>
    <font>
      <sz val="10"/>
      <color theme="1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720">
    <xf numFmtId="0" fontId="0" fillId="0" borderId="0"/>
    <xf numFmtId="43" fontId="11" fillId="0" borderId="0" applyFont="0" applyFill="0" applyBorder="0" applyAlignment="0" applyProtection="0"/>
    <xf numFmtId="0" fontId="21" fillId="0" borderId="0">
      <alignment horizontal="left" vertical="top" wrapText="1"/>
    </xf>
    <xf numFmtId="0" fontId="22" fillId="0" borderId="0">
      <alignment horizontal="left" vertical="top" wrapText="1"/>
    </xf>
    <xf numFmtId="0" fontId="12" fillId="0" borderId="0"/>
    <xf numFmtId="0" fontId="11" fillId="0" borderId="0"/>
    <xf numFmtId="0" fontId="12" fillId="0" borderId="0"/>
    <xf numFmtId="0" fontId="20" fillId="0" borderId="0"/>
    <xf numFmtId="0" fontId="14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3" fillId="0" borderId="0"/>
    <xf numFmtId="9" fontId="20" fillId="0" borderId="0" applyFont="0" applyFill="0" applyBorder="0" applyAlignment="0" applyProtection="0"/>
    <xf numFmtId="168" fontId="22" fillId="0" borderId="0" applyFill="0" applyBorder="0" applyProtection="0">
      <alignment horizontal="right" vertical="top"/>
    </xf>
    <xf numFmtId="0" fontId="13" fillId="0" borderId="0"/>
    <xf numFmtId="0" fontId="24" fillId="0" borderId="0" applyNumberFormat="0" applyFill="0" applyBorder="0" applyAlignment="0" applyProtection="0"/>
    <xf numFmtId="0" fontId="25" fillId="0" borderId="12" applyNumberFormat="0" applyFill="0" applyAlignment="0" applyProtection="0"/>
    <xf numFmtId="0" fontId="26" fillId="0" borderId="13" applyNumberFormat="0" applyFill="0" applyAlignment="0" applyProtection="0"/>
    <xf numFmtId="0" fontId="27" fillId="0" borderId="14" applyNumberFormat="0" applyFill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30" fillId="5" borderId="0" applyNumberFormat="0" applyBorder="0" applyAlignment="0" applyProtection="0"/>
    <xf numFmtId="0" fontId="31" fillId="6" borderId="15" applyNumberFormat="0" applyAlignment="0" applyProtection="0"/>
    <xf numFmtId="0" fontId="32" fillId="7" borderId="16" applyNumberFormat="0" applyAlignment="0" applyProtection="0"/>
    <xf numFmtId="0" fontId="33" fillId="7" borderId="15" applyNumberFormat="0" applyAlignment="0" applyProtection="0"/>
    <xf numFmtId="0" fontId="34" fillId="0" borderId="17" applyNumberFormat="0" applyFill="0" applyAlignment="0" applyProtection="0"/>
    <xf numFmtId="0" fontId="35" fillId="8" borderId="18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20" applyNumberFormat="0" applyFill="0" applyAlignment="0" applyProtection="0"/>
    <xf numFmtId="0" fontId="39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39" fillId="13" borderId="0" applyNumberFormat="0" applyBorder="0" applyAlignment="0" applyProtection="0"/>
    <xf numFmtId="0" fontId="3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39" fillId="17" borderId="0" applyNumberFormat="0" applyBorder="0" applyAlignment="0" applyProtection="0"/>
    <xf numFmtId="0" fontId="39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39" fillId="21" borderId="0" applyNumberFormat="0" applyBorder="0" applyAlignment="0" applyProtection="0"/>
    <xf numFmtId="0" fontId="39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39" fillId="25" borderId="0" applyNumberFormat="0" applyBorder="0" applyAlignment="0" applyProtection="0"/>
    <xf numFmtId="0" fontId="39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39" fillId="29" borderId="0" applyNumberFormat="0" applyBorder="0" applyAlignment="0" applyProtection="0"/>
    <xf numFmtId="0" fontId="39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39" fillId="33" borderId="0" applyNumberFormat="0" applyBorder="0" applyAlignment="0" applyProtection="0"/>
    <xf numFmtId="43" fontId="40" fillId="0" borderId="0" applyFont="0" applyFill="0" applyBorder="0" applyAlignment="0" applyProtection="0"/>
    <xf numFmtId="0" fontId="10" fillId="9" borderId="19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9" applyNumberFormat="0" applyFont="0" applyAlignment="0" applyProtection="0"/>
    <xf numFmtId="0" fontId="41" fillId="0" borderId="0"/>
    <xf numFmtId="0" fontId="8" fillId="11" borderId="0" applyNumberFormat="0" applyBorder="0" applyAlignment="0" applyProtection="0"/>
    <xf numFmtId="0" fontId="44" fillId="11" borderId="0" applyNumberFormat="0" applyBorder="0" applyAlignment="0" applyProtection="0"/>
    <xf numFmtId="0" fontId="8" fillId="15" borderId="0" applyNumberFormat="0" applyBorder="0" applyAlignment="0" applyProtection="0"/>
    <xf numFmtId="0" fontId="44" fillId="15" borderId="0" applyNumberFormat="0" applyBorder="0" applyAlignment="0" applyProtection="0"/>
    <xf numFmtId="0" fontId="8" fillId="19" borderId="0" applyNumberFormat="0" applyBorder="0" applyAlignment="0" applyProtection="0"/>
    <xf numFmtId="0" fontId="44" fillId="19" borderId="0" applyNumberFormat="0" applyBorder="0" applyAlignment="0" applyProtection="0"/>
    <xf numFmtId="0" fontId="8" fillId="23" borderId="0" applyNumberFormat="0" applyBorder="0" applyAlignment="0" applyProtection="0"/>
    <xf numFmtId="0" fontId="44" fillId="23" borderId="0" applyNumberFormat="0" applyBorder="0" applyAlignment="0" applyProtection="0"/>
    <xf numFmtId="0" fontId="8" fillId="27" borderId="0" applyNumberFormat="0" applyBorder="0" applyAlignment="0" applyProtection="0"/>
    <xf numFmtId="0" fontId="44" fillId="27" borderId="0" applyNumberFormat="0" applyBorder="0" applyAlignment="0" applyProtection="0"/>
    <xf numFmtId="0" fontId="8" fillId="31" borderId="0" applyNumberFormat="0" applyBorder="0" applyAlignment="0" applyProtection="0"/>
    <xf numFmtId="0" fontId="44" fillId="31" borderId="0" applyNumberFormat="0" applyBorder="0" applyAlignment="0" applyProtection="0"/>
    <xf numFmtId="0" fontId="8" fillId="12" borderId="0" applyNumberFormat="0" applyBorder="0" applyAlignment="0" applyProtection="0"/>
    <xf numFmtId="0" fontId="44" fillId="12" borderId="0" applyNumberFormat="0" applyBorder="0" applyAlignment="0" applyProtection="0"/>
    <xf numFmtId="0" fontId="8" fillId="16" borderId="0" applyNumberFormat="0" applyBorder="0" applyAlignment="0" applyProtection="0"/>
    <xf numFmtId="0" fontId="44" fillId="16" borderId="0" applyNumberFormat="0" applyBorder="0" applyAlignment="0" applyProtection="0"/>
    <xf numFmtId="0" fontId="8" fillId="20" borderId="0" applyNumberFormat="0" applyBorder="0" applyAlignment="0" applyProtection="0"/>
    <xf numFmtId="0" fontId="44" fillId="20" borderId="0" applyNumberFormat="0" applyBorder="0" applyAlignment="0" applyProtection="0"/>
    <xf numFmtId="0" fontId="8" fillId="24" borderId="0" applyNumberFormat="0" applyBorder="0" applyAlignment="0" applyProtection="0"/>
    <xf numFmtId="0" fontId="44" fillId="24" borderId="0" applyNumberFormat="0" applyBorder="0" applyAlignment="0" applyProtection="0"/>
    <xf numFmtId="0" fontId="8" fillId="28" borderId="0" applyNumberFormat="0" applyBorder="0" applyAlignment="0" applyProtection="0"/>
    <xf numFmtId="0" fontId="44" fillId="28" borderId="0" applyNumberFormat="0" applyBorder="0" applyAlignment="0" applyProtection="0"/>
    <xf numFmtId="0" fontId="8" fillId="32" borderId="0" applyNumberFormat="0" applyBorder="0" applyAlignment="0" applyProtection="0"/>
    <xf numFmtId="0" fontId="44" fillId="32" borderId="0" applyNumberFormat="0" applyBorder="0" applyAlignment="0" applyProtection="0"/>
    <xf numFmtId="0" fontId="45" fillId="13" borderId="0" applyNumberFormat="0" applyBorder="0" applyAlignment="0" applyProtection="0"/>
    <xf numFmtId="0" fontId="45" fillId="17" borderId="0" applyNumberFormat="0" applyBorder="0" applyAlignment="0" applyProtection="0"/>
    <xf numFmtId="0" fontId="45" fillId="21" borderId="0" applyNumberFormat="0" applyBorder="0" applyAlignment="0" applyProtection="0"/>
    <xf numFmtId="0" fontId="45" fillId="25" borderId="0" applyNumberFormat="0" applyBorder="0" applyAlignment="0" applyProtection="0"/>
    <xf numFmtId="0" fontId="45" fillId="29" borderId="0" applyNumberFormat="0" applyBorder="0" applyAlignment="0" applyProtection="0"/>
    <xf numFmtId="0" fontId="45" fillId="33" borderId="0" applyNumberFormat="0" applyBorder="0" applyAlignment="0" applyProtection="0"/>
    <xf numFmtId="0" fontId="45" fillId="10" borderId="0" applyNumberFormat="0" applyBorder="0" applyAlignment="0" applyProtection="0"/>
    <xf numFmtId="0" fontId="45" fillId="14" borderId="0" applyNumberFormat="0" applyBorder="0" applyAlignment="0" applyProtection="0"/>
    <xf numFmtId="0" fontId="45" fillId="18" borderId="0" applyNumberFormat="0" applyBorder="0" applyAlignment="0" applyProtection="0"/>
    <xf numFmtId="0" fontId="45" fillId="22" borderId="0" applyNumberFormat="0" applyBorder="0" applyAlignment="0" applyProtection="0"/>
    <xf numFmtId="0" fontId="45" fillId="26" borderId="0" applyNumberFormat="0" applyBorder="0" applyAlignment="0" applyProtection="0"/>
    <xf numFmtId="0" fontId="45" fillId="30" borderId="0" applyNumberFormat="0" applyBorder="0" applyAlignment="0" applyProtection="0"/>
    <xf numFmtId="0" fontId="46" fillId="4" borderId="0" applyNumberFormat="0" applyBorder="0" applyAlignment="0" applyProtection="0"/>
    <xf numFmtId="0" fontId="47" fillId="7" borderId="15" applyNumberFormat="0" applyAlignment="0" applyProtection="0"/>
    <xf numFmtId="0" fontId="48" fillId="8" borderId="18" applyNumberFormat="0" applyAlignment="0" applyProtection="0"/>
    <xf numFmtId="43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3" borderId="0" applyNumberFormat="0" applyBorder="0" applyAlignment="0" applyProtection="0"/>
    <xf numFmtId="0" fontId="51" fillId="0" borderId="12" applyNumberFormat="0" applyFill="0" applyAlignment="0" applyProtection="0"/>
    <xf numFmtId="0" fontId="52" fillId="0" borderId="13" applyNumberFormat="0" applyFill="0" applyAlignment="0" applyProtection="0"/>
    <xf numFmtId="0" fontId="53" fillId="0" borderId="14" applyNumberFormat="0" applyFill="0" applyAlignment="0" applyProtection="0"/>
    <xf numFmtId="0" fontId="53" fillId="0" borderId="0" applyNumberFormat="0" applyFill="0" applyBorder="0" applyAlignment="0" applyProtection="0"/>
    <xf numFmtId="0" fontId="54" fillId="6" borderId="15" applyNumberFormat="0" applyAlignment="0" applyProtection="0"/>
    <xf numFmtId="0" fontId="55" fillId="0" borderId="17" applyNumberFormat="0" applyFill="0" applyAlignment="0" applyProtection="0"/>
    <xf numFmtId="0" fontId="56" fillId="5" borderId="0" applyNumberFormat="0" applyBorder="0" applyAlignment="0" applyProtection="0"/>
    <xf numFmtId="0" fontId="42" fillId="0" borderId="0"/>
    <xf numFmtId="0" fontId="42" fillId="0" borderId="0"/>
    <xf numFmtId="0" fontId="22" fillId="0" borderId="0">
      <alignment horizontal="left" vertical="top" wrapText="1"/>
    </xf>
    <xf numFmtId="0" fontId="57" fillId="0" borderId="0"/>
    <xf numFmtId="0" fontId="58" fillId="0" borderId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44" fillId="9" borderId="19" applyNumberFormat="0" applyFont="0" applyAlignment="0" applyProtection="0"/>
    <xf numFmtId="0" fontId="8" fillId="9" borderId="19" applyNumberFormat="0" applyFont="0" applyAlignment="0" applyProtection="0"/>
    <xf numFmtId="0" fontId="59" fillId="7" borderId="16" applyNumberFormat="0" applyAlignment="0" applyProtection="0"/>
    <xf numFmtId="0" fontId="60" fillId="0" borderId="0" applyNumberFormat="0" applyFill="0" applyBorder="0" applyAlignment="0" applyProtection="0"/>
    <xf numFmtId="0" fontId="61" fillId="0" borderId="20" applyNumberFormat="0" applyFill="0" applyAlignment="0" applyProtection="0"/>
    <xf numFmtId="0" fontId="62" fillId="0" borderId="0" applyNumberFormat="0" applyFill="0" applyBorder="0" applyAlignment="0" applyProtection="0"/>
    <xf numFmtId="0" fontId="43" fillId="0" borderId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9" applyNumberFormat="0" applyFont="0" applyAlignment="0" applyProtection="0"/>
    <xf numFmtId="168" fontId="63" fillId="0" borderId="0" applyFill="0" applyBorder="0" applyProtection="0">
      <alignment horizontal="right" vertical="top"/>
    </xf>
    <xf numFmtId="0" fontId="6" fillId="0" borderId="0"/>
    <xf numFmtId="43" fontId="6" fillId="0" borderId="0" applyFont="0" applyFill="0" applyBorder="0" applyAlignment="0" applyProtection="0"/>
    <xf numFmtId="6" fontId="64" fillId="0" borderId="0" applyFont="0" applyFill="0" applyBorder="0" applyAlignment="0" applyProtection="0"/>
    <xf numFmtId="6" fontId="64" fillId="0" borderId="0" applyFont="0" applyFill="0" applyBorder="0" applyAlignment="0" applyProtection="0"/>
    <xf numFmtId="0" fontId="11" fillId="0" borderId="0"/>
    <xf numFmtId="0" fontId="11" fillId="0" borderId="0"/>
    <xf numFmtId="0" fontId="65" fillId="0" borderId="0"/>
    <xf numFmtId="0" fontId="11" fillId="0" borderId="0"/>
    <xf numFmtId="0" fontId="11" fillId="0" borderId="0"/>
    <xf numFmtId="0" fontId="13" fillId="0" borderId="0"/>
    <xf numFmtId="0" fontId="66" fillId="35" borderId="0" applyNumberFormat="0" applyBorder="0" applyAlignment="0" applyProtection="0"/>
    <xf numFmtId="0" fontId="6" fillId="35" borderId="0" applyNumberFormat="0" applyBorder="0" applyAlignment="0" applyProtection="0"/>
    <xf numFmtId="0" fontId="44" fillId="11" borderId="0" applyNumberFormat="0" applyBorder="0" applyAlignment="0" applyProtection="0"/>
    <xf numFmtId="0" fontId="67" fillId="36" borderId="0" applyNumberFormat="0" applyBorder="0" applyAlignment="0" applyProtection="0"/>
    <xf numFmtId="0" fontId="66" fillId="35" borderId="0" applyNumberFormat="0" applyBorder="0" applyAlignment="0" applyProtection="0"/>
    <xf numFmtId="0" fontId="23" fillId="11" borderId="0" applyNumberFormat="0" applyBorder="0" applyAlignment="0" applyProtection="0"/>
    <xf numFmtId="0" fontId="68" fillId="37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6" fillId="38" borderId="0" applyNumberFormat="0" applyBorder="0" applyAlignment="0" applyProtection="0"/>
    <xf numFmtId="0" fontId="6" fillId="38" borderId="0" applyNumberFormat="0" applyBorder="0" applyAlignment="0" applyProtection="0"/>
    <xf numFmtId="0" fontId="44" fillId="15" borderId="0" applyNumberFormat="0" applyBorder="0" applyAlignment="0" applyProtection="0"/>
    <xf numFmtId="0" fontId="67" fillId="39" borderId="0" applyNumberFormat="0" applyBorder="0" applyAlignment="0" applyProtection="0"/>
    <xf numFmtId="0" fontId="66" fillId="38" borderId="0" applyNumberFormat="0" applyBorder="0" applyAlignment="0" applyProtection="0"/>
    <xf numFmtId="0" fontId="23" fillId="15" borderId="0" applyNumberFormat="0" applyBorder="0" applyAlignment="0" applyProtection="0"/>
    <xf numFmtId="0" fontId="68" fillId="39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6" fillId="40" borderId="0" applyNumberFormat="0" applyBorder="0" applyAlignment="0" applyProtection="0"/>
    <xf numFmtId="0" fontId="6" fillId="40" borderId="0" applyNumberFormat="0" applyBorder="0" applyAlignment="0" applyProtection="0"/>
    <xf numFmtId="0" fontId="44" fillId="19" borderId="0" applyNumberFormat="0" applyBorder="0" applyAlignment="0" applyProtection="0"/>
    <xf numFmtId="0" fontId="67" fillId="41" borderId="0" applyNumberFormat="0" applyBorder="0" applyAlignment="0" applyProtection="0"/>
    <xf numFmtId="0" fontId="66" fillId="40" borderId="0" applyNumberFormat="0" applyBorder="0" applyAlignment="0" applyProtection="0"/>
    <xf numFmtId="0" fontId="23" fillId="19" borderId="0" applyNumberFormat="0" applyBorder="0" applyAlignment="0" applyProtection="0"/>
    <xf numFmtId="0" fontId="68" fillId="41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6" fillId="42" borderId="0" applyNumberFormat="0" applyBorder="0" applyAlignment="0" applyProtection="0"/>
    <xf numFmtId="0" fontId="6" fillId="42" borderId="0" applyNumberFormat="0" applyBorder="0" applyAlignment="0" applyProtection="0"/>
    <xf numFmtId="0" fontId="44" fillId="23" borderId="0" applyNumberFormat="0" applyBorder="0" applyAlignment="0" applyProtection="0"/>
    <xf numFmtId="0" fontId="67" fillId="37" borderId="0" applyNumberFormat="0" applyBorder="0" applyAlignment="0" applyProtection="0"/>
    <xf numFmtId="0" fontId="66" fillId="42" borderId="0" applyNumberFormat="0" applyBorder="0" applyAlignment="0" applyProtection="0"/>
    <xf numFmtId="0" fontId="23" fillId="23" borderId="0" applyNumberFormat="0" applyBorder="0" applyAlignment="0" applyProtection="0"/>
    <xf numFmtId="0" fontId="68" fillId="37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6" fillId="43" borderId="0" applyNumberFormat="0" applyBorder="0" applyAlignment="0" applyProtection="0"/>
    <xf numFmtId="0" fontId="6" fillId="27" borderId="0" applyNumberFormat="0" applyBorder="0" applyAlignment="0" applyProtection="0"/>
    <xf numFmtId="0" fontId="44" fillId="27" borderId="0" applyNumberFormat="0" applyBorder="0" applyAlignment="0" applyProtection="0"/>
    <xf numFmtId="0" fontId="67" fillId="43" borderId="0" applyNumberFormat="0" applyBorder="0" applyAlignment="0" applyProtection="0"/>
    <xf numFmtId="0" fontId="66" fillId="43" borderId="0" applyNumberFormat="0" applyBorder="0" applyAlignment="0" applyProtection="0"/>
    <xf numFmtId="0" fontId="23" fillId="27" borderId="0" applyNumberFormat="0" applyBorder="0" applyAlignment="0" applyProtection="0"/>
    <xf numFmtId="0" fontId="68" fillId="4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6" fillId="37" borderId="0" applyNumberFormat="0" applyBorder="0" applyAlignment="0" applyProtection="0"/>
    <xf numFmtId="0" fontId="6" fillId="31" borderId="0" applyNumberFormat="0" applyBorder="0" applyAlignment="0" applyProtection="0"/>
    <xf numFmtId="0" fontId="44" fillId="31" borderId="0" applyNumberFormat="0" applyBorder="0" applyAlignment="0" applyProtection="0"/>
    <xf numFmtId="0" fontId="67" fillId="41" borderId="0" applyNumberFormat="0" applyBorder="0" applyAlignment="0" applyProtection="0"/>
    <xf numFmtId="0" fontId="66" fillId="37" borderId="0" applyNumberFormat="0" applyBorder="0" applyAlignment="0" applyProtection="0"/>
    <xf numFmtId="0" fontId="23" fillId="31" borderId="0" applyNumberFormat="0" applyBorder="0" applyAlignment="0" applyProtection="0"/>
    <xf numFmtId="0" fontId="68" fillId="4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6" fillId="36" borderId="0" applyNumberFormat="0" applyBorder="0" applyAlignment="0" applyProtection="0"/>
    <xf numFmtId="0" fontId="6" fillId="12" borderId="0" applyNumberFormat="0" applyBorder="0" applyAlignment="0" applyProtection="0"/>
    <xf numFmtId="0" fontId="44" fillId="12" borderId="0" applyNumberFormat="0" applyBorder="0" applyAlignment="0" applyProtection="0"/>
    <xf numFmtId="0" fontId="67" fillId="43" borderId="0" applyNumberFormat="0" applyBorder="0" applyAlignment="0" applyProtection="0"/>
    <xf numFmtId="0" fontId="66" fillId="36" borderId="0" applyNumberFormat="0" applyBorder="0" applyAlignment="0" applyProtection="0"/>
    <xf numFmtId="0" fontId="23" fillId="12" borderId="0" applyNumberFormat="0" applyBorder="0" applyAlignment="0" applyProtection="0"/>
    <xf numFmtId="0" fontId="68" fillId="44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6" fillId="39" borderId="0" applyNumberFormat="0" applyBorder="0" applyAlignment="0" applyProtection="0"/>
    <xf numFmtId="0" fontId="6" fillId="16" borderId="0" applyNumberFormat="0" applyBorder="0" applyAlignment="0" applyProtection="0"/>
    <xf numFmtId="0" fontId="44" fillId="16" borderId="0" applyNumberFormat="0" applyBorder="0" applyAlignment="0" applyProtection="0"/>
    <xf numFmtId="0" fontId="67" fillId="39" borderId="0" applyNumberFormat="0" applyBorder="0" applyAlignment="0" applyProtection="0"/>
    <xf numFmtId="0" fontId="66" fillId="39" borderId="0" applyNumberFormat="0" applyBorder="0" applyAlignment="0" applyProtection="0"/>
    <xf numFmtId="0" fontId="23" fillId="16" borderId="0" applyNumberFormat="0" applyBorder="0" applyAlignment="0" applyProtection="0"/>
    <xf numFmtId="0" fontId="68" fillId="3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6" fillId="45" borderId="0" applyNumberFormat="0" applyBorder="0" applyAlignment="0" applyProtection="0"/>
    <xf numFmtId="0" fontId="6" fillId="45" borderId="0" applyNumberFormat="0" applyBorder="0" applyAlignment="0" applyProtection="0"/>
    <xf numFmtId="0" fontId="44" fillId="20" borderId="0" applyNumberFormat="0" applyBorder="0" applyAlignment="0" applyProtection="0"/>
    <xf numFmtId="0" fontId="67" fillId="46" borderId="0" applyNumberFormat="0" applyBorder="0" applyAlignment="0" applyProtection="0"/>
    <xf numFmtId="0" fontId="66" fillId="45" borderId="0" applyNumberFormat="0" applyBorder="0" applyAlignment="0" applyProtection="0"/>
    <xf numFmtId="0" fontId="23" fillId="20" borderId="0" applyNumberFormat="0" applyBorder="0" applyAlignment="0" applyProtection="0"/>
    <xf numFmtId="0" fontId="68" fillId="46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6" fillId="42" borderId="0" applyNumberFormat="0" applyBorder="0" applyAlignment="0" applyProtection="0"/>
    <xf numFmtId="0" fontId="6" fillId="24" borderId="0" applyNumberFormat="0" applyBorder="0" applyAlignment="0" applyProtection="0"/>
    <xf numFmtId="0" fontId="44" fillId="24" borderId="0" applyNumberFormat="0" applyBorder="0" applyAlignment="0" applyProtection="0"/>
    <xf numFmtId="0" fontId="67" fillId="38" borderId="0" applyNumberFormat="0" applyBorder="0" applyAlignment="0" applyProtection="0"/>
    <xf numFmtId="0" fontId="66" fillId="42" borderId="0" applyNumberFormat="0" applyBorder="0" applyAlignment="0" applyProtection="0"/>
    <xf numFmtId="0" fontId="23" fillId="24" borderId="0" applyNumberFormat="0" applyBorder="0" applyAlignment="0" applyProtection="0"/>
    <xf numFmtId="0" fontId="68" fillId="4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6" fillId="36" borderId="0" applyNumberFormat="0" applyBorder="0" applyAlignment="0" applyProtection="0"/>
    <xf numFmtId="0" fontId="6" fillId="28" borderId="0" applyNumberFormat="0" applyBorder="0" applyAlignment="0" applyProtection="0"/>
    <xf numFmtId="0" fontId="44" fillId="28" borderId="0" applyNumberFormat="0" applyBorder="0" applyAlignment="0" applyProtection="0"/>
    <xf numFmtId="0" fontId="67" fillId="43" borderId="0" applyNumberFormat="0" applyBorder="0" applyAlignment="0" applyProtection="0"/>
    <xf numFmtId="0" fontId="66" fillId="36" borderId="0" applyNumberFormat="0" applyBorder="0" applyAlignment="0" applyProtection="0"/>
    <xf numFmtId="0" fontId="23" fillId="28" borderId="0" applyNumberFormat="0" applyBorder="0" applyAlignment="0" applyProtection="0"/>
    <xf numFmtId="0" fontId="68" fillId="36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6" fillId="47" borderId="0" applyNumberFormat="0" applyBorder="0" applyAlignment="0" applyProtection="0"/>
    <xf numFmtId="0" fontId="6" fillId="32" borderId="0" applyNumberFormat="0" applyBorder="0" applyAlignment="0" applyProtection="0"/>
    <xf numFmtId="0" fontId="44" fillId="32" borderId="0" applyNumberFormat="0" applyBorder="0" applyAlignment="0" applyProtection="0"/>
    <xf numFmtId="0" fontId="67" fillId="41" borderId="0" applyNumberFormat="0" applyBorder="0" applyAlignment="0" applyProtection="0"/>
    <xf numFmtId="0" fontId="66" fillId="47" borderId="0" applyNumberFormat="0" applyBorder="0" applyAlignment="0" applyProtection="0"/>
    <xf numFmtId="0" fontId="23" fillId="32" borderId="0" applyNumberFormat="0" applyBorder="0" applyAlignment="0" applyProtection="0"/>
    <xf numFmtId="0" fontId="68" fillId="46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9" fillId="48" borderId="0" applyNumberFormat="0" applyBorder="0" applyAlignment="0" applyProtection="0"/>
    <xf numFmtId="0" fontId="39" fillId="13" borderId="0" applyNumberFormat="0" applyBorder="0" applyAlignment="0" applyProtection="0"/>
    <xf numFmtId="0" fontId="45" fillId="13" borderId="0" applyNumberFormat="0" applyBorder="0" applyAlignment="0" applyProtection="0"/>
    <xf numFmtId="0" fontId="70" fillId="43" borderId="0" applyNumberFormat="0" applyBorder="0" applyAlignment="0" applyProtection="0"/>
    <xf numFmtId="0" fontId="71" fillId="13" borderId="0" applyNumberFormat="0" applyBorder="0" applyAlignment="0" applyProtection="0"/>
    <xf numFmtId="0" fontId="72" fillId="49" borderId="0" applyNumberFormat="0" applyBorder="0" applyAlignment="0" applyProtection="0"/>
    <xf numFmtId="0" fontId="39" fillId="13" borderId="0" applyNumberFormat="0" applyBorder="0" applyAlignment="0" applyProtection="0"/>
    <xf numFmtId="0" fontId="69" fillId="39" borderId="0" applyNumberFormat="0" applyBorder="0" applyAlignment="0" applyProtection="0"/>
    <xf numFmtId="0" fontId="39" fillId="17" borderId="0" applyNumberFormat="0" applyBorder="0" applyAlignment="0" applyProtection="0"/>
    <xf numFmtId="0" fontId="45" fillId="17" borderId="0" applyNumberFormat="0" applyBorder="0" applyAlignment="0" applyProtection="0"/>
    <xf numFmtId="0" fontId="70" fillId="50" borderId="0" applyNumberFormat="0" applyBorder="0" applyAlignment="0" applyProtection="0"/>
    <xf numFmtId="0" fontId="71" fillId="17" borderId="0" applyNumberFormat="0" applyBorder="0" applyAlignment="0" applyProtection="0"/>
    <xf numFmtId="0" fontId="72" fillId="39" borderId="0" applyNumberFormat="0" applyBorder="0" applyAlignment="0" applyProtection="0"/>
    <xf numFmtId="0" fontId="39" fillId="17" borderId="0" applyNumberFormat="0" applyBorder="0" applyAlignment="0" applyProtection="0"/>
    <xf numFmtId="0" fontId="69" fillId="45" borderId="0" applyNumberFormat="0" applyBorder="0" applyAlignment="0" applyProtection="0"/>
    <xf numFmtId="0" fontId="39" fillId="45" borderId="0" applyNumberFormat="0" applyBorder="0" applyAlignment="0" applyProtection="0"/>
    <xf numFmtId="0" fontId="45" fillId="21" borderId="0" applyNumberFormat="0" applyBorder="0" applyAlignment="0" applyProtection="0"/>
    <xf numFmtId="0" fontId="70" fillId="47" borderId="0" applyNumberFormat="0" applyBorder="0" applyAlignment="0" applyProtection="0"/>
    <xf numFmtId="0" fontId="71" fillId="21" borderId="0" applyNumberFormat="0" applyBorder="0" applyAlignment="0" applyProtection="0"/>
    <xf numFmtId="0" fontId="72" fillId="46" borderId="0" applyNumberFormat="0" applyBorder="0" applyAlignment="0" applyProtection="0"/>
    <xf numFmtId="0" fontId="39" fillId="21" borderId="0" applyNumberFormat="0" applyBorder="0" applyAlignment="0" applyProtection="0"/>
    <xf numFmtId="0" fontId="69" fillId="51" borderId="0" applyNumberFormat="0" applyBorder="0" applyAlignment="0" applyProtection="0"/>
    <xf numFmtId="0" fontId="39" fillId="51" borderId="0" applyNumberFormat="0" applyBorder="0" applyAlignment="0" applyProtection="0"/>
    <xf numFmtId="0" fontId="45" fillId="25" borderId="0" applyNumberFormat="0" applyBorder="0" applyAlignment="0" applyProtection="0"/>
    <xf numFmtId="0" fontId="70" fillId="38" borderId="0" applyNumberFormat="0" applyBorder="0" applyAlignment="0" applyProtection="0"/>
    <xf numFmtId="0" fontId="71" fillId="25" borderId="0" applyNumberFormat="0" applyBorder="0" applyAlignment="0" applyProtection="0"/>
    <xf numFmtId="0" fontId="72" fillId="44" borderId="0" applyNumberFormat="0" applyBorder="0" applyAlignment="0" applyProtection="0"/>
    <xf numFmtId="0" fontId="39" fillId="25" borderId="0" applyNumberFormat="0" applyBorder="0" applyAlignment="0" applyProtection="0"/>
    <xf numFmtId="0" fontId="69" fillId="49" borderId="0" applyNumberFormat="0" applyBorder="0" applyAlignment="0" applyProtection="0"/>
    <xf numFmtId="0" fontId="39" fillId="29" borderId="0" applyNumberFormat="0" applyBorder="0" applyAlignment="0" applyProtection="0"/>
    <xf numFmtId="0" fontId="45" fillId="29" borderId="0" applyNumberFormat="0" applyBorder="0" applyAlignment="0" applyProtection="0"/>
    <xf numFmtId="0" fontId="70" fillId="43" borderId="0" applyNumberFormat="0" applyBorder="0" applyAlignment="0" applyProtection="0"/>
    <xf numFmtId="0" fontId="71" fillId="29" borderId="0" applyNumberFormat="0" applyBorder="0" applyAlignment="0" applyProtection="0"/>
    <xf numFmtId="0" fontId="72" fillId="49" borderId="0" applyNumberFormat="0" applyBorder="0" applyAlignment="0" applyProtection="0"/>
    <xf numFmtId="0" fontId="39" fillId="29" borderId="0" applyNumberFormat="0" applyBorder="0" applyAlignment="0" applyProtection="0"/>
    <xf numFmtId="0" fontId="69" fillId="52" borderId="0" applyNumberFormat="0" applyBorder="0" applyAlignment="0" applyProtection="0"/>
    <xf numFmtId="0" fontId="39" fillId="52" borderId="0" applyNumberFormat="0" applyBorder="0" applyAlignment="0" applyProtection="0"/>
    <xf numFmtId="0" fontId="45" fillId="33" borderId="0" applyNumberFormat="0" applyBorder="0" applyAlignment="0" applyProtection="0"/>
    <xf numFmtId="0" fontId="70" fillId="39" borderId="0" applyNumberFormat="0" applyBorder="0" applyAlignment="0" applyProtection="0"/>
    <xf numFmtId="0" fontId="71" fillId="33" borderId="0" applyNumberFormat="0" applyBorder="0" applyAlignment="0" applyProtection="0"/>
    <xf numFmtId="0" fontId="72" fillId="39" borderId="0" applyNumberFormat="0" applyBorder="0" applyAlignment="0" applyProtection="0"/>
    <xf numFmtId="0" fontId="39" fillId="33" borderId="0" applyNumberFormat="0" applyBorder="0" applyAlignment="0" applyProtection="0"/>
    <xf numFmtId="0" fontId="73" fillId="53" borderId="0" applyNumberFormat="0" applyBorder="0" applyAlignment="0" applyProtection="0"/>
    <xf numFmtId="0" fontId="73" fillId="54" borderId="0" applyNumberFormat="0" applyBorder="0" applyAlignment="0" applyProtection="0"/>
    <xf numFmtId="0" fontId="74" fillId="55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69" fillId="57" borderId="0" applyNumberFormat="0" applyBorder="0" applyAlignment="0" applyProtection="0"/>
    <xf numFmtId="0" fontId="39" fillId="10" borderId="0" applyNumberFormat="0" applyBorder="0" applyAlignment="0" applyProtection="0"/>
    <xf numFmtId="0" fontId="45" fillId="10" borderId="0" applyNumberFormat="0" applyBorder="0" applyAlignment="0" applyProtection="0"/>
    <xf numFmtId="0" fontId="74" fillId="56" borderId="0" applyNumberFormat="0" applyBorder="0" applyAlignment="0" applyProtection="0"/>
    <xf numFmtId="0" fontId="71" fillId="10" borderId="0" applyNumberFormat="0" applyBorder="0" applyAlignment="0" applyProtection="0"/>
    <xf numFmtId="0" fontId="72" fillId="49" borderId="0" applyNumberFormat="0" applyBorder="0" applyAlignment="0" applyProtection="0"/>
    <xf numFmtId="0" fontId="39" fillId="10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3" fillId="53" borderId="0" applyNumberFormat="0" applyBorder="0" applyAlignment="0" applyProtection="0"/>
    <xf numFmtId="0" fontId="73" fillId="58" borderId="0" applyNumberFormat="0" applyBorder="0" applyAlignment="0" applyProtection="0"/>
    <xf numFmtId="0" fontId="74" fillId="59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69" fillId="61" borderId="0" applyNumberFormat="0" applyBorder="0" applyAlignment="0" applyProtection="0"/>
    <xf numFmtId="0" fontId="39" fillId="14" borderId="0" applyNumberFormat="0" applyBorder="0" applyAlignment="0" applyProtection="0"/>
    <xf numFmtId="0" fontId="45" fillId="14" borderId="0" applyNumberFormat="0" applyBorder="0" applyAlignment="0" applyProtection="0"/>
    <xf numFmtId="0" fontId="74" fillId="60" borderId="0" applyNumberFormat="0" applyBorder="0" applyAlignment="0" applyProtection="0"/>
    <xf numFmtId="0" fontId="71" fillId="14" borderId="0" applyNumberFormat="0" applyBorder="0" applyAlignment="0" applyProtection="0"/>
    <xf numFmtId="0" fontId="72" fillId="61" borderId="0" applyNumberFormat="0" applyBorder="0" applyAlignment="0" applyProtection="0"/>
    <xf numFmtId="0" fontId="39" fillId="14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3" fillId="53" borderId="0" applyNumberFormat="0" applyBorder="0" applyAlignment="0" applyProtection="0"/>
    <xf numFmtId="0" fontId="73" fillId="53" borderId="0" applyNumberFormat="0" applyBorder="0" applyAlignment="0" applyProtection="0"/>
    <xf numFmtId="0" fontId="74" fillId="58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69" fillId="63" borderId="0" applyNumberFormat="0" applyBorder="0" applyAlignment="0" applyProtection="0"/>
    <xf numFmtId="0" fontId="39" fillId="18" borderId="0" applyNumberFormat="0" applyBorder="0" applyAlignment="0" applyProtection="0"/>
    <xf numFmtId="0" fontId="45" fillId="18" borderId="0" applyNumberFormat="0" applyBorder="0" applyAlignment="0" applyProtection="0"/>
    <xf numFmtId="0" fontId="74" fillId="62" borderId="0" applyNumberFormat="0" applyBorder="0" applyAlignment="0" applyProtection="0"/>
    <xf numFmtId="0" fontId="71" fillId="18" borderId="0" applyNumberFormat="0" applyBorder="0" applyAlignment="0" applyProtection="0"/>
    <xf numFmtId="0" fontId="72" fillId="63" borderId="0" applyNumberFormat="0" applyBorder="0" applyAlignment="0" applyProtection="0"/>
    <xf numFmtId="0" fontId="39" fillId="18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3" fillId="53" borderId="0" applyNumberFormat="0" applyBorder="0" applyAlignment="0" applyProtection="0"/>
    <xf numFmtId="0" fontId="73" fillId="58" borderId="0" applyNumberFormat="0" applyBorder="0" applyAlignment="0" applyProtection="0"/>
    <xf numFmtId="0" fontId="74" fillId="64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69" fillId="51" borderId="0" applyNumberFormat="0" applyBorder="0" applyAlignment="0" applyProtection="0"/>
    <xf numFmtId="0" fontId="39" fillId="22" borderId="0" applyNumberFormat="0" applyBorder="0" applyAlignment="0" applyProtection="0"/>
    <xf numFmtId="0" fontId="45" fillId="22" borderId="0" applyNumberFormat="0" applyBorder="0" applyAlignment="0" applyProtection="0"/>
    <xf numFmtId="0" fontId="74" fillId="65" borderId="0" applyNumberFormat="0" applyBorder="0" applyAlignment="0" applyProtection="0"/>
    <xf numFmtId="0" fontId="71" fillId="22" borderId="0" applyNumberFormat="0" applyBorder="0" applyAlignment="0" applyProtection="0"/>
    <xf numFmtId="0" fontId="72" fillId="66" borderId="0" applyNumberFormat="0" applyBorder="0" applyAlignment="0" applyProtection="0"/>
    <xf numFmtId="0" fontId="39" fillId="22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3" fillId="53" borderId="0" applyNumberFormat="0" applyBorder="0" applyAlignment="0" applyProtection="0"/>
    <xf numFmtId="0" fontId="73" fillId="55" borderId="0" applyNumberFormat="0" applyBorder="0" applyAlignment="0" applyProtection="0"/>
    <xf numFmtId="0" fontId="74" fillId="55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69" fillId="49" borderId="0" applyNumberFormat="0" applyBorder="0" applyAlignment="0" applyProtection="0"/>
    <xf numFmtId="0" fontId="39" fillId="26" borderId="0" applyNumberFormat="0" applyBorder="0" applyAlignment="0" applyProtection="0"/>
    <xf numFmtId="0" fontId="45" fillId="26" borderId="0" applyNumberFormat="0" applyBorder="0" applyAlignment="0" applyProtection="0"/>
    <xf numFmtId="0" fontId="74" fillId="67" borderId="0" applyNumberFormat="0" applyBorder="0" applyAlignment="0" applyProtection="0"/>
    <xf numFmtId="0" fontId="71" fillId="26" borderId="0" applyNumberFormat="0" applyBorder="0" applyAlignment="0" applyProtection="0"/>
    <xf numFmtId="0" fontId="72" fillId="49" borderId="0" applyNumberFormat="0" applyBorder="0" applyAlignment="0" applyProtection="0"/>
    <xf numFmtId="0" fontId="39" fillId="26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3" fillId="53" borderId="0" applyNumberFormat="0" applyBorder="0" applyAlignment="0" applyProtection="0"/>
    <xf numFmtId="0" fontId="73" fillId="68" borderId="0" applyNumberFormat="0" applyBorder="0" applyAlignment="0" applyProtection="0"/>
    <xf numFmtId="0" fontId="74" fillId="69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69" fillId="50" borderId="0" applyNumberFormat="0" applyBorder="0" applyAlignment="0" applyProtection="0"/>
    <xf numFmtId="0" fontId="39" fillId="30" borderId="0" applyNumberFormat="0" applyBorder="0" applyAlignment="0" applyProtection="0"/>
    <xf numFmtId="0" fontId="45" fillId="30" borderId="0" applyNumberFormat="0" applyBorder="0" applyAlignment="0" applyProtection="0"/>
    <xf numFmtId="0" fontId="74" fillId="70" borderId="0" applyNumberFormat="0" applyBorder="0" applyAlignment="0" applyProtection="0"/>
    <xf numFmtId="0" fontId="71" fillId="30" borderId="0" applyNumberFormat="0" applyBorder="0" applyAlignment="0" applyProtection="0"/>
    <xf numFmtId="0" fontId="72" fillId="50" borderId="0" applyNumberFormat="0" applyBorder="0" applyAlignment="0" applyProtection="0"/>
    <xf numFmtId="0" fontId="39" fillId="3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6" fontId="64" fillId="0" borderId="0" applyFont="0" applyFill="0" applyBorder="0" applyAlignment="0" applyProtection="0"/>
    <xf numFmtId="0" fontId="75" fillId="38" borderId="0" applyNumberFormat="0" applyBorder="0" applyAlignment="0" applyProtection="0"/>
    <xf numFmtId="0" fontId="29" fillId="4" borderId="0" applyNumberFormat="0" applyBorder="0" applyAlignment="0" applyProtection="0"/>
    <xf numFmtId="0" fontId="46" fillId="4" borderId="0" applyNumberFormat="0" applyBorder="0" applyAlignment="0" applyProtection="0"/>
    <xf numFmtId="0" fontId="76" fillId="68" borderId="0" applyNumberFormat="0" applyBorder="0" applyAlignment="0" applyProtection="0"/>
    <xf numFmtId="0" fontId="77" fillId="4" borderId="0" applyNumberFormat="0" applyBorder="0" applyAlignment="0" applyProtection="0"/>
    <xf numFmtId="0" fontId="78" fillId="38" borderId="0" applyNumberFormat="0" applyBorder="0" applyAlignment="0" applyProtection="0"/>
    <xf numFmtId="0" fontId="29" fillId="4" borderId="0" applyNumberFormat="0" applyBorder="0" applyAlignment="0" applyProtection="0"/>
    <xf numFmtId="0" fontId="79" fillId="0" borderId="0" applyNumberFormat="0" applyFill="0" applyBorder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47" fillId="7" borderId="15" applyNumberFormat="0" applyAlignment="0" applyProtection="0"/>
    <xf numFmtId="0" fontId="81" fillId="71" borderId="22" applyNumberFormat="0" applyAlignment="0" applyProtection="0"/>
    <xf numFmtId="0" fontId="81" fillId="71" borderId="22" applyNumberFormat="0" applyAlignment="0" applyProtection="0"/>
    <xf numFmtId="0" fontId="81" fillId="71" borderId="22" applyNumberFormat="0" applyAlignment="0" applyProtection="0"/>
    <xf numFmtId="0" fontId="81" fillId="71" borderId="22" applyNumberFormat="0" applyAlignment="0" applyProtection="0"/>
    <xf numFmtId="0" fontId="81" fillId="71" borderId="22" applyNumberFormat="0" applyAlignment="0" applyProtection="0"/>
    <xf numFmtId="0" fontId="81" fillId="71" borderId="22" applyNumberFormat="0" applyAlignment="0" applyProtection="0"/>
    <xf numFmtId="0" fontId="81" fillId="71" borderId="22" applyNumberFormat="0" applyAlignment="0" applyProtection="0"/>
    <xf numFmtId="0" fontId="81" fillId="71" borderId="22" applyNumberFormat="0" applyAlignment="0" applyProtection="0"/>
    <xf numFmtId="0" fontId="81" fillId="71" borderId="22" applyNumberFormat="0" applyAlignment="0" applyProtection="0"/>
    <xf numFmtId="0" fontId="81" fillId="71" borderId="22" applyNumberFormat="0" applyAlignment="0" applyProtection="0"/>
    <xf numFmtId="0" fontId="81" fillId="71" borderId="22" applyNumberFormat="0" applyAlignment="0" applyProtection="0"/>
    <xf numFmtId="0" fontId="81" fillId="71" borderId="22" applyNumberFormat="0" applyAlignment="0" applyProtection="0"/>
    <xf numFmtId="0" fontId="81" fillId="71" borderId="22" applyNumberFormat="0" applyAlignment="0" applyProtection="0"/>
    <xf numFmtId="0" fontId="81" fillId="71" borderId="22" applyNumberFormat="0" applyAlignment="0" applyProtection="0"/>
    <xf numFmtId="0" fontId="81" fillId="71" borderId="22" applyNumberFormat="0" applyAlignment="0" applyProtection="0"/>
    <xf numFmtId="0" fontId="81" fillId="71" borderId="22" applyNumberFormat="0" applyAlignment="0" applyProtection="0"/>
    <xf numFmtId="0" fontId="81" fillId="71" borderId="22" applyNumberFormat="0" applyAlignment="0" applyProtection="0"/>
    <xf numFmtId="0" fontId="81" fillId="71" borderId="22" applyNumberFormat="0" applyAlignment="0" applyProtection="0"/>
    <xf numFmtId="0" fontId="81" fillId="71" borderId="22" applyNumberFormat="0" applyAlignment="0" applyProtection="0"/>
    <xf numFmtId="0" fontId="81" fillId="71" borderId="22" applyNumberFormat="0" applyAlignment="0" applyProtection="0"/>
    <xf numFmtId="0" fontId="81" fillId="71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2" fillId="7" borderId="15" applyNumberFormat="0" applyAlignment="0" applyProtection="0"/>
    <xf numFmtId="0" fontId="80" fillId="44" borderId="22" applyNumberFormat="0" applyAlignment="0" applyProtection="0"/>
    <xf numFmtId="0" fontId="83" fillId="72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80" fillId="44" borderId="22" applyNumberFormat="0" applyAlignment="0" applyProtection="0"/>
    <xf numFmtId="0" fontId="33" fillId="7" borderId="15" applyNumberFormat="0" applyAlignment="0" applyProtection="0"/>
    <xf numFmtId="0" fontId="84" fillId="73" borderId="23" applyNumberFormat="0" applyAlignment="0" applyProtection="0"/>
    <xf numFmtId="0" fontId="35" fillId="8" borderId="18" applyNumberFormat="0" applyAlignment="0" applyProtection="0"/>
    <xf numFmtId="0" fontId="48" fillId="8" borderId="18" applyNumberFormat="0" applyAlignment="0" applyProtection="0"/>
    <xf numFmtId="0" fontId="85" fillId="59" borderId="23" applyNumberFormat="0" applyAlignment="0" applyProtection="0"/>
    <xf numFmtId="0" fontId="86" fillId="8" borderId="18" applyNumberFormat="0" applyAlignment="0" applyProtection="0"/>
    <xf numFmtId="0" fontId="87" fillId="73" borderId="23" applyNumberFormat="0" applyAlignment="0" applyProtection="0"/>
    <xf numFmtId="0" fontId="35" fillId="8" borderId="18" applyNumberFormat="0" applyAlignment="0" applyProtection="0"/>
    <xf numFmtId="169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66" fillId="0" borderId="0" applyFont="0" applyFill="0" applyBorder="0" applyAlignment="0" applyProtection="0"/>
    <xf numFmtId="170" fontId="6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88" fillId="0" borderId="0" applyFont="0" applyFill="0" applyBorder="0" applyAlignment="0" applyProtection="0"/>
    <xf numFmtId="170" fontId="88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70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0" fontId="41" fillId="0" borderId="0" applyFont="0" applyFill="0" applyBorder="0" applyAlignment="0" applyProtection="0"/>
    <xf numFmtId="172" fontId="40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6" fillId="0" borderId="0" applyFont="0" applyFill="0" applyBorder="0" applyAlignment="0" applyProtection="0"/>
    <xf numFmtId="170" fontId="66" fillId="0" borderId="0" applyFont="0" applyFill="0" applyBorder="0" applyAlignment="0" applyProtection="0"/>
    <xf numFmtId="172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3" fontId="90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4" fontId="40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40" fillId="0" borderId="0" applyFont="0" applyFill="0" applyBorder="0" applyAlignment="0" applyProtection="0"/>
    <xf numFmtId="175" fontId="11" fillId="0" borderId="0" applyFont="0" applyFill="0" applyBorder="0" applyAlignment="0" applyProtection="0"/>
    <xf numFmtId="170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70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70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70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70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74" fontId="11" fillId="0" borderId="0" applyFont="0" applyFill="0" applyBorder="0" applyAlignment="0" applyProtection="0"/>
    <xf numFmtId="170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70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70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8" fontId="11" fillId="0" borderId="0" applyFont="0" applyFill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1" fillId="0" borderId="0" applyFont="0" applyFill="0" applyBorder="0" applyAlignment="0" applyProtection="0"/>
    <xf numFmtId="176" fontId="65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1" fontId="11" fillId="0" borderId="0" applyFont="0" applyFill="0" applyBorder="0" applyAlignment="0" applyProtection="0"/>
    <xf numFmtId="177" fontId="40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8" fillId="0" borderId="0" applyFont="0" applyFill="0" applyBorder="0" applyAlignment="0" applyProtection="0"/>
    <xf numFmtId="170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70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174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0" fontId="22" fillId="0" borderId="0" applyFont="0" applyFill="0" applyBorder="0" applyAlignment="0" applyProtection="0">
      <alignment horizontal="left" vertical="top" wrapText="1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22" fillId="0" borderId="0" applyFont="0" applyFill="0" applyBorder="0" applyAlignment="0" applyProtection="0">
      <alignment horizontal="left" vertical="top" wrapText="1"/>
    </xf>
    <xf numFmtId="170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17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70" fontId="66" fillId="0" borderId="0" applyFont="0" applyFill="0" applyBorder="0" applyAlignment="0" applyProtection="0"/>
    <xf numFmtId="170" fontId="40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0" fontId="22" fillId="0" borderId="0" applyFont="0" applyFill="0" applyBorder="0" applyAlignment="0" applyProtection="0">
      <alignment horizontal="left" vertical="top" wrapText="1"/>
    </xf>
    <xf numFmtId="43" fontId="22" fillId="0" borderId="0" applyFont="0" applyFill="0" applyBorder="0" applyAlignment="0" applyProtection="0">
      <alignment horizontal="left" vertical="top" wrapText="1"/>
    </xf>
    <xf numFmtId="178" fontId="6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2" fillId="74" borderId="0" applyNumberFormat="0" applyBorder="0" applyAlignment="0" applyProtection="0"/>
    <xf numFmtId="0" fontId="92" fillId="75" borderId="0" applyNumberFormat="0" applyBorder="0" applyAlignment="0" applyProtection="0"/>
    <xf numFmtId="0" fontId="92" fillId="76" borderId="0" applyNumberFormat="0" applyBorder="0" applyAlignment="0" applyProtection="0"/>
    <xf numFmtId="180" fontId="40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97" fillId="40" borderId="0" applyNumberFormat="0" applyBorder="0" applyAlignment="0" applyProtection="0"/>
    <xf numFmtId="0" fontId="28" fillId="3" borderId="0" applyNumberFormat="0" applyBorder="0" applyAlignment="0" applyProtection="0"/>
    <xf numFmtId="0" fontId="50" fillId="3" borderId="0" applyNumberFormat="0" applyBorder="0" applyAlignment="0" applyProtection="0"/>
    <xf numFmtId="0" fontId="98" fillId="77" borderId="0" applyNumberFormat="0" applyBorder="0" applyAlignment="0" applyProtection="0"/>
    <xf numFmtId="0" fontId="99" fillId="3" borderId="0" applyNumberFormat="0" applyBorder="0" applyAlignment="0" applyProtection="0"/>
    <xf numFmtId="0" fontId="100" fillId="40" borderId="0" applyNumberFormat="0" applyBorder="0" applyAlignment="0" applyProtection="0"/>
    <xf numFmtId="0" fontId="28" fillId="3" borderId="0" applyNumberFormat="0" applyBorder="0" applyAlignment="0" applyProtection="0"/>
    <xf numFmtId="0" fontId="101" fillId="0" borderId="24" applyNumberFormat="0" applyFill="0" applyAlignment="0" applyProtection="0"/>
    <xf numFmtId="0" fontId="25" fillId="0" borderId="12" applyNumberFormat="0" applyFill="0" applyAlignment="0" applyProtection="0"/>
    <xf numFmtId="0" fontId="51" fillId="0" borderId="12" applyNumberFormat="0" applyFill="0" applyAlignment="0" applyProtection="0"/>
    <xf numFmtId="0" fontId="102" fillId="0" borderId="25" applyNumberFormat="0" applyFill="0" applyAlignment="0" applyProtection="0"/>
    <xf numFmtId="0" fontId="103" fillId="0" borderId="12" applyNumberFormat="0" applyFill="0" applyAlignment="0" applyProtection="0"/>
    <xf numFmtId="0" fontId="104" fillId="0" borderId="26" applyNumberFormat="0" applyFill="0" applyAlignment="0" applyProtection="0"/>
    <xf numFmtId="0" fontId="25" fillId="0" borderId="12" applyNumberFormat="0" applyFill="0" applyAlignment="0" applyProtection="0"/>
    <xf numFmtId="0" fontId="105" fillId="0" borderId="27" applyNumberFormat="0" applyFill="0" applyAlignment="0" applyProtection="0"/>
    <xf numFmtId="0" fontId="26" fillId="0" borderId="13" applyNumberFormat="0" applyFill="0" applyAlignment="0" applyProtection="0"/>
    <xf numFmtId="0" fontId="52" fillId="0" borderId="13" applyNumberFormat="0" applyFill="0" applyAlignment="0" applyProtection="0"/>
    <xf numFmtId="0" fontId="106" fillId="0" borderId="28" applyNumberFormat="0" applyFill="0" applyAlignment="0" applyProtection="0"/>
    <xf numFmtId="0" fontId="107" fillId="0" borderId="13" applyNumberFormat="0" applyFill="0" applyAlignment="0" applyProtection="0"/>
    <xf numFmtId="0" fontId="108" fillId="0" borderId="27" applyNumberFormat="0" applyFill="0" applyAlignment="0" applyProtection="0"/>
    <xf numFmtId="0" fontId="26" fillId="0" borderId="13" applyNumberFormat="0" applyFill="0" applyAlignment="0" applyProtection="0"/>
    <xf numFmtId="0" fontId="109" fillId="0" borderId="29" applyNumberFormat="0" applyFill="0" applyAlignment="0" applyProtection="0"/>
    <xf numFmtId="0" fontId="27" fillId="0" borderId="14" applyNumberFormat="0" applyFill="0" applyAlignment="0" applyProtection="0"/>
    <xf numFmtId="0" fontId="53" fillId="0" borderId="14" applyNumberFormat="0" applyFill="0" applyAlignment="0" applyProtection="0"/>
    <xf numFmtId="0" fontId="110" fillId="0" borderId="30" applyNumberFormat="0" applyFill="0" applyAlignment="0" applyProtection="0"/>
    <xf numFmtId="0" fontId="111" fillId="0" borderId="14" applyNumberFormat="0" applyFill="0" applyAlignment="0" applyProtection="0"/>
    <xf numFmtId="0" fontId="112" fillId="0" borderId="31" applyNumberFormat="0" applyFill="0" applyAlignment="0" applyProtection="0"/>
    <xf numFmtId="0" fontId="27" fillId="0" borderId="14" applyNumberFormat="0" applyFill="0" applyAlignment="0" applyProtection="0"/>
    <xf numFmtId="0" fontId="109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4" fillId="0" borderId="0" applyNumberFormat="0" applyFill="0" applyBorder="0" applyAlignment="0" applyProtection="0">
      <alignment vertical="top"/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41" fillId="0" borderId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54" fillId="6" borderId="15" applyNumberFormat="0" applyAlignment="0" applyProtection="0"/>
    <xf numFmtId="0" fontId="117" fillId="69" borderId="22" applyNumberFormat="0" applyAlignment="0" applyProtection="0"/>
    <xf numFmtId="0" fontId="117" fillId="69" borderId="22" applyNumberFormat="0" applyAlignment="0" applyProtection="0"/>
    <xf numFmtId="0" fontId="117" fillId="69" borderId="22" applyNumberFormat="0" applyAlignment="0" applyProtection="0"/>
    <xf numFmtId="0" fontId="117" fillId="69" borderId="22" applyNumberFormat="0" applyAlignment="0" applyProtection="0"/>
    <xf numFmtId="0" fontId="117" fillId="69" borderId="22" applyNumberFormat="0" applyAlignment="0" applyProtection="0"/>
    <xf numFmtId="0" fontId="117" fillId="69" borderId="22" applyNumberFormat="0" applyAlignment="0" applyProtection="0"/>
    <xf numFmtId="0" fontId="117" fillId="69" borderId="22" applyNumberFormat="0" applyAlignment="0" applyProtection="0"/>
    <xf numFmtId="0" fontId="117" fillId="69" borderId="22" applyNumberFormat="0" applyAlignment="0" applyProtection="0"/>
    <xf numFmtId="0" fontId="117" fillId="69" borderId="22" applyNumberFormat="0" applyAlignment="0" applyProtection="0"/>
    <xf numFmtId="0" fontId="117" fillId="69" borderId="22" applyNumberFormat="0" applyAlignment="0" applyProtection="0"/>
    <xf numFmtId="0" fontId="117" fillId="69" borderId="22" applyNumberFormat="0" applyAlignment="0" applyProtection="0"/>
    <xf numFmtId="0" fontId="117" fillId="69" borderId="22" applyNumberFormat="0" applyAlignment="0" applyProtection="0"/>
    <xf numFmtId="0" fontId="117" fillId="69" borderId="22" applyNumberFormat="0" applyAlignment="0" applyProtection="0"/>
    <xf numFmtId="0" fontId="117" fillId="69" borderId="22" applyNumberFormat="0" applyAlignment="0" applyProtection="0"/>
    <xf numFmtId="0" fontId="117" fillId="69" borderId="22" applyNumberFormat="0" applyAlignment="0" applyProtection="0"/>
    <xf numFmtId="0" fontId="117" fillId="69" borderId="22" applyNumberFormat="0" applyAlignment="0" applyProtection="0"/>
    <xf numFmtId="0" fontId="117" fillId="69" borderId="22" applyNumberFormat="0" applyAlignment="0" applyProtection="0"/>
    <xf numFmtId="0" fontId="117" fillId="69" borderId="22" applyNumberFormat="0" applyAlignment="0" applyProtection="0"/>
    <xf numFmtId="0" fontId="117" fillId="69" borderId="22" applyNumberFormat="0" applyAlignment="0" applyProtection="0"/>
    <xf numFmtId="0" fontId="117" fillId="69" borderId="22" applyNumberFormat="0" applyAlignment="0" applyProtection="0"/>
    <xf numFmtId="0" fontId="117" fillId="69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8" fillId="6" borderId="15" applyNumberFormat="0" applyAlignment="0" applyProtection="0"/>
    <xf numFmtId="0" fontId="116" fillId="37" borderId="22" applyNumberFormat="0" applyAlignment="0" applyProtection="0"/>
    <xf numFmtId="0" fontId="119" fillId="46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116" fillId="37" borderId="22" applyNumberFormat="0" applyAlignment="0" applyProtection="0"/>
    <xf numFmtId="0" fontId="31" fillId="6" borderId="15" applyNumberFormat="0" applyAlignment="0" applyProtection="0"/>
    <xf numFmtId="38" fontId="120" fillId="0" borderId="0"/>
    <xf numFmtId="38" fontId="121" fillId="0" borderId="0"/>
    <xf numFmtId="38" fontId="122" fillId="0" borderId="0"/>
    <xf numFmtId="38" fontId="123" fillId="0" borderId="0"/>
    <xf numFmtId="0" fontId="124" fillId="0" borderId="0"/>
    <xf numFmtId="0" fontId="124" fillId="0" borderId="0"/>
    <xf numFmtId="0" fontId="125" fillId="0" borderId="0"/>
    <xf numFmtId="0" fontId="126" fillId="0" borderId="32" applyNumberFormat="0" applyFill="0" applyAlignment="0" applyProtection="0"/>
    <xf numFmtId="0" fontId="34" fillId="0" borderId="17" applyNumberFormat="0" applyFill="0" applyAlignment="0" applyProtection="0"/>
    <xf numFmtId="0" fontId="55" fillId="0" borderId="17" applyNumberFormat="0" applyFill="0" applyAlignment="0" applyProtection="0"/>
    <xf numFmtId="0" fontId="127" fillId="0" borderId="33" applyNumberFormat="0" applyFill="0" applyAlignment="0" applyProtection="0"/>
    <xf numFmtId="0" fontId="128" fillId="0" borderId="17" applyNumberFormat="0" applyFill="0" applyAlignment="0" applyProtection="0"/>
    <xf numFmtId="0" fontId="129" fillId="0" borderId="32" applyNumberFormat="0" applyFill="0" applyAlignment="0" applyProtection="0"/>
    <xf numFmtId="0" fontId="34" fillId="0" borderId="17" applyNumberFormat="0" applyFill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0" fillId="5" borderId="0" applyNumberFormat="0" applyBorder="0" applyAlignment="0" applyProtection="0"/>
    <xf numFmtId="0" fontId="30" fillId="5" borderId="0" applyNumberFormat="0" applyBorder="0" applyAlignment="0" applyProtection="0"/>
    <xf numFmtId="0" fontId="56" fillId="5" borderId="0" applyNumberFormat="0" applyBorder="0" applyAlignment="0" applyProtection="0"/>
    <xf numFmtId="0" fontId="127" fillId="69" borderId="0" applyNumberFormat="0" applyBorder="0" applyAlignment="0" applyProtection="0"/>
    <xf numFmtId="0" fontId="131" fillId="5" borderId="0" applyNumberFormat="0" applyBorder="0" applyAlignment="0" applyProtection="0"/>
    <xf numFmtId="0" fontId="132" fillId="46" borderId="0" applyNumberFormat="0" applyBorder="0" applyAlignment="0" applyProtection="0"/>
    <xf numFmtId="0" fontId="133" fillId="46" borderId="0" applyNumberFormat="0" applyBorder="0" applyAlignment="0" applyProtection="0"/>
    <xf numFmtId="0" fontId="30" fillId="5" borderId="0" applyNumberFormat="0" applyBorder="0" applyAlignment="0" applyProtection="0"/>
    <xf numFmtId="37" fontId="134" fillId="0" borderId="0"/>
    <xf numFmtId="0" fontId="91" fillId="0" borderId="0"/>
    <xf numFmtId="0" fontId="135" fillId="0" borderId="0"/>
    <xf numFmtId="0" fontId="40" fillId="0" borderId="0"/>
    <xf numFmtId="0" fontId="41" fillId="0" borderId="0"/>
    <xf numFmtId="0" fontId="21" fillId="0" borderId="0">
      <alignment horizontal="left" vertical="top" wrapText="1"/>
    </xf>
    <xf numFmtId="0" fontId="41" fillId="0" borderId="0"/>
    <xf numFmtId="0" fontId="6" fillId="0" borderId="0"/>
    <xf numFmtId="0" fontId="66" fillId="0" borderId="0"/>
    <xf numFmtId="0" fontId="68" fillId="0" borderId="0"/>
    <xf numFmtId="0" fontId="40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22" fillId="0" borderId="0">
      <alignment horizontal="left" vertical="top" wrapText="1"/>
    </xf>
    <xf numFmtId="0" fontId="6" fillId="0" borderId="0"/>
    <xf numFmtId="0" fontId="6" fillId="0" borderId="0"/>
    <xf numFmtId="0" fontId="6" fillId="0" borderId="0"/>
    <xf numFmtId="0" fontId="6" fillId="0" borderId="0"/>
    <xf numFmtId="0" fontId="66" fillId="0" borderId="0"/>
    <xf numFmtId="0" fontId="40" fillId="0" borderId="0"/>
    <xf numFmtId="0" fontId="41" fillId="0" borderId="0"/>
    <xf numFmtId="0" fontId="22" fillId="0" borderId="0">
      <alignment horizontal="left" vertical="top" wrapText="1"/>
    </xf>
    <xf numFmtId="0" fontId="65" fillId="0" borderId="0"/>
    <xf numFmtId="0" fontId="41" fillId="0" borderId="0"/>
    <xf numFmtId="0" fontId="11" fillId="0" borderId="0"/>
    <xf numFmtId="0" fontId="11" fillId="0" borderId="0"/>
    <xf numFmtId="0" fontId="41" fillId="0" borderId="0"/>
    <xf numFmtId="0" fontId="41" fillId="0" borderId="0"/>
    <xf numFmtId="0" fontId="41" fillId="0" borderId="0"/>
    <xf numFmtId="0" fontId="11" fillId="0" borderId="0"/>
    <xf numFmtId="0" fontId="41" fillId="0" borderId="0"/>
    <xf numFmtId="0" fontId="6" fillId="0" borderId="0"/>
    <xf numFmtId="0" fontId="11" fillId="0" borderId="0"/>
    <xf numFmtId="0" fontId="23" fillId="0" borderId="0"/>
    <xf numFmtId="0" fontId="41" fillId="0" borderId="0"/>
    <xf numFmtId="0" fontId="41" fillId="0" borderId="0"/>
    <xf numFmtId="0" fontId="11" fillId="0" borderId="0"/>
    <xf numFmtId="0" fontId="11" fillId="0" borderId="0"/>
    <xf numFmtId="0" fontId="41" fillId="0" borderId="0"/>
    <xf numFmtId="0" fontId="41" fillId="0" borderId="0"/>
    <xf numFmtId="0" fontId="41" fillId="0" borderId="0"/>
    <xf numFmtId="0" fontId="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0" fillId="0" borderId="0"/>
    <xf numFmtId="0" fontId="11" fillId="0" borderId="0"/>
    <xf numFmtId="1" fontId="136" fillId="0" borderId="0"/>
    <xf numFmtId="0" fontId="137" fillId="0" borderId="0"/>
    <xf numFmtId="0" fontId="40" fillId="0" borderId="0"/>
    <xf numFmtId="0" fontId="6" fillId="0" borderId="0"/>
    <xf numFmtId="1" fontId="136" fillId="0" borderId="0"/>
    <xf numFmtId="1" fontId="136" fillId="0" borderId="0"/>
    <xf numFmtId="0" fontId="40" fillId="0" borderId="0"/>
    <xf numFmtId="0" fontId="40" fillId="0" borderId="0"/>
    <xf numFmtId="0" fontId="40" fillId="0" borderId="0"/>
    <xf numFmtId="0" fontId="11" fillId="0" borderId="0"/>
    <xf numFmtId="1" fontId="136" fillId="0" borderId="0"/>
    <xf numFmtId="0" fontId="41" fillId="0" borderId="0"/>
    <xf numFmtId="0" fontId="11" fillId="0" borderId="0"/>
    <xf numFmtId="0" fontId="23" fillId="0" borderId="0"/>
    <xf numFmtId="0" fontId="138" fillId="0" borderId="0"/>
    <xf numFmtId="0" fontId="40" fillId="0" borderId="0"/>
    <xf numFmtId="0" fontId="41" fillId="0" borderId="0"/>
    <xf numFmtId="0" fontId="20" fillId="0" borderId="0"/>
    <xf numFmtId="0" fontId="58" fillId="0" borderId="0"/>
    <xf numFmtId="0" fontId="11" fillId="0" borderId="0"/>
    <xf numFmtId="0" fontId="41" fillId="0" borderId="0"/>
    <xf numFmtId="0" fontId="41" fillId="0" borderId="0"/>
    <xf numFmtId="0" fontId="22" fillId="0" borderId="0">
      <alignment horizontal="left" vertical="top" wrapText="1"/>
    </xf>
    <xf numFmtId="0" fontId="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8" fillId="0" borderId="0"/>
    <xf numFmtId="0" fontId="88" fillId="0" borderId="0"/>
    <xf numFmtId="0" fontId="88" fillId="0" borderId="0"/>
    <xf numFmtId="1" fontId="136" fillId="0" borderId="0"/>
    <xf numFmtId="0" fontId="65" fillId="0" borderId="0"/>
    <xf numFmtId="0" fontId="89" fillId="0" borderId="0"/>
    <xf numFmtId="0" fontId="11" fillId="0" borderId="0"/>
    <xf numFmtId="0" fontId="139" fillId="0" borderId="0"/>
    <xf numFmtId="0" fontId="41" fillId="0" borderId="0"/>
    <xf numFmtId="0" fontId="11" fillId="0" borderId="0"/>
    <xf numFmtId="0" fontId="40" fillId="0" borderId="0"/>
    <xf numFmtId="0" fontId="11" fillId="0" borderId="0"/>
    <xf numFmtId="0" fontId="140" fillId="0" borderId="0"/>
    <xf numFmtId="0" fontId="11" fillId="0" borderId="0"/>
    <xf numFmtId="0" fontId="41" fillId="0" borderId="0"/>
    <xf numFmtId="0" fontId="65" fillId="0" borderId="0"/>
    <xf numFmtId="0" fontId="89" fillId="0" borderId="0"/>
    <xf numFmtId="0" fontId="11" fillId="0" borderId="0"/>
    <xf numFmtId="0" fontId="22" fillId="0" borderId="0">
      <alignment horizontal="left" vertical="top" wrapText="1"/>
    </xf>
    <xf numFmtId="0" fontId="41" fillId="0" borderId="0"/>
    <xf numFmtId="0" fontId="6" fillId="0" borderId="0"/>
    <xf numFmtId="0" fontId="41" fillId="0" borderId="0"/>
    <xf numFmtId="0" fontId="88" fillId="0" borderId="0"/>
    <xf numFmtId="0" fontId="11" fillId="0" borderId="0"/>
    <xf numFmtId="0" fontId="88" fillId="0" borderId="0"/>
    <xf numFmtId="0" fontId="88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66" fillId="0" borderId="0"/>
    <xf numFmtId="0" fontId="66" fillId="0" borderId="0"/>
    <xf numFmtId="0" fontId="11" fillId="0" borderId="0"/>
    <xf numFmtId="0" fontId="11" fillId="0" borderId="0"/>
    <xf numFmtId="0" fontId="40" fillId="0" borderId="0"/>
    <xf numFmtId="0" fontId="1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>
      <alignment horizontal="left" vertical="top" wrapText="1"/>
    </xf>
    <xf numFmtId="0" fontId="139" fillId="0" borderId="0"/>
    <xf numFmtId="0" fontId="11" fillId="0" borderId="0"/>
    <xf numFmtId="0" fontId="6" fillId="0" borderId="0"/>
    <xf numFmtId="0" fontId="6" fillId="0" borderId="0"/>
    <xf numFmtId="0" fontId="6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6" fillId="0" borderId="0"/>
    <xf numFmtId="0" fontId="11" fillId="0" borderId="0"/>
    <xf numFmtId="0" fontId="23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0" fillId="0" borderId="0"/>
    <xf numFmtId="0" fontId="6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40" fillId="0" borderId="0"/>
    <xf numFmtId="0" fontId="67" fillId="0" borderId="0"/>
    <xf numFmtId="0" fontId="135" fillId="0" borderId="0"/>
    <xf numFmtId="0" fontId="8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89" fillId="0" borderId="0"/>
    <xf numFmtId="0" fontId="139" fillId="0" borderId="0"/>
    <xf numFmtId="0" fontId="89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65" fillId="0" borderId="0"/>
    <xf numFmtId="0" fontId="40" fillId="0" borderId="0"/>
    <xf numFmtId="0" fontId="40" fillId="0" borderId="0"/>
    <xf numFmtId="0" fontId="40" fillId="0" borderId="0"/>
    <xf numFmtId="0" fontId="67" fillId="0" borderId="0"/>
    <xf numFmtId="0" fontId="135" fillId="0" borderId="0"/>
    <xf numFmtId="0" fontId="65" fillId="0" borderId="0"/>
    <xf numFmtId="0" fontId="11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" fillId="0" borderId="0"/>
    <xf numFmtId="0" fontId="11" fillId="0" borderId="0"/>
    <xf numFmtId="0" fontId="138" fillId="0" borderId="0"/>
    <xf numFmtId="0" fontId="22" fillId="0" borderId="0">
      <alignment horizontal="left" vertical="top" wrapText="1"/>
    </xf>
    <xf numFmtId="0" fontId="6" fillId="0" borderId="0"/>
    <xf numFmtId="0" fontId="21" fillId="0" borderId="0"/>
    <xf numFmtId="0" fontId="23" fillId="0" borderId="0"/>
    <xf numFmtId="0" fontId="66" fillId="0" borderId="0"/>
    <xf numFmtId="0" fontId="66" fillId="0" borderId="0"/>
    <xf numFmtId="0" fontId="141" fillId="0" borderId="0"/>
    <xf numFmtId="0" fontId="6" fillId="0" borderId="0"/>
    <xf numFmtId="0" fontId="65" fillId="0" borderId="0"/>
    <xf numFmtId="0" fontId="40" fillId="0" borderId="0"/>
    <xf numFmtId="0" fontId="11" fillId="0" borderId="0"/>
    <xf numFmtId="0" fontId="22" fillId="0" borderId="0">
      <alignment horizontal="left" vertical="top" wrapText="1"/>
    </xf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5" fillId="0" borderId="0"/>
    <xf numFmtId="0" fontId="6" fillId="0" borderId="0"/>
    <xf numFmtId="0" fontId="40" fillId="0" borderId="0"/>
    <xf numFmtId="0" fontId="11" fillId="0" borderId="0"/>
    <xf numFmtId="0" fontId="6" fillId="0" borderId="0"/>
    <xf numFmtId="0" fontId="6" fillId="0" borderId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4" fillId="9" borderId="19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66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23" fillId="9" borderId="19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6" fillId="9" borderId="19" applyNumberFormat="0" applyFont="0" applyAlignment="0" applyProtection="0"/>
    <xf numFmtId="0" fontId="40" fillId="41" borderId="34" applyNumberFormat="0" applyFont="0" applyAlignment="0" applyProtection="0"/>
    <xf numFmtId="0" fontId="11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6" fillId="9" borderId="19" applyNumberFormat="0" applyFont="0" applyAlignment="0" applyProtection="0"/>
    <xf numFmtId="0" fontId="66" fillId="9" borderId="19" applyNumberFormat="0" applyFont="0" applyAlignment="0" applyProtection="0"/>
    <xf numFmtId="0" fontId="6" fillId="9" borderId="19" applyNumberFormat="0" applyFont="0" applyAlignment="0" applyProtection="0"/>
    <xf numFmtId="0" fontId="6" fillId="9" borderId="19" applyNumberFormat="0" applyFont="0" applyAlignment="0" applyProtection="0"/>
    <xf numFmtId="0" fontId="40" fillId="68" borderId="34" applyNumberFormat="0" applyFont="0" applyAlignment="0" applyProtection="0"/>
    <xf numFmtId="0" fontId="6" fillId="9" borderId="19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6" fillId="9" borderId="19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6" fillId="9" borderId="19" applyNumberFormat="0" applyFont="0" applyAlignment="0" applyProtection="0"/>
    <xf numFmtId="0" fontId="6" fillId="9" borderId="19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6" fillId="9" borderId="19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6" fillId="9" borderId="19" applyNumberFormat="0" applyFont="0" applyAlignment="0" applyProtection="0"/>
    <xf numFmtId="0" fontId="6" fillId="9" borderId="19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6" fillId="9" borderId="19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6" fillId="9" borderId="19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6" fillId="9" borderId="19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6" fillId="9" borderId="19" applyNumberFormat="0" applyFont="0" applyAlignment="0" applyProtection="0"/>
    <xf numFmtId="0" fontId="23" fillId="9" borderId="19" applyNumberFormat="0" applyFon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59" fillId="7" borderId="16" applyNumberFormat="0" applyAlignment="0" applyProtection="0"/>
    <xf numFmtId="0" fontId="143" fillId="71" borderId="35" applyNumberFormat="0" applyAlignment="0" applyProtection="0"/>
    <xf numFmtId="0" fontId="143" fillId="71" borderId="35" applyNumberFormat="0" applyAlignment="0" applyProtection="0"/>
    <xf numFmtId="0" fontId="143" fillId="71" borderId="35" applyNumberFormat="0" applyAlignment="0" applyProtection="0"/>
    <xf numFmtId="0" fontId="143" fillId="71" borderId="35" applyNumberFormat="0" applyAlignment="0" applyProtection="0"/>
    <xf numFmtId="0" fontId="143" fillId="71" borderId="35" applyNumberFormat="0" applyAlignment="0" applyProtection="0"/>
    <xf numFmtId="0" fontId="143" fillId="71" borderId="35" applyNumberFormat="0" applyAlignment="0" applyProtection="0"/>
    <xf numFmtId="0" fontId="143" fillId="71" borderId="35" applyNumberFormat="0" applyAlignment="0" applyProtection="0"/>
    <xf numFmtId="0" fontId="143" fillId="71" borderId="35" applyNumberFormat="0" applyAlignment="0" applyProtection="0"/>
    <xf numFmtId="0" fontId="143" fillId="71" borderId="35" applyNumberFormat="0" applyAlignment="0" applyProtection="0"/>
    <xf numFmtId="0" fontId="143" fillId="71" borderId="35" applyNumberFormat="0" applyAlignment="0" applyProtection="0"/>
    <xf numFmtId="0" fontId="143" fillId="71" borderId="35" applyNumberFormat="0" applyAlignment="0" applyProtection="0"/>
    <xf numFmtId="0" fontId="143" fillId="71" borderId="35" applyNumberFormat="0" applyAlignment="0" applyProtection="0"/>
    <xf numFmtId="0" fontId="143" fillId="71" borderId="35" applyNumberFormat="0" applyAlignment="0" applyProtection="0"/>
    <xf numFmtId="0" fontId="143" fillId="71" borderId="35" applyNumberFormat="0" applyAlignment="0" applyProtection="0"/>
    <xf numFmtId="0" fontId="143" fillId="71" borderId="35" applyNumberFormat="0" applyAlignment="0" applyProtection="0"/>
    <xf numFmtId="0" fontId="143" fillId="71" borderId="35" applyNumberFormat="0" applyAlignment="0" applyProtection="0"/>
    <xf numFmtId="0" fontId="143" fillId="71" borderId="35" applyNumberFormat="0" applyAlignment="0" applyProtection="0"/>
    <xf numFmtId="0" fontId="143" fillId="71" borderId="35" applyNumberFormat="0" applyAlignment="0" applyProtection="0"/>
    <xf numFmtId="0" fontId="143" fillId="71" borderId="35" applyNumberFormat="0" applyAlignment="0" applyProtection="0"/>
    <xf numFmtId="0" fontId="143" fillId="71" borderId="35" applyNumberFormat="0" applyAlignment="0" applyProtection="0"/>
    <xf numFmtId="0" fontId="143" fillId="71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4" fillId="7" borderId="16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5" fillId="72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142" fillId="44" borderId="35" applyNumberFormat="0" applyAlignment="0" applyProtection="0"/>
    <xf numFmtId="0" fontId="32" fillId="7" borderId="16" applyNumberFormat="0" applyAlignment="0" applyProtection="0"/>
    <xf numFmtId="9" fontId="40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146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66" fillId="0" borderId="0" applyFont="0" applyFill="0" applyBorder="0" applyAlignment="0" applyProtection="0"/>
    <xf numFmtId="0" fontId="147" fillId="0" borderId="0"/>
    <xf numFmtId="0" fontId="148" fillId="0" borderId="0" applyNumberFormat="0" applyFill="0" applyBorder="0" applyAlignment="0" applyProtection="0"/>
    <xf numFmtId="0" fontId="11" fillId="0" borderId="0"/>
    <xf numFmtId="0" fontId="13" fillId="0" borderId="0"/>
    <xf numFmtId="0" fontId="13" fillId="0" borderId="0"/>
    <xf numFmtId="0" fontId="13" fillId="0" borderId="0"/>
    <xf numFmtId="0" fontId="43" fillId="0" borderId="0"/>
    <xf numFmtId="0" fontId="43" fillId="0" borderId="0"/>
    <xf numFmtId="0" fontId="13" fillId="0" borderId="0"/>
    <xf numFmtId="0" fontId="65" fillId="0" borderId="0"/>
    <xf numFmtId="0" fontId="13" fillId="0" borderId="0"/>
    <xf numFmtId="6" fontId="64" fillId="0" borderId="0" applyFont="0" applyFill="0" applyBorder="0" applyAlignment="0" applyProtection="0"/>
    <xf numFmtId="0" fontId="149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61" fillId="0" borderId="20" applyNumberFormat="0" applyFill="0" applyAlignment="0" applyProtection="0"/>
    <xf numFmtId="0" fontId="92" fillId="0" borderId="37" applyNumberFormat="0" applyFill="0" applyAlignment="0" applyProtection="0"/>
    <xf numFmtId="0" fontId="92" fillId="0" borderId="37" applyNumberFormat="0" applyFill="0" applyAlignment="0" applyProtection="0"/>
    <xf numFmtId="0" fontId="92" fillId="0" borderId="37" applyNumberFormat="0" applyFill="0" applyAlignment="0" applyProtection="0"/>
    <xf numFmtId="0" fontId="92" fillId="0" borderId="37" applyNumberFormat="0" applyFill="0" applyAlignment="0" applyProtection="0"/>
    <xf numFmtId="0" fontId="92" fillId="0" borderId="37" applyNumberFormat="0" applyFill="0" applyAlignment="0" applyProtection="0"/>
    <xf numFmtId="0" fontId="92" fillId="0" borderId="37" applyNumberFormat="0" applyFill="0" applyAlignment="0" applyProtection="0"/>
    <xf numFmtId="0" fontId="92" fillId="0" borderId="37" applyNumberFormat="0" applyFill="0" applyAlignment="0" applyProtection="0"/>
    <xf numFmtId="0" fontId="92" fillId="0" borderId="37" applyNumberFormat="0" applyFill="0" applyAlignment="0" applyProtection="0"/>
    <xf numFmtId="0" fontId="92" fillId="0" borderId="37" applyNumberFormat="0" applyFill="0" applyAlignment="0" applyProtection="0"/>
    <xf numFmtId="0" fontId="92" fillId="0" borderId="37" applyNumberFormat="0" applyFill="0" applyAlignment="0" applyProtection="0"/>
    <xf numFmtId="0" fontId="92" fillId="0" borderId="37" applyNumberFormat="0" applyFill="0" applyAlignment="0" applyProtection="0"/>
    <xf numFmtId="0" fontId="92" fillId="0" borderId="37" applyNumberFormat="0" applyFill="0" applyAlignment="0" applyProtection="0"/>
    <xf numFmtId="0" fontId="92" fillId="0" borderId="37" applyNumberFormat="0" applyFill="0" applyAlignment="0" applyProtection="0"/>
    <xf numFmtId="0" fontId="92" fillId="0" borderId="37" applyNumberFormat="0" applyFill="0" applyAlignment="0" applyProtection="0"/>
    <xf numFmtId="0" fontId="92" fillId="0" borderId="37" applyNumberFormat="0" applyFill="0" applyAlignment="0" applyProtection="0"/>
    <xf numFmtId="0" fontId="92" fillId="0" borderId="37" applyNumberFormat="0" applyFill="0" applyAlignment="0" applyProtection="0"/>
    <xf numFmtId="0" fontId="92" fillId="0" borderId="37" applyNumberFormat="0" applyFill="0" applyAlignment="0" applyProtection="0"/>
    <xf numFmtId="0" fontId="92" fillId="0" borderId="37" applyNumberFormat="0" applyFill="0" applyAlignment="0" applyProtection="0"/>
    <xf numFmtId="0" fontId="92" fillId="0" borderId="37" applyNumberFormat="0" applyFill="0" applyAlignment="0" applyProtection="0"/>
    <xf numFmtId="0" fontId="92" fillId="0" borderId="37" applyNumberFormat="0" applyFill="0" applyAlignment="0" applyProtection="0"/>
    <xf numFmtId="0" fontId="92" fillId="0" borderId="37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4" fillId="0" borderId="20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5" fillId="0" borderId="38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153" fillId="0" borderId="36" applyNumberFormat="0" applyFill="0" applyAlignment="0" applyProtection="0"/>
    <xf numFmtId="0" fontId="38" fillId="0" borderId="20" applyNumberFormat="0" applyFill="0" applyAlignment="0" applyProtection="0"/>
    <xf numFmtId="0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5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76" fontId="160" fillId="0" borderId="39">
      <protection locked="0"/>
    </xf>
    <xf numFmtId="176" fontId="161" fillId="78" borderId="39"/>
    <xf numFmtId="0" fontId="65" fillId="0" borderId="0"/>
    <xf numFmtId="1" fontId="136" fillId="0" borderId="0"/>
    <xf numFmtId="0" fontId="65" fillId="0" borderId="0"/>
    <xf numFmtId="0" fontId="6" fillId="0" borderId="0"/>
    <xf numFmtId="0" fontId="40" fillId="0" borderId="0"/>
    <xf numFmtId="0" fontId="65" fillId="0" borderId="0"/>
    <xf numFmtId="0" fontId="22" fillId="0" borderId="0">
      <alignment horizontal="left" vertical="top" wrapText="1"/>
    </xf>
    <xf numFmtId="0" fontId="6" fillId="0" borderId="0"/>
    <xf numFmtId="0" fontId="65" fillId="0" borderId="0"/>
    <xf numFmtId="0" fontId="6" fillId="9" borderId="19" applyNumberFormat="0" applyFont="0" applyAlignment="0" applyProtection="0"/>
    <xf numFmtId="9" fontId="6" fillId="0" borderId="0" applyFont="0" applyFill="0" applyBorder="0" applyAlignment="0" applyProtection="0"/>
    <xf numFmtId="0" fontId="11" fillId="0" borderId="0"/>
    <xf numFmtId="0" fontId="13" fillId="0" borderId="0"/>
    <xf numFmtId="0" fontId="43" fillId="0" borderId="0"/>
    <xf numFmtId="174" fontId="40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70" fontId="66" fillId="0" borderId="0" applyFont="0" applyFill="0" applyBorder="0" applyAlignment="0" applyProtection="0"/>
    <xf numFmtId="174" fontId="65" fillId="0" borderId="0" applyFont="0" applyFill="0" applyBorder="0" applyAlignment="0" applyProtection="0"/>
    <xf numFmtId="43" fontId="66" fillId="0" borderId="0" applyFont="0" applyFill="0" applyBorder="0" applyAlignment="0" applyProtection="0"/>
    <xf numFmtId="170" fontId="66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2" fillId="0" borderId="0">
      <alignment horizontal="left" vertical="top" wrapText="1"/>
    </xf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22" fillId="0" borderId="0">
      <alignment horizontal="left" vertical="top" wrapText="1"/>
    </xf>
    <xf numFmtId="0" fontId="5" fillId="9" borderId="19" applyNumberFormat="0" applyFont="0" applyAlignment="0" applyProtection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9" applyNumberFormat="0" applyFont="0" applyAlignment="0" applyProtection="0"/>
    <xf numFmtId="0" fontId="22" fillId="0" borderId="0">
      <alignment horizontal="left" vertical="top" wrapText="1"/>
    </xf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41" fillId="0" borderId="0"/>
    <xf numFmtId="0" fontId="41" fillId="0" borderId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0" borderId="0"/>
    <xf numFmtId="0" fontId="2" fillId="0" borderId="0"/>
    <xf numFmtId="0" fontId="2" fillId="9" borderId="19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162" fillId="0" borderId="0"/>
    <xf numFmtId="177" fontId="16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0" borderId="0"/>
    <xf numFmtId="0" fontId="1" fillId="0" borderId="0"/>
    <xf numFmtId="0" fontId="1" fillId="9" borderId="19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0" borderId="0"/>
    <xf numFmtId="0" fontId="1" fillId="0" borderId="0"/>
    <xf numFmtId="0" fontId="1" fillId="9" borderId="19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40" fillId="0" borderId="0"/>
    <xf numFmtId="177" fontId="40" fillId="0" borderId="0" applyFont="0" applyFill="0" applyBorder="0" applyAlignment="0" applyProtection="0"/>
  </cellStyleXfs>
  <cellXfs count="199">
    <xf numFmtId="0" fontId="0" fillId="0" borderId="0" xfId="0"/>
    <xf numFmtId="0" fontId="17" fillId="2" borderId="0" xfId="0" applyFont="1" applyFill="1"/>
    <xf numFmtId="0" fontId="17" fillId="2" borderId="0" xfId="0" applyFont="1" applyFill="1" applyAlignment="1">
      <alignment horizontal="left" indent="15"/>
    </xf>
    <xf numFmtId="0" fontId="16" fillId="2" borderId="5" xfId="0" applyFont="1" applyFill="1" applyBorder="1" applyAlignment="1">
      <alignment horizontal="center" textRotation="90" wrapText="1"/>
    </xf>
    <xf numFmtId="0" fontId="16" fillId="2" borderId="1" xfId="0" applyFont="1" applyFill="1" applyBorder="1" applyAlignment="1">
      <alignment horizontal="center" textRotation="90" wrapText="1"/>
    </xf>
    <xf numFmtId="0" fontId="16" fillId="2" borderId="0" xfId="0" applyFont="1" applyFill="1" applyBorder="1" applyAlignment="1">
      <alignment horizont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textRotation="90" wrapText="1"/>
    </xf>
    <xf numFmtId="0" fontId="17" fillId="2" borderId="0" xfId="0" applyFont="1" applyFill="1" applyAlignment="1">
      <alignment wrapText="1"/>
    </xf>
    <xf numFmtId="0" fontId="16" fillId="2" borderId="1" xfId="0" applyFont="1" applyFill="1" applyBorder="1" applyAlignment="1">
      <alignment horizontal="left" vertical="top" wrapText="1"/>
    </xf>
    <xf numFmtId="166" fontId="17" fillId="2" borderId="0" xfId="0" applyNumberFormat="1" applyFont="1" applyFill="1"/>
    <xf numFmtId="165" fontId="17" fillId="2" borderId="0" xfId="1" applyNumberFormat="1" applyFont="1" applyFill="1"/>
    <xf numFmtId="164" fontId="17" fillId="2" borderId="0" xfId="0" applyNumberFormat="1" applyFont="1" applyFill="1" applyAlignment="1">
      <alignment wrapText="1"/>
    </xf>
    <xf numFmtId="168" fontId="17" fillId="2" borderId="1" xfId="17" applyNumberFormat="1" applyFont="1" applyFill="1" applyBorder="1" applyAlignment="1">
      <alignment horizontal="left" vertical="top"/>
    </xf>
    <xf numFmtId="164" fontId="16" fillId="2" borderId="47" xfId="1" applyNumberFormat="1" applyFont="1" applyFill="1" applyBorder="1" applyAlignment="1">
      <alignment horizontal="left" vertical="top" wrapText="1"/>
    </xf>
    <xf numFmtId="164" fontId="16" fillId="2" borderId="44" xfId="1" applyNumberFormat="1" applyFont="1" applyFill="1" applyBorder="1" applyAlignment="1">
      <alignment horizontal="left" vertical="top" wrapText="1"/>
    </xf>
    <xf numFmtId="0" fontId="16" fillId="2" borderId="0" xfId="0" applyFont="1" applyFill="1" applyBorder="1" applyAlignment="1">
      <alignment horizontal="right" wrapText="1"/>
    </xf>
    <xf numFmtId="167" fontId="17" fillId="2" borderId="0" xfId="0" applyNumberFormat="1" applyFont="1" applyFill="1" applyAlignment="1">
      <alignment wrapText="1"/>
    </xf>
    <xf numFmtId="0" fontId="16" fillId="2" borderId="44" xfId="0" applyFont="1" applyFill="1" applyBorder="1" applyAlignment="1">
      <alignment horizontal="left" vertical="top" wrapText="1"/>
    </xf>
    <xf numFmtId="0" fontId="17" fillId="2" borderId="44" xfId="0" applyFont="1" applyFill="1" applyBorder="1" applyAlignment="1">
      <alignment horizontal="left" vertical="top" wrapText="1"/>
    </xf>
    <xf numFmtId="0" fontId="16" fillId="2" borderId="0" xfId="0" applyFont="1" applyFill="1"/>
    <xf numFmtId="164" fontId="16" fillId="2" borderId="46" xfId="1" applyNumberFormat="1" applyFont="1" applyFill="1" applyBorder="1" applyAlignment="1">
      <alignment horizontal="left" vertical="top" wrapText="1"/>
    </xf>
    <xf numFmtId="0" fontId="17" fillId="2" borderId="44" xfId="0" applyFont="1" applyFill="1" applyBorder="1" applyAlignment="1">
      <alignment wrapText="1"/>
    </xf>
    <xf numFmtId="43" fontId="18" fillId="2" borderId="0" xfId="0" applyNumberFormat="1" applyFont="1" applyFill="1" applyAlignment="1"/>
    <xf numFmtId="0" fontId="18" fillId="2" borderId="0" xfId="0" applyFont="1" applyFill="1"/>
    <xf numFmtId="0" fontId="18" fillId="2" borderId="0" xfId="0" applyFont="1" applyFill="1" applyAlignment="1">
      <alignment wrapText="1"/>
    </xf>
    <xf numFmtId="0" fontId="18" fillId="2" borderId="0" xfId="0" applyFont="1" applyFill="1" applyAlignment="1"/>
    <xf numFmtId="0" fontId="17" fillId="2" borderId="8" xfId="0" applyFont="1" applyFill="1" applyBorder="1" applyAlignment="1">
      <alignment horizontal="right" wrapText="1"/>
    </xf>
    <xf numFmtId="0" fontId="17" fillId="2" borderId="0" xfId="0" applyFont="1" applyFill="1" applyBorder="1" applyAlignment="1">
      <alignment wrapText="1"/>
    </xf>
    <xf numFmtId="168" fontId="16" fillId="2" borderId="1" xfId="152" applyNumberFormat="1" applyFont="1" applyFill="1" applyBorder="1" applyAlignment="1">
      <alignment horizontal="center"/>
    </xf>
    <xf numFmtId="0" fontId="17" fillId="34" borderId="1" xfId="0" applyFont="1" applyFill="1" applyBorder="1" applyAlignment="1">
      <alignment horizontal="center" wrapText="1"/>
    </xf>
    <xf numFmtId="168" fontId="16" fillId="2" borderId="44" xfId="152" applyNumberFormat="1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 wrapText="1"/>
    </xf>
    <xf numFmtId="168" fontId="17" fillId="2" borderId="1" xfId="0" applyNumberFormat="1" applyFont="1" applyFill="1" applyBorder="1" applyAlignment="1">
      <alignment horizontal="center" wrapText="1"/>
    </xf>
    <xf numFmtId="168" fontId="17" fillId="2" borderId="1" xfId="17" applyNumberFormat="1" applyFont="1" applyFill="1" applyBorder="1" applyAlignment="1">
      <alignment horizontal="center"/>
    </xf>
    <xf numFmtId="168" fontId="16" fillId="2" borderId="1" xfId="17" applyNumberFormat="1" applyFont="1" applyFill="1" applyBorder="1" applyAlignment="1">
      <alignment horizontal="center"/>
    </xf>
    <xf numFmtId="168" fontId="16" fillId="2" borderId="44" xfId="17" applyNumberFormat="1" applyFont="1" applyFill="1" applyBorder="1" applyAlignment="1">
      <alignment horizontal="center"/>
    </xf>
    <xf numFmtId="168" fontId="17" fillId="2" borderId="0" xfId="0" applyNumberFormat="1" applyFont="1" applyFill="1" applyAlignment="1">
      <alignment horizontal="center"/>
    </xf>
    <xf numFmtId="0" fontId="17" fillId="2" borderId="0" xfId="0" applyFont="1" applyFill="1" applyAlignment="1">
      <alignment horizontal="right"/>
    </xf>
    <xf numFmtId="164" fontId="17" fillId="2" borderId="1" xfId="1" applyNumberFormat="1" applyFont="1" applyFill="1" applyBorder="1" applyAlignment="1">
      <alignment horizontal="left" wrapText="1"/>
    </xf>
    <xf numFmtId="0" fontId="19" fillId="2" borderId="6" xfId="15" applyFont="1" applyFill="1" applyBorder="1" applyAlignment="1">
      <alignment horizontal="right" vertical="center" wrapText="1"/>
    </xf>
    <xf numFmtId="0" fontId="16" fillId="2" borderId="10" xfId="0" applyFont="1" applyFill="1" applyBorder="1" applyAlignment="1">
      <alignment horizontal="left" vertical="top" wrapText="1"/>
    </xf>
    <xf numFmtId="0" fontId="17" fillId="2" borderId="48" xfId="0" applyFont="1" applyFill="1" applyBorder="1" applyAlignment="1">
      <alignment horizontal="right" vertical="top" wrapText="1"/>
    </xf>
    <xf numFmtId="0" fontId="17" fillId="2" borderId="41" xfId="0" applyFont="1" applyFill="1" applyBorder="1" applyAlignment="1">
      <alignment horizontal="right" vertical="top" wrapText="1"/>
    </xf>
    <xf numFmtId="0" fontId="16" fillId="2" borderId="50" xfId="0" applyFont="1" applyFill="1" applyBorder="1" applyAlignment="1">
      <alignment horizontal="right" vertical="top" wrapText="1"/>
    </xf>
    <xf numFmtId="0" fontId="16" fillId="2" borderId="48" xfId="0" applyFont="1" applyFill="1" applyBorder="1" applyAlignment="1">
      <alignment horizontal="right" vertical="top" wrapText="1"/>
    </xf>
    <xf numFmtId="0" fontId="16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0" xfId="0" applyFont="1" applyFill="1" applyAlignment="1">
      <alignment horizontal="left"/>
    </xf>
    <xf numFmtId="0" fontId="18" fillId="2" borderId="1" xfId="0" applyFont="1" applyFill="1" applyBorder="1" applyAlignment="1">
      <alignment horizontal="left" wrapText="1"/>
    </xf>
    <xf numFmtId="43" fontId="17" fillId="2" borderId="0" xfId="0" applyNumberFormat="1" applyFont="1" applyFill="1"/>
    <xf numFmtId="165" fontId="17" fillId="2" borderId="0" xfId="0" applyNumberFormat="1" applyFont="1" applyFill="1"/>
    <xf numFmtId="0" fontId="16" fillId="2" borderId="4" xfId="0" applyFont="1" applyFill="1" applyBorder="1" applyAlignment="1">
      <alignment horizontal="left" vertical="center" wrapText="1"/>
    </xf>
    <xf numFmtId="0" fontId="17" fillId="2" borderId="1" xfId="1" applyNumberFormat="1" applyFont="1" applyFill="1" applyBorder="1" applyAlignment="1">
      <alignment horizontal="left" vertical="center" wrapText="1"/>
    </xf>
    <xf numFmtId="43" fontId="17" fillId="2" borderId="0" xfId="1" applyFont="1" applyFill="1"/>
    <xf numFmtId="164" fontId="17" fillId="2" borderId="0" xfId="0" applyNumberFormat="1" applyFont="1" applyFill="1"/>
    <xf numFmtId="0" fontId="17" fillId="2" borderId="0" xfId="0" applyFont="1" applyFill="1" applyBorder="1" applyAlignment="1">
      <alignment horizontal="left" vertical="top" wrapText="1"/>
    </xf>
    <xf numFmtId="0" fontId="163" fillId="2" borderId="1" xfId="0" applyFont="1" applyFill="1" applyBorder="1" applyAlignment="1">
      <alignment horizontal="left" vertical="top"/>
    </xf>
    <xf numFmtId="0" fontId="17" fillId="2" borderId="40" xfId="0" applyFont="1" applyFill="1" applyBorder="1" applyAlignment="1">
      <alignment horizontal="left"/>
    </xf>
    <xf numFmtId="0" fontId="163" fillId="2" borderId="1" xfId="0" applyFont="1" applyFill="1" applyBorder="1" applyAlignment="1">
      <alignment horizontal="left" wrapText="1"/>
    </xf>
    <xf numFmtId="0" fontId="163" fillId="2" borderId="41" xfId="0" applyFont="1" applyFill="1" applyBorder="1" applyAlignment="1">
      <alignment horizontal="left" vertical="center" wrapText="1"/>
    </xf>
    <xf numFmtId="0" fontId="163" fillId="2" borderId="44" xfId="0" applyFont="1" applyFill="1" applyBorder="1" applyAlignment="1">
      <alignment horizontal="left" vertical="center" wrapText="1"/>
    </xf>
    <xf numFmtId="0" fontId="17" fillId="2" borderId="0" xfId="14" applyFont="1" applyFill="1" applyAlignment="1">
      <alignment horizontal="center"/>
    </xf>
    <xf numFmtId="167" fontId="17" fillId="2" borderId="1" xfId="1" applyNumberFormat="1" applyFont="1" applyFill="1" applyBorder="1" applyAlignment="1">
      <alignment horizontal="right" wrapText="1"/>
    </xf>
    <xf numFmtId="0" fontId="17" fillId="2" borderId="0" xfId="0" applyFont="1" applyFill="1" applyAlignment="1">
      <alignment horizontal="right"/>
    </xf>
    <xf numFmtId="0" fontId="16" fillId="2" borderId="1" xfId="0" applyFont="1" applyFill="1" applyBorder="1" applyAlignment="1">
      <alignment horizontal="left" wrapText="1"/>
    </xf>
    <xf numFmtId="167" fontId="17" fillId="2" borderId="0" xfId="0" applyNumberFormat="1" applyFont="1" applyFill="1" applyAlignment="1">
      <alignment horizontal="center"/>
    </xf>
    <xf numFmtId="167" fontId="17" fillId="2" borderId="0" xfId="1" applyNumberFormat="1" applyFont="1" applyFill="1" applyBorder="1" applyAlignment="1">
      <alignment horizontal="right" wrapText="1"/>
    </xf>
    <xf numFmtId="167" fontId="17" fillId="2" borderId="0" xfId="0" applyNumberFormat="1" applyFont="1" applyFill="1" applyAlignment="1">
      <alignment horizontal="right"/>
    </xf>
    <xf numFmtId="167" fontId="17" fillId="2" borderId="0" xfId="0" applyNumberFormat="1" applyFont="1" applyFill="1" applyBorder="1" applyAlignment="1">
      <alignment wrapText="1"/>
    </xf>
    <xf numFmtId="167" fontId="17" fillId="2" borderId="0" xfId="0" applyNumberFormat="1" applyFont="1" applyFill="1"/>
    <xf numFmtId="167" fontId="17" fillId="2" borderId="0" xfId="0" applyNumberFormat="1" applyFont="1" applyFill="1" applyBorder="1" applyAlignment="1">
      <alignment horizontal="center"/>
    </xf>
    <xf numFmtId="167" fontId="17" fillId="2" borderId="1" xfId="0" applyNumberFormat="1" applyFont="1" applyFill="1" applyBorder="1" applyAlignment="1">
      <alignment horizontal="right" wrapText="1"/>
    </xf>
    <xf numFmtId="167" fontId="17" fillId="2" borderId="1" xfId="1" applyNumberFormat="1" applyFont="1" applyFill="1" applyBorder="1" applyAlignment="1">
      <alignment horizontal="center" vertical="center" wrapText="1"/>
    </xf>
    <xf numFmtId="167" fontId="17" fillId="2" borderId="0" xfId="1" applyNumberFormat="1" applyFont="1" applyFill="1" applyBorder="1" applyAlignment="1">
      <alignment horizontal="center" vertical="center" wrapText="1"/>
    </xf>
    <xf numFmtId="0" fontId="15" fillId="2" borderId="0" xfId="0" applyFont="1" applyFill="1"/>
    <xf numFmtId="181" fontId="17" fillId="2" borderId="1" xfId="0" applyNumberFormat="1" applyFont="1" applyFill="1" applyBorder="1" applyAlignment="1">
      <alignment horizontal="right" vertical="center" wrapText="1"/>
    </xf>
    <xf numFmtId="165" fontId="17" fillId="2" borderId="1" xfId="1" applyNumberFormat="1" applyFont="1" applyFill="1" applyBorder="1" applyAlignment="1">
      <alignment horizontal="right" wrapText="1"/>
    </xf>
    <xf numFmtId="165" fontId="15" fillId="2" borderId="0" xfId="0" applyNumberFormat="1" applyFont="1" applyFill="1"/>
    <xf numFmtId="164" fontId="15" fillId="2" borderId="0" xfId="0" applyNumberFormat="1" applyFont="1" applyFill="1"/>
    <xf numFmtId="0" fontId="18" fillId="2" borderId="10" xfId="0" applyFont="1" applyFill="1" applyBorder="1" applyAlignment="1">
      <alignment horizontal="left" vertical="top" wrapText="1"/>
    </xf>
    <xf numFmtId="0" fontId="17" fillId="2" borderId="0" xfId="0" applyFont="1" applyFill="1" applyAlignment="1">
      <alignment horizontal="right"/>
    </xf>
    <xf numFmtId="0" fontId="17" fillId="2" borderId="10" xfId="0" applyFont="1" applyFill="1" applyBorder="1" applyAlignment="1">
      <alignment horizontal="left" vertical="top" wrapText="1"/>
    </xf>
    <xf numFmtId="0" fontId="16" fillId="2" borderId="45" xfId="0" applyFont="1" applyFill="1" applyBorder="1" applyAlignment="1">
      <alignment horizontal="left" vertical="top" wrapText="1"/>
    </xf>
    <xf numFmtId="0" fontId="17" fillId="2" borderId="45" xfId="0" applyFont="1" applyFill="1" applyBorder="1" applyAlignment="1">
      <alignment horizontal="left" vertical="top" wrapText="1"/>
    </xf>
    <xf numFmtId="0" fontId="18" fillId="2" borderId="46" xfId="0" applyFont="1" applyFill="1" applyBorder="1" applyAlignment="1">
      <alignment horizontal="left" vertical="top" wrapText="1"/>
    </xf>
    <xf numFmtId="0" fontId="16" fillId="2" borderId="49" xfId="0" applyFont="1" applyFill="1" applyBorder="1" applyAlignment="1">
      <alignment horizontal="center" vertical="center" wrapText="1"/>
    </xf>
    <xf numFmtId="0" fontId="19" fillId="2" borderId="46" xfId="15" applyFont="1" applyFill="1" applyBorder="1" applyAlignment="1">
      <alignment horizontal="right" vertical="center" wrapText="1"/>
    </xf>
    <xf numFmtId="0" fontId="16" fillId="2" borderId="0" xfId="0" applyFont="1" applyFill="1" applyBorder="1" applyAlignment="1">
      <alignment horizontal="left" vertical="center" wrapText="1"/>
    </xf>
    <xf numFmtId="0" fontId="163" fillId="2" borderId="0" xfId="0" applyFont="1" applyFill="1" applyBorder="1" applyAlignment="1">
      <alignment horizontal="left" vertical="center" wrapText="1"/>
    </xf>
    <xf numFmtId="0" fontId="18" fillId="2" borderId="47" xfId="0" applyFont="1" applyFill="1" applyBorder="1" applyAlignment="1">
      <alignment horizontal="left" wrapText="1"/>
    </xf>
    <xf numFmtId="0" fontId="17" fillId="2" borderId="0" xfId="0" applyFont="1" applyFill="1" applyBorder="1" applyAlignment="1">
      <alignment horizontal="left" wrapText="1"/>
    </xf>
    <xf numFmtId="0" fontId="165" fillId="0" borderId="46" xfId="0" applyFont="1" applyBorder="1" applyAlignment="1">
      <alignment horizontal="left" vertical="top" wrapText="1"/>
    </xf>
    <xf numFmtId="0" fontId="165" fillId="0" borderId="47" xfId="0" applyFont="1" applyBorder="1" applyAlignment="1">
      <alignment horizontal="left" vertical="top" wrapText="1"/>
    </xf>
    <xf numFmtId="0" fontId="165" fillId="0" borderId="44" xfId="0" applyFont="1" applyBorder="1" applyAlignment="1">
      <alignment horizontal="left" vertical="top" wrapText="1"/>
    </xf>
    <xf numFmtId="0" fontId="17" fillId="2" borderId="47" xfId="1" applyNumberFormat="1" applyFont="1" applyFill="1" applyBorder="1" applyAlignment="1">
      <alignment horizontal="left" vertical="center" wrapText="1"/>
    </xf>
    <xf numFmtId="0" fontId="18" fillId="2" borderId="44" xfId="0" applyFont="1" applyFill="1" applyBorder="1" applyAlignment="1">
      <alignment horizontal="left" vertical="center" wrapText="1"/>
    </xf>
    <xf numFmtId="0" fontId="17" fillId="2" borderId="46" xfId="1" applyNumberFormat="1" applyFont="1" applyFill="1" applyBorder="1" applyAlignment="1">
      <alignment horizontal="left" vertical="center" wrapText="1"/>
    </xf>
    <xf numFmtId="0" fontId="163" fillId="2" borderId="0" xfId="0" applyFont="1" applyFill="1" applyBorder="1" applyAlignment="1">
      <alignment horizontal="left" wrapText="1"/>
    </xf>
    <xf numFmtId="0" fontId="163" fillId="2" borderId="0" xfId="0" applyFont="1" applyFill="1" applyBorder="1" applyAlignment="1">
      <alignment horizontal="left" vertical="top"/>
    </xf>
    <xf numFmtId="0" fontId="17" fillId="2" borderId="46" xfId="0" applyFont="1" applyFill="1" applyBorder="1" applyAlignment="1">
      <alignment wrapText="1"/>
    </xf>
    <xf numFmtId="0" fontId="17" fillId="2" borderId="47" xfId="0" applyFont="1" applyFill="1" applyBorder="1" applyAlignment="1">
      <alignment wrapText="1"/>
    </xf>
    <xf numFmtId="0" fontId="17" fillId="2" borderId="0" xfId="0" applyFont="1" applyFill="1" applyAlignment="1"/>
    <xf numFmtId="167" fontId="16" fillId="2" borderId="46" xfId="1" applyNumberFormat="1" applyFont="1" applyFill="1" applyBorder="1" applyAlignment="1">
      <alignment horizontal="right" vertical="top" wrapText="1"/>
    </xf>
    <xf numFmtId="164" fontId="17" fillId="2" borderId="0" xfId="1" applyNumberFormat="1" applyFont="1" applyFill="1" applyAlignment="1">
      <alignment wrapText="1"/>
    </xf>
    <xf numFmtId="0" fontId="17" fillId="2" borderId="10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left" vertical="center" wrapText="1"/>
    </xf>
    <xf numFmtId="0" fontId="17" fillId="2" borderId="10" xfId="0" applyFont="1" applyFill="1" applyBorder="1" applyAlignment="1">
      <alignment horizontal="left" vertical="center" wrapText="1"/>
    </xf>
    <xf numFmtId="0" fontId="165" fillId="0" borderId="1" xfId="0" applyFont="1" applyBorder="1" applyAlignment="1">
      <alignment horizontal="left" vertical="top" wrapText="1"/>
    </xf>
    <xf numFmtId="0" fontId="17" fillId="2" borderId="10" xfId="0" applyFont="1" applyFill="1" applyBorder="1" applyAlignment="1">
      <alignment horizontal="center" wrapText="1"/>
    </xf>
    <xf numFmtId="0" fontId="17" fillId="2" borderId="1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wrapText="1"/>
    </xf>
    <xf numFmtId="0" fontId="17" fillId="2" borderId="1" xfId="0" applyFont="1" applyFill="1" applyBorder="1" applyAlignment="1">
      <alignment horizontal="center" vertical="center" wrapText="1"/>
    </xf>
    <xf numFmtId="164" fontId="166" fillId="2" borderId="0" xfId="1" applyNumberFormat="1" applyFont="1" applyFill="1" applyAlignment="1">
      <alignment horizontal="center" vertical="center" wrapText="1"/>
    </xf>
    <xf numFmtId="164" fontId="17" fillId="2" borderId="1" xfId="1" applyNumberFormat="1" applyFont="1" applyFill="1" applyBorder="1" applyAlignment="1">
      <alignment horizontal="right" vertical="center" wrapText="1"/>
    </xf>
    <xf numFmtId="167" fontId="17" fillId="2" borderId="10" xfId="1" applyNumberFormat="1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wrapText="1"/>
    </xf>
    <xf numFmtId="0" fontId="17" fillId="2" borderId="10" xfId="0" applyFont="1" applyFill="1" applyBorder="1" applyAlignment="1">
      <alignment wrapText="1"/>
    </xf>
    <xf numFmtId="0" fontId="17" fillId="2" borderId="1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left" vertical="top" wrapText="1"/>
    </xf>
    <xf numFmtId="0" fontId="17" fillId="2" borderId="10" xfId="0" applyFont="1" applyFill="1" applyBorder="1" applyAlignment="1">
      <alignment horizontal="center" wrapText="1"/>
    </xf>
    <xf numFmtId="0" fontId="17" fillId="2" borderId="10" xfId="0" applyFont="1" applyFill="1" applyBorder="1" applyAlignment="1">
      <alignment horizontal="center" vertical="center" wrapText="1"/>
    </xf>
    <xf numFmtId="0" fontId="165" fillId="0" borderId="1" xfId="0" applyFont="1" applyBorder="1" applyAlignment="1">
      <alignment horizontal="left" vertical="top" wrapText="1"/>
    </xf>
    <xf numFmtId="0" fontId="17" fillId="2" borderId="4" xfId="0" applyFont="1" applyFill="1" applyBorder="1" applyAlignment="1">
      <alignment horizontal="left" vertical="center" wrapText="1"/>
    </xf>
    <xf numFmtId="0" fontId="17" fillId="2" borderId="10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right" vertical="top" wrapText="1"/>
    </xf>
    <xf numFmtId="0" fontId="17" fillId="2" borderId="46" xfId="0" applyFont="1" applyFill="1" applyBorder="1" applyAlignment="1">
      <alignment horizontal="right" vertical="top" wrapText="1"/>
    </xf>
    <xf numFmtId="0" fontId="17" fillId="2" borderId="47" xfId="0" applyFont="1" applyFill="1" applyBorder="1" applyAlignment="1">
      <alignment horizontal="right" vertical="top" wrapText="1"/>
    </xf>
    <xf numFmtId="0" fontId="17" fillId="2" borderId="44" xfId="0" applyFont="1" applyFill="1" applyBorder="1" applyAlignment="1">
      <alignment horizontal="right" vertical="top" wrapText="1"/>
    </xf>
    <xf numFmtId="0" fontId="17" fillId="2" borderId="0" xfId="0" applyFont="1" applyFill="1" applyAlignment="1">
      <alignment horizontal="right" wrapText="1"/>
    </xf>
    <xf numFmtId="0" fontId="16" fillId="2" borderId="46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wrapText="1"/>
    </xf>
    <xf numFmtId="0" fontId="18" fillId="2" borderId="1" xfId="0" applyFont="1" applyFill="1" applyBorder="1" applyAlignment="1">
      <alignment horizontal="left" vertical="top" wrapText="1"/>
    </xf>
    <xf numFmtId="164" fontId="15" fillId="2" borderId="0" xfId="1" applyNumberFormat="1" applyFont="1" applyFill="1" applyAlignment="1">
      <alignment horizontal="center" vertical="center" wrapText="1"/>
    </xf>
    <xf numFmtId="43" fontId="15" fillId="2" borderId="0" xfId="0" applyNumberFormat="1" applyFont="1" applyFill="1"/>
    <xf numFmtId="37" fontId="17" fillId="2" borderId="1" xfId="1" applyNumberFormat="1" applyFont="1" applyFill="1" applyBorder="1" applyAlignment="1">
      <alignment horizontal="right" wrapText="1"/>
    </xf>
    <xf numFmtId="43" fontId="17" fillId="2" borderId="1" xfId="1" applyFont="1" applyFill="1" applyBorder="1" applyAlignment="1">
      <alignment horizontal="right" vertical="center" wrapText="1"/>
    </xf>
    <xf numFmtId="43" fontId="17" fillId="2" borderId="1" xfId="1" applyFont="1" applyFill="1" applyBorder="1" applyAlignment="1">
      <alignment horizontal="right" wrapText="1"/>
    </xf>
    <xf numFmtId="43" fontId="17" fillId="2" borderId="1" xfId="1" applyFont="1" applyFill="1" applyBorder="1" applyAlignment="1">
      <alignment horizontal="center" vertical="center" wrapText="1"/>
    </xf>
    <xf numFmtId="181" fontId="17" fillId="2" borderId="10" xfId="0" applyNumberFormat="1" applyFont="1" applyFill="1" applyBorder="1" applyAlignment="1">
      <alignment horizontal="right" vertical="center" wrapText="1"/>
    </xf>
    <xf numFmtId="168" fontId="17" fillId="2" borderId="1" xfId="17" applyNumberFormat="1" applyFont="1" applyFill="1" applyBorder="1" applyAlignment="1">
      <alignment horizontal="right" wrapText="1"/>
    </xf>
    <xf numFmtId="0" fontId="17" fillId="2" borderId="4" xfId="0" applyFont="1" applyFill="1" applyBorder="1" applyAlignment="1">
      <alignment horizontal="center" wrapText="1"/>
    </xf>
    <xf numFmtId="164" fontId="17" fillId="2" borderId="1" xfId="1" applyNumberFormat="1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/>
    </xf>
    <xf numFmtId="0" fontId="17" fillId="2" borderId="0" xfId="0" applyFont="1" applyFill="1" applyAlignment="1">
      <alignment horizontal="center"/>
    </xf>
    <xf numFmtId="181" fontId="17" fillId="2" borderId="10" xfId="0" applyNumberFormat="1" applyFont="1" applyFill="1" applyBorder="1" applyAlignment="1">
      <alignment horizontal="center" vertical="center" wrapText="1"/>
    </xf>
    <xf numFmtId="181" fontId="17" fillId="2" borderId="1" xfId="0" applyNumberFormat="1" applyFont="1" applyFill="1" applyBorder="1" applyAlignment="1">
      <alignment horizontal="center" vertical="center" wrapText="1"/>
    </xf>
    <xf numFmtId="164" fontId="16" fillId="2" borderId="46" xfId="1" applyNumberFormat="1" applyFont="1" applyFill="1" applyBorder="1" applyAlignment="1">
      <alignment vertical="top" wrapText="1"/>
    </xf>
    <xf numFmtId="168" fontId="16" fillId="2" borderId="2" xfId="152" applyNumberFormat="1" applyFont="1" applyFill="1" applyBorder="1" applyAlignment="1">
      <alignment wrapText="1"/>
    </xf>
    <xf numFmtId="0" fontId="17" fillId="2" borderId="1" xfId="0" applyFont="1" applyFill="1" applyBorder="1" applyAlignment="1">
      <alignment horizontal="right" vertical="top" wrapText="1"/>
    </xf>
    <xf numFmtId="0" fontId="17" fillId="2" borderId="46" xfId="0" applyFont="1" applyFill="1" applyBorder="1" applyAlignment="1">
      <alignment horizontal="right" vertical="top" wrapText="1"/>
    </xf>
    <xf numFmtId="0" fontId="17" fillId="2" borderId="47" xfId="0" applyFont="1" applyFill="1" applyBorder="1" applyAlignment="1">
      <alignment horizontal="right" vertical="top" wrapText="1"/>
    </xf>
    <xf numFmtId="0" fontId="17" fillId="2" borderId="44" xfId="0" applyFont="1" applyFill="1" applyBorder="1" applyAlignment="1">
      <alignment horizontal="right" vertical="top" wrapText="1"/>
    </xf>
    <xf numFmtId="0" fontId="19" fillId="2" borderId="51" xfId="0" applyFont="1" applyFill="1" applyBorder="1" applyAlignment="1">
      <alignment horizontal="center" vertical="top" wrapText="1"/>
    </xf>
    <xf numFmtId="0" fontId="19" fillId="2" borderId="11" xfId="0" applyFont="1" applyFill="1" applyBorder="1" applyAlignment="1">
      <alignment horizontal="center" vertical="top" wrapText="1"/>
    </xf>
    <xf numFmtId="0" fontId="17" fillId="2" borderId="0" xfId="0" applyFont="1" applyFill="1" applyAlignment="1">
      <alignment horizontal="right" wrapText="1"/>
    </xf>
    <xf numFmtId="0" fontId="17" fillId="2" borderId="4" xfId="0" applyFont="1" applyFill="1" applyBorder="1" applyAlignment="1">
      <alignment horizontal="center" vertical="top" wrapText="1"/>
    </xf>
    <xf numFmtId="0" fontId="17" fillId="2" borderId="40" xfId="0" applyFont="1" applyFill="1" applyBorder="1" applyAlignment="1">
      <alignment horizontal="center" vertical="top" wrapText="1"/>
    </xf>
    <xf numFmtId="0" fontId="17" fillId="2" borderId="10" xfId="0" applyFont="1" applyFill="1" applyBorder="1" applyAlignment="1">
      <alignment horizontal="center" vertical="top" wrapText="1"/>
    </xf>
    <xf numFmtId="0" fontId="16" fillId="2" borderId="0" xfId="0" applyFont="1" applyFill="1" applyAlignment="1">
      <alignment horizontal="center" vertical="center" wrapText="1"/>
    </xf>
    <xf numFmtId="0" fontId="19" fillId="2" borderId="3" xfId="15" applyFont="1" applyFill="1" applyBorder="1" applyAlignment="1">
      <alignment horizontal="right" vertical="top" wrapText="1"/>
    </xf>
    <xf numFmtId="0" fontId="19" fillId="2" borderId="9" xfId="15" applyFont="1" applyFill="1" applyBorder="1" applyAlignment="1">
      <alignment horizontal="right" vertical="top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46" xfId="0" applyFont="1" applyFill="1" applyBorder="1" applyAlignment="1">
      <alignment horizontal="center" vertical="center" wrapText="1"/>
    </xf>
    <xf numFmtId="0" fontId="17" fillId="2" borderId="41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52" xfId="0" applyFont="1" applyFill="1" applyBorder="1" applyAlignment="1">
      <alignment horizontal="center" vertical="center" wrapText="1"/>
    </xf>
    <xf numFmtId="0" fontId="16" fillId="2" borderId="51" xfId="0" applyFont="1" applyFill="1" applyBorder="1" applyAlignment="1">
      <alignment horizontal="center" vertical="center" wrapText="1"/>
    </xf>
    <xf numFmtId="0" fontId="164" fillId="2" borderId="0" xfId="0" applyFont="1" applyFill="1" applyBorder="1" applyAlignment="1">
      <alignment horizontal="right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6" fillId="2" borderId="0" xfId="14" applyFont="1" applyFill="1" applyAlignment="1">
      <alignment horizontal="left"/>
    </xf>
    <xf numFmtId="0" fontId="16" fillId="2" borderId="0" xfId="0" applyFont="1" applyFill="1" applyAlignment="1">
      <alignment horizontal="center" vertical="top" wrapText="1"/>
    </xf>
    <xf numFmtId="0" fontId="17" fillId="2" borderId="41" xfId="0" applyFont="1" applyFill="1" applyBorder="1" applyAlignment="1">
      <alignment horizontal="left" vertical="top" wrapText="1"/>
    </xf>
    <xf numFmtId="0" fontId="17" fillId="2" borderId="42" xfId="0" applyFont="1" applyFill="1" applyBorder="1" applyAlignment="1">
      <alignment horizontal="left" vertical="top" wrapText="1"/>
    </xf>
    <xf numFmtId="0" fontId="17" fillId="2" borderId="4" xfId="0" applyFont="1" applyFill="1" applyBorder="1" applyAlignment="1">
      <alignment horizontal="left" wrapText="1"/>
    </xf>
    <xf numFmtId="0" fontId="17" fillId="2" borderId="10" xfId="0" applyFont="1" applyFill="1" applyBorder="1" applyAlignment="1">
      <alignment horizontal="left" wrapText="1"/>
    </xf>
    <xf numFmtId="167" fontId="17" fillId="2" borderId="4" xfId="0" applyNumberFormat="1" applyFont="1" applyFill="1" applyBorder="1" applyAlignment="1">
      <alignment horizontal="center" vertical="center" wrapText="1"/>
    </xf>
    <xf numFmtId="167" fontId="17" fillId="2" borderId="40" xfId="0" applyNumberFormat="1" applyFont="1" applyFill="1" applyBorder="1" applyAlignment="1">
      <alignment horizontal="center" vertical="center" wrapText="1"/>
    </xf>
    <xf numFmtId="167" fontId="17" fillId="2" borderId="10" xfId="0" applyNumberFormat="1" applyFont="1" applyFill="1" applyBorder="1" applyAlignment="1">
      <alignment horizontal="center" vertical="center" wrapText="1"/>
    </xf>
    <xf numFmtId="167" fontId="17" fillId="2" borderId="46" xfId="0" applyNumberFormat="1" applyFont="1" applyFill="1" applyBorder="1" applyAlignment="1">
      <alignment horizontal="center" wrapText="1"/>
    </xf>
    <xf numFmtId="167" fontId="17" fillId="2" borderId="47" xfId="0" applyNumberFormat="1" applyFont="1" applyFill="1" applyBorder="1" applyAlignment="1">
      <alignment horizontal="center" wrapText="1"/>
    </xf>
    <xf numFmtId="167" fontId="17" fillId="2" borderId="44" xfId="0" applyNumberFormat="1" applyFont="1" applyFill="1" applyBorder="1" applyAlignment="1">
      <alignment horizontal="center" wrapText="1"/>
    </xf>
    <xf numFmtId="0" fontId="17" fillId="2" borderId="1" xfId="0" applyFont="1" applyFill="1" applyBorder="1" applyAlignment="1">
      <alignment horizontal="left" vertical="top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17" fillId="2" borderId="50" xfId="0" applyFont="1" applyFill="1" applyBorder="1" applyAlignment="1">
      <alignment horizontal="center" wrapText="1"/>
    </xf>
    <xf numFmtId="0" fontId="17" fillId="2" borderId="49" xfId="0" applyFont="1" applyFill="1" applyBorder="1" applyAlignment="1">
      <alignment horizontal="center" wrapText="1"/>
    </xf>
    <xf numFmtId="0" fontId="17" fillId="2" borderId="1" xfId="0" applyFont="1" applyFill="1" applyBorder="1" applyAlignment="1">
      <alignment horizontal="left" wrapText="1"/>
    </xf>
    <xf numFmtId="0" fontId="17" fillId="2" borderId="1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left" vertical="top" wrapText="1"/>
    </xf>
    <xf numFmtId="0" fontId="16" fillId="2" borderId="0" xfId="0" applyFont="1" applyFill="1" applyAlignment="1">
      <alignment horizontal="left" vertical="top" wrapText="1"/>
    </xf>
  </cellXfs>
  <cellStyles count="2720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8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opLeftCell="A19" zoomScaleNormal="100" workbookViewId="0">
      <selection activeCell="B18" sqref="B18:B23"/>
    </sheetView>
  </sheetViews>
  <sheetFormatPr defaultRowHeight="17.25"/>
  <cols>
    <col min="1" max="1" width="11.28515625" style="133" customWidth="1"/>
    <col min="2" max="2" width="15.28515625" style="133" customWidth="1"/>
    <col min="3" max="3" width="82.42578125" style="8" customWidth="1"/>
    <col min="4" max="4" width="17.140625" style="8" customWidth="1"/>
    <col min="5" max="5" width="20.85546875" style="8" customWidth="1"/>
    <col min="6" max="6" width="21.140625" style="8" customWidth="1"/>
    <col min="7" max="7" width="20" style="8" customWidth="1"/>
    <col min="8" max="8" width="16.42578125" style="8" bestFit="1" customWidth="1"/>
    <col min="9" max="9" width="11.7109375" style="8" bestFit="1" customWidth="1"/>
    <col min="10" max="10" width="11.85546875" style="8" bestFit="1" customWidth="1"/>
    <col min="11" max="16384" width="9.140625" style="8"/>
  </cols>
  <sheetData>
    <row r="1" spans="1:9">
      <c r="G1" s="133" t="s">
        <v>18</v>
      </c>
    </row>
    <row r="2" spans="1:9">
      <c r="A2" s="133" t="s">
        <v>0</v>
      </c>
      <c r="G2" s="82" t="s">
        <v>107</v>
      </c>
    </row>
    <row r="3" spans="1:9">
      <c r="C3" s="160" t="s">
        <v>1</v>
      </c>
      <c r="D3" s="160"/>
      <c r="E3" s="160"/>
      <c r="F3" s="160"/>
      <c r="G3" s="160"/>
    </row>
    <row r="4" spans="1:9">
      <c r="G4" s="133"/>
    </row>
    <row r="5" spans="1:9" ht="72" customHeight="1">
      <c r="A5" s="164" t="s">
        <v>110</v>
      </c>
      <c r="B5" s="164"/>
      <c r="C5" s="164"/>
      <c r="D5" s="164"/>
      <c r="E5" s="164"/>
      <c r="F5" s="164"/>
      <c r="G5" s="164"/>
    </row>
    <row r="6" spans="1:9" ht="18" thickBot="1">
      <c r="A6" s="16"/>
      <c r="B6" s="16"/>
      <c r="C6" s="5"/>
      <c r="D6" s="5"/>
      <c r="E6" s="5"/>
      <c r="F6" s="5"/>
      <c r="G6" s="27" t="s">
        <v>112</v>
      </c>
    </row>
    <row r="7" spans="1:9" ht="45" customHeight="1">
      <c r="A7" s="165" t="s">
        <v>3</v>
      </c>
      <c r="B7" s="166"/>
      <c r="C7" s="167" t="s">
        <v>16</v>
      </c>
      <c r="D7" s="158" t="s">
        <v>84</v>
      </c>
      <c r="E7" s="158"/>
      <c r="F7" s="158"/>
      <c r="G7" s="159"/>
    </row>
    <row r="8" spans="1:9" ht="34.5">
      <c r="A8" s="40" t="s">
        <v>4</v>
      </c>
      <c r="B8" s="88" t="s">
        <v>5</v>
      </c>
      <c r="C8" s="168"/>
      <c r="D8" s="87" t="s">
        <v>108</v>
      </c>
      <c r="E8" s="87" t="s">
        <v>109</v>
      </c>
      <c r="F8" s="87" t="s">
        <v>111</v>
      </c>
      <c r="G8" s="6" t="s">
        <v>14</v>
      </c>
    </row>
    <row r="9" spans="1:9">
      <c r="A9" s="129"/>
      <c r="B9" s="129"/>
      <c r="C9" s="41" t="s">
        <v>61</v>
      </c>
      <c r="D9" s="152">
        <f>SUM(D10)</f>
        <v>0</v>
      </c>
      <c r="E9" s="152">
        <f t="shared" ref="E9:G9" si="0">SUM(E10)</f>
        <v>0</v>
      </c>
      <c r="F9" s="152">
        <f t="shared" si="0"/>
        <v>0</v>
      </c>
      <c r="G9" s="152">
        <f t="shared" si="0"/>
        <v>0</v>
      </c>
    </row>
    <row r="10" spans="1:9">
      <c r="A10" s="129"/>
      <c r="B10" s="129"/>
      <c r="C10" s="41" t="s">
        <v>49</v>
      </c>
      <c r="D10" s="153">
        <f>+D11+D24+D37</f>
        <v>0</v>
      </c>
      <c r="E10" s="153">
        <f t="shared" ref="E10:G10" si="1">+E11+E24+E37</f>
        <v>0</v>
      </c>
      <c r="F10" s="153">
        <f t="shared" si="1"/>
        <v>0</v>
      </c>
      <c r="G10" s="153">
        <f t="shared" si="1"/>
        <v>0</v>
      </c>
      <c r="I10" s="17"/>
    </row>
    <row r="11" spans="1:9">
      <c r="A11" s="44" t="s">
        <v>59</v>
      </c>
      <c r="B11" s="130"/>
      <c r="C11" s="81" t="s">
        <v>62</v>
      </c>
      <c r="D11" s="21">
        <f>+D18</f>
        <v>1250000</v>
      </c>
      <c r="E11" s="21">
        <f t="shared" ref="E11:G11" si="2">+E18</f>
        <v>1250000</v>
      </c>
      <c r="F11" s="21">
        <f t="shared" si="2"/>
        <v>1250000</v>
      </c>
      <c r="G11" s="21">
        <f t="shared" si="2"/>
        <v>0</v>
      </c>
    </row>
    <row r="12" spans="1:9">
      <c r="A12" s="42"/>
      <c r="B12" s="131"/>
      <c r="C12" s="41" t="s">
        <v>60</v>
      </c>
      <c r="D12" s="14"/>
      <c r="E12" s="14"/>
      <c r="F12" s="14"/>
      <c r="G12" s="14"/>
    </row>
    <row r="13" spans="1:9">
      <c r="A13" s="42"/>
      <c r="B13" s="131"/>
      <c r="C13" s="81" t="s">
        <v>63</v>
      </c>
      <c r="D13" s="14"/>
      <c r="E13" s="14"/>
      <c r="F13" s="14"/>
      <c r="G13" s="14"/>
    </row>
    <row r="14" spans="1:9">
      <c r="A14" s="42"/>
      <c r="B14" s="131"/>
      <c r="C14" s="83" t="s">
        <v>66</v>
      </c>
      <c r="D14" s="14"/>
      <c r="E14" s="14"/>
      <c r="F14" s="14"/>
      <c r="G14" s="14"/>
    </row>
    <row r="15" spans="1:9">
      <c r="A15" s="42"/>
      <c r="B15" s="131"/>
      <c r="C15" s="81" t="s">
        <v>64</v>
      </c>
      <c r="D15" s="14"/>
      <c r="E15" s="14"/>
      <c r="F15" s="14"/>
      <c r="G15" s="14"/>
    </row>
    <row r="16" spans="1:9">
      <c r="A16" s="43"/>
      <c r="B16" s="132"/>
      <c r="C16" s="83" t="s">
        <v>67</v>
      </c>
      <c r="D16" s="15"/>
      <c r="E16" s="15"/>
      <c r="F16" s="15"/>
      <c r="G16" s="15"/>
    </row>
    <row r="17" spans="1:8">
      <c r="A17" s="169" t="s">
        <v>65</v>
      </c>
      <c r="B17" s="170"/>
      <c r="C17" s="163"/>
      <c r="D17" s="114"/>
      <c r="E17" s="114"/>
      <c r="F17" s="114"/>
      <c r="G17" s="114"/>
    </row>
    <row r="18" spans="1:8">
      <c r="A18" s="130"/>
      <c r="B18" s="155">
        <v>12002</v>
      </c>
      <c r="C18" s="137" t="s">
        <v>6</v>
      </c>
      <c r="D18" s="145">
        <v>1250000</v>
      </c>
      <c r="E18" s="145">
        <v>1250000</v>
      </c>
      <c r="F18" s="145">
        <v>1250000</v>
      </c>
      <c r="G18" s="145">
        <v>0</v>
      </c>
      <c r="H18" s="105"/>
    </row>
    <row r="19" spans="1:8">
      <c r="A19" s="131"/>
      <c r="B19" s="156"/>
      <c r="C19" s="84" t="s">
        <v>82</v>
      </c>
      <c r="D19" s="39"/>
      <c r="E19" s="39"/>
      <c r="F19" s="39"/>
      <c r="G19" s="39"/>
    </row>
    <row r="20" spans="1:8">
      <c r="A20" s="131"/>
      <c r="B20" s="156"/>
      <c r="C20" s="137" t="s">
        <v>7</v>
      </c>
      <c r="D20" s="136"/>
      <c r="E20" s="136"/>
      <c r="F20" s="136"/>
      <c r="G20" s="136"/>
    </row>
    <row r="21" spans="1:8">
      <c r="A21" s="131"/>
      <c r="B21" s="156"/>
      <c r="C21" s="85" t="s">
        <v>83</v>
      </c>
      <c r="D21" s="136"/>
      <c r="E21" s="136"/>
      <c r="F21" s="136"/>
      <c r="G21" s="136"/>
    </row>
    <row r="22" spans="1:8">
      <c r="A22" s="131"/>
      <c r="B22" s="156"/>
      <c r="C22" s="137" t="s">
        <v>31</v>
      </c>
      <c r="D22" s="136"/>
      <c r="E22" s="136"/>
      <c r="F22" s="136"/>
      <c r="G22" s="136"/>
    </row>
    <row r="23" spans="1:8">
      <c r="A23" s="132"/>
      <c r="B23" s="157"/>
      <c r="C23" s="135" t="s">
        <v>20</v>
      </c>
      <c r="D23" s="136"/>
      <c r="E23" s="136"/>
      <c r="F23" s="136"/>
      <c r="G23" s="136"/>
    </row>
    <row r="24" spans="1:8">
      <c r="A24" s="44" t="s">
        <v>48</v>
      </c>
      <c r="B24" s="130"/>
      <c r="C24" s="81" t="s">
        <v>62</v>
      </c>
      <c r="D24" s="21">
        <f>+D31</f>
        <v>-1450000</v>
      </c>
      <c r="E24" s="21">
        <f t="shared" ref="E24:G24" si="3">+E31</f>
        <v>-1450000</v>
      </c>
      <c r="F24" s="21">
        <f t="shared" si="3"/>
        <v>-1450000</v>
      </c>
      <c r="G24" s="21">
        <f t="shared" si="3"/>
        <v>0</v>
      </c>
    </row>
    <row r="25" spans="1:8">
      <c r="A25" s="45"/>
      <c r="B25" s="131"/>
      <c r="C25" s="41" t="s">
        <v>25</v>
      </c>
      <c r="D25" s="14"/>
      <c r="E25" s="14"/>
      <c r="F25" s="14"/>
      <c r="G25" s="14"/>
    </row>
    <row r="26" spans="1:8">
      <c r="A26" s="42"/>
      <c r="B26" s="131"/>
      <c r="C26" s="81" t="s">
        <v>63</v>
      </c>
      <c r="D26" s="14"/>
      <c r="E26" s="14"/>
      <c r="F26" s="14"/>
      <c r="G26" s="14"/>
    </row>
    <row r="27" spans="1:8">
      <c r="A27" s="42"/>
      <c r="B27" s="131"/>
      <c r="C27" s="83" t="s">
        <v>26</v>
      </c>
      <c r="D27" s="14"/>
      <c r="E27" s="14"/>
      <c r="F27" s="14"/>
      <c r="G27" s="14"/>
    </row>
    <row r="28" spans="1:8">
      <c r="A28" s="42"/>
      <c r="B28" s="131"/>
      <c r="C28" s="81" t="s">
        <v>64</v>
      </c>
      <c r="D28" s="14"/>
      <c r="E28" s="14"/>
      <c r="F28" s="14"/>
      <c r="G28" s="14"/>
    </row>
    <row r="29" spans="1:8">
      <c r="A29" s="43"/>
      <c r="B29" s="132"/>
      <c r="C29" s="83" t="s">
        <v>27</v>
      </c>
      <c r="D29" s="15"/>
      <c r="E29" s="15"/>
      <c r="F29" s="15"/>
      <c r="G29" s="15"/>
    </row>
    <row r="30" spans="1:8">
      <c r="A30" s="161" t="s">
        <v>65</v>
      </c>
      <c r="B30" s="162"/>
      <c r="C30" s="163"/>
      <c r="D30" s="114"/>
      <c r="E30" s="114"/>
      <c r="F30" s="114"/>
      <c r="G30" s="114"/>
    </row>
    <row r="31" spans="1:8">
      <c r="A31" s="131"/>
      <c r="B31" s="154">
        <v>12003</v>
      </c>
      <c r="C31" s="137" t="s">
        <v>6</v>
      </c>
      <c r="D31" s="145">
        <v>-1450000</v>
      </c>
      <c r="E31" s="145">
        <v>-1450000</v>
      </c>
      <c r="F31" s="145">
        <v>-1450000</v>
      </c>
      <c r="G31" s="145">
        <v>0</v>
      </c>
      <c r="H31" s="12"/>
    </row>
    <row r="32" spans="1:8">
      <c r="A32" s="131"/>
      <c r="B32" s="154"/>
      <c r="C32" s="9" t="s">
        <v>100</v>
      </c>
      <c r="D32" s="136"/>
      <c r="E32" s="136"/>
      <c r="F32" s="136"/>
      <c r="G32" s="136"/>
    </row>
    <row r="33" spans="1:7">
      <c r="A33" s="131"/>
      <c r="B33" s="154"/>
      <c r="C33" s="137" t="s">
        <v>7</v>
      </c>
      <c r="D33" s="136"/>
      <c r="E33" s="136"/>
      <c r="F33" s="136"/>
      <c r="G33" s="136"/>
    </row>
    <row r="34" spans="1:7" ht="51.75">
      <c r="A34" s="131"/>
      <c r="B34" s="154"/>
      <c r="C34" s="135" t="s">
        <v>101</v>
      </c>
      <c r="D34" s="136"/>
      <c r="E34" s="136"/>
      <c r="F34" s="136"/>
      <c r="G34" s="136"/>
    </row>
    <row r="35" spans="1:7">
      <c r="A35" s="131"/>
      <c r="B35" s="154"/>
      <c r="C35" s="137" t="s">
        <v>31</v>
      </c>
      <c r="D35" s="136"/>
      <c r="E35" s="136"/>
      <c r="F35" s="136"/>
      <c r="G35" s="136"/>
    </row>
    <row r="36" spans="1:7">
      <c r="A36" s="131"/>
      <c r="B36" s="154"/>
      <c r="C36" s="135" t="s">
        <v>20</v>
      </c>
      <c r="D36" s="136"/>
      <c r="E36" s="136"/>
      <c r="F36" s="136"/>
      <c r="G36" s="136"/>
    </row>
    <row r="37" spans="1:7">
      <c r="A37" s="44">
        <v>1205</v>
      </c>
      <c r="B37" s="130"/>
      <c r="C37" s="81" t="s">
        <v>62</v>
      </c>
      <c r="D37" s="104">
        <f>D44</f>
        <v>200000</v>
      </c>
      <c r="E37" s="104">
        <f t="shared" ref="E37:G37" si="4">E44</f>
        <v>200000</v>
      </c>
      <c r="F37" s="104">
        <f t="shared" si="4"/>
        <v>200000</v>
      </c>
      <c r="G37" s="21">
        <f t="shared" si="4"/>
        <v>0</v>
      </c>
    </row>
    <row r="38" spans="1:7">
      <c r="A38" s="45"/>
      <c r="B38" s="131"/>
      <c r="C38" s="41" t="s">
        <v>21</v>
      </c>
      <c r="D38" s="14"/>
      <c r="E38" s="14"/>
      <c r="F38" s="14"/>
      <c r="G38" s="14"/>
    </row>
    <row r="39" spans="1:7">
      <c r="A39" s="42"/>
      <c r="B39" s="131"/>
      <c r="C39" s="81" t="s">
        <v>63</v>
      </c>
      <c r="D39" s="14"/>
      <c r="E39" s="14"/>
      <c r="F39" s="14"/>
      <c r="G39" s="14"/>
    </row>
    <row r="40" spans="1:7">
      <c r="A40" s="42"/>
      <c r="B40" s="131"/>
      <c r="C40" s="83" t="s">
        <v>22</v>
      </c>
      <c r="D40" s="14"/>
      <c r="E40" s="14"/>
      <c r="F40" s="14"/>
      <c r="G40" s="14"/>
    </row>
    <row r="41" spans="1:7">
      <c r="A41" s="42"/>
      <c r="B41" s="131"/>
      <c r="C41" s="81" t="s">
        <v>64</v>
      </c>
      <c r="D41" s="14"/>
      <c r="E41" s="14"/>
      <c r="F41" s="14"/>
      <c r="G41" s="14"/>
    </row>
    <row r="42" spans="1:7">
      <c r="A42" s="43"/>
      <c r="B42" s="132"/>
      <c r="C42" s="83" t="s">
        <v>68</v>
      </c>
      <c r="D42" s="15"/>
      <c r="E42" s="15"/>
      <c r="F42" s="15"/>
      <c r="G42" s="15"/>
    </row>
    <row r="43" spans="1:7">
      <c r="A43" s="161" t="s">
        <v>65</v>
      </c>
      <c r="B43" s="162"/>
      <c r="C43" s="163"/>
      <c r="D43" s="114"/>
      <c r="E43" s="114"/>
      <c r="F43" s="114"/>
      <c r="G43" s="114"/>
    </row>
    <row r="44" spans="1:7">
      <c r="A44" s="130"/>
      <c r="B44" s="154" t="s">
        <v>56</v>
      </c>
      <c r="C44" s="137" t="s">
        <v>6</v>
      </c>
      <c r="D44" s="39">
        <v>200000</v>
      </c>
      <c r="E44" s="39">
        <v>200000</v>
      </c>
      <c r="F44" s="39">
        <v>200000</v>
      </c>
      <c r="G44" s="145">
        <v>0</v>
      </c>
    </row>
    <row r="45" spans="1:7" ht="51.75">
      <c r="A45" s="131"/>
      <c r="B45" s="154"/>
      <c r="C45" s="9" t="s">
        <v>93</v>
      </c>
      <c r="D45" s="136"/>
      <c r="E45" s="136"/>
      <c r="F45" s="136"/>
      <c r="G45" s="136"/>
    </row>
    <row r="46" spans="1:7">
      <c r="A46" s="131"/>
      <c r="B46" s="154"/>
      <c r="C46" s="137" t="s">
        <v>7</v>
      </c>
      <c r="D46" s="136"/>
      <c r="E46" s="136"/>
      <c r="F46" s="136"/>
      <c r="G46" s="136"/>
    </row>
    <row r="47" spans="1:7" ht="51.75">
      <c r="A47" s="131"/>
      <c r="B47" s="154"/>
      <c r="C47" s="135" t="s">
        <v>102</v>
      </c>
      <c r="D47" s="136"/>
      <c r="E47" s="136"/>
      <c r="F47" s="136"/>
      <c r="G47" s="136"/>
    </row>
    <row r="48" spans="1:7">
      <c r="A48" s="131"/>
      <c r="B48" s="154"/>
      <c r="C48" s="137" t="s">
        <v>31</v>
      </c>
      <c r="D48" s="136"/>
      <c r="E48" s="136"/>
      <c r="F48" s="136"/>
      <c r="G48" s="136"/>
    </row>
    <row r="49" spans="1:8">
      <c r="A49" s="132"/>
      <c r="B49" s="154"/>
      <c r="C49" s="135" t="s">
        <v>20</v>
      </c>
      <c r="D49" s="136"/>
      <c r="E49" s="136"/>
      <c r="F49" s="136"/>
      <c r="G49" s="136"/>
    </row>
    <row r="50" spans="1:8">
      <c r="G50" s="12"/>
    </row>
    <row r="51" spans="1:8" hidden="1">
      <c r="D51" s="12">
        <f>SUM(D11,D24,D37)</f>
        <v>0</v>
      </c>
      <c r="E51" s="12">
        <f t="shared" ref="E51:G51" si="5">SUM(E11,E24,E37)</f>
        <v>0</v>
      </c>
      <c r="F51" s="12">
        <f t="shared" si="5"/>
        <v>0</v>
      </c>
      <c r="G51" s="12">
        <f t="shared" si="5"/>
        <v>0</v>
      </c>
      <c r="H51" s="12"/>
    </row>
    <row r="52" spans="1:8">
      <c r="G52" s="12"/>
    </row>
  </sheetData>
  <mergeCells count="11">
    <mergeCell ref="B44:B49"/>
    <mergeCell ref="B18:B23"/>
    <mergeCell ref="B31:B36"/>
    <mergeCell ref="D7:G7"/>
    <mergeCell ref="C3:G3"/>
    <mergeCell ref="A43:C43"/>
    <mergeCell ref="A5:G5"/>
    <mergeCell ref="A7:B7"/>
    <mergeCell ref="C7:C8"/>
    <mergeCell ref="A30:C30"/>
    <mergeCell ref="A17:C17"/>
  </mergeCells>
  <conditionalFormatting sqref="A30">
    <cfRule type="expression" dxfId="7" priority="41" stopIfTrue="1">
      <formula>#REF!=1</formula>
    </cfRule>
  </conditionalFormatting>
  <conditionalFormatting sqref="A17">
    <cfRule type="expression" dxfId="6" priority="38" stopIfTrue="1">
      <formula>#REF!=1</formula>
    </cfRule>
  </conditionalFormatting>
  <conditionalFormatting sqref="C14 C12 C16">
    <cfRule type="expression" dxfId="5" priority="39" stopIfTrue="1">
      <formula>#REF!=1</formula>
    </cfRule>
  </conditionalFormatting>
  <conditionalFormatting sqref="C20">
    <cfRule type="expression" dxfId="4" priority="21" stopIfTrue="1">
      <formula>#REF!=1</formula>
    </cfRule>
  </conditionalFormatting>
  <conditionalFormatting sqref="C22">
    <cfRule type="expression" dxfId="3" priority="20" stopIfTrue="1">
      <formula>#REF!=1</formula>
    </cfRule>
  </conditionalFormatting>
  <conditionalFormatting sqref="C18">
    <cfRule type="expression" dxfId="2" priority="12" stopIfTrue="1">
      <formula>#REF!=1</formula>
    </cfRule>
  </conditionalFormatting>
  <conditionalFormatting sqref="C27 C25 C29">
    <cfRule type="expression" dxfId="1" priority="10" stopIfTrue="1">
      <formula>#REF!=1</formula>
    </cfRule>
  </conditionalFormatting>
  <conditionalFormatting sqref="C40 C38 C42">
    <cfRule type="expression" dxfId="0" priority="9" stopIfTrue="1">
      <formula>#REF!=1</formula>
    </cfRule>
  </conditionalFormatting>
  <pageMargins left="0.25" right="0" top="0" bottom="0" header="0.05" footer="0"/>
  <pageSetup paperSize="9" scale="75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opLeftCell="A40" zoomScaleNormal="100" workbookViewId="0">
      <selection activeCell="G30" sqref="G30"/>
    </sheetView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70.42578125" style="1" customWidth="1"/>
    <col min="7" max="10" width="18" style="1" customWidth="1"/>
    <col min="11" max="11" width="18.42578125" style="24" customWidth="1"/>
    <col min="12" max="12" width="18.85546875" style="1" bestFit="1" customWidth="1"/>
    <col min="13" max="13" width="16.140625" style="1" bestFit="1" customWidth="1"/>
    <col min="14" max="14" width="12.85546875" style="1" bestFit="1" customWidth="1"/>
    <col min="15" max="15" width="14.28515625" style="1" bestFit="1" customWidth="1"/>
    <col min="16" max="16" width="10.85546875" style="1" bestFit="1" customWidth="1"/>
    <col min="17" max="16384" width="9.140625" style="1"/>
  </cols>
  <sheetData>
    <row r="1" spans="1:13">
      <c r="J1" s="82" t="s">
        <v>2</v>
      </c>
    </row>
    <row r="2" spans="1:13">
      <c r="A2" s="2" t="s">
        <v>0</v>
      </c>
      <c r="D2" s="2" t="s">
        <v>0</v>
      </c>
      <c r="G2" s="103"/>
      <c r="H2" s="103"/>
      <c r="I2" s="103"/>
      <c r="J2" s="82" t="s">
        <v>107</v>
      </c>
    </row>
    <row r="3" spans="1:13">
      <c r="G3" s="103"/>
      <c r="H3" s="103"/>
      <c r="I3" s="103"/>
      <c r="J3" s="82" t="s">
        <v>1</v>
      </c>
    </row>
    <row r="4" spans="1:13">
      <c r="F4" s="82"/>
      <c r="G4" s="82"/>
      <c r="H4" s="82"/>
      <c r="I4" s="82"/>
      <c r="J4" s="82"/>
    </row>
    <row r="5" spans="1:13" ht="39" customHeight="1">
      <c r="A5" s="164" t="s">
        <v>114</v>
      </c>
      <c r="B5" s="164"/>
      <c r="C5" s="164"/>
      <c r="D5" s="164"/>
      <c r="E5" s="164"/>
      <c r="F5" s="164"/>
      <c r="G5" s="164"/>
      <c r="H5" s="164"/>
      <c r="I5" s="164"/>
      <c r="J5" s="164"/>
    </row>
    <row r="6" spans="1:13" ht="18" thickBot="1">
      <c r="J6" s="27" t="s">
        <v>99</v>
      </c>
    </row>
    <row r="7" spans="1:13" ht="69" customHeight="1">
      <c r="A7" s="171" t="s">
        <v>17</v>
      </c>
      <c r="B7" s="167"/>
      <c r="C7" s="167"/>
      <c r="D7" s="172" t="s">
        <v>3</v>
      </c>
      <c r="E7" s="167"/>
      <c r="F7" s="167" t="s">
        <v>13</v>
      </c>
      <c r="G7" s="174" t="str">
        <f>'1'!D7</f>
        <v>Ցուցանիշների փոփոխությունները ավելացումները նշված են դրական նշանով, իսկ նվազեցումները՝ փակագծերում</v>
      </c>
      <c r="H7" s="175"/>
      <c r="I7" s="175"/>
      <c r="J7" s="172"/>
      <c r="K7" s="25"/>
      <c r="L7" s="8"/>
    </row>
    <row r="8" spans="1:13" ht="48.75">
      <c r="A8" s="3" t="s">
        <v>8</v>
      </c>
      <c r="B8" s="4" t="s">
        <v>9</v>
      </c>
      <c r="C8" s="4" t="s">
        <v>10</v>
      </c>
      <c r="D8" s="7" t="s">
        <v>11</v>
      </c>
      <c r="E8" s="4" t="s">
        <v>12</v>
      </c>
      <c r="F8" s="173"/>
      <c r="G8" s="134" t="str">
        <f>'1'!D8</f>
        <v>Առաջին եռամսյակ</v>
      </c>
      <c r="H8" s="134" t="str">
        <f>'1'!E8</f>
        <v>Առաջին կիսամյակ</v>
      </c>
      <c r="I8" s="134" t="str">
        <f>'1'!F8</f>
        <v>Ինն ամիս</v>
      </c>
      <c r="J8" s="134" t="str">
        <f>'1'!G8</f>
        <v>Տարի</v>
      </c>
    </row>
    <row r="9" spans="1:13">
      <c r="A9" s="135"/>
      <c r="B9" s="135"/>
      <c r="C9" s="135"/>
      <c r="D9" s="135"/>
      <c r="E9" s="135"/>
      <c r="F9" s="9" t="s">
        <v>43</v>
      </c>
      <c r="G9" s="29">
        <f>G11</f>
        <v>0</v>
      </c>
      <c r="H9" s="29">
        <f t="shared" ref="H9:J9" si="0">H11</f>
        <v>0</v>
      </c>
      <c r="I9" s="29">
        <f t="shared" si="0"/>
        <v>0</v>
      </c>
      <c r="J9" s="29">
        <f t="shared" si="0"/>
        <v>0</v>
      </c>
      <c r="K9" s="26"/>
    </row>
    <row r="10" spans="1:13">
      <c r="A10" s="135"/>
      <c r="B10" s="135"/>
      <c r="C10" s="135"/>
      <c r="D10" s="135"/>
      <c r="E10" s="135"/>
      <c r="F10" s="135" t="s">
        <v>40</v>
      </c>
      <c r="G10" s="30"/>
      <c r="H10" s="30"/>
      <c r="I10" s="30"/>
      <c r="J10" s="30"/>
      <c r="K10" s="26"/>
    </row>
    <row r="11" spans="1:13" ht="23.25" customHeight="1">
      <c r="A11" s="18" t="s">
        <v>44</v>
      </c>
      <c r="B11" s="19"/>
      <c r="C11" s="19"/>
      <c r="D11" s="19"/>
      <c r="E11" s="19"/>
      <c r="F11" s="18" t="s">
        <v>45</v>
      </c>
      <c r="G11" s="31">
        <f>G13+G29+G45</f>
        <v>0</v>
      </c>
      <c r="H11" s="31">
        <f t="shared" ref="H11:J11" si="1">H13+H29+H45</f>
        <v>0</v>
      </c>
      <c r="I11" s="31">
        <f t="shared" si="1"/>
        <v>0</v>
      </c>
      <c r="J11" s="31">
        <f t="shared" si="1"/>
        <v>0</v>
      </c>
      <c r="K11" s="23"/>
    </row>
    <row r="12" spans="1:13">
      <c r="A12" s="135"/>
      <c r="B12" s="135"/>
      <c r="C12" s="135"/>
      <c r="D12" s="135"/>
      <c r="E12" s="135"/>
      <c r="F12" s="135" t="s">
        <v>40</v>
      </c>
      <c r="G12" s="32"/>
      <c r="H12" s="32"/>
      <c r="I12" s="32"/>
      <c r="J12" s="32"/>
      <c r="K12" s="23"/>
      <c r="L12" s="10"/>
      <c r="M12" s="10"/>
    </row>
    <row r="13" spans="1:13">
      <c r="A13" s="135"/>
      <c r="B13" s="9" t="s">
        <v>46</v>
      </c>
      <c r="C13" s="135"/>
      <c r="D13" s="135"/>
      <c r="E13" s="135"/>
      <c r="F13" s="9" t="s">
        <v>23</v>
      </c>
      <c r="G13" s="29">
        <f>G15</f>
        <v>-1450000</v>
      </c>
      <c r="H13" s="29">
        <f>H15</f>
        <v>-1450000</v>
      </c>
      <c r="I13" s="29">
        <f>I15</f>
        <v>-1450000</v>
      </c>
      <c r="J13" s="29">
        <f>J15</f>
        <v>0</v>
      </c>
      <c r="K13" s="23"/>
    </row>
    <row r="14" spans="1:13">
      <c r="A14" s="135"/>
      <c r="B14" s="135"/>
      <c r="C14" s="135"/>
      <c r="D14" s="135"/>
      <c r="E14" s="135"/>
      <c r="F14" s="13" t="s">
        <v>40</v>
      </c>
      <c r="G14" s="32"/>
      <c r="H14" s="32"/>
      <c r="I14" s="32"/>
      <c r="J14" s="32"/>
      <c r="K14" s="23"/>
    </row>
    <row r="15" spans="1:13">
      <c r="A15" s="135"/>
      <c r="B15" s="135"/>
      <c r="C15" s="9" t="s">
        <v>47</v>
      </c>
      <c r="D15" s="135"/>
      <c r="E15" s="135"/>
      <c r="F15" s="9" t="s">
        <v>23</v>
      </c>
      <c r="G15" s="29">
        <f>G17</f>
        <v>-1450000</v>
      </c>
      <c r="H15" s="29">
        <f>H17</f>
        <v>-1450000</v>
      </c>
      <c r="I15" s="29">
        <f>I17</f>
        <v>-1450000</v>
      </c>
      <c r="J15" s="29">
        <f>J17</f>
        <v>0</v>
      </c>
      <c r="K15" s="23"/>
    </row>
    <row r="16" spans="1:13">
      <c r="A16" s="135"/>
      <c r="B16" s="135"/>
      <c r="C16" s="135"/>
      <c r="D16" s="135"/>
      <c r="E16" s="135"/>
      <c r="F16" s="135" t="s">
        <v>40</v>
      </c>
      <c r="G16" s="32"/>
      <c r="H16" s="32"/>
      <c r="I16" s="32"/>
      <c r="J16" s="32"/>
      <c r="K16" s="23"/>
    </row>
    <row r="17" spans="1:11">
      <c r="A17" s="135"/>
      <c r="B17" s="135"/>
      <c r="C17" s="135"/>
      <c r="D17" s="135"/>
      <c r="E17" s="135"/>
      <c r="F17" s="135" t="s">
        <v>91</v>
      </c>
      <c r="G17" s="33">
        <f>G18</f>
        <v>-1450000</v>
      </c>
      <c r="H17" s="33">
        <f t="shared" ref="H17:J17" si="2">H18</f>
        <v>-1450000</v>
      </c>
      <c r="I17" s="33">
        <f t="shared" si="2"/>
        <v>-1450000</v>
      </c>
      <c r="J17" s="33">
        <f t="shared" si="2"/>
        <v>0</v>
      </c>
      <c r="K17" s="23"/>
    </row>
    <row r="18" spans="1:11">
      <c r="A18" s="135"/>
      <c r="B18" s="135"/>
      <c r="C18" s="135"/>
      <c r="D18" s="9" t="s">
        <v>48</v>
      </c>
      <c r="E18" s="9"/>
      <c r="F18" s="9" t="s">
        <v>25</v>
      </c>
      <c r="G18" s="33">
        <f>G20</f>
        <v>-1450000</v>
      </c>
      <c r="H18" s="33">
        <f t="shared" ref="H18:J18" si="3">H20</f>
        <v>-1450000</v>
      </c>
      <c r="I18" s="33">
        <f t="shared" si="3"/>
        <v>-1450000</v>
      </c>
      <c r="J18" s="33">
        <f t="shared" si="3"/>
        <v>0</v>
      </c>
      <c r="K18" s="23"/>
    </row>
    <row r="19" spans="1:11">
      <c r="A19" s="135"/>
      <c r="B19" s="135"/>
      <c r="C19" s="135"/>
      <c r="D19" s="135"/>
      <c r="E19" s="135"/>
      <c r="F19" s="135" t="s">
        <v>40</v>
      </c>
      <c r="G19" s="34"/>
      <c r="H19" s="34"/>
      <c r="I19" s="34"/>
      <c r="J19" s="34"/>
      <c r="K19" s="23"/>
    </row>
    <row r="20" spans="1:11">
      <c r="A20" s="135"/>
      <c r="B20" s="135"/>
      <c r="C20" s="135"/>
      <c r="D20" s="135"/>
      <c r="E20" s="135">
        <v>12003</v>
      </c>
      <c r="F20" s="9" t="s">
        <v>100</v>
      </c>
      <c r="G20" s="34">
        <f>+G22</f>
        <v>-1450000</v>
      </c>
      <c r="H20" s="34">
        <f>+H22</f>
        <v>-1450000</v>
      </c>
      <c r="I20" s="34">
        <f>+I22</f>
        <v>-1450000</v>
      </c>
      <c r="J20" s="34">
        <f>+J22</f>
        <v>0</v>
      </c>
      <c r="K20" s="23"/>
    </row>
    <row r="21" spans="1:11">
      <c r="A21" s="135"/>
      <c r="B21" s="135"/>
      <c r="C21" s="135"/>
      <c r="D21" s="135"/>
      <c r="E21" s="135"/>
      <c r="F21" s="135" t="s">
        <v>29</v>
      </c>
      <c r="G21" s="34"/>
      <c r="H21" s="34"/>
      <c r="I21" s="34"/>
      <c r="J21" s="34"/>
      <c r="K21" s="23"/>
    </row>
    <row r="22" spans="1:11" ht="34.5">
      <c r="A22" s="135"/>
      <c r="B22" s="135"/>
      <c r="C22" s="135"/>
      <c r="D22" s="135"/>
      <c r="E22" s="135"/>
      <c r="F22" s="137" t="s">
        <v>80</v>
      </c>
      <c r="G22" s="34">
        <f>G24</f>
        <v>-1450000</v>
      </c>
      <c r="H22" s="34">
        <f>H24</f>
        <v>-1450000</v>
      </c>
      <c r="I22" s="34">
        <f>I24</f>
        <v>-1450000</v>
      </c>
      <c r="J22" s="34">
        <f>J24</f>
        <v>0</v>
      </c>
      <c r="K22" s="23"/>
    </row>
    <row r="23" spans="1:11" ht="34.5">
      <c r="A23" s="135"/>
      <c r="B23" s="135"/>
      <c r="C23" s="135"/>
      <c r="D23" s="135"/>
      <c r="E23" s="135"/>
      <c r="F23" s="135" t="s">
        <v>30</v>
      </c>
      <c r="G23" s="34"/>
      <c r="H23" s="34"/>
      <c r="I23" s="34"/>
      <c r="J23" s="34"/>
      <c r="K23" s="23"/>
    </row>
    <row r="24" spans="1:11">
      <c r="A24" s="135"/>
      <c r="B24" s="135"/>
      <c r="C24" s="135"/>
      <c r="D24" s="135"/>
      <c r="E24" s="135"/>
      <c r="F24" s="135" t="s">
        <v>43</v>
      </c>
      <c r="G24" s="34">
        <f t="shared" ref="G24:J27" si="4">G25</f>
        <v>-1450000</v>
      </c>
      <c r="H24" s="34">
        <f t="shared" si="4"/>
        <v>-1450000</v>
      </c>
      <c r="I24" s="34">
        <f t="shared" si="4"/>
        <v>-1450000</v>
      </c>
      <c r="J24" s="34">
        <f t="shared" si="4"/>
        <v>0</v>
      </c>
      <c r="K24" s="23"/>
    </row>
    <row r="25" spans="1:11">
      <c r="A25" s="135"/>
      <c r="B25" s="135"/>
      <c r="C25" s="135"/>
      <c r="D25" s="135"/>
      <c r="E25" s="135"/>
      <c r="F25" s="135" t="s">
        <v>50</v>
      </c>
      <c r="G25" s="34">
        <f t="shared" si="4"/>
        <v>-1450000</v>
      </c>
      <c r="H25" s="34">
        <f t="shared" si="4"/>
        <v>-1450000</v>
      </c>
      <c r="I25" s="34">
        <f t="shared" si="4"/>
        <v>-1450000</v>
      </c>
      <c r="J25" s="34">
        <f t="shared" si="4"/>
        <v>0</v>
      </c>
      <c r="K25" s="23"/>
    </row>
    <row r="26" spans="1:11">
      <c r="A26" s="135"/>
      <c r="B26" s="135"/>
      <c r="C26" s="135"/>
      <c r="D26" s="135"/>
      <c r="E26" s="135"/>
      <c r="F26" s="135" t="s">
        <v>51</v>
      </c>
      <c r="G26" s="34">
        <f t="shared" si="4"/>
        <v>-1450000</v>
      </c>
      <c r="H26" s="34">
        <f t="shared" si="4"/>
        <v>-1450000</v>
      </c>
      <c r="I26" s="34">
        <f t="shared" si="4"/>
        <v>-1450000</v>
      </c>
      <c r="J26" s="34">
        <f t="shared" si="4"/>
        <v>0</v>
      </c>
      <c r="K26" s="23"/>
    </row>
    <row r="27" spans="1:11">
      <c r="A27" s="135"/>
      <c r="B27" s="135"/>
      <c r="C27" s="135"/>
      <c r="D27" s="135"/>
      <c r="E27" s="135"/>
      <c r="F27" s="135" t="s">
        <v>52</v>
      </c>
      <c r="G27" s="34">
        <f t="shared" si="4"/>
        <v>-1450000</v>
      </c>
      <c r="H27" s="34">
        <f t="shared" si="4"/>
        <v>-1450000</v>
      </c>
      <c r="I27" s="34">
        <f t="shared" si="4"/>
        <v>-1450000</v>
      </c>
      <c r="J27" s="34">
        <f t="shared" si="4"/>
        <v>0</v>
      </c>
      <c r="K27" s="23"/>
    </row>
    <row r="28" spans="1:11">
      <c r="A28" s="135"/>
      <c r="B28" s="135"/>
      <c r="C28" s="135"/>
      <c r="D28" s="135"/>
      <c r="E28" s="135"/>
      <c r="F28" s="135" t="s">
        <v>53</v>
      </c>
      <c r="G28" s="34">
        <f>'1'!D31</f>
        <v>-1450000</v>
      </c>
      <c r="H28" s="34">
        <f>'1'!E31</f>
        <v>-1450000</v>
      </c>
      <c r="I28" s="34">
        <f>'1'!F31</f>
        <v>-1450000</v>
      </c>
      <c r="J28" s="34">
        <f>'1'!G31</f>
        <v>0</v>
      </c>
      <c r="K28" s="23"/>
    </row>
    <row r="29" spans="1:11">
      <c r="A29" s="135"/>
      <c r="B29" s="9" t="s">
        <v>54</v>
      </c>
      <c r="C29" s="135"/>
      <c r="D29" s="135"/>
      <c r="E29" s="135"/>
      <c r="F29" s="9" t="s">
        <v>41</v>
      </c>
      <c r="G29" s="35">
        <f>G31</f>
        <v>200000</v>
      </c>
      <c r="H29" s="35">
        <f>H31</f>
        <v>200000</v>
      </c>
      <c r="I29" s="35">
        <f>I31</f>
        <v>200000</v>
      </c>
      <c r="J29" s="35">
        <f>J31</f>
        <v>0</v>
      </c>
      <c r="K29" s="23"/>
    </row>
    <row r="30" spans="1:11">
      <c r="A30" s="135"/>
      <c r="B30" s="135"/>
      <c r="C30" s="135"/>
      <c r="D30" s="135"/>
      <c r="E30" s="135"/>
      <c r="F30" s="135" t="s">
        <v>40</v>
      </c>
      <c r="G30" s="32"/>
      <c r="H30" s="32"/>
      <c r="I30" s="32"/>
      <c r="J30" s="32"/>
      <c r="K30" s="23"/>
    </row>
    <row r="31" spans="1:11">
      <c r="A31" s="135"/>
      <c r="B31" s="135"/>
      <c r="C31" s="9" t="s">
        <v>47</v>
      </c>
      <c r="D31" s="135"/>
      <c r="E31" s="135"/>
      <c r="F31" s="9" t="s">
        <v>41</v>
      </c>
      <c r="G31" s="34">
        <f>G33</f>
        <v>200000</v>
      </c>
      <c r="H31" s="34">
        <f>H33</f>
        <v>200000</v>
      </c>
      <c r="I31" s="34">
        <f>I33</f>
        <v>200000</v>
      </c>
      <c r="J31" s="34">
        <f>J33</f>
        <v>0</v>
      </c>
      <c r="K31" s="23"/>
    </row>
    <row r="32" spans="1:11">
      <c r="A32" s="135"/>
      <c r="B32" s="135"/>
      <c r="C32" s="135"/>
      <c r="D32" s="135"/>
      <c r="E32" s="135"/>
      <c r="F32" s="135" t="s">
        <v>40</v>
      </c>
      <c r="G32" s="29"/>
      <c r="H32" s="29"/>
      <c r="I32" s="29"/>
      <c r="J32" s="29"/>
      <c r="K32" s="23"/>
    </row>
    <row r="33" spans="1:11">
      <c r="A33" s="135"/>
      <c r="B33" s="135"/>
      <c r="C33" s="135"/>
      <c r="D33" s="135"/>
      <c r="E33" s="135"/>
      <c r="F33" s="135" t="s">
        <v>91</v>
      </c>
      <c r="G33" s="33">
        <f>G34</f>
        <v>200000</v>
      </c>
      <c r="H33" s="33">
        <f t="shared" ref="H33:J33" si="5">H34</f>
        <v>200000</v>
      </c>
      <c r="I33" s="33">
        <f t="shared" si="5"/>
        <v>200000</v>
      </c>
      <c r="J33" s="33">
        <f t="shared" si="5"/>
        <v>0</v>
      </c>
      <c r="K33" s="23"/>
    </row>
    <row r="34" spans="1:11">
      <c r="A34" s="135"/>
      <c r="B34" s="135"/>
      <c r="C34" s="135"/>
      <c r="D34" s="9" t="s">
        <v>92</v>
      </c>
      <c r="E34" s="135"/>
      <c r="F34" s="9" t="s">
        <v>21</v>
      </c>
      <c r="G34" s="34">
        <f>+G36</f>
        <v>200000</v>
      </c>
      <c r="H34" s="34">
        <f>+H36</f>
        <v>200000</v>
      </c>
      <c r="I34" s="34">
        <f>+I36</f>
        <v>200000</v>
      </c>
      <c r="J34" s="34">
        <f>+J36</f>
        <v>0</v>
      </c>
      <c r="K34" s="23"/>
    </row>
    <row r="35" spans="1:11">
      <c r="A35" s="135"/>
      <c r="B35" s="135"/>
      <c r="C35" s="135"/>
      <c r="D35" s="135"/>
      <c r="E35" s="135"/>
      <c r="F35" s="135" t="s">
        <v>40</v>
      </c>
      <c r="G35" s="34"/>
      <c r="H35" s="34"/>
      <c r="I35" s="34"/>
      <c r="J35" s="34"/>
      <c r="K35" s="23"/>
    </row>
    <row r="36" spans="1:11" ht="69">
      <c r="A36" s="135"/>
      <c r="B36" s="135"/>
      <c r="C36" s="135"/>
      <c r="D36" s="135"/>
      <c r="E36" s="135" t="s">
        <v>56</v>
      </c>
      <c r="F36" s="135" t="s">
        <v>93</v>
      </c>
      <c r="G36" s="34">
        <f>G39</f>
        <v>200000</v>
      </c>
      <c r="H36" s="34">
        <f>H39</f>
        <v>200000</v>
      </c>
      <c r="I36" s="34">
        <f>I39</f>
        <v>200000</v>
      </c>
      <c r="J36" s="34">
        <f>J39</f>
        <v>0</v>
      </c>
      <c r="K36" s="23"/>
    </row>
    <row r="37" spans="1:11">
      <c r="A37" s="135"/>
      <c r="B37" s="135"/>
      <c r="C37" s="135"/>
      <c r="D37" s="135"/>
      <c r="E37" s="135"/>
      <c r="F37" s="135" t="s">
        <v>29</v>
      </c>
      <c r="G37" s="34"/>
      <c r="H37" s="34"/>
      <c r="I37" s="34"/>
      <c r="J37" s="34"/>
      <c r="K37" s="23"/>
    </row>
    <row r="38" spans="1:11" ht="34.5">
      <c r="A38" s="135"/>
      <c r="B38" s="135"/>
      <c r="C38" s="135"/>
      <c r="D38" s="135"/>
      <c r="E38" s="135"/>
      <c r="F38" s="137" t="s">
        <v>80</v>
      </c>
      <c r="G38" s="29"/>
      <c r="H38" s="29"/>
      <c r="I38" s="29"/>
      <c r="J38" s="29"/>
      <c r="K38" s="23"/>
    </row>
    <row r="39" spans="1:11" ht="34.5">
      <c r="A39" s="135"/>
      <c r="B39" s="135"/>
      <c r="C39" s="135"/>
      <c r="D39" s="135"/>
      <c r="E39" s="135"/>
      <c r="F39" s="135" t="s">
        <v>30</v>
      </c>
      <c r="G39" s="34">
        <f t="shared" ref="G39:H41" si="6">+G40</f>
        <v>200000</v>
      </c>
      <c r="H39" s="34">
        <f t="shared" si="6"/>
        <v>200000</v>
      </c>
      <c r="I39" s="34">
        <f t="shared" ref="I39:J41" si="7">+I40</f>
        <v>200000</v>
      </c>
      <c r="J39" s="34">
        <f t="shared" si="7"/>
        <v>0</v>
      </c>
      <c r="K39" s="23"/>
    </row>
    <row r="40" spans="1:11">
      <c r="A40" s="135"/>
      <c r="B40" s="135"/>
      <c r="C40" s="135"/>
      <c r="D40" s="135"/>
      <c r="E40" s="135"/>
      <c r="F40" s="135" t="s">
        <v>43</v>
      </c>
      <c r="G40" s="34">
        <f t="shared" si="6"/>
        <v>200000</v>
      </c>
      <c r="H40" s="34">
        <f t="shared" si="6"/>
        <v>200000</v>
      </c>
      <c r="I40" s="34">
        <f t="shared" si="7"/>
        <v>200000</v>
      </c>
      <c r="J40" s="34">
        <f t="shared" si="7"/>
        <v>0</v>
      </c>
      <c r="K40" s="23"/>
    </row>
    <row r="41" spans="1:11">
      <c r="A41" s="135"/>
      <c r="B41" s="135"/>
      <c r="C41" s="135"/>
      <c r="D41" s="135"/>
      <c r="E41" s="135"/>
      <c r="F41" s="135" t="s">
        <v>50</v>
      </c>
      <c r="G41" s="34">
        <f t="shared" si="6"/>
        <v>200000</v>
      </c>
      <c r="H41" s="34">
        <f t="shared" si="6"/>
        <v>200000</v>
      </c>
      <c r="I41" s="34">
        <f t="shared" si="7"/>
        <v>200000</v>
      </c>
      <c r="J41" s="34">
        <f t="shared" si="7"/>
        <v>0</v>
      </c>
      <c r="K41" s="23"/>
    </row>
    <row r="42" spans="1:11">
      <c r="A42" s="135"/>
      <c r="B42" s="135"/>
      <c r="C42" s="135"/>
      <c r="D42" s="135"/>
      <c r="E42" s="135"/>
      <c r="F42" s="135" t="s">
        <v>51</v>
      </c>
      <c r="G42" s="34">
        <f>+G44</f>
        <v>200000</v>
      </c>
      <c r="H42" s="34">
        <f>+H44</f>
        <v>200000</v>
      </c>
      <c r="I42" s="34">
        <f>+I44</f>
        <v>200000</v>
      </c>
      <c r="J42" s="34">
        <f>+J44</f>
        <v>0</v>
      </c>
      <c r="K42" s="23"/>
    </row>
    <row r="43" spans="1:11" ht="19.5" customHeight="1">
      <c r="A43" s="135"/>
      <c r="B43" s="135"/>
      <c r="C43" s="135"/>
      <c r="D43" s="135"/>
      <c r="E43" s="135"/>
      <c r="F43" s="135" t="s">
        <v>55</v>
      </c>
      <c r="G43" s="34">
        <f>SUM(G44)</f>
        <v>200000</v>
      </c>
      <c r="H43" s="34">
        <f>SUM(H44)</f>
        <v>200000</v>
      </c>
      <c r="I43" s="34">
        <f>SUM(I44)</f>
        <v>200000</v>
      </c>
      <c r="J43" s="34">
        <f>SUM(J44)</f>
        <v>0</v>
      </c>
      <c r="K43" s="23"/>
    </row>
    <row r="44" spans="1:11">
      <c r="A44" s="135"/>
      <c r="B44" s="135"/>
      <c r="C44" s="135"/>
      <c r="D44" s="135"/>
      <c r="E44" s="135"/>
      <c r="F44" s="135" t="s">
        <v>57</v>
      </c>
      <c r="G44" s="34">
        <f>'1'!D44</f>
        <v>200000</v>
      </c>
      <c r="H44" s="34">
        <f>'1'!E44</f>
        <v>200000</v>
      </c>
      <c r="I44" s="34">
        <f>'1'!F44</f>
        <v>200000</v>
      </c>
      <c r="J44" s="34">
        <f>'1'!G44</f>
        <v>0</v>
      </c>
      <c r="K44" s="23"/>
    </row>
    <row r="45" spans="1:11">
      <c r="A45" s="19"/>
      <c r="B45" s="18" t="s">
        <v>58</v>
      </c>
      <c r="C45" s="19"/>
      <c r="D45" s="19"/>
      <c r="E45" s="19"/>
      <c r="F45" s="18" t="s">
        <v>39</v>
      </c>
      <c r="G45" s="36">
        <f>+G47</f>
        <v>1250000</v>
      </c>
      <c r="H45" s="36">
        <f t="shared" ref="H45:J45" si="8">+H47</f>
        <v>1250000</v>
      </c>
      <c r="I45" s="36">
        <f t="shared" si="8"/>
        <v>1250000</v>
      </c>
      <c r="J45" s="36">
        <f t="shared" si="8"/>
        <v>0</v>
      </c>
      <c r="K45" s="23"/>
    </row>
    <row r="46" spans="1:11">
      <c r="A46" s="135"/>
      <c r="B46" s="135"/>
      <c r="C46" s="135"/>
      <c r="D46" s="135"/>
      <c r="E46" s="135"/>
      <c r="F46" s="135" t="s">
        <v>40</v>
      </c>
      <c r="G46" s="32"/>
      <c r="H46" s="32"/>
      <c r="I46" s="32"/>
      <c r="J46" s="32"/>
      <c r="K46" s="23"/>
    </row>
    <row r="47" spans="1:11">
      <c r="A47" s="135"/>
      <c r="B47" s="135"/>
      <c r="C47" s="9" t="s">
        <v>47</v>
      </c>
      <c r="D47" s="135"/>
      <c r="E47" s="135"/>
      <c r="F47" s="9" t="s">
        <v>39</v>
      </c>
      <c r="G47" s="33">
        <f>G50</f>
        <v>1250000</v>
      </c>
      <c r="H47" s="33">
        <f t="shared" ref="H47:J47" si="9">H50</f>
        <v>1250000</v>
      </c>
      <c r="I47" s="33">
        <f t="shared" si="9"/>
        <v>1250000</v>
      </c>
      <c r="J47" s="33">
        <f t="shared" si="9"/>
        <v>0</v>
      </c>
      <c r="K47" s="23"/>
    </row>
    <row r="48" spans="1:11">
      <c r="A48" s="135"/>
      <c r="B48" s="135"/>
      <c r="C48" s="135"/>
      <c r="D48" s="135"/>
      <c r="E48" s="135"/>
      <c r="F48" s="135" t="s">
        <v>40</v>
      </c>
      <c r="G48" s="32"/>
      <c r="H48" s="32"/>
      <c r="I48" s="32"/>
      <c r="J48" s="32"/>
      <c r="K48" s="23"/>
    </row>
    <row r="49" spans="1:11">
      <c r="A49" s="135"/>
      <c r="B49" s="135"/>
      <c r="C49" s="135"/>
      <c r="D49" s="135"/>
      <c r="E49" s="135"/>
      <c r="F49" s="135" t="s">
        <v>91</v>
      </c>
      <c r="G49" s="33">
        <f>G50</f>
        <v>1250000</v>
      </c>
      <c r="H49" s="33">
        <f t="shared" ref="H49:J49" si="10">H50</f>
        <v>1250000</v>
      </c>
      <c r="I49" s="33">
        <f t="shared" si="10"/>
        <v>1250000</v>
      </c>
      <c r="J49" s="33">
        <f t="shared" si="10"/>
        <v>0</v>
      </c>
      <c r="K49" s="23"/>
    </row>
    <row r="50" spans="1:11" s="20" customFormat="1">
      <c r="A50" s="9"/>
      <c r="B50" s="9"/>
      <c r="C50" s="9"/>
      <c r="D50" s="9">
        <v>1068</v>
      </c>
      <c r="E50" s="9"/>
      <c r="F50" s="9" t="s">
        <v>60</v>
      </c>
      <c r="G50" s="35">
        <f>+G51</f>
        <v>1250000</v>
      </c>
      <c r="H50" s="35">
        <f t="shared" ref="H50:J50" si="11">+H51</f>
        <v>1250000</v>
      </c>
      <c r="I50" s="35">
        <f t="shared" si="11"/>
        <v>1250000</v>
      </c>
      <c r="J50" s="35">
        <f t="shared" si="11"/>
        <v>0</v>
      </c>
      <c r="K50" s="23"/>
    </row>
    <row r="51" spans="1:11">
      <c r="A51" s="135"/>
      <c r="B51" s="135"/>
      <c r="C51" s="135"/>
      <c r="D51" s="135"/>
      <c r="E51" s="135" t="s">
        <v>56</v>
      </c>
      <c r="F51" s="9" t="s">
        <v>81</v>
      </c>
      <c r="G51" s="34">
        <f>+G52</f>
        <v>1250000</v>
      </c>
      <c r="H51" s="34">
        <f>+H52</f>
        <v>1250000</v>
      </c>
      <c r="I51" s="34">
        <f>+I52</f>
        <v>1250000</v>
      </c>
      <c r="J51" s="34">
        <f>+J52</f>
        <v>0</v>
      </c>
      <c r="K51" s="23"/>
    </row>
    <row r="52" spans="1:11">
      <c r="A52" s="135"/>
      <c r="B52" s="135"/>
      <c r="C52" s="135"/>
      <c r="D52" s="135"/>
      <c r="E52" s="135"/>
      <c r="F52" s="135" t="s">
        <v>29</v>
      </c>
      <c r="G52" s="34">
        <f t="shared" ref="G52:H52" si="12">+G53</f>
        <v>1250000</v>
      </c>
      <c r="H52" s="34">
        <f t="shared" si="12"/>
        <v>1250000</v>
      </c>
      <c r="I52" s="34">
        <f t="shared" ref="I52:J52" si="13">+I53</f>
        <v>1250000</v>
      </c>
      <c r="J52" s="34">
        <f t="shared" si="13"/>
        <v>0</v>
      </c>
      <c r="K52" s="23"/>
    </row>
    <row r="53" spans="1:11" ht="34.5">
      <c r="A53" s="135"/>
      <c r="B53" s="135"/>
      <c r="C53" s="135"/>
      <c r="D53" s="135"/>
      <c r="E53" s="135"/>
      <c r="F53" s="137" t="s">
        <v>80</v>
      </c>
      <c r="G53" s="34">
        <f>+G55</f>
        <v>1250000</v>
      </c>
      <c r="H53" s="34">
        <f>+H55</f>
        <v>1250000</v>
      </c>
      <c r="I53" s="34">
        <f>+I55</f>
        <v>1250000</v>
      </c>
      <c r="J53" s="34">
        <f>+J55</f>
        <v>0</v>
      </c>
      <c r="K53" s="23"/>
    </row>
    <row r="54" spans="1:11" ht="34.5">
      <c r="A54" s="135"/>
      <c r="B54" s="135"/>
      <c r="C54" s="135"/>
      <c r="D54" s="135"/>
      <c r="E54" s="135"/>
      <c r="F54" s="135" t="s">
        <v>30</v>
      </c>
      <c r="G54" s="34"/>
      <c r="H54" s="34"/>
      <c r="I54" s="34"/>
      <c r="J54" s="34"/>
      <c r="K54" s="23"/>
    </row>
    <row r="55" spans="1:11">
      <c r="A55" s="135"/>
      <c r="B55" s="135"/>
      <c r="C55" s="135"/>
      <c r="D55" s="135"/>
      <c r="E55" s="135"/>
      <c r="F55" s="135" t="s">
        <v>43</v>
      </c>
      <c r="G55" s="34">
        <f t="shared" ref="G55:H58" si="14">+G56</f>
        <v>1250000</v>
      </c>
      <c r="H55" s="34">
        <f t="shared" si="14"/>
        <v>1250000</v>
      </c>
      <c r="I55" s="34">
        <f t="shared" ref="I55:J58" si="15">+I56</f>
        <v>1250000</v>
      </c>
      <c r="J55" s="34">
        <f t="shared" si="15"/>
        <v>0</v>
      </c>
      <c r="K55" s="23"/>
    </row>
    <row r="56" spans="1:11">
      <c r="A56" s="135"/>
      <c r="B56" s="135"/>
      <c r="C56" s="135"/>
      <c r="D56" s="135"/>
      <c r="E56" s="135"/>
      <c r="F56" s="135" t="s">
        <v>50</v>
      </c>
      <c r="G56" s="34">
        <f t="shared" si="14"/>
        <v>1250000</v>
      </c>
      <c r="H56" s="34">
        <f t="shared" si="14"/>
        <v>1250000</v>
      </c>
      <c r="I56" s="34">
        <f t="shared" si="15"/>
        <v>1250000</v>
      </c>
      <c r="J56" s="34">
        <f t="shared" si="15"/>
        <v>0</v>
      </c>
      <c r="K56" s="23"/>
    </row>
    <row r="57" spans="1:11">
      <c r="A57" s="135"/>
      <c r="B57" s="135"/>
      <c r="C57" s="135"/>
      <c r="D57" s="135"/>
      <c r="E57" s="135"/>
      <c r="F57" s="135" t="s">
        <v>51</v>
      </c>
      <c r="G57" s="34">
        <f>+G58</f>
        <v>1250000</v>
      </c>
      <c r="H57" s="34">
        <f>+H58</f>
        <v>1250000</v>
      </c>
      <c r="I57" s="34">
        <f>+I58</f>
        <v>1250000</v>
      </c>
      <c r="J57" s="34">
        <f>+J58</f>
        <v>0</v>
      </c>
      <c r="K57" s="23"/>
    </row>
    <row r="58" spans="1:11" ht="20.25" customHeight="1">
      <c r="A58" s="135"/>
      <c r="B58" s="135"/>
      <c r="C58" s="135"/>
      <c r="D58" s="135"/>
      <c r="E58" s="135"/>
      <c r="F58" s="135" t="s">
        <v>55</v>
      </c>
      <c r="G58" s="34">
        <f t="shared" si="14"/>
        <v>1250000</v>
      </c>
      <c r="H58" s="34">
        <f t="shared" si="14"/>
        <v>1250000</v>
      </c>
      <c r="I58" s="34">
        <f t="shared" si="15"/>
        <v>1250000</v>
      </c>
      <c r="J58" s="34">
        <f t="shared" si="15"/>
        <v>0</v>
      </c>
      <c r="K58" s="23"/>
    </row>
    <row r="59" spans="1:11">
      <c r="A59" s="135"/>
      <c r="B59" s="135"/>
      <c r="C59" s="135"/>
      <c r="D59" s="135"/>
      <c r="E59" s="135"/>
      <c r="F59" s="135" t="s">
        <v>42</v>
      </c>
      <c r="G59" s="34">
        <f>'1'!D18</f>
        <v>1250000</v>
      </c>
      <c r="H59" s="34">
        <f>'1'!E18</f>
        <v>1250000</v>
      </c>
      <c r="I59" s="34">
        <f>'1'!F18</f>
        <v>1250000</v>
      </c>
      <c r="J59" s="34">
        <f>'1'!G18</f>
        <v>0</v>
      </c>
      <c r="K59" s="23"/>
    </row>
    <row r="60" spans="1:11">
      <c r="G60" s="37"/>
      <c r="H60" s="37"/>
      <c r="I60" s="37"/>
      <c r="J60" s="37"/>
    </row>
    <row r="61" spans="1:11" ht="16.5" customHeight="1">
      <c r="G61" s="37"/>
      <c r="H61" s="37"/>
      <c r="I61" s="37"/>
      <c r="J61" s="37"/>
    </row>
    <row r="62" spans="1:11" hidden="1">
      <c r="F62" s="49">
        <v>1068</v>
      </c>
      <c r="G62" s="67">
        <f>G51</f>
        <v>1250000</v>
      </c>
      <c r="H62" s="67">
        <f t="shared" ref="H62:J62" si="16">H51</f>
        <v>1250000</v>
      </c>
      <c r="I62" s="67">
        <f t="shared" si="16"/>
        <v>1250000</v>
      </c>
      <c r="J62" s="67">
        <f t="shared" si="16"/>
        <v>0</v>
      </c>
    </row>
    <row r="63" spans="1:11" hidden="1">
      <c r="F63" s="49">
        <v>1102</v>
      </c>
      <c r="G63" s="67">
        <f>G20</f>
        <v>-1450000</v>
      </c>
      <c r="H63" s="67">
        <f t="shared" ref="H63:J63" si="17">H20</f>
        <v>-1450000</v>
      </c>
      <c r="I63" s="67">
        <f t="shared" si="17"/>
        <v>-1450000</v>
      </c>
      <c r="J63" s="67">
        <f t="shared" si="17"/>
        <v>0</v>
      </c>
    </row>
    <row r="64" spans="1:11" hidden="1">
      <c r="F64" s="49">
        <v>1205</v>
      </c>
      <c r="G64" s="67">
        <f>+G36</f>
        <v>200000</v>
      </c>
      <c r="H64" s="67">
        <f t="shared" ref="H64:J64" si="18">+H36</f>
        <v>200000</v>
      </c>
      <c r="I64" s="67">
        <f t="shared" si="18"/>
        <v>200000</v>
      </c>
      <c r="J64" s="67">
        <f t="shared" si="18"/>
        <v>0</v>
      </c>
    </row>
    <row r="65" hidden="1"/>
  </sheetData>
  <mergeCells count="5">
    <mergeCell ref="A5:J5"/>
    <mergeCell ref="A7:C7"/>
    <mergeCell ref="D7:E7"/>
    <mergeCell ref="F7:F8"/>
    <mergeCell ref="G7:J7"/>
  </mergeCells>
  <pageMargins left="0.45" right="0" top="0.25" bottom="0.25" header="0.3" footer="0.3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"/>
  <sheetViews>
    <sheetView topLeftCell="A25" zoomScaleNormal="100" workbookViewId="0">
      <selection activeCell="E42" sqref="E42"/>
    </sheetView>
  </sheetViews>
  <sheetFormatPr defaultRowHeight="17.25"/>
  <cols>
    <col min="1" max="1" width="50.42578125" style="1" customWidth="1"/>
    <col min="2" max="2" width="74.140625" style="1" customWidth="1"/>
    <col min="3" max="3" width="16.5703125" style="1" customWidth="1"/>
    <col min="4" max="4" width="18.85546875" style="1" customWidth="1"/>
    <col min="5" max="5" width="18.140625" style="1" customWidth="1"/>
    <col min="6" max="6" width="20.5703125" style="69" customWidth="1"/>
    <col min="7" max="7" width="12.5703125" style="1" hidden="1" customWidth="1"/>
    <col min="8" max="8" width="19.85546875" style="1" hidden="1" customWidth="1"/>
    <col min="9" max="9" width="11.85546875" style="1" customWidth="1"/>
    <col min="10" max="10" width="13.85546875" style="1" customWidth="1"/>
    <col min="11" max="11" width="11" style="1" customWidth="1"/>
    <col min="12" max="12" width="9.5703125" style="1" customWidth="1"/>
    <col min="13" max="13" width="16.5703125" style="1" customWidth="1"/>
    <col min="14" max="14" width="10" style="1" customWidth="1"/>
    <col min="15" max="16384" width="9.140625" style="1"/>
  </cols>
  <sheetData>
    <row r="1" spans="1:11">
      <c r="A1" s="38"/>
      <c r="B1" s="38"/>
      <c r="C1" s="82"/>
      <c r="D1" s="82"/>
      <c r="E1" s="82"/>
      <c r="F1" s="69" t="s">
        <v>113</v>
      </c>
    </row>
    <row r="2" spans="1:11">
      <c r="A2" s="38"/>
      <c r="B2" s="38"/>
      <c r="C2" s="82"/>
      <c r="D2" s="82"/>
      <c r="E2" s="82"/>
      <c r="F2" s="69" t="s">
        <v>107</v>
      </c>
    </row>
    <row r="3" spans="1:11">
      <c r="A3" s="38"/>
      <c r="B3" s="38"/>
      <c r="C3" s="82"/>
      <c r="D3" s="82"/>
      <c r="E3" s="82"/>
      <c r="F3" s="69" t="s">
        <v>1</v>
      </c>
    </row>
    <row r="4" spans="1:11" ht="14.25" customHeight="1">
      <c r="A4" s="176" t="s">
        <v>78</v>
      </c>
      <c r="B4" s="176"/>
      <c r="C4" s="176"/>
      <c r="D4" s="176"/>
      <c r="E4" s="176"/>
      <c r="F4" s="176"/>
    </row>
    <row r="5" spans="1:11" ht="61.5" customHeight="1">
      <c r="A5" s="177" t="s">
        <v>115</v>
      </c>
      <c r="B5" s="177"/>
      <c r="C5" s="177"/>
      <c r="D5" s="177"/>
      <c r="E5" s="177"/>
      <c r="F5" s="177"/>
    </row>
    <row r="6" spans="1:11" ht="30.75" customHeight="1">
      <c r="A6" s="179" t="s">
        <v>79</v>
      </c>
      <c r="B6" s="179"/>
      <c r="C6" s="179"/>
      <c r="D6" s="179"/>
      <c r="E6" s="179"/>
      <c r="F6" s="179"/>
    </row>
    <row r="7" spans="1:11">
      <c r="A7" s="178" t="s">
        <v>98</v>
      </c>
      <c r="B7" s="178"/>
      <c r="C7" s="178"/>
      <c r="D7" s="178"/>
      <c r="E7" s="178"/>
      <c r="F7" s="178"/>
    </row>
    <row r="8" spans="1:11">
      <c r="A8" s="63"/>
      <c r="B8" s="63"/>
      <c r="C8" s="63"/>
      <c r="D8" s="63"/>
      <c r="E8" s="63"/>
      <c r="F8" s="70"/>
    </row>
    <row r="9" spans="1:11" ht="27.75" customHeight="1">
      <c r="A9" s="49"/>
      <c r="B9" s="49"/>
      <c r="C9" s="49"/>
      <c r="D9" s="49"/>
      <c r="E9" s="49"/>
      <c r="H9" s="11"/>
      <c r="I9" s="11"/>
      <c r="J9" s="51"/>
      <c r="K9" s="52"/>
    </row>
    <row r="10" spans="1:11">
      <c r="A10" s="53" t="s">
        <v>69</v>
      </c>
      <c r="B10" s="46" t="s">
        <v>70</v>
      </c>
      <c r="C10" s="89"/>
      <c r="D10" s="89"/>
      <c r="E10" s="89"/>
      <c r="F10" s="72"/>
    </row>
    <row r="11" spans="1:11" ht="21" customHeight="1">
      <c r="A11" s="61" t="s">
        <v>72</v>
      </c>
      <c r="B11" s="62" t="s">
        <v>73</v>
      </c>
      <c r="C11" s="90"/>
      <c r="D11" s="90"/>
      <c r="E11" s="90"/>
      <c r="F11" s="72"/>
    </row>
    <row r="12" spans="1:11" ht="24" customHeight="1">
      <c r="A12" s="90"/>
      <c r="B12" s="90"/>
      <c r="C12" s="90"/>
      <c r="D12" s="90"/>
      <c r="E12" s="90"/>
      <c r="F12" s="72"/>
    </row>
    <row r="13" spans="1:11">
      <c r="F13" s="71"/>
    </row>
    <row r="14" spans="1:11" ht="41.25" customHeight="1">
      <c r="A14" s="48" t="s">
        <v>36</v>
      </c>
      <c r="B14" s="48" t="s">
        <v>72</v>
      </c>
      <c r="C14" s="184" t="str">
        <f>'1'!D7</f>
        <v>Ցուցանիշների փոփոխությունները ավելացումները նշված են դրական նշանով, իսկ նվազեցումները՝ փակագծերում</v>
      </c>
      <c r="D14" s="185"/>
      <c r="E14" s="185"/>
      <c r="F14" s="186"/>
    </row>
    <row r="15" spans="1:11" ht="24.75" customHeight="1">
      <c r="A15" s="48" t="s">
        <v>32</v>
      </c>
      <c r="B15" s="48" t="s">
        <v>77</v>
      </c>
      <c r="C15" s="115" t="str">
        <f>'1'!D8</f>
        <v>Առաջին եռամսյակ</v>
      </c>
      <c r="D15" s="115" t="str">
        <f>'1'!E8</f>
        <v>Առաջին կիսամյակ</v>
      </c>
      <c r="E15" s="115" t="str">
        <f>'1'!F8</f>
        <v>Ինն ամիս</v>
      </c>
      <c r="F15" s="115" t="str">
        <f>'1'!G8</f>
        <v>Տարի</v>
      </c>
    </row>
    <row r="16" spans="1:11" ht="30" customHeight="1">
      <c r="A16" s="48" t="s">
        <v>33</v>
      </c>
      <c r="B16" s="54" t="s">
        <v>82</v>
      </c>
      <c r="C16" s="98"/>
      <c r="D16" s="98"/>
      <c r="E16" s="98"/>
      <c r="F16" s="187"/>
    </row>
    <row r="17" spans="1:11" ht="34.5">
      <c r="A17" s="48" t="s">
        <v>34</v>
      </c>
      <c r="B17" s="54" t="s">
        <v>83</v>
      </c>
      <c r="C17" s="96"/>
      <c r="D17" s="96"/>
      <c r="E17" s="96"/>
      <c r="F17" s="188"/>
    </row>
    <row r="18" spans="1:11" ht="17.25" customHeight="1">
      <c r="A18" s="48" t="s">
        <v>28</v>
      </c>
      <c r="B18" s="50" t="s">
        <v>24</v>
      </c>
      <c r="C18" s="91"/>
      <c r="D18" s="91"/>
      <c r="E18" s="91"/>
      <c r="F18" s="188"/>
    </row>
    <row r="19" spans="1:11" ht="34.5">
      <c r="A19" s="48" t="s">
        <v>15</v>
      </c>
      <c r="B19" s="47" t="s">
        <v>85</v>
      </c>
      <c r="C19" s="97"/>
      <c r="D19" s="97"/>
      <c r="E19" s="97"/>
      <c r="F19" s="189"/>
    </row>
    <row r="20" spans="1:11" ht="17.25" customHeight="1">
      <c r="A20" s="191" t="s">
        <v>38</v>
      </c>
      <c r="B20" s="192"/>
      <c r="C20" s="106"/>
      <c r="D20" s="106"/>
      <c r="E20" s="106"/>
      <c r="F20" s="73"/>
    </row>
    <row r="21" spans="1:11">
      <c r="A21" s="86" t="s">
        <v>86</v>
      </c>
      <c r="B21" s="86"/>
      <c r="C21" s="78">
        <f t="shared" ref="C21:E21" si="0">SUM(C22:C24)</f>
        <v>1945</v>
      </c>
      <c r="D21" s="78">
        <f t="shared" si="0"/>
        <v>1945</v>
      </c>
      <c r="E21" s="78">
        <f t="shared" si="0"/>
        <v>1945</v>
      </c>
      <c r="F21" s="78">
        <f>SUM(F22:F24)</f>
        <v>0</v>
      </c>
      <c r="G21" s="76"/>
    </row>
    <row r="22" spans="1:11" ht="34.5">
      <c r="A22" s="107" t="s">
        <v>87</v>
      </c>
      <c r="B22" s="108"/>
      <c r="C22" s="77">
        <v>1050</v>
      </c>
      <c r="D22" s="77">
        <f>SUM(C22)</f>
        <v>1050</v>
      </c>
      <c r="E22" s="77">
        <f>SUM(D22)</f>
        <v>1050</v>
      </c>
      <c r="F22" s="117">
        <v>0</v>
      </c>
      <c r="G22" s="138">
        <f>300000</f>
        <v>300000</v>
      </c>
      <c r="H22" s="139">
        <f>SUM(C22*G22)/1000</f>
        <v>315000</v>
      </c>
      <c r="J22" s="10"/>
    </row>
    <row r="23" spans="1:11" ht="34.5">
      <c r="A23" s="107" t="s">
        <v>88</v>
      </c>
      <c r="B23" s="108"/>
      <c r="C23" s="77">
        <v>815</v>
      </c>
      <c r="D23" s="77">
        <f t="shared" ref="D23:E24" si="1">SUM(C23)</f>
        <v>815</v>
      </c>
      <c r="E23" s="77">
        <f t="shared" si="1"/>
        <v>815</v>
      </c>
      <c r="F23" s="117">
        <v>0</v>
      </c>
      <c r="G23" s="138">
        <f>1000000</f>
        <v>1000000</v>
      </c>
      <c r="H23" s="139">
        <f t="shared" ref="H23:H24" si="2">SUM(C23*G23)/1000</f>
        <v>815000</v>
      </c>
      <c r="J23" s="10"/>
    </row>
    <row r="24" spans="1:11" ht="34.5">
      <c r="A24" s="107" t="s">
        <v>89</v>
      </c>
      <c r="B24" s="108"/>
      <c r="C24" s="77">
        <v>80</v>
      </c>
      <c r="D24" s="77">
        <f t="shared" si="1"/>
        <v>80</v>
      </c>
      <c r="E24" s="77">
        <f t="shared" si="1"/>
        <v>80</v>
      </c>
      <c r="F24" s="141">
        <f>F25/G24/12*1000</f>
        <v>0</v>
      </c>
      <c r="G24" s="138">
        <f>1500000</f>
        <v>1500000</v>
      </c>
      <c r="H24" s="139">
        <f t="shared" si="2"/>
        <v>120000</v>
      </c>
      <c r="J24" s="10"/>
      <c r="K24" s="55"/>
    </row>
    <row r="25" spans="1:11" ht="26.25" customHeight="1">
      <c r="A25" s="180" t="s">
        <v>35</v>
      </c>
      <c r="B25" s="181"/>
      <c r="C25" s="64">
        <f>'1'!D18</f>
        <v>1250000</v>
      </c>
      <c r="D25" s="64">
        <f>'1'!E18</f>
        <v>1250000</v>
      </c>
      <c r="E25" s="64">
        <f>'1'!F18</f>
        <v>1250000</v>
      </c>
      <c r="F25" s="142">
        <f>'1'!G18</f>
        <v>0</v>
      </c>
      <c r="G25" s="80"/>
      <c r="H25" s="139">
        <f>SUM(H22:H24)</f>
        <v>1250000</v>
      </c>
      <c r="K25" s="55"/>
    </row>
    <row r="26" spans="1:11">
      <c r="A26" s="57"/>
      <c r="B26" s="57"/>
      <c r="C26" s="57"/>
      <c r="D26" s="57"/>
      <c r="E26" s="57"/>
      <c r="F26" s="68"/>
      <c r="G26" s="56"/>
      <c r="K26" s="55"/>
    </row>
    <row r="27" spans="1:11" ht="17.25" customHeight="1">
      <c r="A27" s="49"/>
      <c r="B27" s="49"/>
      <c r="C27" s="49"/>
      <c r="D27" s="49"/>
      <c r="E27" s="49"/>
      <c r="F27" s="71"/>
      <c r="K27" s="55"/>
    </row>
    <row r="28" spans="1:11" ht="17.25" customHeight="1">
      <c r="A28" s="49"/>
      <c r="B28" s="49"/>
      <c r="C28" s="49"/>
      <c r="D28" s="49"/>
      <c r="E28" s="49"/>
      <c r="F28" s="71"/>
    </row>
    <row r="29" spans="1:11" ht="17.25" customHeight="1">
      <c r="A29" s="58" t="s">
        <v>69</v>
      </c>
      <c r="B29" s="58" t="s">
        <v>70</v>
      </c>
      <c r="C29" s="100"/>
      <c r="D29" s="100"/>
      <c r="E29" s="100"/>
      <c r="F29" s="71"/>
      <c r="I29" s="51"/>
    </row>
    <row r="30" spans="1:11" ht="23.25" customHeight="1">
      <c r="A30" s="60" t="s">
        <v>74</v>
      </c>
      <c r="B30" s="60" t="s">
        <v>75</v>
      </c>
      <c r="F30" s="1"/>
    </row>
    <row r="31" spans="1:11" ht="16.5" customHeight="1">
      <c r="A31" s="195" t="s">
        <v>71</v>
      </c>
      <c r="B31" s="195"/>
      <c r="F31" s="1"/>
    </row>
    <row r="32" spans="1:11" ht="17.25" customHeight="1">
      <c r="A32" s="59"/>
      <c r="B32" s="59"/>
      <c r="F32" s="1"/>
    </row>
    <row r="33" spans="1:7" ht="26.25" customHeight="1">
      <c r="A33" s="57"/>
      <c r="B33" s="57"/>
      <c r="C33" s="57"/>
      <c r="D33" s="57"/>
      <c r="E33" s="57"/>
      <c r="F33" s="68"/>
    </row>
    <row r="34" spans="1:7" ht="46.5" customHeight="1">
      <c r="A34" s="111" t="s">
        <v>36</v>
      </c>
      <c r="B34" s="113" t="s">
        <v>74</v>
      </c>
      <c r="C34" s="184" t="str">
        <f>'1'!D7</f>
        <v>Ցուցանիշների փոփոխությունները ավելացումները նշված են դրական նշանով, իսկ նվազեցումները՝ փակագծերում</v>
      </c>
      <c r="D34" s="185"/>
      <c r="E34" s="185"/>
      <c r="F34" s="186"/>
    </row>
    <row r="35" spans="1:7" ht="40.5" customHeight="1">
      <c r="A35" s="111" t="s">
        <v>32</v>
      </c>
      <c r="B35" s="113">
        <v>12003</v>
      </c>
      <c r="C35" s="115" t="str">
        <f>'1'!D8</f>
        <v>Առաջին եռամսյակ</v>
      </c>
      <c r="D35" s="115" t="str">
        <f>'1'!E8</f>
        <v>Առաջին կիսամյակ</v>
      </c>
      <c r="E35" s="115" t="str">
        <f>'1'!F8</f>
        <v>Ինն ամիս</v>
      </c>
      <c r="F35" s="115" t="str">
        <f>'1'!G8</f>
        <v>Տարի</v>
      </c>
    </row>
    <row r="36" spans="1:7" ht="17.25" customHeight="1">
      <c r="A36" s="111" t="s">
        <v>33</v>
      </c>
      <c r="B36" s="109" t="s">
        <v>103</v>
      </c>
      <c r="C36" s="93"/>
      <c r="D36" s="93"/>
      <c r="E36" s="93"/>
      <c r="F36" s="187"/>
    </row>
    <row r="37" spans="1:7" ht="26.25" customHeight="1">
      <c r="A37" s="111" t="s">
        <v>34</v>
      </c>
      <c r="B37" s="109" t="s">
        <v>104</v>
      </c>
      <c r="C37" s="94"/>
      <c r="D37" s="94"/>
      <c r="E37" s="94"/>
      <c r="F37" s="188"/>
    </row>
    <row r="38" spans="1:7" ht="26.25" customHeight="1">
      <c r="A38" s="111" t="s">
        <v>28</v>
      </c>
      <c r="B38" s="109" t="s">
        <v>24</v>
      </c>
      <c r="C38" s="94"/>
      <c r="D38" s="94"/>
      <c r="E38" s="94"/>
      <c r="F38" s="188"/>
    </row>
    <row r="39" spans="1:7" ht="86.25">
      <c r="A39" s="111" t="s">
        <v>15</v>
      </c>
      <c r="B39" s="109" t="s">
        <v>105</v>
      </c>
      <c r="C39" s="95"/>
      <c r="D39" s="95"/>
      <c r="E39" s="95"/>
      <c r="F39" s="189"/>
    </row>
    <row r="40" spans="1:7" ht="26.25" customHeight="1">
      <c r="A40" s="196" t="s">
        <v>38</v>
      </c>
      <c r="B40" s="196"/>
      <c r="C40" s="112"/>
      <c r="D40" s="112"/>
      <c r="E40" s="112"/>
      <c r="F40" s="73"/>
    </row>
    <row r="41" spans="1:7">
      <c r="A41" s="197" t="s">
        <v>90</v>
      </c>
      <c r="B41" s="197"/>
      <c r="C41" s="77">
        <f>C42/G41/3*1000</f>
        <v>-11108.046822332539</v>
      </c>
      <c r="D41" s="77">
        <f>D42/G41/3*1000</f>
        <v>-11108.046822332539</v>
      </c>
      <c r="E41" s="77">
        <f>E42/G41/3*1000</f>
        <v>-11108.046822332539</v>
      </c>
      <c r="F41" s="141">
        <f>F42/G41/12*1000</f>
        <v>0</v>
      </c>
      <c r="G41" s="79">
        <v>43512</v>
      </c>
    </row>
    <row r="42" spans="1:7" ht="26.25" customHeight="1">
      <c r="A42" s="190" t="s">
        <v>35</v>
      </c>
      <c r="B42" s="190"/>
      <c r="C42" s="64">
        <f>'1'!D31</f>
        <v>-1450000</v>
      </c>
      <c r="D42" s="64">
        <f>'1'!E31</f>
        <v>-1450000</v>
      </c>
      <c r="E42" s="64">
        <f>'1'!F31</f>
        <v>-1450000</v>
      </c>
      <c r="F42" s="142">
        <f>'1'!G31</f>
        <v>0</v>
      </c>
    </row>
    <row r="43" spans="1:7" ht="26.25" customHeight="1">
      <c r="A43" s="57"/>
      <c r="B43" s="57"/>
      <c r="C43" s="57"/>
      <c r="D43" s="57"/>
      <c r="E43" s="57"/>
      <c r="F43" s="68"/>
    </row>
    <row r="44" spans="1:7" ht="26.25" customHeight="1">
      <c r="A44" s="49"/>
      <c r="B44" s="49"/>
      <c r="C44" s="49"/>
      <c r="D44" s="49"/>
      <c r="E44" s="49"/>
      <c r="F44" s="71"/>
    </row>
    <row r="45" spans="1:7" ht="26.25" customHeight="1">
      <c r="A45" s="58" t="s">
        <v>69</v>
      </c>
      <c r="B45" s="58" t="s">
        <v>70</v>
      </c>
      <c r="C45" s="100"/>
      <c r="D45" s="100"/>
      <c r="E45" s="100"/>
      <c r="F45" s="71"/>
    </row>
    <row r="46" spans="1:7">
      <c r="A46" s="66" t="s">
        <v>37</v>
      </c>
      <c r="B46" s="60" t="s">
        <v>76</v>
      </c>
      <c r="C46" s="99"/>
      <c r="D46" s="99"/>
      <c r="E46" s="99"/>
    </row>
    <row r="47" spans="1:7">
      <c r="A47" s="182" t="s">
        <v>71</v>
      </c>
      <c r="B47" s="183"/>
      <c r="C47" s="92"/>
      <c r="D47" s="92"/>
      <c r="E47" s="92"/>
    </row>
    <row r="48" spans="1:7">
      <c r="A48" s="49"/>
      <c r="B48" s="49"/>
      <c r="C48" s="49"/>
      <c r="D48" s="49"/>
      <c r="E48" s="49"/>
    </row>
    <row r="49" spans="1:7" ht="17.25" customHeight="1">
      <c r="A49" s="114" t="s">
        <v>36</v>
      </c>
      <c r="B49" s="114" t="s">
        <v>37</v>
      </c>
      <c r="C49" s="184" t="str">
        <f>'1'!D7</f>
        <v>Ցուցանիշների փոփոխությունները ավելացումները նշված են դրական նշանով, իսկ նվազեցումները՝ փակագծերում</v>
      </c>
      <c r="D49" s="185"/>
      <c r="E49" s="185"/>
      <c r="F49" s="186"/>
    </row>
    <row r="50" spans="1:7" ht="34.5">
      <c r="A50" s="114" t="s">
        <v>32</v>
      </c>
      <c r="B50" s="114" t="s">
        <v>77</v>
      </c>
      <c r="C50" s="115" t="str">
        <f>'1'!D8</f>
        <v>Առաջին եռամսյակ</v>
      </c>
      <c r="D50" s="115" t="str">
        <f>'1'!E8</f>
        <v>Առաջին կիսամյակ</v>
      </c>
      <c r="E50" s="115" t="str">
        <f>'1'!F8</f>
        <v>Ինն ամիս</v>
      </c>
      <c r="F50" s="115" t="str">
        <f>'1'!G8</f>
        <v>Տարի</v>
      </c>
    </row>
    <row r="51" spans="1:7" ht="33.75" customHeight="1">
      <c r="A51" s="114" t="s">
        <v>33</v>
      </c>
      <c r="B51" s="114" t="s">
        <v>94</v>
      </c>
      <c r="C51" s="101"/>
      <c r="D51" s="101"/>
      <c r="E51" s="101"/>
      <c r="F51" s="187"/>
    </row>
    <row r="52" spans="1:7" ht="69">
      <c r="A52" s="114" t="s">
        <v>34</v>
      </c>
      <c r="B52" s="114" t="s">
        <v>95</v>
      </c>
      <c r="C52" s="102"/>
      <c r="D52" s="102"/>
      <c r="E52" s="102"/>
      <c r="F52" s="188"/>
    </row>
    <row r="53" spans="1:7">
      <c r="A53" s="114" t="s">
        <v>28</v>
      </c>
      <c r="B53" s="114" t="s">
        <v>24</v>
      </c>
      <c r="C53" s="102"/>
      <c r="D53" s="102"/>
      <c r="E53" s="102"/>
      <c r="F53" s="188"/>
    </row>
    <row r="54" spans="1:7" ht="51.75">
      <c r="A54" s="114" t="s">
        <v>15</v>
      </c>
      <c r="B54" s="114" t="s">
        <v>96</v>
      </c>
      <c r="C54" s="22"/>
      <c r="D54" s="22"/>
      <c r="E54" s="22"/>
      <c r="F54" s="189"/>
    </row>
    <row r="55" spans="1:7">
      <c r="A55" s="193" t="s">
        <v>38</v>
      </c>
      <c r="B55" s="194"/>
      <c r="C55" s="110"/>
      <c r="D55" s="110"/>
      <c r="E55" s="110"/>
      <c r="F55" s="73"/>
    </row>
    <row r="56" spans="1:7">
      <c r="A56" s="119" t="s">
        <v>97</v>
      </c>
      <c r="B56" s="120"/>
      <c r="C56" s="144">
        <f>C57/G56*1000</f>
        <v>1000</v>
      </c>
      <c r="D56" s="77">
        <f>D57/G56*1000</f>
        <v>1000</v>
      </c>
      <c r="E56" s="77">
        <f>E57/G56*1000</f>
        <v>1000</v>
      </c>
      <c r="F56" s="141">
        <f>F57/G56*1000</f>
        <v>0</v>
      </c>
      <c r="G56" s="76">
        <v>200000</v>
      </c>
    </row>
    <row r="57" spans="1:7">
      <c r="A57" s="182" t="s">
        <v>35</v>
      </c>
      <c r="B57" s="183"/>
      <c r="C57" s="118">
        <f>'1'!D44</f>
        <v>200000</v>
      </c>
      <c r="D57" s="74">
        <f>'1'!E44</f>
        <v>200000</v>
      </c>
      <c r="E57" s="74">
        <f>'1'!F44</f>
        <v>200000</v>
      </c>
      <c r="F57" s="143">
        <f>'1'!G44</f>
        <v>0</v>
      </c>
    </row>
    <row r="58" spans="1:7" ht="21.75" customHeight="1">
      <c r="A58" s="28"/>
      <c r="B58" s="28"/>
      <c r="C58" s="28"/>
      <c r="D58" s="28"/>
      <c r="E58" s="28"/>
      <c r="F58" s="75"/>
    </row>
    <row r="59" spans="1:7">
      <c r="A59" s="49"/>
      <c r="B59" s="49"/>
      <c r="C59" s="49"/>
      <c r="D59" s="49"/>
      <c r="E59" s="49"/>
      <c r="F59" s="67"/>
    </row>
    <row r="60" spans="1:7" ht="17.25" customHeight="1">
      <c r="A60" s="49"/>
      <c r="B60" s="49"/>
      <c r="C60" s="49"/>
      <c r="D60" s="49"/>
      <c r="E60" s="49"/>
      <c r="F60" s="67"/>
    </row>
    <row r="61" spans="1:7">
      <c r="A61" s="49"/>
      <c r="B61" s="49"/>
      <c r="C61" s="49"/>
      <c r="D61" s="49"/>
      <c r="E61" s="49"/>
      <c r="F61" s="67"/>
    </row>
    <row r="62" spans="1:7" ht="21" customHeight="1">
      <c r="A62" s="49"/>
      <c r="B62" s="49"/>
      <c r="C62" s="49"/>
      <c r="D62" s="49"/>
      <c r="E62" s="49"/>
    </row>
    <row r="63" spans="1:7">
      <c r="A63" s="49"/>
      <c r="B63" s="49"/>
      <c r="C63" s="49"/>
      <c r="D63" s="49"/>
      <c r="E63" s="49"/>
    </row>
    <row r="64" spans="1:7">
      <c r="A64" s="49"/>
      <c r="B64" s="49"/>
      <c r="C64" s="49"/>
      <c r="D64" s="49"/>
      <c r="E64" s="49"/>
    </row>
    <row r="65" spans="1:6">
      <c r="A65" s="49"/>
      <c r="B65" s="49"/>
      <c r="C65" s="49"/>
      <c r="D65" s="49"/>
      <c r="E65" s="49"/>
    </row>
    <row r="66" spans="1:6">
      <c r="A66" s="49"/>
      <c r="B66" s="49"/>
      <c r="C66" s="49"/>
      <c r="D66" s="49"/>
      <c r="E66" s="49"/>
      <c r="F66" s="71"/>
    </row>
    <row r="67" spans="1:6">
      <c r="A67" s="49"/>
      <c r="B67" s="49"/>
      <c r="C67" s="49"/>
      <c r="D67" s="49"/>
      <c r="E67" s="49"/>
      <c r="F67" s="71"/>
    </row>
    <row r="68" spans="1:6">
      <c r="A68" s="49"/>
      <c r="B68" s="49"/>
      <c r="C68" s="49"/>
      <c r="D68" s="49"/>
      <c r="E68" s="49"/>
      <c r="F68" s="71"/>
    </row>
    <row r="69" spans="1:6">
      <c r="A69" s="49"/>
      <c r="B69" s="49"/>
      <c r="C69" s="49"/>
      <c r="D69" s="49"/>
      <c r="E69" s="49"/>
      <c r="F69" s="71"/>
    </row>
    <row r="70" spans="1:6">
      <c r="A70" s="49"/>
      <c r="B70" s="49"/>
      <c r="C70" s="49"/>
      <c r="D70" s="49"/>
      <c r="E70" s="49"/>
      <c r="F70" s="71"/>
    </row>
    <row r="71" spans="1:6">
      <c r="A71" s="49"/>
      <c r="B71" s="49"/>
      <c r="C71" s="49"/>
      <c r="D71" s="49"/>
      <c r="E71" s="49"/>
      <c r="F71" s="71"/>
    </row>
    <row r="72" spans="1:6">
      <c r="A72" s="49"/>
      <c r="B72" s="49"/>
      <c r="C72" s="49"/>
      <c r="D72" s="49"/>
      <c r="E72" s="49"/>
      <c r="F72" s="71"/>
    </row>
    <row r="73" spans="1:6">
      <c r="A73" s="49"/>
      <c r="B73" s="49"/>
      <c r="C73" s="49"/>
      <c r="D73" s="49"/>
      <c r="E73" s="49"/>
      <c r="F73" s="71"/>
    </row>
    <row r="74" spans="1:6">
      <c r="A74" s="49"/>
      <c r="B74" s="49"/>
      <c r="C74" s="49"/>
      <c r="D74" s="49"/>
      <c r="E74" s="49"/>
      <c r="F74" s="71"/>
    </row>
    <row r="75" spans="1:6">
      <c r="A75" s="49"/>
      <c r="B75" s="49"/>
      <c r="C75" s="49"/>
      <c r="D75" s="49"/>
      <c r="E75" s="49"/>
      <c r="F75" s="71"/>
    </row>
    <row r="76" spans="1:6">
      <c r="A76" s="49"/>
      <c r="B76" s="49"/>
      <c r="C76" s="49"/>
      <c r="D76" s="49"/>
      <c r="E76" s="49"/>
      <c r="F76" s="71"/>
    </row>
    <row r="77" spans="1:6">
      <c r="A77" s="49"/>
      <c r="B77" s="49"/>
      <c r="C77" s="49"/>
      <c r="D77" s="49"/>
      <c r="E77" s="49"/>
      <c r="F77" s="71"/>
    </row>
    <row r="78" spans="1:6">
      <c r="A78" s="49"/>
      <c r="B78" s="49"/>
      <c r="C78" s="49"/>
      <c r="D78" s="49"/>
      <c r="E78" s="49"/>
      <c r="F78" s="71"/>
    </row>
    <row r="79" spans="1:6">
      <c r="A79" s="49"/>
      <c r="B79" s="49"/>
      <c r="C79" s="49"/>
      <c r="D79" s="49"/>
      <c r="E79" s="49"/>
      <c r="F79" s="71"/>
    </row>
    <row r="80" spans="1:6">
      <c r="A80" s="49"/>
      <c r="B80" s="49"/>
      <c r="C80" s="49"/>
      <c r="D80" s="49"/>
      <c r="E80" s="49"/>
      <c r="F80" s="71"/>
    </row>
    <row r="81" spans="1:6">
      <c r="A81" s="49"/>
      <c r="B81" s="49"/>
      <c r="C81" s="49"/>
      <c r="D81" s="49"/>
      <c r="E81" s="49"/>
      <c r="F81" s="71"/>
    </row>
    <row r="82" spans="1:6">
      <c r="A82" s="49"/>
      <c r="B82" s="49"/>
      <c r="C82" s="49"/>
      <c r="D82" s="49"/>
      <c r="E82" s="49"/>
      <c r="F82" s="71"/>
    </row>
    <row r="83" spans="1:6">
      <c r="A83" s="49"/>
      <c r="B83" s="49"/>
      <c r="C83" s="49"/>
      <c r="D83" s="49"/>
      <c r="E83" s="49"/>
      <c r="F83" s="71"/>
    </row>
    <row r="84" spans="1:6">
      <c r="A84" s="49"/>
      <c r="B84" s="49"/>
      <c r="C84" s="49"/>
      <c r="D84" s="49"/>
      <c r="E84" s="49"/>
      <c r="F84" s="71"/>
    </row>
    <row r="85" spans="1:6">
      <c r="A85" s="49"/>
      <c r="B85" s="49"/>
      <c r="C85" s="49"/>
      <c r="D85" s="49"/>
      <c r="E85" s="49"/>
      <c r="F85" s="71"/>
    </row>
    <row r="86" spans="1:6">
      <c r="A86" s="49"/>
      <c r="B86" s="49"/>
      <c r="C86" s="49"/>
      <c r="D86" s="49"/>
      <c r="E86" s="49"/>
      <c r="F86" s="71"/>
    </row>
    <row r="87" spans="1:6">
      <c r="A87" s="49"/>
      <c r="B87" s="49"/>
      <c r="C87" s="49"/>
      <c r="D87" s="49"/>
      <c r="E87" s="49"/>
      <c r="F87" s="71"/>
    </row>
    <row r="88" spans="1:6">
      <c r="A88" s="49"/>
      <c r="B88" s="49"/>
      <c r="C88" s="49"/>
      <c r="D88" s="49"/>
      <c r="E88" s="49"/>
      <c r="F88" s="71"/>
    </row>
    <row r="89" spans="1:6">
      <c r="A89" s="49"/>
      <c r="B89" s="49"/>
      <c r="C89" s="49"/>
      <c r="D89" s="49"/>
      <c r="E89" s="49"/>
      <c r="F89" s="71"/>
    </row>
    <row r="90" spans="1:6">
      <c r="A90" s="49"/>
      <c r="B90" s="49"/>
      <c r="C90" s="49"/>
      <c r="D90" s="49"/>
      <c r="E90" s="49"/>
      <c r="F90" s="71"/>
    </row>
    <row r="91" spans="1:6">
      <c r="A91" s="49"/>
      <c r="B91" s="49"/>
      <c r="C91" s="49"/>
      <c r="D91" s="49"/>
      <c r="E91" s="49"/>
      <c r="F91" s="71"/>
    </row>
    <row r="92" spans="1:6">
      <c r="A92" s="49"/>
      <c r="B92" s="49"/>
      <c r="C92" s="49"/>
      <c r="D92" s="49"/>
      <c r="E92" s="49"/>
      <c r="F92" s="71"/>
    </row>
    <row r="93" spans="1:6">
      <c r="A93" s="49"/>
      <c r="B93" s="49"/>
      <c r="C93" s="49"/>
      <c r="D93" s="49"/>
      <c r="E93" s="49"/>
      <c r="F93" s="71"/>
    </row>
    <row r="94" spans="1:6">
      <c r="A94" s="49"/>
      <c r="B94" s="49"/>
      <c r="C94" s="49"/>
      <c r="D94" s="49"/>
      <c r="E94" s="49"/>
      <c r="F94" s="71"/>
    </row>
    <row r="95" spans="1:6">
      <c r="A95" s="49"/>
      <c r="B95" s="49"/>
      <c r="C95" s="49"/>
      <c r="D95" s="49"/>
      <c r="E95" s="49"/>
      <c r="F95" s="71"/>
    </row>
    <row r="96" spans="1:6">
      <c r="A96" s="49"/>
      <c r="B96" s="49"/>
      <c r="C96" s="49"/>
      <c r="D96" s="49"/>
      <c r="E96" s="49"/>
      <c r="F96" s="71"/>
    </row>
    <row r="97" spans="6:6">
      <c r="F97" s="71"/>
    </row>
    <row r="98" spans="6:6">
      <c r="F98" s="71"/>
    </row>
    <row r="99" spans="6:6">
      <c r="F99" s="71"/>
    </row>
    <row r="100" spans="6:6">
      <c r="F100" s="71"/>
    </row>
    <row r="101" spans="6:6">
      <c r="F101" s="71"/>
    </row>
    <row r="102" spans="6:6">
      <c r="F102" s="71"/>
    </row>
    <row r="103" spans="6:6">
      <c r="F103" s="71"/>
    </row>
    <row r="104" spans="6:6">
      <c r="F104" s="71"/>
    </row>
    <row r="105" spans="6:6">
      <c r="F105" s="71"/>
    </row>
    <row r="106" spans="6:6">
      <c r="F106" s="71"/>
    </row>
    <row r="107" spans="6:6">
      <c r="F107" s="71"/>
    </row>
    <row r="108" spans="6:6">
      <c r="F108" s="71"/>
    </row>
    <row r="109" spans="6:6">
      <c r="F109" s="71"/>
    </row>
    <row r="110" spans="6:6">
      <c r="F110" s="71"/>
    </row>
    <row r="111" spans="6:6">
      <c r="F111" s="71"/>
    </row>
    <row r="112" spans="6:6">
      <c r="F112" s="71"/>
    </row>
  </sheetData>
  <sortState ref="A17:K22">
    <sortCondition ref="F12"/>
  </sortState>
  <mergeCells count="19">
    <mergeCell ref="A47:B47"/>
    <mergeCell ref="C14:F14"/>
    <mergeCell ref="F16:F19"/>
    <mergeCell ref="A57:B57"/>
    <mergeCell ref="A42:B42"/>
    <mergeCell ref="A20:B20"/>
    <mergeCell ref="A55:B55"/>
    <mergeCell ref="A31:B31"/>
    <mergeCell ref="A40:B40"/>
    <mergeCell ref="A41:B41"/>
    <mergeCell ref="C49:F49"/>
    <mergeCell ref="F51:F54"/>
    <mergeCell ref="C34:F34"/>
    <mergeCell ref="F36:F39"/>
    <mergeCell ref="A4:F4"/>
    <mergeCell ref="A5:F5"/>
    <mergeCell ref="A7:F7"/>
    <mergeCell ref="A6:F6"/>
    <mergeCell ref="A25:B25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"/>
  <sheetViews>
    <sheetView tabSelected="1" topLeftCell="A25" zoomScaleNormal="100" workbookViewId="0">
      <selection activeCell="M35" sqref="M35"/>
    </sheetView>
  </sheetViews>
  <sheetFormatPr defaultRowHeight="17.25"/>
  <cols>
    <col min="1" max="1" width="50.42578125" style="1" customWidth="1"/>
    <col min="2" max="2" width="72" style="1" customWidth="1"/>
    <col min="3" max="5" width="17.85546875" style="1" customWidth="1"/>
    <col min="6" max="6" width="17.85546875" style="69" customWidth="1"/>
    <col min="7" max="7" width="16.42578125" style="1" hidden="1" customWidth="1"/>
    <col min="8" max="8" width="7.85546875" style="1" customWidth="1"/>
    <col min="9" max="9" width="8.85546875" style="1" customWidth="1"/>
    <col min="10" max="10" width="6.7109375" style="1" customWidth="1"/>
    <col min="11" max="11" width="11" style="1" customWidth="1"/>
    <col min="12" max="12" width="9.5703125" style="1" customWidth="1"/>
    <col min="13" max="13" width="16.5703125" style="1" customWidth="1"/>
    <col min="14" max="14" width="10" style="1" customWidth="1"/>
    <col min="15" max="16384" width="9.140625" style="1"/>
  </cols>
  <sheetData>
    <row r="1" spans="1:11">
      <c r="A1" s="65"/>
      <c r="B1" s="65"/>
      <c r="C1" s="82"/>
      <c r="D1" s="82"/>
      <c r="E1" s="82"/>
      <c r="F1" s="69" t="s">
        <v>106</v>
      </c>
    </row>
    <row r="2" spans="1:11">
      <c r="A2" s="65"/>
      <c r="B2" s="65"/>
      <c r="C2" s="82"/>
      <c r="D2" s="82"/>
      <c r="E2" s="82"/>
      <c r="F2" s="69" t="s">
        <v>107</v>
      </c>
    </row>
    <row r="3" spans="1:11">
      <c r="A3" s="65"/>
      <c r="B3" s="65"/>
      <c r="C3" s="82"/>
      <c r="D3" s="82"/>
      <c r="E3" s="82"/>
      <c r="F3" s="69" t="s">
        <v>1</v>
      </c>
    </row>
    <row r="4" spans="1:11" ht="14.25" customHeight="1">
      <c r="A4" s="176" t="s">
        <v>78</v>
      </c>
      <c r="B4" s="176"/>
      <c r="C4" s="176"/>
      <c r="D4" s="176"/>
      <c r="E4" s="176"/>
      <c r="F4" s="176"/>
    </row>
    <row r="5" spans="1:11" ht="61.5" customHeight="1">
      <c r="A5" s="177" t="s">
        <v>116</v>
      </c>
      <c r="B5" s="177"/>
      <c r="C5" s="177"/>
      <c r="D5" s="177"/>
      <c r="E5" s="177"/>
      <c r="F5" s="177"/>
    </row>
    <row r="6" spans="1:11">
      <c r="A6" s="178" t="s">
        <v>19</v>
      </c>
      <c r="B6" s="178"/>
      <c r="C6" s="178"/>
      <c r="D6" s="178"/>
      <c r="E6" s="178"/>
      <c r="F6" s="178"/>
    </row>
    <row r="7" spans="1:11" s="49" customFormat="1" ht="20.25" customHeight="1">
      <c r="A7" s="198"/>
      <c r="B7" s="198"/>
      <c r="C7" s="198"/>
      <c r="D7" s="198"/>
      <c r="E7" s="198"/>
      <c r="F7" s="198"/>
    </row>
    <row r="8" spans="1:11">
      <c r="A8" s="198" t="s">
        <v>80</v>
      </c>
      <c r="B8" s="198"/>
      <c r="C8" s="198"/>
      <c r="D8" s="198"/>
      <c r="E8" s="198"/>
      <c r="F8" s="198"/>
    </row>
    <row r="9" spans="1:11" ht="27.75" customHeight="1">
      <c r="A9" s="49"/>
      <c r="B9" s="49"/>
      <c r="C9" s="49"/>
      <c r="D9" s="49"/>
      <c r="E9" s="49"/>
      <c r="H9" s="11"/>
      <c r="I9" s="11"/>
      <c r="J9" s="51"/>
      <c r="K9" s="52"/>
    </row>
    <row r="10" spans="1:11">
      <c r="A10" s="53" t="s">
        <v>69</v>
      </c>
      <c r="B10" s="46" t="s">
        <v>70</v>
      </c>
      <c r="C10" s="89"/>
      <c r="D10" s="89"/>
      <c r="E10" s="89"/>
      <c r="F10" s="72"/>
    </row>
    <row r="11" spans="1:11" ht="21" customHeight="1">
      <c r="A11" s="61" t="s">
        <v>72</v>
      </c>
      <c r="B11" s="62" t="s">
        <v>73</v>
      </c>
      <c r="C11" s="90"/>
      <c r="D11" s="90"/>
      <c r="E11" s="90"/>
      <c r="F11" s="72"/>
    </row>
    <row r="12" spans="1:11" ht="24" customHeight="1">
      <c r="A12" s="90"/>
      <c r="B12" s="90"/>
      <c r="C12" s="90"/>
      <c r="D12" s="90"/>
      <c r="E12" s="90"/>
      <c r="F12" s="72"/>
    </row>
    <row r="13" spans="1:11">
      <c r="F13" s="71"/>
    </row>
    <row r="14" spans="1:11" ht="41.25" customHeight="1">
      <c r="A14" s="48" t="s">
        <v>36</v>
      </c>
      <c r="B14" s="48" t="s">
        <v>72</v>
      </c>
      <c r="C14" s="184" t="str">
        <f>'1'!D7</f>
        <v>Ցուցանիշների փոփոխությունները ավելացումները նշված են դրական նշանով, իսկ նվազեցումները՝ փակագծերում</v>
      </c>
      <c r="D14" s="185"/>
      <c r="E14" s="185"/>
      <c r="F14" s="186"/>
    </row>
    <row r="15" spans="1:11" ht="42.75" customHeight="1">
      <c r="A15" s="48" t="s">
        <v>32</v>
      </c>
      <c r="B15" s="48" t="s">
        <v>77</v>
      </c>
      <c r="C15" s="115" t="str">
        <f>'1'!D8</f>
        <v>Առաջին եռամսյակ</v>
      </c>
      <c r="D15" s="115" t="str">
        <f>'1'!E8</f>
        <v>Առաջին կիսամյակ</v>
      </c>
      <c r="E15" s="115" t="str">
        <f>'1'!F8</f>
        <v>Ինն ամիս</v>
      </c>
      <c r="F15" s="115" t="str">
        <f>'1'!G8</f>
        <v>Տարի</v>
      </c>
    </row>
    <row r="16" spans="1:11" ht="30" customHeight="1">
      <c r="A16" s="48" t="s">
        <v>33</v>
      </c>
      <c r="B16" s="54" t="s">
        <v>82</v>
      </c>
      <c r="C16" s="98"/>
      <c r="D16" s="98"/>
      <c r="E16" s="98"/>
      <c r="F16" s="187"/>
    </row>
    <row r="17" spans="1:11" ht="34.5">
      <c r="A17" s="48" t="s">
        <v>34</v>
      </c>
      <c r="B17" s="54" t="s">
        <v>83</v>
      </c>
      <c r="C17" s="96"/>
      <c r="D17" s="96"/>
      <c r="E17" s="96"/>
      <c r="F17" s="188"/>
    </row>
    <row r="18" spans="1:11" ht="17.25" customHeight="1">
      <c r="A18" s="48" t="s">
        <v>28</v>
      </c>
      <c r="B18" s="50" t="s">
        <v>24</v>
      </c>
      <c r="C18" s="91"/>
      <c r="D18" s="91"/>
      <c r="E18" s="91"/>
      <c r="F18" s="188"/>
    </row>
    <row r="19" spans="1:11" ht="34.5">
      <c r="A19" s="48" t="s">
        <v>15</v>
      </c>
      <c r="B19" s="47" t="s">
        <v>85</v>
      </c>
      <c r="C19" s="97"/>
      <c r="D19" s="97"/>
      <c r="E19" s="97"/>
      <c r="F19" s="189"/>
    </row>
    <row r="20" spans="1:11" ht="17.25" customHeight="1">
      <c r="A20" s="191" t="s">
        <v>38</v>
      </c>
      <c r="B20" s="192"/>
      <c r="C20" s="125"/>
      <c r="D20" s="125"/>
      <c r="E20" s="125"/>
      <c r="F20" s="73"/>
    </row>
    <row r="21" spans="1:11">
      <c r="A21" s="86" t="s">
        <v>86</v>
      </c>
      <c r="B21" s="86"/>
      <c r="C21" s="78">
        <f t="shared" ref="C21:E21" si="0">SUM(C22:C24)</f>
        <v>1945</v>
      </c>
      <c r="D21" s="78">
        <f t="shared" si="0"/>
        <v>1945</v>
      </c>
      <c r="E21" s="78">
        <f t="shared" si="0"/>
        <v>1945</v>
      </c>
      <c r="F21" s="78">
        <f>SUM(F22:F24)</f>
        <v>0</v>
      </c>
      <c r="G21" s="76"/>
    </row>
    <row r="22" spans="1:11" ht="34.5">
      <c r="A22" s="127" t="s">
        <v>87</v>
      </c>
      <c r="B22" s="128"/>
      <c r="C22" s="140">
        <f>'3'!D22</f>
        <v>1050</v>
      </c>
      <c r="D22" s="77">
        <f>SUM(C22)</f>
        <v>1050</v>
      </c>
      <c r="E22" s="77">
        <f>SUM(D22)</f>
        <v>1050</v>
      </c>
      <c r="F22" s="117">
        <v>0</v>
      </c>
      <c r="G22" s="116"/>
      <c r="J22" s="10"/>
    </row>
    <row r="23" spans="1:11" ht="34.5">
      <c r="A23" s="127" t="s">
        <v>88</v>
      </c>
      <c r="B23" s="128"/>
      <c r="C23" s="140">
        <f>'3'!D23</f>
        <v>815</v>
      </c>
      <c r="D23" s="77">
        <f t="shared" ref="D23:E24" si="1">SUM(C23)</f>
        <v>815</v>
      </c>
      <c r="E23" s="77">
        <f t="shared" si="1"/>
        <v>815</v>
      </c>
      <c r="F23" s="117">
        <v>0</v>
      </c>
      <c r="G23" s="116"/>
      <c r="J23" s="10"/>
    </row>
    <row r="24" spans="1:11" ht="34.5">
      <c r="A24" s="127" t="s">
        <v>89</v>
      </c>
      <c r="B24" s="128"/>
      <c r="C24" s="140">
        <f>'3'!D24</f>
        <v>80</v>
      </c>
      <c r="D24" s="77">
        <f t="shared" si="1"/>
        <v>80</v>
      </c>
      <c r="E24" s="77">
        <f t="shared" si="1"/>
        <v>80</v>
      </c>
      <c r="F24" s="117">
        <v>0</v>
      </c>
      <c r="G24" s="116"/>
      <c r="J24" s="10"/>
      <c r="K24" s="55"/>
    </row>
    <row r="25" spans="1:11">
      <c r="A25" s="180" t="s">
        <v>35</v>
      </c>
      <c r="B25" s="181"/>
      <c r="C25" s="64">
        <f>'1'!D18</f>
        <v>1250000</v>
      </c>
      <c r="D25" s="64">
        <f>'1'!E18</f>
        <v>1250000</v>
      </c>
      <c r="E25" s="64">
        <f>'1'!F18</f>
        <v>1250000</v>
      </c>
      <c r="F25" s="142">
        <f>'1'!G18</f>
        <v>0</v>
      </c>
      <c r="G25" s="80"/>
      <c r="K25" s="55"/>
    </row>
    <row r="26" spans="1:11">
      <c r="A26" s="57"/>
      <c r="B26" s="57"/>
      <c r="C26" s="57"/>
      <c r="D26" s="57"/>
      <c r="E26" s="57"/>
      <c r="F26" s="68"/>
      <c r="G26" s="56"/>
      <c r="K26" s="55"/>
    </row>
    <row r="27" spans="1:11" ht="17.25" customHeight="1">
      <c r="A27" s="49"/>
      <c r="B27" s="49"/>
      <c r="C27" s="49"/>
      <c r="D27" s="49"/>
      <c r="E27" s="49"/>
      <c r="F27" s="71"/>
      <c r="K27" s="55"/>
    </row>
    <row r="28" spans="1:11" ht="17.25" customHeight="1">
      <c r="A28" s="49"/>
      <c r="B28" s="49"/>
      <c r="C28" s="49"/>
      <c r="D28" s="49"/>
      <c r="E28" s="49"/>
      <c r="F28" s="71"/>
    </row>
    <row r="29" spans="1:11" ht="17.25" customHeight="1">
      <c r="A29" s="58" t="s">
        <v>69</v>
      </c>
      <c r="B29" s="58" t="s">
        <v>70</v>
      </c>
      <c r="C29" s="100"/>
      <c r="D29" s="100"/>
      <c r="E29" s="100"/>
      <c r="F29" s="71"/>
      <c r="I29" s="51"/>
    </row>
    <row r="30" spans="1:11" ht="23.25" customHeight="1">
      <c r="A30" s="60" t="s">
        <v>74</v>
      </c>
      <c r="B30" s="60" t="s">
        <v>75</v>
      </c>
      <c r="F30" s="1"/>
    </row>
    <row r="31" spans="1:11" ht="16.5" customHeight="1">
      <c r="A31" s="195" t="s">
        <v>71</v>
      </c>
      <c r="B31" s="195"/>
      <c r="F31" s="1"/>
    </row>
    <row r="32" spans="1:11" ht="17.25" customHeight="1">
      <c r="A32" s="59"/>
      <c r="B32" s="59"/>
      <c r="F32" s="1"/>
    </row>
    <row r="33" spans="1:7" ht="26.25" customHeight="1">
      <c r="A33" s="57"/>
      <c r="B33" s="57"/>
      <c r="C33" s="57"/>
      <c r="D33" s="57"/>
      <c r="E33" s="57"/>
      <c r="F33" s="68"/>
    </row>
    <row r="34" spans="1:7" ht="41.25" customHeight="1">
      <c r="A34" s="121" t="s">
        <v>36</v>
      </c>
      <c r="B34" s="123" t="s">
        <v>74</v>
      </c>
      <c r="C34" s="184" t="str">
        <f>'1'!D7</f>
        <v>Ցուցանիշների փոփոխությունները ավելացումները նշված են դրական նշանով, իսկ նվազեցումները՝ փակագծերում</v>
      </c>
      <c r="D34" s="185"/>
      <c r="E34" s="185"/>
      <c r="F34" s="186"/>
    </row>
    <row r="35" spans="1:7" ht="41.25" customHeight="1">
      <c r="A35" s="121" t="s">
        <v>32</v>
      </c>
      <c r="B35" s="123">
        <v>12003</v>
      </c>
      <c r="C35" s="115" t="str">
        <f>'1'!D8</f>
        <v>Առաջին եռամսյակ</v>
      </c>
      <c r="D35" s="115" t="str">
        <f>'1'!E8</f>
        <v>Առաջին կիսամյակ</v>
      </c>
      <c r="E35" s="115" t="str">
        <f>'1'!F8</f>
        <v>Ինն ամիս</v>
      </c>
      <c r="F35" s="115" t="str">
        <f>'1'!G8</f>
        <v>Տարի</v>
      </c>
    </row>
    <row r="36" spans="1:7" ht="17.25" customHeight="1">
      <c r="A36" s="121" t="s">
        <v>33</v>
      </c>
      <c r="B36" s="126" t="s">
        <v>103</v>
      </c>
      <c r="C36" s="93"/>
      <c r="D36" s="93"/>
      <c r="E36" s="93"/>
      <c r="F36" s="187"/>
    </row>
    <row r="37" spans="1:7" ht="79.5" customHeight="1">
      <c r="A37" s="121" t="s">
        <v>34</v>
      </c>
      <c r="B37" s="126" t="s">
        <v>104</v>
      </c>
      <c r="C37" s="94"/>
      <c r="D37" s="94"/>
      <c r="E37" s="94"/>
      <c r="F37" s="188"/>
    </row>
    <row r="38" spans="1:7" ht="26.25" customHeight="1">
      <c r="A38" s="121" t="s">
        <v>28</v>
      </c>
      <c r="B38" s="126" t="s">
        <v>24</v>
      </c>
      <c r="C38" s="94"/>
      <c r="D38" s="94"/>
      <c r="E38" s="94"/>
      <c r="F38" s="188"/>
    </row>
    <row r="39" spans="1:7" ht="86.25">
      <c r="A39" s="121" t="s">
        <v>15</v>
      </c>
      <c r="B39" s="126" t="s">
        <v>105</v>
      </c>
      <c r="C39" s="95"/>
      <c r="D39" s="95"/>
      <c r="E39" s="95"/>
      <c r="F39" s="189"/>
    </row>
    <row r="40" spans="1:7" ht="26.25" customHeight="1">
      <c r="A40" s="196" t="s">
        <v>38</v>
      </c>
      <c r="B40" s="196"/>
      <c r="C40" s="122"/>
      <c r="D40" s="122"/>
      <c r="E40" s="122"/>
      <c r="F40" s="73"/>
    </row>
    <row r="41" spans="1:7">
      <c r="A41" s="197" t="s">
        <v>90</v>
      </c>
      <c r="B41" s="197"/>
      <c r="C41" s="77">
        <f>C42/G41/3*1000</f>
        <v>-11108.046822332539</v>
      </c>
      <c r="D41" s="77">
        <f>D42/G41/3*1000</f>
        <v>-11108.046822332539</v>
      </c>
      <c r="E41" s="77">
        <f>E42/G41/3*1000</f>
        <v>-11108.046822332539</v>
      </c>
      <c r="F41" s="117">
        <f>F42/G41/12*1000</f>
        <v>0</v>
      </c>
      <c r="G41" s="79">
        <v>43512</v>
      </c>
    </row>
    <row r="42" spans="1:7" ht="26.25" customHeight="1">
      <c r="A42" s="190" t="s">
        <v>35</v>
      </c>
      <c r="B42" s="190"/>
      <c r="C42" s="64">
        <f>'1'!D31</f>
        <v>-1450000</v>
      </c>
      <c r="D42" s="64">
        <f>'1'!E31</f>
        <v>-1450000</v>
      </c>
      <c r="E42" s="64">
        <f>'1'!F31</f>
        <v>-1450000</v>
      </c>
      <c r="F42" s="117">
        <f>'1'!G31</f>
        <v>0</v>
      </c>
    </row>
    <row r="43" spans="1:7" ht="26.25" customHeight="1">
      <c r="A43" s="57"/>
      <c r="B43" s="57"/>
      <c r="C43" s="57"/>
      <c r="D43" s="57"/>
      <c r="E43" s="57"/>
      <c r="F43" s="68"/>
    </row>
    <row r="44" spans="1:7" ht="26.25" customHeight="1">
      <c r="A44" s="49"/>
      <c r="B44" s="49"/>
      <c r="C44" s="49"/>
      <c r="D44" s="49"/>
      <c r="E44" s="49"/>
      <c r="F44" s="71"/>
    </row>
    <row r="45" spans="1:7" ht="26.25" customHeight="1">
      <c r="A45" s="58" t="s">
        <v>69</v>
      </c>
      <c r="B45" s="58" t="s">
        <v>70</v>
      </c>
      <c r="C45" s="100"/>
      <c r="D45" s="100"/>
      <c r="E45" s="100"/>
      <c r="F45" s="71"/>
    </row>
    <row r="46" spans="1:7">
      <c r="A46" s="66" t="s">
        <v>37</v>
      </c>
      <c r="B46" s="60" t="s">
        <v>76</v>
      </c>
      <c r="C46" s="99"/>
      <c r="D46" s="99"/>
      <c r="E46" s="99"/>
    </row>
    <row r="47" spans="1:7">
      <c r="A47" s="182" t="s">
        <v>71</v>
      </c>
      <c r="B47" s="183"/>
      <c r="C47" s="92"/>
      <c r="D47" s="92"/>
      <c r="E47" s="92"/>
    </row>
    <row r="48" spans="1:7">
      <c r="A48" s="49"/>
      <c r="B48" s="49"/>
      <c r="C48" s="49"/>
      <c r="D48" s="49"/>
      <c r="E48" s="49"/>
    </row>
    <row r="49" spans="1:7" ht="17.25" customHeight="1">
      <c r="A49" s="114" t="s">
        <v>36</v>
      </c>
      <c r="B49" s="114" t="s">
        <v>37</v>
      </c>
      <c r="C49" s="184" t="str">
        <f>'1'!D7</f>
        <v>Ցուցանիշների փոփոխությունները ավելացումները նշված են դրական նշանով, իսկ նվազեցումները՝ փակագծերում</v>
      </c>
      <c r="D49" s="185"/>
      <c r="E49" s="185"/>
      <c r="F49" s="186"/>
    </row>
    <row r="50" spans="1:7">
      <c r="A50" s="114" t="s">
        <v>32</v>
      </c>
      <c r="B50" s="114" t="s">
        <v>77</v>
      </c>
      <c r="C50" s="115" t="str">
        <f>'1'!D8</f>
        <v>Առաջին եռամսյակ</v>
      </c>
      <c r="D50" s="115" t="str">
        <f>'1'!E8</f>
        <v>Առաջին կիսամյակ</v>
      </c>
      <c r="E50" s="115" t="str">
        <f>'1'!F8</f>
        <v>Ինն ամիս</v>
      </c>
      <c r="F50" s="115" t="str">
        <f>'1'!G8</f>
        <v>Տարի</v>
      </c>
    </row>
    <row r="51" spans="1:7" ht="33.75" customHeight="1">
      <c r="A51" s="114" t="s">
        <v>33</v>
      </c>
      <c r="B51" s="114" t="s">
        <v>94</v>
      </c>
      <c r="C51" s="101"/>
      <c r="D51" s="101"/>
      <c r="E51" s="101"/>
      <c r="F51" s="187"/>
    </row>
    <row r="52" spans="1:7" ht="69">
      <c r="A52" s="114" t="s">
        <v>34</v>
      </c>
      <c r="B52" s="114" t="s">
        <v>95</v>
      </c>
      <c r="C52" s="102"/>
      <c r="D52" s="102"/>
      <c r="E52" s="102"/>
      <c r="F52" s="188"/>
    </row>
    <row r="53" spans="1:7">
      <c r="A53" s="114" t="s">
        <v>28</v>
      </c>
      <c r="B53" s="114" t="s">
        <v>24</v>
      </c>
      <c r="C53" s="102"/>
      <c r="D53" s="102"/>
      <c r="E53" s="102"/>
      <c r="F53" s="188"/>
    </row>
    <row r="54" spans="1:7" ht="51.75">
      <c r="A54" s="114" t="s">
        <v>15</v>
      </c>
      <c r="B54" s="114" t="s">
        <v>96</v>
      </c>
      <c r="C54" s="22"/>
      <c r="D54" s="22"/>
      <c r="E54" s="22"/>
      <c r="F54" s="189"/>
    </row>
    <row r="55" spans="1:7">
      <c r="A55" s="193" t="s">
        <v>38</v>
      </c>
      <c r="B55" s="194"/>
      <c r="C55" s="124"/>
      <c r="D55" s="124"/>
      <c r="E55" s="124"/>
      <c r="F55" s="73"/>
    </row>
    <row r="56" spans="1:7" s="149" customFormat="1">
      <c r="A56" s="146" t="s">
        <v>97</v>
      </c>
      <c r="B56" s="124"/>
      <c r="C56" s="150">
        <f>C57/G56*1000</f>
        <v>1000</v>
      </c>
      <c r="D56" s="151">
        <f>D57/G56*1000</f>
        <v>1000</v>
      </c>
      <c r="E56" s="151">
        <f>E57/G56*1000</f>
        <v>1000</v>
      </c>
      <c r="F56" s="147">
        <f>F57/G56*1000</f>
        <v>0</v>
      </c>
      <c r="G56" s="148">
        <v>200000</v>
      </c>
    </row>
    <row r="57" spans="1:7">
      <c r="A57" s="182" t="s">
        <v>35</v>
      </c>
      <c r="B57" s="183"/>
      <c r="C57" s="118">
        <f>'1'!D44</f>
        <v>200000</v>
      </c>
      <c r="D57" s="74">
        <f>'1'!E44</f>
        <v>200000</v>
      </c>
      <c r="E57" s="74">
        <f>'1'!F44</f>
        <v>200000</v>
      </c>
      <c r="F57" s="117">
        <f>'1'!G44</f>
        <v>0</v>
      </c>
    </row>
    <row r="58" spans="1:7" ht="21.75" customHeight="1">
      <c r="A58" s="28"/>
      <c r="B58" s="28"/>
      <c r="C58" s="28"/>
      <c r="D58" s="28"/>
      <c r="E58" s="28"/>
      <c r="F58" s="75"/>
    </row>
    <row r="59" spans="1:7">
      <c r="A59" s="49"/>
      <c r="B59" s="49"/>
      <c r="C59" s="49"/>
      <c r="D59" s="49"/>
      <c r="E59" s="49"/>
      <c r="F59" s="67"/>
    </row>
    <row r="60" spans="1:7" ht="17.25" customHeight="1">
      <c r="A60" s="49"/>
      <c r="B60" s="49"/>
      <c r="C60" s="49"/>
      <c r="D60" s="49"/>
      <c r="E60" s="49"/>
      <c r="F60" s="67"/>
    </row>
    <row r="61" spans="1:7">
      <c r="A61" s="49"/>
      <c r="B61" s="49"/>
      <c r="C61" s="49"/>
      <c r="D61" s="49"/>
      <c r="E61" s="49"/>
      <c r="F61" s="67"/>
    </row>
    <row r="62" spans="1:7" ht="21" customHeight="1">
      <c r="A62" s="49"/>
      <c r="B62" s="49"/>
      <c r="C62" s="49"/>
      <c r="D62" s="49"/>
      <c r="E62" s="49"/>
    </row>
    <row r="63" spans="1:7">
      <c r="A63" s="49"/>
      <c r="B63" s="49"/>
      <c r="C63" s="49"/>
      <c r="D63" s="49"/>
      <c r="E63" s="49"/>
    </row>
    <row r="64" spans="1:7">
      <c r="A64" s="49"/>
      <c r="B64" s="49"/>
      <c r="C64" s="49"/>
      <c r="D64" s="49"/>
      <c r="E64" s="49"/>
    </row>
    <row r="65" spans="1:6">
      <c r="A65" s="49"/>
      <c r="B65" s="49"/>
      <c r="C65" s="49"/>
      <c r="D65" s="49"/>
      <c r="E65" s="49"/>
    </row>
    <row r="66" spans="1:6">
      <c r="A66" s="49"/>
      <c r="B66" s="49"/>
      <c r="C66" s="49"/>
      <c r="D66" s="49"/>
      <c r="E66" s="49"/>
      <c r="F66" s="71"/>
    </row>
    <row r="67" spans="1:6">
      <c r="A67" s="49"/>
      <c r="B67" s="49"/>
      <c r="C67" s="49"/>
      <c r="D67" s="49"/>
      <c r="E67" s="49"/>
      <c r="F67" s="71"/>
    </row>
    <row r="68" spans="1:6">
      <c r="A68" s="49"/>
      <c r="B68" s="49"/>
      <c r="C68" s="49"/>
      <c r="D68" s="49"/>
      <c r="E68" s="49"/>
      <c r="F68" s="71"/>
    </row>
    <row r="69" spans="1:6">
      <c r="A69" s="49"/>
      <c r="B69" s="49"/>
      <c r="C69" s="49"/>
      <c r="D69" s="49"/>
      <c r="E69" s="49"/>
      <c r="F69" s="71"/>
    </row>
    <row r="70" spans="1:6">
      <c r="A70" s="49"/>
      <c r="B70" s="49"/>
      <c r="C70" s="49"/>
      <c r="D70" s="49"/>
      <c r="E70" s="49"/>
      <c r="F70" s="71"/>
    </row>
    <row r="71" spans="1:6">
      <c r="A71" s="49"/>
      <c r="B71" s="49"/>
      <c r="C71" s="49"/>
      <c r="D71" s="49"/>
      <c r="E71" s="49"/>
      <c r="F71" s="71"/>
    </row>
    <row r="72" spans="1:6">
      <c r="A72" s="49"/>
      <c r="B72" s="49"/>
      <c r="C72" s="49"/>
      <c r="D72" s="49"/>
      <c r="E72" s="49"/>
      <c r="F72" s="71"/>
    </row>
    <row r="73" spans="1:6">
      <c r="A73" s="49"/>
      <c r="B73" s="49"/>
      <c r="C73" s="49"/>
      <c r="D73" s="49"/>
      <c r="E73" s="49"/>
      <c r="F73" s="71"/>
    </row>
    <row r="74" spans="1:6">
      <c r="A74" s="49"/>
      <c r="B74" s="49"/>
      <c r="C74" s="49"/>
      <c r="D74" s="49"/>
      <c r="E74" s="49"/>
      <c r="F74" s="71"/>
    </row>
    <row r="75" spans="1:6">
      <c r="A75" s="49"/>
      <c r="B75" s="49"/>
      <c r="C75" s="49"/>
      <c r="D75" s="49"/>
      <c r="E75" s="49"/>
      <c r="F75" s="71"/>
    </row>
    <row r="76" spans="1:6">
      <c r="A76" s="49"/>
      <c r="B76" s="49"/>
      <c r="C76" s="49"/>
      <c r="D76" s="49"/>
      <c r="E76" s="49"/>
      <c r="F76" s="71"/>
    </row>
    <row r="77" spans="1:6">
      <c r="A77" s="49"/>
      <c r="B77" s="49"/>
      <c r="C77" s="49"/>
      <c r="D77" s="49"/>
      <c r="E77" s="49"/>
      <c r="F77" s="71"/>
    </row>
    <row r="78" spans="1:6">
      <c r="A78" s="49"/>
      <c r="B78" s="49"/>
      <c r="C78" s="49"/>
      <c r="D78" s="49"/>
      <c r="E78" s="49"/>
      <c r="F78" s="71"/>
    </row>
    <row r="79" spans="1:6">
      <c r="A79" s="49"/>
      <c r="B79" s="49"/>
      <c r="C79" s="49"/>
      <c r="D79" s="49"/>
      <c r="E79" s="49"/>
      <c r="F79" s="71"/>
    </row>
    <row r="80" spans="1:6">
      <c r="A80" s="49"/>
      <c r="B80" s="49"/>
      <c r="C80" s="49"/>
      <c r="D80" s="49"/>
      <c r="E80" s="49"/>
      <c r="F80" s="71"/>
    </row>
    <row r="81" spans="1:6">
      <c r="A81" s="49"/>
      <c r="B81" s="49"/>
      <c r="C81" s="49"/>
      <c r="D81" s="49"/>
      <c r="E81" s="49"/>
      <c r="F81" s="71"/>
    </row>
    <row r="82" spans="1:6">
      <c r="A82" s="49"/>
      <c r="B82" s="49"/>
      <c r="C82" s="49"/>
      <c r="D82" s="49"/>
      <c r="E82" s="49"/>
      <c r="F82" s="71"/>
    </row>
    <row r="83" spans="1:6">
      <c r="A83" s="49"/>
      <c r="B83" s="49"/>
      <c r="C83" s="49"/>
      <c r="D83" s="49"/>
      <c r="E83" s="49"/>
      <c r="F83" s="71"/>
    </row>
    <row r="84" spans="1:6">
      <c r="A84" s="49"/>
      <c r="B84" s="49"/>
      <c r="C84" s="49"/>
      <c r="D84" s="49"/>
      <c r="E84" s="49"/>
      <c r="F84" s="71"/>
    </row>
    <row r="85" spans="1:6">
      <c r="A85" s="49"/>
      <c r="B85" s="49"/>
      <c r="C85" s="49"/>
      <c r="D85" s="49"/>
      <c r="E85" s="49"/>
      <c r="F85" s="71"/>
    </row>
    <row r="86" spans="1:6">
      <c r="A86" s="49"/>
      <c r="B86" s="49"/>
      <c r="C86" s="49"/>
      <c r="D86" s="49"/>
      <c r="E86" s="49"/>
      <c r="F86" s="71"/>
    </row>
    <row r="87" spans="1:6">
      <c r="A87" s="49"/>
      <c r="B87" s="49"/>
      <c r="C87" s="49"/>
      <c r="D87" s="49"/>
      <c r="E87" s="49"/>
      <c r="F87" s="71"/>
    </row>
    <row r="88" spans="1:6">
      <c r="A88" s="49"/>
      <c r="B88" s="49"/>
      <c r="C88" s="49"/>
      <c r="D88" s="49"/>
      <c r="E88" s="49"/>
      <c r="F88" s="71"/>
    </row>
    <row r="89" spans="1:6">
      <c r="A89" s="49"/>
      <c r="B89" s="49"/>
      <c r="C89" s="49"/>
      <c r="D89" s="49"/>
      <c r="E89" s="49"/>
      <c r="F89" s="71"/>
    </row>
    <row r="90" spans="1:6">
      <c r="A90" s="49"/>
      <c r="B90" s="49"/>
      <c r="C90" s="49"/>
      <c r="D90" s="49"/>
      <c r="E90" s="49"/>
      <c r="F90" s="71"/>
    </row>
    <row r="91" spans="1:6">
      <c r="A91" s="49"/>
      <c r="B91" s="49"/>
      <c r="C91" s="49"/>
      <c r="D91" s="49"/>
      <c r="E91" s="49"/>
      <c r="F91" s="71"/>
    </row>
    <row r="92" spans="1:6">
      <c r="A92" s="49"/>
      <c r="B92" s="49"/>
      <c r="C92" s="49"/>
      <c r="D92" s="49"/>
      <c r="E92" s="49"/>
      <c r="F92" s="71"/>
    </row>
    <row r="93" spans="1:6">
      <c r="A93" s="49"/>
      <c r="B93" s="49"/>
      <c r="C93" s="49"/>
      <c r="D93" s="49"/>
      <c r="E93" s="49"/>
      <c r="F93" s="71"/>
    </row>
    <row r="94" spans="1:6">
      <c r="A94" s="49"/>
      <c r="B94" s="49"/>
      <c r="C94" s="49"/>
      <c r="D94" s="49"/>
      <c r="E94" s="49"/>
      <c r="F94" s="71"/>
    </row>
    <row r="95" spans="1:6">
      <c r="A95" s="49"/>
      <c r="B95" s="49"/>
      <c r="C95" s="49"/>
      <c r="D95" s="49"/>
      <c r="E95" s="49"/>
      <c r="F95" s="71"/>
    </row>
    <row r="96" spans="1:6">
      <c r="A96" s="49"/>
      <c r="B96" s="49"/>
      <c r="C96" s="49"/>
      <c r="D96" s="49"/>
      <c r="E96" s="49"/>
      <c r="F96" s="71"/>
    </row>
    <row r="97" spans="6:6">
      <c r="F97" s="71"/>
    </row>
    <row r="98" spans="6:6">
      <c r="F98" s="71"/>
    </row>
    <row r="99" spans="6:6">
      <c r="F99" s="71"/>
    </row>
    <row r="100" spans="6:6">
      <c r="F100" s="71"/>
    </row>
    <row r="101" spans="6:6">
      <c r="F101" s="71"/>
    </row>
    <row r="102" spans="6:6">
      <c r="F102" s="71"/>
    </row>
    <row r="103" spans="6:6">
      <c r="F103" s="71"/>
    </row>
    <row r="104" spans="6:6">
      <c r="F104" s="71"/>
    </row>
    <row r="105" spans="6:6">
      <c r="F105" s="71"/>
    </row>
    <row r="106" spans="6:6">
      <c r="F106" s="71"/>
    </row>
    <row r="107" spans="6:6">
      <c r="F107" s="71"/>
    </row>
    <row r="108" spans="6:6">
      <c r="F108" s="71"/>
    </row>
    <row r="109" spans="6:6">
      <c r="F109" s="71"/>
    </row>
    <row r="110" spans="6:6">
      <c r="F110" s="71"/>
    </row>
    <row r="111" spans="6:6">
      <c r="F111" s="71"/>
    </row>
    <row r="112" spans="6:6">
      <c r="F112" s="71"/>
    </row>
  </sheetData>
  <mergeCells count="20">
    <mergeCell ref="A55:B55"/>
    <mergeCell ref="A57:B57"/>
    <mergeCell ref="F36:F39"/>
    <mergeCell ref="A40:B40"/>
    <mergeCell ref="A41:B41"/>
    <mergeCell ref="A42:B42"/>
    <mergeCell ref="A47:B47"/>
    <mergeCell ref="A25:B25"/>
    <mergeCell ref="A31:B31"/>
    <mergeCell ref="C34:F34"/>
    <mergeCell ref="C49:F49"/>
    <mergeCell ref="F51:F54"/>
    <mergeCell ref="A4:F4"/>
    <mergeCell ref="A5:F5"/>
    <mergeCell ref="A7:F7"/>
    <mergeCell ref="A6:F6"/>
    <mergeCell ref="A20:B20"/>
    <mergeCell ref="A8:F8"/>
    <mergeCell ref="C14:F14"/>
    <mergeCell ref="F16:F19"/>
  </mergeCells>
  <pageMargins left="0.2" right="0" top="0.25" bottom="0.25" header="0.3" footer="0.3"/>
  <pageSetup paperSize="9" scale="65" fitToHeight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https://mul2.gov.am/tasks/589846/oneclick/Havelvacner -18.03.2022.xlsx?token=a3e89ed9b13b8c3eba91658d433e3e27</cp:keywords>
  <cp:lastModifiedBy>Gohar.Hayrapetyan</cp:lastModifiedBy>
  <cp:lastPrinted>2022-03-18T09:03:20Z</cp:lastPrinted>
  <dcterms:created xsi:type="dcterms:W3CDTF">2003-05-20T07:22:10Z</dcterms:created>
  <dcterms:modified xsi:type="dcterms:W3CDTF">2022-03-28T12:45:57Z</dcterms:modified>
</cp:coreProperties>
</file>