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Fin_Varch\ANANIKYAN\ԱՐՄԻՆԵ\_VOROSHMAN NAXAGCER\Naxagic_17.3 mln_karavarutyun\NOR\"/>
    </mc:Choice>
  </mc:AlternateContent>
  <bookViews>
    <workbookView xWindow="0" yWindow="0" windowWidth="24000" windowHeight="9045"/>
  </bookViews>
  <sheets>
    <sheet name="Հավելված 1" sheetId="24" r:id="rId1"/>
    <sheet name="Հավելված 2" sheetId="25" r:id="rId2"/>
    <sheet name="Հավելված 3" sheetId="5" r:id="rId3"/>
    <sheet name="Հավելված 4" sheetId="26" r:id="rId4"/>
    <sheet name="Հավելված 5 աղյուսակներ 1,2" sheetId="7" r:id="rId5"/>
    <sheet name="Հավելված 6" sheetId="23" r:id="rId6"/>
  </sheets>
  <definedNames>
    <definedName name="_xlnm._FilterDatabase" localSheetId="2" hidden="1">'Հավելված 3'!$F$1:$F$26</definedName>
    <definedName name="_xlnm._FilterDatabase" localSheetId="4" hidden="1">'Հավելված 5 աղյուսակներ 1,2'!$A$1:$A$53</definedName>
    <definedName name="_xlnm.Print_Area" localSheetId="0">'Հավելված 1'!$A$1:$G$26</definedName>
    <definedName name="_xlnm.Print_Area" localSheetId="2">'Հավելված 3'!$A$1:$J$26</definedName>
    <definedName name="_xlnm.Print_Area" localSheetId="4">'Հավելված 5 աղյուսակներ 1,2'!$A$1:$F$53</definedName>
    <definedName name="_xlnm.Print_Titles" localSheetId="0">'Հավելված 1'!$4:$5</definedName>
    <definedName name="_xlnm.Print_Titles" localSheetId="2">'Հավելված 3'!$5:$6</definedName>
  </definedNames>
  <calcPr calcId="152511"/>
</workbook>
</file>

<file path=xl/calcChain.xml><?xml version="1.0" encoding="utf-8"?>
<calcChain xmlns="http://schemas.openxmlformats.org/spreadsheetml/2006/main">
  <c r="G7" i="23" l="1"/>
  <c r="G14" i="23"/>
  <c r="G13" i="23"/>
  <c r="G12" i="23" s="1"/>
  <c r="D62" i="7" l="1"/>
  <c r="E62" i="7"/>
  <c r="F62" i="7"/>
  <c r="C62" i="7"/>
  <c r="D31" i="7"/>
  <c r="E31" i="7"/>
  <c r="F31" i="7"/>
  <c r="C31" i="7"/>
  <c r="G8" i="26"/>
  <c r="G15" i="5"/>
  <c r="G13" i="5"/>
  <c r="G11" i="5"/>
  <c r="G9" i="5"/>
  <c r="G7" i="5"/>
  <c r="E6" i="24"/>
  <c r="F6" i="24"/>
  <c r="G6" i="24"/>
  <c r="D6" i="24"/>
  <c r="E8" i="24"/>
  <c r="E7" i="24" s="1"/>
  <c r="F8" i="24"/>
  <c r="F7" i="24" s="1"/>
  <c r="G8" i="24"/>
  <c r="G7" i="24" s="1"/>
  <c r="D8" i="24"/>
  <c r="D7" i="24"/>
  <c r="D8" i="25"/>
  <c r="E10" i="25"/>
  <c r="F10" i="25"/>
  <c r="G10" i="25"/>
  <c r="H10" i="25"/>
  <c r="D10" i="25"/>
  <c r="E14" i="25"/>
  <c r="H7" i="5"/>
  <c r="I7" i="5"/>
  <c r="J7" i="5"/>
  <c r="H16" i="5"/>
  <c r="I16" i="5"/>
  <c r="J16" i="5"/>
  <c r="G16" i="5"/>
  <c r="H35" i="5"/>
  <c r="H34" i="5" s="1"/>
  <c r="H33" i="5" s="1"/>
  <c r="H32" i="5" s="1"/>
  <c r="H31" i="5" s="1"/>
  <c r="H29" i="5" s="1"/>
  <c r="H27" i="5" s="1"/>
  <c r="E21" i="24" s="1"/>
  <c r="I35" i="5"/>
  <c r="I34" i="5" s="1"/>
  <c r="I33" i="5" s="1"/>
  <c r="I32" i="5" s="1"/>
  <c r="I31" i="5" s="1"/>
  <c r="I29" i="5" s="1"/>
  <c r="I27" i="5" s="1"/>
  <c r="F21" i="24" s="1"/>
  <c r="J35" i="5"/>
  <c r="J34" i="5" s="1"/>
  <c r="J33" i="5" s="1"/>
  <c r="J32" i="5" s="1"/>
  <c r="J31" i="5" s="1"/>
  <c r="J29" i="5" s="1"/>
  <c r="J27" i="5" s="1"/>
  <c r="G21" i="24" s="1"/>
  <c r="G35" i="5"/>
  <c r="E17" i="26"/>
  <c r="E15" i="26" s="1"/>
  <c r="E13" i="26" s="1"/>
  <c r="E8" i="26" s="1"/>
  <c r="F17" i="26"/>
  <c r="F15" i="26" s="1"/>
  <c r="F13" i="26" s="1"/>
  <c r="F8" i="26" s="1"/>
  <c r="G17" i="26"/>
  <c r="G15" i="26" s="1"/>
  <c r="G13" i="26" s="1"/>
  <c r="D17" i="26"/>
  <c r="D15" i="26"/>
  <c r="D13" i="26" s="1"/>
  <c r="D8" i="26" s="1"/>
  <c r="G34" i="5"/>
  <c r="G33" i="5" s="1"/>
  <c r="G32" i="5" s="1"/>
  <c r="G31" i="5" s="1"/>
  <c r="G29" i="5" s="1"/>
  <c r="G27" i="5" s="1"/>
  <c r="D21" i="24" s="1"/>
  <c r="E13" i="25"/>
  <c r="F13" i="25"/>
  <c r="G13" i="25"/>
  <c r="H13" i="25"/>
  <c r="D14" i="25"/>
  <c r="D13" i="25" s="1"/>
  <c r="G8" i="23" l="1"/>
  <c r="G9" i="23"/>
  <c r="G10" i="23"/>
  <c r="G11" i="23"/>
  <c r="E12" i="26" l="1"/>
  <c r="E10" i="26" s="1"/>
  <c r="E6" i="26" s="1"/>
  <c r="F12" i="26"/>
  <c r="F10" i="26" s="1"/>
  <c r="F6" i="26" s="1"/>
  <c r="G12" i="26"/>
  <c r="D12" i="26"/>
  <c r="G10" i="26"/>
  <c r="G6" i="26" s="1"/>
  <c r="D10" i="26"/>
  <c r="D6" i="26" s="1"/>
  <c r="H12" i="25"/>
  <c r="H8" i="25" s="1"/>
  <c r="F8" i="25"/>
  <c r="E8" i="25"/>
  <c r="D12" i="25" l="1"/>
  <c r="G8" i="25"/>
  <c r="D52" i="7"/>
  <c r="E52" i="7"/>
  <c r="F52" i="7"/>
  <c r="C52" i="7"/>
  <c r="D21" i="7"/>
  <c r="E21" i="7"/>
  <c r="F21" i="7"/>
  <c r="C21" i="7"/>
  <c r="I24" i="5"/>
  <c r="I23" i="5" s="1"/>
  <c r="I22" i="5" s="1"/>
  <c r="H25" i="5"/>
  <c r="H24" i="5" s="1"/>
  <c r="H23" i="5" s="1"/>
  <c r="H22" i="5" s="1"/>
  <c r="I25" i="5"/>
  <c r="J25" i="5"/>
  <c r="J24" i="5" s="1"/>
  <c r="J23" i="5" s="1"/>
  <c r="J22" i="5" s="1"/>
  <c r="G25" i="5"/>
  <c r="G24" i="5" s="1"/>
  <c r="J20" i="5" l="1"/>
  <c r="J18" i="5" l="1"/>
  <c r="J15" i="5" s="1"/>
  <c r="J13" i="5" s="1"/>
  <c r="J11" i="5" s="1"/>
  <c r="J9" i="5" s="1"/>
  <c r="G15" i="24"/>
  <c r="G23" i="5"/>
  <c r="G22" i="5" s="1"/>
  <c r="G20" i="5" s="1"/>
  <c r="H20" i="5"/>
  <c r="I20" i="5"/>
  <c r="G18" i="5" l="1"/>
  <c r="D15" i="24"/>
  <c r="I18" i="5"/>
  <c r="I15" i="5" s="1"/>
  <c r="I13" i="5" s="1"/>
  <c r="I11" i="5" s="1"/>
  <c r="I9" i="5" s="1"/>
  <c r="F15" i="24"/>
  <c r="H18" i="5"/>
  <c r="H15" i="5" s="1"/>
  <c r="H13" i="5" s="1"/>
  <c r="H11" i="5" s="1"/>
  <c r="H9" i="5" s="1"/>
  <c r="E15" i="24"/>
</calcChain>
</file>

<file path=xl/sharedStrings.xml><?xml version="1.0" encoding="utf-8"?>
<sst xmlns="http://schemas.openxmlformats.org/spreadsheetml/2006/main" count="243" uniqueCount="130">
  <si>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</si>
  <si>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</si>
  <si>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</si>
  <si>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</si>
  <si>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</si>
  <si>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</si>
  <si>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</si>
  <si>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</si>
  <si>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</si>
  <si>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</si>
  <si>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Միջոցառման անվանումը՝</t>
  </si>
  <si>
    <t>Արդյունքի չափորոշիչներ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</si>
  <si>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</si>
  <si>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</si>
  <si>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</si>
  <si>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</si>
  <si>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</si>
  <si>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</si>
  <si>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</si>
  <si>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</si>
  <si>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</si>
  <si>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</si>
  <si>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</si>
  <si>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</si>
  <si>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</si>
  <si>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>Հավելված N 2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</si>
  <si>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</si>
  <si>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</si>
  <si>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</si>
  <si>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</si>
  <si>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</si>
  <si>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Ծրագրի միջոցառումներ</t>
  </si>
  <si>
    <t>Հավելված N 1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</si>
  <si>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</si>
  <si>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(նվազեցումները նշված են փակագծերում)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</si>
  <si>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</si>
  <si>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</si>
  <si>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</si>
  <si>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</si>
  <si>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</si>
  <si>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</si>
  <si>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նկարագրությունը`</t>
  </si>
  <si>
    <t>հազար դրամներով</t>
  </si>
  <si>
    <t>ծրագիր</t>
  </si>
  <si>
    <t>միջոցառում</t>
  </si>
  <si>
    <t>բաժին</t>
  </si>
  <si>
    <t>խումբ</t>
  </si>
  <si>
    <t>դաս</t>
  </si>
  <si>
    <t>Աղյուսակ N 1</t>
  </si>
  <si>
    <t>Աղյուսակ N 2</t>
  </si>
  <si>
    <t xml:space="preserve"> ՀՀ պետական եկամուտների կոմիտեի տեխնիկական հագեցվածության բարելավում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</si>
  <si>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</si>
  <si>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</si>
  <si>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 xml:space="preserve"> 31001</t>
  </si>
  <si>
    <t xml:space="preserve"> ՈՉ ՖԻՆԱՆՍԱԿԱՆ ԱԿՏԻՎՆԵՐԻ ԳԾՈՎ ԾԱԽՍԵՐ</t>
  </si>
  <si>
    <t xml:space="preserve"> ՀԻՄՆԱԿԱՆ ՄԻՋՈՑՆԵՐ</t>
  </si>
  <si>
    <t xml:space="preserve"> ՀՀ պետական եկամուտների կոմիտեի տեխնիկական հագեցվածության բարելավում </t>
  </si>
  <si>
    <t xml:space="preserve"> ՀՀ պետական եկամուտների կոմիտեի տեխնիկական հագեցվածության բարելավում_x000D_
 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</si>
  <si>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</si>
  <si>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</si>
  <si>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</si>
  <si>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</si>
  <si>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</si>
  <si>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</si>
  <si>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</si>
  <si>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Ակտիվն օգտագործող կազմակերպության անվանումը </t>
  </si>
  <si>
    <t>Առաջին եռամսյակ</t>
  </si>
  <si>
    <t>Առաջին կիսամյակ</t>
  </si>
  <si>
    <t>Ինն ամիս</t>
  </si>
  <si>
    <t xml:space="preserve"> Միջոցառման անվանումը`</t>
  </si>
  <si>
    <t xml:space="preserve"> ԱՅԼ ՀԻՄՆԱԿԱՆ ՄԻՋՈՑՆԵՐ</t>
  </si>
  <si>
    <t xml:space="preserve"> - Ոչ նյութական հիմնական միջոցներ</t>
  </si>
  <si>
    <t>ՄԱՍ 1. ՊԵՏԱԿԱՆ ՄԱՐՄՆԻ ԳԾՈՎ ԱՐԴՅՈՒՆՔԱՅԻՆ (ԿԱՏԱՐՈՂԱԿԱՆ) ՑՈՒՑԱՆԻՇՆԵՐԸ</t>
  </si>
  <si>
    <t>ՀԱՅԱՍՏԱՆԻ ՀԱՆՐԱՊԵՏՈՒԹՅԱՆ ԿԱՌԱՎԱՐՈՒԹՅԱՆ 2021 ԹՎԱԿԱՆԻ ԴԵԿՏԵՄԲԵՐԻ 23-Ի N 2121-Ն ՈՐՈՇՄԱՆ NN 3 ԵՎ 4 ՀԱՎԵԼՎԱԾՆԵՐԻ ԱՂՅՈՒՍԱԿՆԵՐՈՒՄ ԿԱՏԱՐՎՈՂ ՓՈՓՈԽՈՒԹՅՈՒՆՆԵՐԸ ԵՎ ԼՐԱՑՈՒՄՆԵՐԸ</t>
  </si>
  <si>
    <t xml:space="preserve">«ՀԱՅԱՍՏԱՆԻ ՀԱՆՐԱՊԵՏՈՒԹՅԱՆ 2022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 </t>
  </si>
  <si>
    <t>ՀԱՅԱՍՏԱՆԻ ՀԱՆՐԱՊԵՏՈՒԹՅԱՆ ԿԱՌԱՎԱՐՈՒԹՅԱՆ 2021 ԹՎԱԿԱՆԻ ԴԵԿՏԵՄԲԵՐԻ 23-Ի N 2121-Ն ՈՐՈՇՄԱՆ  N 9.1
ՀԱՎԵԼՎԱԾԻ  N 9.1.28 ԱՂՅՈՒՍԱԿՈՒՄ ԿԱՏԱՐՎՈՂ ՓՈՓՈԽՈՒԹՅՈՒՆՆԵՐԸ ԵՎ ԼՐԱՑՈՒՄՆԵՐԸ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</si>
  <si>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</si>
  <si>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</si>
  <si>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</si>
  <si>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</si>
  <si>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</si>
  <si>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</si>
  <si>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</si>
  <si>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</si>
  <si>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</si>
  <si>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 xml:space="preserve">ՀՀ պետական եկամուտների կոմիտեի տեխնիկական հագեցվածության բարելավում </t>
  </si>
  <si>
    <t>«ՀԱՅԱՍՏԱՆԻ ՀԱՆՐԱՊԵՏՈՒԹՅԱՆ 2022 ԹՎԱԿԱՆԻ ՊԵՏԱԿԱՆ ԲՅՈՒՋԵԻ ՄԱՍԻՆ» ՀԱՅԱՍՏԱՆԻ ՀԱՆՐԱՊԵՏՈՒԹՅԱՆ ՕՐԵՆՔԻ N 1 ՀԱՎԵԼՎԱԾԻ N 3 ԱՂՅՈՒՍԱԿՈՒՄ ԿԱՏԱՐՎՈՂ ՓՈՓՈԽՈՒԹՅՈՒՆՆԵՐԸ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</si>
  <si>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</si>
  <si>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</si>
  <si>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</si>
  <si>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</si>
  <si>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</si>
  <si>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ՀԱՅԱՍՏԱՆԻ ՀԱՆՐԱՊԵՏՈՒԹՅԱՆ ԿԱՌԱՎԱՐՈՒԹՅԱՆ 2021 ԹՎԱԿԱՆԻ ԴԵԿՏԵՄԲԵՐԻ 23-Ի N 2121-Ն ՈՐՈՇՄԱՆ N 5 ՀԱՎԵԼՎԱԾԻ N 2 ԱՂՅՈՒՍԱԿՈՒՄ ԿԱՏԱՐՎՈՂ ՓՈՓՈԽՈՒԹՅՈՒՆՆԵՐԸ</t>
  </si>
  <si>
    <t>Հավելված N 5</t>
  </si>
  <si>
    <t>Հավելված N 6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</si>
  <si>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</si>
  <si>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</si>
  <si>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</si>
  <si>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</si>
  <si>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</si>
  <si>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</si>
  <si>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</si>
  <si>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</si>
  <si>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</si>
  <si>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</si>
  <si>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</si>
  <si>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</si>
  <si>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դրամ</t>
  </si>
  <si>
    <t>ՄԱՍ III. ԾԱՌԱՅՈՒԹՅՈՒՆՆԵՐ</t>
  </si>
  <si>
    <t>1023 31001</t>
  </si>
  <si>
    <t>ծրագրային ապահովման մշակման ծառայություններ</t>
  </si>
  <si>
    <t>ԲՄ</t>
  </si>
  <si>
    <t xml:space="preserve"> ՀՀ պետական եկամուտների կոմիտեի շենքային ապահովվածության բարելավում_x000D_</t>
  </si>
  <si>
    <t xml:space="preserve"> ՀՀ պետական եկամուտների կոմիտեի նոր շենքերի և շինությունների շինարարություն, նախագծային աշխատանքների ձեռքբերում</t>
  </si>
  <si>
    <t>ՀՀ պետական եկամուտների կոմիտեի շենքային ապահովվածության բարելավում</t>
  </si>
  <si>
    <t xml:space="preserve">ՀՀ պետական եկամուտների կոմիտեի Գյումրի քաղաքի Թբիլիսյան խճուղի թիվ 2/14 հասցեում գտնվող արտաքին տնտեսական գործունեության կենտրոնի կառուցման աշխատանքներ </t>
  </si>
  <si>
    <t xml:space="preserve"> ՀՀ պետական եկամուտների կոմիտեի շենքային ապահովվածության բարելավում
</t>
  </si>
  <si>
    <t xml:space="preserve"> ՇԵՆՔԵՐ ԵՎ ՇԻՆՈՒԹՅՈՒՆՆԵՐ</t>
  </si>
  <si>
    <t xml:space="preserve"> - Շենքերի և շինությունների շինարարություն</t>
  </si>
  <si>
    <t>այդ թվում` ըստ ուղղությունների</t>
  </si>
  <si>
    <t xml:space="preserve"> ՀՀ պետական եկամուտների կոմիտեի շենքային ապահովվածության բարելավում </t>
  </si>
  <si>
    <t xml:space="preserve"> ՀՀ պետական եկամուտների կոմիտեի նոր շենքերի և շինությունների շինարարություն, նախագծային աշխատանքների ձեռքբերում </t>
  </si>
  <si>
    <t xml:space="preserve"> Միջոցառումն իրականացնողի անվանումը </t>
  </si>
  <si>
    <t xml:space="preserve"> Բյուջետային տարում կառուցապատման մակերես, ք.մ.</t>
  </si>
  <si>
    <t xml:space="preserve">ՀԱՅԱՍՏԱՆԻ ՀԱՆՐԱՊԵՏՈՒԹՅԱՆ ԿԱՌԱՎԱՐՈՒԹՅԱՆ 2021 ԹՎԱԿԱՆԻ ԴԵԿՏԵՄԲԵՐԻ 23-Ի N 2121-Ն ՈՐՈՇՄԱՆ N 9 
ՀԱՎԵԼՎԱԾԻ  N 9.25 ԱՂՅՈՒՍԱԿՈՒՄ ԿԱՏԱՐՎՈՂ ՓՈՓՈԽՈՒԹՅՈՒՆՆԵՐԸ </t>
  </si>
  <si>
    <t>1023 31003</t>
  </si>
  <si>
    <t>ՄԱՍ II. ԱՇԽԱՏԱՆՔՆԵՐ</t>
  </si>
  <si>
    <t>45451700-1</t>
  </si>
  <si>
    <t>վերակառուցման աշխատանքներ</t>
  </si>
  <si>
    <t xml:space="preserve">ՀԱՅԱՍՏԱՆԻ ՀԱՆՐԱՊԵՏՈՒԹՅԱՆ ԿԱՌԱՎԱՐՈՒԹՅԱՆ 2021 ԹՎԱԿԱՆԻ ԴԵԿՏԵՄԲԵՐԻ 23-Ի N 2121-Ն ՈՐՈՇՄԱՆ N 10  ՀԱՎԵԼՎԱԾՈՒՄ ԿԱՏԱՐՎՈՂ ՓՈՓՈԽՈՒԹՅՈՒՆՆԵՐԸ ԵՎ ԼՐԱՑՈՒՄԸ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</si>
</sst>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_(* #,##0_);_(* \(#,##0\);_(* &quot;-&quot;??_);_(@_)"/>
  </numFmts>
  <fonts count="53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1"/>
      <color indexed="8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rgb="FFFF0000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b/>
      <sz val="11"/>
      <color rgb="FF000000"/>
      <name val="GHEA Grapalat"/>
      <family val="3"/>
    </font>
    <font>
      <sz val="12"/>
      <name val="GHEA Grapalat"/>
      <family val="3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sz val="12"/>
      <color rgb="FF333333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3">
    <xf numFmtId="0" fontId="0" fillId="0" borderId="0"/>
    <xf numFmtId="0" fontId="3" fillId="0" borderId="0"/>
    <xf numFmtId="43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167" fontId="16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6" fillId="0" borderId="0">
      <alignment horizontal="left" vertical="top" wrapText="1"/>
    </xf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0" fillId="0" borderId="0"/>
    <xf numFmtId="0" fontId="4" fillId="0" borderId="0"/>
    <xf numFmtId="0" fontId="21" fillId="3" borderId="0" applyNumberFormat="0" applyBorder="0" applyAlignment="0" applyProtection="0"/>
    <xf numFmtId="0" fontId="19" fillId="0" borderId="0"/>
    <xf numFmtId="0" fontId="3" fillId="0" borderId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8" borderId="0" applyNumberFormat="0" applyBorder="0" applyAlignment="0" applyProtection="0"/>
    <xf numFmtId="0" fontId="18" fillId="7" borderId="0" applyNumberFormat="0" applyBorder="0" applyAlignment="0" applyProtection="0"/>
    <xf numFmtId="0" fontId="18" fillId="13" borderId="0" applyNumberFormat="0" applyBorder="0" applyAlignment="0" applyProtection="0"/>
    <xf numFmtId="0" fontId="18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4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10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9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3" fillId="5" borderId="0" applyNumberFormat="0" applyBorder="0" applyAlignment="0" applyProtection="0"/>
    <xf numFmtId="0" fontId="24" fillId="22" borderId="6" applyNumberFormat="0" applyAlignment="0" applyProtection="0"/>
    <xf numFmtId="0" fontId="25" fillId="23" borderId="7" applyNumberFormat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6" borderId="0" applyNumberFormat="0" applyBorder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1" fillId="12" borderId="6" applyNumberFormat="0" applyAlignment="0" applyProtection="0"/>
    <xf numFmtId="0" fontId="32" fillId="0" borderId="11" applyNumberFormat="0" applyFill="0" applyAlignment="0" applyProtection="0"/>
    <xf numFmtId="0" fontId="33" fillId="24" borderId="0" applyNumberFormat="0" applyBorder="0" applyAlignment="0" applyProtection="0"/>
    <xf numFmtId="1" fontId="39" fillId="0" borderId="0"/>
    <xf numFmtId="1" fontId="39" fillId="0" borderId="0"/>
    <xf numFmtId="1" fontId="39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34" fillId="22" borderId="13" applyNumberFormat="0" applyAlignment="0" applyProtection="0"/>
    <xf numFmtId="0" fontId="38" fillId="0" borderId="0"/>
    <xf numFmtId="0" fontId="38" fillId="0" borderId="0"/>
    <xf numFmtId="0" fontId="38" fillId="0" borderId="0"/>
    <xf numFmtId="0" fontId="35" fillId="0" borderId="0" applyNumberFormat="0" applyFill="0" applyBorder="0" applyAlignment="0" applyProtection="0"/>
    <xf numFmtId="0" fontId="36" fillId="0" borderId="14" applyNumberFormat="0" applyFill="0" applyAlignment="0" applyProtection="0"/>
    <xf numFmtId="0" fontId="37" fillId="0" borderId="0" applyNumberFormat="0" applyFill="0" applyBorder="0" applyAlignment="0" applyProtection="0"/>
    <xf numFmtId="0" fontId="20" fillId="0" borderId="0"/>
    <xf numFmtId="1" fontId="39" fillId="0" borderId="0"/>
    <xf numFmtId="0" fontId="38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195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8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wrapText="1"/>
    </xf>
    <xf numFmtId="166" fontId="5" fillId="0" borderId="0" xfId="3" applyNumberFormat="1" applyFont="1" applyAlignment="1">
      <alignment horizontal="right" vertical="center"/>
    </xf>
    <xf numFmtId="166" fontId="9" fillId="0" borderId="17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17" xfId="0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center" wrapText="1"/>
    </xf>
    <xf numFmtId="166" fontId="6" fillId="2" borderId="17" xfId="0" applyNumberFormat="1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40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6" fillId="0" borderId="17" xfId="0" applyFont="1" applyFill="1" applyBorder="1" applyAlignment="1">
      <alignment horizontal="center" vertical="center" textRotation="90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5" fontId="17" fillId="2" borderId="17" xfId="0" applyNumberFormat="1" applyFont="1" applyFill="1" applyBorder="1" applyAlignment="1">
      <alignment horizontal="center" vertical="center" shrinkToFit="1"/>
    </xf>
    <xf numFmtId="0" fontId="6" fillId="2" borderId="17" xfId="0" applyFont="1" applyFill="1" applyBorder="1" applyAlignment="1">
      <alignment horizontal="left" vertical="top" wrapText="1"/>
    </xf>
    <xf numFmtId="165" fontId="6" fillId="0" borderId="0" xfId="92" applyNumberFormat="1" applyFont="1" applyFill="1" applyBorder="1" applyAlignment="1">
      <alignment horizontal="right" vertical="center"/>
    </xf>
    <xf numFmtId="0" fontId="7" fillId="0" borderId="17" xfId="0" applyFont="1" applyFill="1" applyBorder="1" applyAlignment="1">
      <alignment horizontal="center" vertical="center" wrapText="1"/>
    </xf>
    <xf numFmtId="0" fontId="41" fillId="0" borderId="17" xfId="0" applyFont="1" applyFill="1" applyBorder="1" applyAlignment="1">
      <alignment horizontal="left" vertical="top" wrapText="1"/>
    </xf>
    <xf numFmtId="166" fontId="9" fillId="2" borderId="17" xfId="0" applyNumberFormat="1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43" fillId="0" borderId="17" xfId="0" applyFont="1" applyBorder="1" applyAlignment="1">
      <alignment horizontal="left" vertical="top" wrapText="1"/>
    </xf>
    <xf numFmtId="0" fontId="12" fillId="2" borderId="0" xfId="0" applyFont="1" applyFill="1"/>
    <xf numFmtId="166" fontId="12" fillId="0" borderId="0" xfId="0" applyNumberFormat="1" applyFont="1"/>
    <xf numFmtId="168" fontId="12" fillId="0" borderId="0" xfId="0" applyNumberFormat="1" applyFont="1"/>
    <xf numFmtId="168" fontId="7" fillId="0" borderId="0" xfId="0" applyNumberFormat="1" applyFont="1" applyFill="1" applyBorder="1" applyAlignment="1">
      <alignment horizontal="left" vertical="top"/>
    </xf>
    <xf numFmtId="0" fontId="13" fillId="2" borderId="0" xfId="0" applyFont="1" applyFill="1" applyBorder="1" applyAlignment="1">
      <alignment horizontal="left"/>
    </xf>
    <xf numFmtId="168" fontId="12" fillId="2" borderId="0" xfId="0" applyNumberFormat="1" applyFont="1" applyFill="1"/>
    <xf numFmtId="166" fontId="9" fillId="2" borderId="17" xfId="0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left"/>
    </xf>
    <xf numFmtId="49" fontId="6" fillId="0" borderId="17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vertical="top" wrapText="1"/>
    </xf>
    <xf numFmtId="0" fontId="12" fillId="2" borderId="17" xfId="0" applyFont="1" applyFill="1" applyBorder="1" applyAlignment="1">
      <alignment horizontal="left" vertical="top" wrapText="1"/>
    </xf>
    <xf numFmtId="0" fontId="12" fillId="2" borderId="17" xfId="0" applyFont="1" applyFill="1" applyBorder="1" applyAlignment="1">
      <alignment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horizontal="left" vertical="top" wrapText="1"/>
    </xf>
    <xf numFmtId="0" fontId="12" fillId="2" borderId="17" xfId="0" applyFont="1" applyFill="1" applyBorder="1" applyAlignment="1">
      <alignment horizontal="center" vertical="top" wrapText="1"/>
    </xf>
    <xf numFmtId="0" fontId="12" fillId="2" borderId="17" xfId="0" applyFont="1" applyFill="1" applyBorder="1" applyAlignment="1">
      <alignment horizontal="left" vertical="center"/>
    </xf>
    <xf numFmtId="0" fontId="12" fillId="2" borderId="17" xfId="0" applyFont="1" applyFill="1" applyBorder="1" applyAlignment="1">
      <alignment horizontal="left" vertical="top"/>
    </xf>
    <xf numFmtId="166" fontId="42" fillId="2" borderId="17" xfId="0" applyNumberFormat="1" applyFont="1" applyFill="1" applyBorder="1" applyAlignment="1">
      <alignment horizontal="center" vertical="center" wrapText="1"/>
    </xf>
    <xf numFmtId="166" fontId="13" fillId="2" borderId="0" xfId="3" applyNumberFormat="1" applyFont="1" applyFill="1" applyAlignment="1">
      <alignment horizontal="right" vertical="center"/>
    </xf>
    <xf numFmtId="0" fontId="11" fillId="2" borderId="1" xfId="0" applyFont="1" applyFill="1" applyBorder="1" applyAlignment="1">
      <alignment vertical="top" wrapText="1"/>
    </xf>
    <xf numFmtId="0" fontId="11" fillId="2" borderId="0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left" vertical="top" wrapText="1"/>
    </xf>
    <xf numFmtId="0" fontId="42" fillId="2" borderId="2" xfId="0" applyFont="1" applyFill="1" applyBorder="1" applyAlignment="1">
      <alignment horizontal="left" vertical="top" wrapText="1"/>
    </xf>
    <xf numFmtId="0" fontId="42" fillId="2" borderId="0" xfId="0" applyFont="1" applyFill="1" applyBorder="1" applyAlignment="1">
      <alignment horizontal="left" vertical="top" wrapText="1"/>
    </xf>
    <xf numFmtId="0" fontId="12" fillId="2" borderId="0" xfId="0" applyFont="1" applyFill="1" applyAlignment="1">
      <alignment horizontal="justify"/>
    </xf>
    <xf numFmtId="0" fontId="13" fillId="2" borderId="0" xfId="0" applyFont="1" applyFill="1" applyBorder="1" applyAlignment="1">
      <alignment vertical="top" wrapText="1"/>
    </xf>
    <xf numFmtId="0" fontId="42" fillId="2" borderId="0" xfId="0" applyFont="1" applyFill="1" applyBorder="1" applyAlignment="1">
      <alignment horizontal="right" vertical="center" wrapText="1"/>
    </xf>
    <xf numFmtId="0" fontId="44" fillId="0" borderId="0" xfId="0" applyFont="1" applyAlignment="1">
      <alignment horizontal="left" vertical="top" wrapText="1"/>
    </xf>
    <xf numFmtId="0" fontId="12" fillId="2" borderId="0" xfId="0" applyFont="1" applyFill="1" applyBorder="1" applyAlignment="1">
      <alignment horizontal="left" vertical="top" wrapText="1"/>
    </xf>
    <xf numFmtId="166" fontId="42" fillId="2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169" fontId="42" fillId="0" borderId="0" xfId="0" applyNumberFormat="1" applyFont="1" applyFill="1" applyAlignment="1">
      <alignment vertical="center" wrapText="1"/>
    </xf>
    <xf numFmtId="0" fontId="42" fillId="0" borderId="17" xfId="0" applyFont="1" applyBorder="1" applyAlignment="1">
      <alignment horizontal="left" vertical="center" wrapText="1"/>
    </xf>
    <xf numFmtId="169" fontId="13" fillId="0" borderId="0" xfId="0" applyNumberFormat="1" applyFont="1" applyFill="1" applyAlignment="1">
      <alignment vertical="center" wrapText="1"/>
    </xf>
    <xf numFmtId="166" fontId="13" fillId="0" borderId="0" xfId="3" applyNumberFormat="1" applyFont="1" applyAlignment="1">
      <alignment horizontal="right" vertical="center"/>
    </xf>
    <xf numFmtId="49" fontId="13" fillId="0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Fill="1" applyAlignment="1">
      <alignment horizontal="center" vertical="center" wrapText="1"/>
    </xf>
    <xf numFmtId="169" fontId="13" fillId="0" borderId="0" xfId="0" applyNumberFormat="1" applyFont="1" applyFill="1" applyAlignment="1">
      <alignment horizontal="center" vertical="center" wrapText="1"/>
    </xf>
    <xf numFmtId="169" fontId="42" fillId="0" borderId="0" xfId="0" applyNumberFormat="1" applyFont="1" applyFill="1" applyBorder="1" applyAlignment="1">
      <alignment horizontal="right" vertical="center" wrapText="1"/>
    </xf>
    <xf numFmtId="165" fontId="42" fillId="0" borderId="0" xfId="92" applyNumberFormat="1" applyFont="1" applyFill="1" applyBorder="1" applyAlignment="1">
      <alignment horizontal="right" vertical="center"/>
    </xf>
    <xf numFmtId="49" fontId="45" fillId="0" borderId="17" xfId="0" applyNumberFormat="1" applyFont="1" applyFill="1" applyBorder="1" applyAlignment="1">
      <alignment horizontal="center" vertical="center" textRotation="90" wrapText="1"/>
    </xf>
    <xf numFmtId="49" fontId="46" fillId="0" borderId="17" xfId="0" applyNumberFormat="1" applyFont="1" applyFill="1" applyBorder="1" applyAlignment="1">
      <alignment horizontal="center" vertical="center" textRotation="90" wrapText="1"/>
    </xf>
    <xf numFmtId="0" fontId="46" fillId="0" borderId="4" xfId="0" applyNumberFormat="1" applyFont="1" applyFill="1" applyBorder="1" applyAlignment="1">
      <alignment horizontal="center" vertical="center" wrapText="1"/>
    </xf>
    <xf numFmtId="166" fontId="11" fillId="0" borderId="17" xfId="0" applyNumberFormat="1" applyFont="1" applyFill="1" applyBorder="1" applyAlignment="1">
      <alignment horizontal="center" vertical="center" wrapText="1"/>
    </xf>
    <xf numFmtId="0" fontId="45" fillId="0" borderId="4" xfId="0" applyNumberFormat="1" applyFont="1" applyFill="1" applyBorder="1" applyAlignment="1">
      <alignment horizontal="center" vertical="center" wrapText="1"/>
    </xf>
    <xf numFmtId="166" fontId="12" fillId="0" borderId="17" xfId="0" applyNumberFormat="1" applyFont="1" applyFill="1" applyBorder="1" applyAlignment="1">
      <alignment horizontal="center" vertical="center" wrapText="1"/>
    </xf>
    <xf numFmtId="169" fontId="12" fillId="0" borderId="17" xfId="0" applyNumberFormat="1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47" fillId="0" borderId="17" xfId="0" applyFont="1" applyFill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center" vertical="center" wrapText="1"/>
    </xf>
    <xf numFmtId="166" fontId="42" fillId="0" borderId="17" xfId="0" applyNumberFormat="1" applyFont="1" applyFill="1" applyBorder="1" applyAlignment="1">
      <alignment horizontal="center" vertical="center" wrapText="1"/>
    </xf>
    <xf numFmtId="169" fontId="42" fillId="0" borderId="17" xfId="0" applyNumberFormat="1" applyFont="1" applyFill="1" applyBorder="1" applyAlignment="1">
      <alignment horizontal="center" vertical="center" wrapText="1"/>
    </xf>
    <xf numFmtId="0" fontId="42" fillId="2" borderId="17" xfId="0" applyFont="1" applyFill="1" applyBorder="1" applyAlignment="1">
      <alignment vertical="center" wrapText="1"/>
    </xf>
    <xf numFmtId="0" fontId="42" fillId="2" borderId="17" xfId="0" applyFont="1" applyFill="1" applyBorder="1" applyAlignment="1">
      <alignment horizontal="center" vertical="center" wrapText="1"/>
    </xf>
    <xf numFmtId="43" fontId="12" fillId="0" borderId="0" xfId="0" applyNumberFormat="1" applyFont="1"/>
    <xf numFmtId="0" fontId="12" fillId="0" borderId="0" xfId="0" applyFont="1" applyFill="1" applyAlignment="1"/>
    <xf numFmtId="0" fontId="12" fillId="0" borderId="0" xfId="0" applyFont="1" applyBorder="1"/>
    <xf numFmtId="166" fontId="11" fillId="0" borderId="0" xfId="0" applyNumberFormat="1" applyFont="1" applyFill="1" applyAlignment="1">
      <alignment horizontal="center" wrapText="1"/>
    </xf>
    <xf numFmtId="166" fontId="42" fillId="0" borderId="0" xfId="92" applyNumberFormat="1" applyFont="1" applyFill="1" applyBorder="1" applyAlignment="1">
      <alignment horizontal="right" vertical="center"/>
    </xf>
    <xf numFmtId="0" fontId="12" fillId="0" borderId="17" xfId="0" applyFont="1" applyBorder="1" applyAlignment="1">
      <alignment horizontal="center" vertical="center"/>
    </xf>
    <xf numFmtId="166" fontId="12" fillId="0" borderId="17" xfId="0" applyNumberFormat="1" applyFont="1" applyBorder="1" applyAlignment="1">
      <alignment horizontal="center" vertical="center" wrapText="1"/>
    </xf>
    <xf numFmtId="1" fontId="48" fillId="0" borderId="17" xfId="0" applyNumberFormat="1" applyFont="1" applyFill="1" applyBorder="1" applyAlignment="1">
      <alignment vertical="top" shrinkToFit="1"/>
    </xf>
    <xf numFmtId="0" fontId="11" fillId="0" borderId="17" xfId="0" applyFont="1" applyBorder="1" applyAlignment="1">
      <alignment vertical="center"/>
    </xf>
    <xf numFmtId="0" fontId="11" fillId="0" borderId="17" xfId="0" applyFont="1" applyBorder="1" applyAlignment="1">
      <alignment horizontal="center" vertical="center" wrapText="1"/>
    </xf>
    <xf numFmtId="166" fontId="46" fillId="0" borderId="17" xfId="0" applyNumberFormat="1" applyFont="1" applyFill="1" applyBorder="1" applyAlignment="1">
      <alignment horizontal="center" vertical="center"/>
    </xf>
    <xf numFmtId="0" fontId="11" fillId="0" borderId="17" xfId="0" applyFont="1" applyBorder="1" applyAlignment="1">
      <alignment vertical="top" wrapText="1"/>
    </xf>
    <xf numFmtId="166" fontId="45" fillId="2" borderId="17" xfId="0" applyNumberFormat="1" applyFont="1" applyFill="1" applyBorder="1" applyAlignment="1">
      <alignment vertical="center"/>
    </xf>
    <xf numFmtId="0" fontId="42" fillId="0" borderId="17" xfId="0" applyFont="1" applyFill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2" borderId="0" xfId="0" applyFont="1" applyFill="1" applyBorder="1" applyAlignment="1">
      <alignment vertical="center" wrapText="1"/>
    </xf>
    <xf numFmtId="1" fontId="49" fillId="0" borderId="17" xfId="0" applyNumberFormat="1" applyFont="1" applyFill="1" applyBorder="1" applyAlignment="1">
      <alignment horizontal="left" vertical="top" shrinkToFit="1"/>
    </xf>
    <xf numFmtId="0" fontId="49" fillId="0" borderId="17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wrapText="1"/>
    </xf>
    <xf numFmtId="0" fontId="49" fillId="0" borderId="17" xfId="0" applyFont="1" applyBorder="1" applyAlignment="1">
      <alignment horizontal="left" wrapText="1"/>
    </xf>
    <xf numFmtId="0" fontId="42" fillId="0" borderId="17" xfId="0" applyFont="1" applyBorder="1" applyAlignment="1">
      <alignment horizontal="center" vertical="center" wrapText="1"/>
    </xf>
    <xf numFmtId="0" fontId="50" fillId="0" borderId="17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/>
    </xf>
    <xf numFmtId="0" fontId="12" fillId="0" borderId="1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166" fontId="13" fillId="2" borderId="17" xfId="0" applyNumberFormat="1" applyFont="1" applyFill="1" applyBorder="1" applyAlignment="1">
      <alignment horizontal="center" vertical="center" wrapText="1"/>
    </xf>
    <xf numFmtId="168" fontId="11" fillId="0" borderId="0" xfId="0" applyNumberFormat="1" applyFont="1"/>
    <xf numFmtId="0" fontId="12" fillId="0" borderId="15" xfId="0" applyFont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right" vertical="center"/>
    </xf>
    <xf numFmtId="0" fontId="51" fillId="0" borderId="0" xfId="0" applyFont="1" applyFill="1" applyBorder="1" applyAlignment="1">
      <alignment horizontal="left" vertical="top"/>
    </xf>
    <xf numFmtId="166" fontId="42" fillId="0" borderId="17" xfId="0" applyNumberFormat="1" applyFont="1" applyFill="1" applyBorder="1" applyAlignment="1">
      <alignment horizontal="right" wrapText="1"/>
    </xf>
    <xf numFmtId="0" fontId="42" fillId="0" borderId="17" xfId="0" applyFont="1" applyFill="1" applyBorder="1" applyAlignment="1">
      <alignment horizontal="center" vertical="center"/>
    </xf>
    <xf numFmtId="170" fontId="42" fillId="0" borderId="17" xfId="0" applyNumberFormat="1" applyFont="1" applyFill="1" applyBorder="1" applyAlignment="1">
      <alignment horizontal="center" vertical="center" wrapText="1"/>
    </xf>
    <xf numFmtId="0" fontId="52" fillId="0" borderId="17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0" fontId="42" fillId="0" borderId="17" xfId="0" applyFont="1" applyFill="1" applyBorder="1" applyAlignment="1">
      <alignment horizontal="left" vertical="top" wrapText="1"/>
    </xf>
    <xf numFmtId="0" fontId="12" fillId="0" borderId="17" xfId="0" applyFont="1" applyBorder="1" applyAlignment="1">
      <alignment horizontal="left" vertical="top" wrapText="1"/>
    </xf>
    <xf numFmtId="0" fontId="42" fillId="2" borderId="17" xfId="0" applyFont="1" applyFill="1" applyBorder="1" applyAlignment="1">
      <alignment horizontal="left" vertical="center" wrapText="1"/>
    </xf>
    <xf numFmtId="0" fontId="42" fillId="2" borderId="17" xfId="16" applyFont="1" applyFill="1" applyBorder="1" applyAlignment="1">
      <alignment horizontal="center" vertical="center" wrapText="1"/>
    </xf>
    <xf numFmtId="0" fontId="12" fillId="2" borderId="0" xfId="0" applyFont="1" applyFill="1" applyBorder="1"/>
    <xf numFmtId="0" fontId="12" fillId="2" borderId="17" xfId="0" applyFont="1" applyFill="1" applyBorder="1"/>
    <xf numFmtId="0" fontId="14" fillId="2" borderId="17" xfId="0" applyFont="1" applyFill="1" applyBorder="1" applyAlignment="1">
      <alignment horizontal="left" vertical="center"/>
    </xf>
    <xf numFmtId="0" fontId="14" fillId="2" borderId="17" xfId="0" applyFont="1" applyFill="1" applyBorder="1" applyAlignment="1">
      <alignment horizontal="left" vertical="top"/>
    </xf>
    <xf numFmtId="166" fontId="45" fillId="2" borderId="19" xfId="0" applyNumberFormat="1" applyFont="1" applyFill="1" applyBorder="1" applyAlignment="1">
      <alignment horizontal="center" vertical="center"/>
    </xf>
    <xf numFmtId="166" fontId="45" fillId="2" borderId="3" xfId="0" applyNumberFormat="1" applyFont="1" applyFill="1" applyBorder="1" applyAlignment="1">
      <alignment horizontal="center" vertical="center"/>
    </xf>
    <xf numFmtId="166" fontId="45" fillId="2" borderId="4" xfId="0" applyNumberFormat="1" applyFont="1" applyFill="1" applyBorder="1" applyAlignment="1">
      <alignment horizontal="center" vertical="center"/>
    </xf>
    <xf numFmtId="0" fontId="49" fillId="0" borderId="17" xfId="0" applyFont="1" applyFill="1" applyBorder="1" applyAlignment="1">
      <alignment horizontal="center" vertical="top" wrapText="1"/>
    </xf>
    <xf numFmtId="0" fontId="49" fillId="0" borderId="19" xfId="0" applyFont="1" applyFill="1" applyBorder="1" applyAlignment="1">
      <alignment horizontal="center" vertical="top" wrapText="1"/>
    </xf>
    <xf numFmtId="0" fontId="49" fillId="0" borderId="3" xfId="0" applyFont="1" applyFill="1" applyBorder="1" applyAlignment="1">
      <alignment horizontal="center" vertical="top" wrapText="1"/>
    </xf>
    <xf numFmtId="0" fontId="49" fillId="0" borderId="4" xfId="0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center" vertical="center" wrapText="1"/>
    </xf>
    <xf numFmtId="0" fontId="12" fillId="0" borderId="17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wrapText="1"/>
    </xf>
    <xf numFmtId="1" fontId="49" fillId="0" borderId="17" xfId="0" applyNumberFormat="1" applyFont="1" applyFill="1" applyBorder="1" applyAlignment="1">
      <alignment horizontal="center" vertical="top" shrinkToFit="1"/>
    </xf>
    <xf numFmtId="0" fontId="11" fillId="0" borderId="17" xfId="0" applyFont="1" applyBorder="1" applyAlignment="1">
      <alignment horizontal="center"/>
    </xf>
    <xf numFmtId="166" fontId="45" fillId="2" borderId="17" xfId="0" applyNumberFormat="1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top" wrapText="1"/>
    </xf>
    <xf numFmtId="166" fontId="42" fillId="0" borderId="15" xfId="0" applyNumberFormat="1" applyFont="1" applyFill="1" applyBorder="1" applyAlignment="1">
      <alignment horizontal="center" vertical="center" wrapText="1"/>
    </xf>
    <xf numFmtId="166" fontId="42" fillId="0" borderId="18" xfId="0" applyNumberFormat="1" applyFont="1" applyFill="1" applyBorder="1" applyAlignment="1">
      <alignment horizontal="center" vertical="center" wrapText="1"/>
    </xf>
    <xf numFmtId="166" fontId="42" fillId="0" borderId="16" xfId="0" applyNumberFormat="1" applyFont="1" applyFill="1" applyBorder="1" applyAlignment="1">
      <alignment horizontal="center" vertical="center" wrapText="1"/>
    </xf>
    <xf numFmtId="49" fontId="45" fillId="0" borderId="20" xfId="0" applyNumberFormat="1" applyFont="1" applyFill="1" applyBorder="1" applyAlignment="1">
      <alignment horizontal="center" vertical="center" wrapText="1"/>
    </xf>
    <xf numFmtId="49" fontId="45" fillId="0" borderId="21" xfId="0" applyNumberFormat="1" applyFont="1" applyFill="1" applyBorder="1" applyAlignment="1">
      <alignment horizontal="center" vertical="center" wrapText="1"/>
    </xf>
    <xf numFmtId="49" fontId="45" fillId="0" borderId="22" xfId="0" applyNumberFormat="1" applyFont="1" applyFill="1" applyBorder="1" applyAlignment="1">
      <alignment horizontal="center" vertical="center" wrapText="1"/>
    </xf>
    <xf numFmtId="49" fontId="45" fillId="0" borderId="23" xfId="0" applyNumberFormat="1" applyFont="1" applyFill="1" applyBorder="1" applyAlignment="1">
      <alignment horizontal="center" vertical="center" wrapText="1"/>
    </xf>
    <xf numFmtId="49" fontId="45" fillId="0" borderId="25" xfId="0" applyNumberFormat="1" applyFont="1" applyFill="1" applyBorder="1" applyAlignment="1">
      <alignment horizontal="center" vertical="center" wrapText="1"/>
    </xf>
    <xf numFmtId="49" fontId="45" fillId="0" borderId="26" xfId="0" applyNumberFormat="1" applyFont="1" applyFill="1" applyBorder="1" applyAlignment="1">
      <alignment horizontal="center" vertical="center" wrapText="1"/>
    </xf>
    <xf numFmtId="0" fontId="45" fillId="0" borderId="19" xfId="0" applyNumberFormat="1" applyFont="1" applyFill="1" applyBorder="1" applyAlignment="1">
      <alignment horizontal="center" vertical="center" wrapText="1"/>
    </xf>
    <xf numFmtId="0" fontId="45" fillId="0" borderId="3" xfId="0" applyNumberFormat="1" applyFont="1" applyFill="1" applyBorder="1" applyAlignment="1">
      <alignment horizontal="center" vertical="center" wrapText="1"/>
    </xf>
    <xf numFmtId="0" fontId="45" fillId="0" borderId="4" xfId="0" applyNumberFormat="1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169" fontId="45" fillId="0" borderId="19" xfId="0" applyNumberFormat="1" applyFont="1" applyFill="1" applyBorder="1" applyAlignment="1">
      <alignment horizontal="center" vertical="center" wrapText="1"/>
    </xf>
    <xf numFmtId="169" fontId="45" fillId="0" borderId="3" xfId="0" applyNumberFormat="1" applyFont="1" applyFill="1" applyBorder="1" applyAlignment="1">
      <alignment horizontal="center" vertical="center" wrapText="1"/>
    </xf>
    <xf numFmtId="169" fontId="45" fillId="0" borderId="4" xfId="0" applyNumberFormat="1" applyFont="1" applyFill="1" applyBorder="1" applyAlignment="1">
      <alignment horizontal="center" vertical="center" wrapText="1"/>
    </xf>
    <xf numFmtId="169" fontId="42" fillId="0" borderId="20" xfId="0" applyNumberFormat="1" applyFont="1" applyFill="1" applyBorder="1" applyAlignment="1">
      <alignment horizontal="center" vertical="center" wrapText="1"/>
    </xf>
    <xf numFmtId="169" fontId="42" fillId="0" borderId="24" xfId="0" applyNumberFormat="1" applyFont="1" applyFill="1" applyBorder="1" applyAlignment="1">
      <alignment horizontal="center" vertical="center" wrapText="1"/>
    </xf>
    <xf numFmtId="169" fontId="42" fillId="0" borderId="21" xfId="0" applyNumberFormat="1" applyFont="1" applyFill="1" applyBorder="1" applyAlignment="1">
      <alignment horizontal="center" vertical="center" wrapText="1"/>
    </xf>
    <xf numFmtId="169" fontId="45" fillId="0" borderId="17" xfId="0" applyNumberFormat="1" applyFont="1" applyFill="1" applyBorder="1" applyAlignment="1">
      <alignment horizontal="center" vertical="center" wrapText="1"/>
    </xf>
    <xf numFmtId="169" fontId="45" fillId="2" borderId="17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2" fillId="0" borderId="20" xfId="0" applyFont="1" applyFill="1" applyBorder="1" applyAlignment="1">
      <alignment horizontal="center" vertical="center" wrapText="1"/>
    </xf>
    <xf numFmtId="0" fontId="42" fillId="0" borderId="24" xfId="0" applyFont="1" applyFill="1" applyBorder="1" applyAlignment="1">
      <alignment horizontal="center" vertical="center" wrapText="1"/>
    </xf>
    <xf numFmtId="0" fontId="42" fillId="0" borderId="21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top" wrapText="1"/>
    </xf>
    <xf numFmtId="0" fontId="12" fillId="2" borderId="15" xfId="0" applyFont="1" applyFill="1" applyBorder="1" applyAlignment="1">
      <alignment horizontal="center" vertical="top" wrapText="1"/>
    </xf>
    <xf numFmtId="0" fontId="12" fillId="2" borderId="16" xfId="0" applyFont="1" applyFill="1" applyBorder="1" applyAlignment="1">
      <alignment horizontal="center" vertical="top" wrapText="1"/>
    </xf>
    <xf numFmtId="0" fontId="12" fillId="2" borderId="15" xfId="0" applyFont="1" applyFill="1" applyBorder="1" applyAlignment="1">
      <alignment horizontal="left" vertical="top" wrapText="1"/>
    </xf>
    <xf numFmtId="0" fontId="12" fillId="2" borderId="16" xfId="0" applyFont="1" applyFill="1" applyBorder="1" applyAlignment="1">
      <alignment horizontal="left" vertical="top" wrapText="1"/>
    </xf>
    <xf numFmtId="0" fontId="12" fillId="2" borderId="18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left"/>
    </xf>
    <xf numFmtId="0" fontId="13" fillId="2" borderId="17" xfId="0" applyFont="1" applyFill="1" applyBorder="1" applyAlignment="1">
      <alignment horizontal="left"/>
    </xf>
    <xf numFmtId="0" fontId="11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/>
    </xf>
    <xf numFmtId="0" fontId="42" fillId="0" borderId="15" xfId="0" applyFont="1" applyFill="1" applyBorder="1" applyAlignment="1">
      <alignment horizontal="center" vertical="center" wrapText="1"/>
    </xf>
    <xf numFmtId="0" fontId="42" fillId="0" borderId="18" xfId="0" applyFont="1" applyFill="1" applyBorder="1" applyAlignment="1">
      <alignment horizontal="center" vertical="center"/>
    </xf>
    <xf numFmtId="0" fontId="42" fillId="0" borderId="16" xfId="0" applyFont="1" applyFill="1" applyBorder="1" applyAlignment="1">
      <alignment horizontal="center" vertical="center"/>
    </xf>
    <xf numFmtId="0" fontId="42" fillId="0" borderId="15" xfId="0" applyFont="1" applyFill="1" applyBorder="1" applyAlignment="1">
      <alignment horizontal="center" vertical="center"/>
    </xf>
    <xf numFmtId="0" fontId="42" fillId="0" borderId="17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8" fontId="12" fillId="0" borderId="17" xfId="0" applyNumberFormat="1" applyFont="1" applyBorder="1"/>
    <xf numFmtId="0" fontId="12" fillId="2" borderId="17" xfId="0" applyFont="1" applyFill="1" applyBorder="1" applyAlignment="1">
      <alignment horizontal="right" vertical="top" wrapText="1"/>
    </xf>
  </cellXfs>
  <cellStyles count="93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8" xfId="18"/>
    <cellStyle name="Normal 9" xfId="86"/>
    <cellStyle name="Normal_General 17.02.04" xfId="92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6"/>
  <sheetViews>
    <sheetView tabSelected="1" topLeftCell="A13" zoomScaleNormal="100" workbookViewId="0">
      <selection activeCell="C28" sqref="C28"/>
    </sheetView>
  </sheetViews>
  <sheetFormatPr defaultRowHeight="17.25" x14ac:dyDescent="0.3"/>
  <cols>
    <col min="1" max="1" width="13" style="1" customWidth="1"/>
    <col min="2" max="2" width="16.6640625" style="1" customWidth="1"/>
    <col min="3" max="3" width="68.33203125" style="1" customWidth="1"/>
    <col min="4" max="4" width="17.5" style="25" customWidth="1"/>
    <col min="5" max="5" width="15.83203125" style="25" customWidth="1"/>
    <col min="6" max="6" width="18.33203125" style="25" customWidth="1"/>
    <col min="7" max="7" width="18.1640625" style="25" customWidth="1"/>
    <col min="8" max="9" width="9.33203125" style="1"/>
    <col min="10" max="10" width="15.5" style="1" bestFit="1" customWidth="1"/>
    <col min="11" max="16384" width="9.33203125" style="1"/>
  </cols>
  <sheetData>
    <row r="1" spans="1:44" x14ac:dyDescent="0.3">
      <c r="G1" s="64" t="s">
        <v>32</v>
      </c>
      <c r="H1" s="85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</row>
    <row r="2" spans="1:44" ht="91.5" customHeight="1" x14ac:dyDescent="0.3">
      <c r="A2" s="135" t="s">
        <v>74</v>
      </c>
      <c r="B2" s="135"/>
      <c r="C2" s="135"/>
      <c r="D2" s="135"/>
      <c r="E2" s="135"/>
      <c r="F2" s="135"/>
      <c r="G2" s="135"/>
      <c r="H2" s="3"/>
      <c r="I2" s="60"/>
    </row>
    <row r="3" spans="1:44" x14ac:dyDescent="0.3">
      <c r="B3" s="60"/>
      <c r="C3" s="60"/>
      <c r="D3" s="87"/>
      <c r="E3" s="87"/>
      <c r="F3" s="87"/>
      <c r="G3" s="88" t="s">
        <v>42</v>
      </c>
      <c r="H3" s="60"/>
      <c r="I3" s="60"/>
    </row>
    <row r="4" spans="1:44" ht="55.5" customHeight="1" x14ac:dyDescent="0.3">
      <c r="A4" s="136" t="s">
        <v>0</v>
      </c>
      <c r="B4" s="136"/>
      <c r="C4" s="137" t="s">
        <v>27</v>
      </c>
      <c r="D4" s="142" t="s">
        <v>33</v>
      </c>
      <c r="E4" s="143"/>
      <c r="F4" s="143"/>
      <c r="G4" s="144"/>
    </row>
    <row r="5" spans="1:44" ht="48.75" customHeight="1" x14ac:dyDescent="0.3">
      <c r="A5" s="89" t="s">
        <v>36</v>
      </c>
      <c r="B5" s="89" t="s">
        <v>37</v>
      </c>
      <c r="C5" s="137"/>
      <c r="D5" s="90" t="s">
        <v>66</v>
      </c>
      <c r="E5" s="90" t="s">
        <v>67</v>
      </c>
      <c r="F5" s="90" t="s">
        <v>68</v>
      </c>
      <c r="G5" s="90" t="s">
        <v>35</v>
      </c>
    </row>
    <row r="6" spans="1:44" s="6" customFormat="1" ht="25.5" customHeight="1" x14ac:dyDescent="0.3">
      <c r="A6" s="91"/>
      <c r="B6" s="92"/>
      <c r="C6" s="93" t="s">
        <v>28</v>
      </c>
      <c r="D6" s="94">
        <f>D7</f>
        <v>0</v>
      </c>
      <c r="E6" s="94">
        <f t="shared" ref="E6:G6" si="0">E7</f>
        <v>0</v>
      </c>
      <c r="F6" s="94">
        <f t="shared" si="0"/>
        <v>0</v>
      </c>
      <c r="G6" s="94">
        <f t="shared" si="0"/>
        <v>0</v>
      </c>
    </row>
    <row r="7" spans="1:44" s="6" customFormat="1" x14ac:dyDescent="0.3">
      <c r="A7" s="139"/>
      <c r="B7" s="139"/>
      <c r="C7" s="95" t="s">
        <v>1</v>
      </c>
      <c r="D7" s="96">
        <f>D8</f>
        <v>0</v>
      </c>
      <c r="E7" s="96">
        <f t="shared" ref="E7:G7" si="1">E8</f>
        <v>0</v>
      </c>
      <c r="F7" s="96">
        <f t="shared" si="1"/>
        <v>0</v>
      </c>
      <c r="G7" s="96">
        <f t="shared" si="1"/>
        <v>0</v>
      </c>
    </row>
    <row r="8" spans="1:44" x14ac:dyDescent="0.3">
      <c r="A8" s="138">
        <v>1023</v>
      </c>
      <c r="B8" s="138"/>
      <c r="C8" s="97" t="s">
        <v>38</v>
      </c>
      <c r="D8" s="140">
        <f>D15+D21</f>
        <v>0</v>
      </c>
      <c r="E8" s="140">
        <f t="shared" ref="E8:G8" si="2">E15+E21</f>
        <v>0</v>
      </c>
      <c r="F8" s="140">
        <f t="shared" si="2"/>
        <v>0</v>
      </c>
      <c r="G8" s="140">
        <f t="shared" si="2"/>
        <v>0</v>
      </c>
    </row>
    <row r="9" spans="1:44" x14ac:dyDescent="0.3">
      <c r="A9" s="138"/>
      <c r="B9" s="138"/>
      <c r="C9" s="97" t="s">
        <v>2</v>
      </c>
      <c r="D9" s="140"/>
      <c r="E9" s="140"/>
      <c r="F9" s="140"/>
      <c r="G9" s="140"/>
    </row>
    <row r="10" spans="1:44" x14ac:dyDescent="0.3">
      <c r="A10" s="138"/>
      <c r="B10" s="138"/>
      <c r="C10" s="97" t="s">
        <v>39</v>
      </c>
      <c r="D10" s="140"/>
      <c r="E10" s="140"/>
      <c r="F10" s="140"/>
      <c r="G10" s="140"/>
    </row>
    <row r="11" spans="1:44" ht="50.25" customHeight="1" x14ac:dyDescent="0.3">
      <c r="A11" s="138"/>
      <c r="B11" s="138"/>
      <c r="C11" s="98" t="s">
        <v>29</v>
      </c>
      <c r="D11" s="140"/>
      <c r="E11" s="140"/>
      <c r="F11" s="140"/>
      <c r="G11" s="140"/>
    </row>
    <row r="12" spans="1:44" x14ac:dyDescent="0.3">
      <c r="A12" s="138"/>
      <c r="B12" s="138"/>
      <c r="C12" s="97" t="s">
        <v>40</v>
      </c>
      <c r="D12" s="140"/>
      <c r="E12" s="140"/>
      <c r="F12" s="140"/>
      <c r="G12" s="140"/>
    </row>
    <row r="13" spans="1:44" ht="51.75" x14ac:dyDescent="0.3">
      <c r="A13" s="138"/>
      <c r="B13" s="138"/>
      <c r="C13" s="98" t="s">
        <v>30</v>
      </c>
      <c r="D13" s="140"/>
      <c r="E13" s="140"/>
      <c r="F13" s="140"/>
      <c r="G13" s="140"/>
      <c r="J13" s="99"/>
    </row>
    <row r="14" spans="1:44" x14ac:dyDescent="0.3">
      <c r="A14" s="141" t="s">
        <v>31</v>
      </c>
      <c r="B14" s="141"/>
      <c r="C14" s="141"/>
      <c r="D14" s="141"/>
      <c r="E14" s="141"/>
      <c r="F14" s="141"/>
      <c r="G14" s="141"/>
    </row>
    <row r="15" spans="1:44" x14ac:dyDescent="0.3">
      <c r="A15" s="100"/>
      <c r="B15" s="101">
        <v>31001</v>
      </c>
      <c r="C15" s="102" t="s">
        <v>10</v>
      </c>
      <c r="D15" s="128">
        <f>'Հավելված 3'!G20</f>
        <v>0</v>
      </c>
      <c r="E15" s="128">
        <f>'Հավելված 3'!H20</f>
        <v>17332</v>
      </c>
      <c r="F15" s="128">
        <f>'Հավելված 3'!I20</f>
        <v>17332</v>
      </c>
      <c r="G15" s="128">
        <f>'Հավելված 3'!J20</f>
        <v>17332</v>
      </c>
    </row>
    <row r="16" spans="1:44" ht="34.5" x14ac:dyDescent="0.3">
      <c r="A16" s="131"/>
      <c r="B16" s="132"/>
      <c r="C16" s="103" t="s">
        <v>50</v>
      </c>
      <c r="D16" s="129"/>
      <c r="E16" s="129"/>
      <c r="F16" s="129"/>
      <c r="G16" s="129"/>
    </row>
    <row r="17" spans="1:10" x14ac:dyDescent="0.3">
      <c r="A17" s="131"/>
      <c r="B17" s="133"/>
      <c r="C17" s="103" t="s">
        <v>41</v>
      </c>
      <c r="D17" s="129"/>
      <c r="E17" s="129"/>
      <c r="F17" s="129"/>
      <c r="G17" s="129"/>
    </row>
    <row r="18" spans="1:10" ht="34.5" x14ac:dyDescent="0.3">
      <c r="A18" s="131"/>
      <c r="B18" s="133"/>
      <c r="C18" s="103" t="s">
        <v>50</v>
      </c>
      <c r="D18" s="129"/>
      <c r="E18" s="129"/>
      <c r="F18" s="129"/>
      <c r="G18" s="129"/>
    </row>
    <row r="19" spans="1:10" x14ac:dyDescent="0.3">
      <c r="A19" s="131"/>
      <c r="B19" s="133"/>
      <c r="C19" s="103" t="s">
        <v>51</v>
      </c>
      <c r="D19" s="129"/>
      <c r="E19" s="129"/>
      <c r="F19" s="129"/>
      <c r="G19" s="129"/>
      <c r="J19" s="26"/>
    </row>
    <row r="20" spans="1:10" ht="39" customHeight="1" x14ac:dyDescent="0.3">
      <c r="A20" s="131"/>
      <c r="B20" s="134"/>
      <c r="C20" s="103" t="s">
        <v>52</v>
      </c>
      <c r="D20" s="130"/>
      <c r="E20" s="130"/>
      <c r="F20" s="130"/>
      <c r="G20" s="130"/>
    </row>
    <row r="21" spans="1:10" x14ac:dyDescent="0.3">
      <c r="A21" s="100"/>
      <c r="B21" s="101">
        <v>31003</v>
      </c>
      <c r="C21" s="120" t="s">
        <v>69</v>
      </c>
      <c r="D21" s="128">
        <f>'Հավելված 3'!G27</f>
        <v>0</v>
      </c>
      <c r="E21" s="128">
        <f>'Հավելված 3'!H27</f>
        <v>-17332</v>
      </c>
      <c r="F21" s="128">
        <f>'Հավելված 3'!I27</f>
        <v>-17332</v>
      </c>
      <c r="G21" s="128">
        <f>'Հավելված 3'!J27</f>
        <v>-17332</v>
      </c>
    </row>
    <row r="22" spans="1:10" ht="34.5" x14ac:dyDescent="0.3">
      <c r="A22" s="131"/>
      <c r="B22" s="131"/>
      <c r="C22" s="120" t="s">
        <v>112</v>
      </c>
      <c r="D22" s="129"/>
      <c r="E22" s="129"/>
      <c r="F22" s="129"/>
      <c r="G22" s="129"/>
    </row>
    <row r="23" spans="1:10" x14ac:dyDescent="0.3">
      <c r="A23" s="131"/>
      <c r="B23" s="131"/>
      <c r="C23" s="120" t="s">
        <v>41</v>
      </c>
      <c r="D23" s="129"/>
      <c r="E23" s="129"/>
      <c r="F23" s="129"/>
      <c r="G23" s="129"/>
    </row>
    <row r="24" spans="1:10" ht="51.75" x14ac:dyDescent="0.3">
      <c r="A24" s="131"/>
      <c r="B24" s="131"/>
      <c r="C24" s="98" t="s">
        <v>113</v>
      </c>
      <c r="D24" s="129"/>
      <c r="E24" s="129"/>
      <c r="F24" s="129"/>
      <c r="G24" s="129"/>
    </row>
    <row r="25" spans="1:10" x14ac:dyDescent="0.3">
      <c r="A25" s="131"/>
      <c r="B25" s="131"/>
      <c r="C25" s="120" t="s">
        <v>51</v>
      </c>
      <c r="D25" s="129"/>
      <c r="E25" s="129"/>
      <c r="F25" s="129"/>
      <c r="G25" s="129"/>
      <c r="J25" s="26"/>
    </row>
    <row r="26" spans="1:10" ht="39" customHeight="1" x14ac:dyDescent="0.3">
      <c r="A26" s="131"/>
      <c r="B26" s="131"/>
      <c r="C26" s="121" t="s">
        <v>52</v>
      </c>
      <c r="D26" s="130"/>
      <c r="E26" s="130"/>
      <c r="F26" s="130"/>
      <c r="G26" s="130"/>
    </row>
  </sheetData>
  <mergeCells count="24">
    <mergeCell ref="F21:F26"/>
    <mergeCell ref="E21:E26"/>
    <mergeCell ref="G21:G26"/>
    <mergeCell ref="D21:D26"/>
    <mergeCell ref="A22:A26"/>
    <mergeCell ref="B22:B26"/>
    <mergeCell ref="A14:G14"/>
    <mergeCell ref="D4:G4"/>
    <mergeCell ref="D8:D13"/>
    <mergeCell ref="E8:E13"/>
    <mergeCell ref="F8:F13"/>
    <mergeCell ref="A2:G2"/>
    <mergeCell ref="A4:B4"/>
    <mergeCell ref="C4:C5"/>
    <mergeCell ref="A8:A13"/>
    <mergeCell ref="B8:B13"/>
    <mergeCell ref="A7:B7"/>
    <mergeCell ref="G8:G13"/>
    <mergeCell ref="D15:D20"/>
    <mergeCell ref="E15:E20"/>
    <mergeCell ref="F15:F20"/>
    <mergeCell ref="G15:G20"/>
    <mergeCell ref="A16:A20"/>
    <mergeCell ref="B16:B20"/>
  </mergeCells>
  <pageMargins left="0.59055118110236227" right="0.27559055118110237" top="0.43307086614173229" bottom="0.43307086614173229" header="0.15748031496062992" footer="0.15748031496062992"/>
  <pageSetup scale="75" firstPageNumber="2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opLeftCell="A7" zoomScaleNormal="100" workbookViewId="0">
      <selection activeCell="D4" sqref="D4:H4"/>
    </sheetView>
  </sheetViews>
  <sheetFormatPr defaultColWidth="10.6640625" defaultRowHeight="17.25" x14ac:dyDescent="0.3"/>
  <cols>
    <col min="1" max="2" width="10.6640625" style="1"/>
    <col min="3" max="3" width="45" style="1" customWidth="1"/>
    <col min="4" max="5" width="21.1640625" style="1" customWidth="1"/>
    <col min="6" max="6" width="24.6640625" style="1" customWidth="1"/>
    <col min="7" max="7" width="22.1640625" style="1" customWidth="1"/>
    <col min="8" max="8" width="21.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11" x14ac:dyDescent="0.3">
      <c r="A1" s="63"/>
      <c r="B1" s="63"/>
      <c r="C1" s="63"/>
      <c r="D1" s="63"/>
      <c r="E1" s="63"/>
      <c r="F1" s="63"/>
      <c r="G1" s="61"/>
      <c r="H1" s="64" t="s">
        <v>25</v>
      </c>
    </row>
    <row r="2" spans="1:11" ht="35.25" customHeight="1" x14ac:dyDescent="0.3">
      <c r="A2" s="135" t="s">
        <v>86</v>
      </c>
      <c r="B2" s="135"/>
      <c r="C2" s="135"/>
      <c r="D2" s="135"/>
      <c r="E2" s="135"/>
      <c r="F2" s="135"/>
      <c r="G2" s="135"/>
      <c r="H2" s="135"/>
    </row>
    <row r="3" spans="1:11" x14ac:dyDescent="0.3">
      <c r="A3" s="65"/>
      <c r="B3" s="65"/>
      <c r="C3" s="66"/>
      <c r="D3" s="67"/>
      <c r="E3" s="67"/>
      <c r="F3" s="67"/>
      <c r="G3" s="68"/>
      <c r="H3" s="69" t="s">
        <v>42</v>
      </c>
    </row>
    <row r="4" spans="1:11" ht="44.25" customHeight="1" x14ac:dyDescent="0.3">
      <c r="A4" s="145" t="s">
        <v>76</v>
      </c>
      <c r="B4" s="146"/>
      <c r="C4" s="151" t="s">
        <v>77</v>
      </c>
      <c r="D4" s="154" t="s">
        <v>33</v>
      </c>
      <c r="E4" s="155"/>
      <c r="F4" s="155"/>
      <c r="G4" s="155"/>
      <c r="H4" s="156"/>
    </row>
    <row r="5" spans="1:11" x14ac:dyDescent="0.3">
      <c r="A5" s="147"/>
      <c r="B5" s="148"/>
      <c r="C5" s="152"/>
      <c r="D5" s="157" t="s">
        <v>78</v>
      </c>
      <c r="E5" s="160" t="s">
        <v>3</v>
      </c>
      <c r="F5" s="161"/>
      <c r="G5" s="161"/>
      <c r="H5" s="162"/>
    </row>
    <row r="6" spans="1:11" x14ac:dyDescent="0.3">
      <c r="A6" s="149"/>
      <c r="B6" s="150"/>
      <c r="C6" s="152"/>
      <c r="D6" s="158"/>
      <c r="E6" s="163" t="s">
        <v>79</v>
      </c>
      <c r="F6" s="163" t="s">
        <v>80</v>
      </c>
      <c r="G6" s="163" t="s">
        <v>81</v>
      </c>
      <c r="H6" s="164" t="s">
        <v>82</v>
      </c>
    </row>
    <row r="7" spans="1:11" ht="96" customHeight="1" x14ac:dyDescent="0.3">
      <c r="A7" s="70" t="s">
        <v>36</v>
      </c>
      <c r="B7" s="70" t="s">
        <v>37</v>
      </c>
      <c r="C7" s="153"/>
      <c r="D7" s="159"/>
      <c r="E7" s="163"/>
      <c r="F7" s="163"/>
      <c r="G7" s="163"/>
      <c r="H7" s="164"/>
    </row>
    <row r="8" spans="1:11" s="6" customFormat="1" x14ac:dyDescent="0.3">
      <c r="A8" s="71"/>
      <c r="B8" s="71"/>
      <c r="C8" s="72" t="s">
        <v>28</v>
      </c>
      <c r="D8" s="73">
        <f>E8+F8+G8+H8</f>
        <v>0</v>
      </c>
      <c r="E8" s="73">
        <f t="shared" ref="E8:G8" si="0">+E10</f>
        <v>-17332</v>
      </c>
      <c r="F8" s="73">
        <f t="shared" si="0"/>
        <v>0</v>
      </c>
      <c r="G8" s="73">
        <f t="shared" si="0"/>
        <v>0</v>
      </c>
      <c r="H8" s="73">
        <f>+H10</f>
        <v>17332</v>
      </c>
    </row>
    <row r="9" spans="1:11" x14ac:dyDescent="0.3">
      <c r="A9" s="70"/>
      <c r="B9" s="70"/>
      <c r="C9" s="74" t="s">
        <v>3</v>
      </c>
      <c r="D9" s="75"/>
      <c r="E9" s="75"/>
      <c r="F9" s="76"/>
      <c r="G9" s="76"/>
      <c r="H9" s="40"/>
    </row>
    <row r="10" spans="1:11" s="6" customFormat="1" ht="34.5" x14ac:dyDescent="0.3">
      <c r="A10" s="77"/>
      <c r="B10" s="78"/>
      <c r="C10" s="78" t="s">
        <v>83</v>
      </c>
      <c r="D10" s="73">
        <f>D12+D13</f>
        <v>0</v>
      </c>
      <c r="E10" s="73">
        <f t="shared" ref="E10:H10" si="1">E12+E13</f>
        <v>-17332</v>
      </c>
      <c r="F10" s="73">
        <f t="shared" si="1"/>
        <v>0</v>
      </c>
      <c r="G10" s="73">
        <f t="shared" si="1"/>
        <v>0</v>
      </c>
      <c r="H10" s="73">
        <f t="shared" si="1"/>
        <v>17332</v>
      </c>
    </row>
    <row r="11" spans="1:11" x14ac:dyDescent="0.3">
      <c r="A11" s="79"/>
      <c r="B11" s="79"/>
      <c r="C11" s="79" t="s">
        <v>84</v>
      </c>
      <c r="D11" s="80"/>
      <c r="E11" s="80"/>
      <c r="F11" s="81"/>
      <c r="G11" s="81"/>
      <c r="H11" s="82"/>
    </row>
    <row r="12" spans="1:11" ht="51.75" x14ac:dyDescent="0.3">
      <c r="A12" s="83">
        <v>1023</v>
      </c>
      <c r="B12" s="83">
        <v>31001</v>
      </c>
      <c r="C12" s="62" t="s">
        <v>85</v>
      </c>
      <c r="D12" s="47">
        <f>E12+F12+G12+H12</f>
        <v>17332</v>
      </c>
      <c r="E12" s="47"/>
      <c r="F12" s="47"/>
      <c r="G12" s="47"/>
      <c r="H12" s="47">
        <f>'Հավելված 3'!J26</f>
        <v>17332</v>
      </c>
      <c r="K12" s="84"/>
    </row>
    <row r="13" spans="1:11" ht="51.75" x14ac:dyDescent="0.3">
      <c r="A13" s="83">
        <v>1023</v>
      </c>
      <c r="B13" s="83">
        <v>31003</v>
      </c>
      <c r="C13" s="62" t="s">
        <v>114</v>
      </c>
      <c r="D13" s="47">
        <f>D14</f>
        <v>-17332</v>
      </c>
      <c r="E13" s="47">
        <f t="shared" ref="E13:H13" si="2">E14</f>
        <v>-17332</v>
      </c>
      <c r="F13" s="47">
        <f t="shared" si="2"/>
        <v>0</v>
      </c>
      <c r="G13" s="47">
        <f t="shared" si="2"/>
        <v>0</v>
      </c>
      <c r="H13" s="47">
        <f t="shared" si="2"/>
        <v>0</v>
      </c>
    </row>
    <row r="14" spans="1:11" ht="120.75" x14ac:dyDescent="0.3">
      <c r="A14" s="83"/>
      <c r="B14" s="83"/>
      <c r="C14" s="62" t="s">
        <v>115</v>
      </c>
      <c r="D14" s="47">
        <f t="shared" ref="D14" si="3">E14+F14+G14+H14</f>
        <v>-17332</v>
      </c>
      <c r="E14" s="47">
        <f>'Հավելված 4'!G17</f>
        <v>-17332</v>
      </c>
      <c r="F14" s="47"/>
      <c r="G14" s="47"/>
      <c r="H14" s="47"/>
    </row>
  </sheetData>
  <mergeCells count="10">
    <mergeCell ref="A2:H2"/>
    <mergeCell ref="A4:B6"/>
    <mergeCell ref="C4:C7"/>
    <mergeCell ref="D4:H4"/>
    <mergeCell ref="D5:D7"/>
    <mergeCell ref="E5:H5"/>
    <mergeCell ref="E6:E7"/>
    <mergeCell ref="F6:F7"/>
    <mergeCell ref="G6:G7"/>
    <mergeCell ref="H6:H7"/>
  </mergeCells>
  <pageMargins left="0.70866141732283472" right="0.70866141732283472" top="0.74803149606299213" bottom="0.74803149606299213" header="0.31496062992125984" footer="0.31496062992125984"/>
  <pageSetup scale="77" firstPageNumber="4" orientation="landscape" useFirstPageNumber="1" r:id="rId1"/>
  <headerFooter>
    <oddFooter>&amp;L&amp;P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zoomScaleNormal="100" zoomScaleSheetLayoutView="100" workbookViewId="0">
      <selection activeCell="H26" sqref="H26"/>
    </sheetView>
  </sheetViews>
  <sheetFormatPr defaultRowHeight="13.5" x14ac:dyDescent="0.2"/>
  <cols>
    <col min="1" max="1" width="9" style="2" customWidth="1"/>
    <col min="2" max="2" width="9.5" style="2" customWidth="1"/>
    <col min="3" max="3" width="6.83203125" style="2" customWidth="1"/>
    <col min="4" max="4" width="11" style="2" customWidth="1"/>
    <col min="5" max="5" width="10.83203125" style="2" customWidth="1"/>
    <col min="6" max="6" width="71.5" style="2" customWidth="1"/>
    <col min="7" max="7" width="19.1640625" style="2" customWidth="1"/>
    <col min="8" max="8" width="18.1640625" style="2" customWidth="1"/>
    <col min="9" max="9" width="17.1640625" style="2" customWidth="1"/>
    <col min="10" max="10" width="19" style="2" customWidth="1"/>
    <col min="11" max="11" width="23" style="2" customWidth="1"/>
    <col min="12" max="16384" width="9.33203125" style="2"/>
  </cols>
  <sheetData>
    <row r="1" spans="1:11" ht="16.5" customHeight="1" x14ac:dyDescent="0.2">
      <c r="J1" s="4" t="s">
        <v>26</v>
      </c>
    </row>
    <row r="2" spans="1:11" ht="41.25" customHeight="1" x14ac:dyDescent="0.3">
      <c r="A2" s="165" t="s">
        <v>73</v>
      </c>
      <c r="B2" s="165"/>
      <c r="C2" s="165"/>
      <c r="D2" s="165"/>
      <c r="E2" s="165"/>
      <c r="F2" s="165"/>
      <c r="G2" s="165"/>
      <c r="H2" s="165"/>
      <c r="I2" s="165"/>
      <c r="J2" s="165"/>
      <c r="K2" s="3"/>
    </row>
    <row r="3" spans="1:11" ht="17.25" x14ac:dyDescent="0.3">
      <c r="A3" s="8"/>
      <c r="B3" s="8"/>
      <c r="C3" s="8"/>
      <c r="D3" s="8"/>
      <c r="E3" s="8"/>
      <c r="F3" s="8"/>
      <c r="G3" s="22"/>
      <c r="H3" s="22"/>
      <c r="I3" s="22"/>
      <c r="J3" s="8"/>
      <c r="K3" s="3"/>
    </row>
    <row r="4" spans="1:11" ht="22.5" customHeight="1" x14ac:dyDescent="0.2">
      <c r="J4" s="17" t="s">
        <v>42</v>
      </c>
    </row>
    <row r="5" spans="1:11" ht="45" customHeight="1" x14ac:dyDescent="0.2">
      <c r="A5" s="166" t="s">
        <v>14</v>
      </c>
      <c r="B5" s="166"/>
      <c r="C5" s="166"/>
      <c r="D5" s="166" t="s">
        <v>0</v>
      </c>
      <c r="E5" s="166"/>
      <c r="F5" s="166" t="s">
        <v>12</v>
      </c>
      <c r="G5" s="167" t="s">
        <v>33</v>
      </c>
      <c r="H5" s="168"/>
      <c r="I5" s="168"/>
      <c r="J5" s="169"/>
    </row>
    <row r="6" spans="1:11" s="12" customFormat="1" ht="83.25" customHeight="1" x14ac:dyDescent="0.2">
      <c r="A6" s="13" t="s">
        <v>45</v>
      </c>
      <c r="B6" s="13" t="s">
        <v>46</v>
      </c>
      <c r="C6" s="13" t="s">
        <v>47</v>
      </c>
      <c r="D6" s="13" t="s">
        <v>43</v>
      </c>
      <c r="E6" s="13" t="s">
        <v>44</v>
      </c>
      <c r="F6" s="166"/>
      <c r="G6" s="21" t="s">
        <v>66</v>
      </c>
      <c r="H6" s="21" t="s">
        <v>67</v>
      </c>
      <c r="I6" s="21" t="s">
        <v>68</v>
      </c>
      <c r="J6" s="21" t="s">
        <v>35</v>
      </c>
    </row>
    <row r="7" spans="1:11" s="12" customFormat="1" ht="16.5" x14ac:dyDescent="0.2">
      <c r="A7" s="31"/>
      <c r="B7" s="31"/>
      <c r="C7" s="31"/>
      <c r="D7" s="31"/>
      <c r="E7" s="31"/>
      <c r="F7" s="7" t="s">
        <v>15</v>
      </c>
      <c r="G7" s="14">
        <f>G9</f>
        <v>0</v>
      </c>
      <c r="H7" s="14">
        <f t="shared" ref="H7:J7" si="0">H9</f>
        <v>0</v>
      </c>
      <c r="I7" s="14">
        <f t="shared" si="0"/>
        <v>0</v>
      </c>
      <c r="J7" s="14">
        <f t="shared" si="0"/>
        <v>0</v>
      </c>
    </row>
    <row r="8" spans="1:11" s="12" customFormat="1" ht="16.5" x14ac:dyDescent="0.2">
      <c r="A8" s="31"/>
      <c r="B8" s="31"/>
      <c r="C8" s="31"/>
      <c r="D8" s="31"/>
      <c r="E8" s="31"/>
      <c r="F8" s="7" t="s">
        <v>3</v>
      </c>
      <c r="G8" s="7"/>
      <c r="H8" s="7"/>
      <c r="I8" s="7"/>
      <c r="J8" s="7"/>
    </row>
    <row r="9" spans="1:11" s="12" customFormat="1" ht="33" x14ac:dyDescent="0.2">
      <c r="A9" s="33" t="s">
        <v>4</v>
      </c>
      <c r="B9" s="31"/>
      <c r="C9" s="31"/>
      <c r="D9" s="31"/>
      <c r="E9" s="31"/>
      <c r="F9" s="7" t="s">
        <v>16</v>
      </c>
      <c r="G9" s="14">
        <f>G11</f>
        <v>0</v>
      </c>
      <c r="H9" s="14">
        <f t="shared" ref="H9:J9" si="1">H11</f>
        <v>0</v>
      </c>
      <c r="I9" s="14">
        <f t="shared" si="1"/>
        <v>0</v>
      </c>
      <c r="J9" s="14">
        <f t="shared" si="1"/>
        <v>0</v>
      </c>
    </row>
    <row r="10" spans="1:11" s="12" customFormat="1" ht="16.5" x14ac:dyDescent="0.2">
      <c r="A10" s="33"/>
      <c r="B10" s="31"/>
      <c r="C10" s="31"/>
      <c r="D10" s="31"/>
      <c r="E10" s="31"/>
      <c r="F10" s="7" t="s">
        <v>3</v>
      </c>
      <c r="G10" s="7"/>
      <c r="H10" s="7"/>
      <c r="I10" s="7"/>
      <c r="J10" s="7"/>
    </row>
    <row r="11" spans="1:11" s="12" customFormat="1" ht="49.5" x14ac:dyDescent="0.2">
      <c r="A11" s="31"/>
      <c r="B11" s="33" t="s">
        <v>4</v>
      </c>
      <c r="C11" s="31"/>
      <c r="D11" s="31"/>
      <c r="E11" s="31"/>
      <c r="F11" s="7" t="s">
        <v>17</v>
      </c>
      <c r="G11" s="14">
        <f>G13</f>
        <v>0</v>
      </c>
      <c r="H11" s="14">
        <f t="shared" ref="H11:J11" si="2">H13</f>
        <v>0</v>
      </c>
      <c r="I11" s="14">
        <f t="shared" si="2"/>
        <v>0</v>
      </c>
      <c r="J11" s="14">
        <f t="shared" si="2"/>
        <v>0</v>
      </c>
    </row>
    <row r="12" spans="1:11" s="12" customFormat="1" ht="16.5" x14ac:dyDescent="0.2">
      <c r="A12" s="31"/>
      <c r="B12" s="33"/>
      <c r="C12" s="31"/>
      <c r="D12" s="31"/>
      <c r="E12" s="31"/>
      <c r="F12" s="7" t="s">
        <v>3</v>
      </c>
      <c r="G12" s="7"/>
      <c r="H12" s="7"/>
      <c r="I12" s="7"/>
      <c r="J12" s="7"/>
    </row>
    <row r="13" spans="1:11" s="12" customFormat="1" ht="16.5" x14ac:dyDescent="0.2">
      <c r="A13" s="31"/>
      <c r="B13" s="31"/>
      <c r="C13" s="33" t="s">
        <v>5</v>
      </c>
      <c r="D13" s="31"/>
      <c r="E13" s="18"/>
      <c r="F13" s="7" t="s">
        <v>18</v>
      </c>
      <c r="G13" s="14">
        <f>G15</f>
        <v>0</v>
      </c>
      <c r="H13" s="14">
        <f t="shared" ref="H13:J13" si="3">H15</f>
        <v>0</v>
      </c>
      <c r="I13" s="14">
        <f t="shared" si="3"/>
        <v>0</v>
      </c>
      <c r="J13" s="14">
        <f t="shared" si="3"/>
        <v>0</v>
      </c>
    </row>
    <row r="14" spans="1:11" s="12" customFormat="1" ht="16.5" x14ac:dyDescent="0.2">
      <c r="A14" s="31"/>
      <c r="B14" s="31"/>
      <c r="C14" s="33"/>
      <c r="D14" s="31"/>
      <c r="E14" s="18"/>
      <c r="F14" s="7" t="s">
        <v>3</v>
      </c>
      <c r="G14" s="7"/>
      <c r="H14" s="7"/>
      <c r="I14" s="7"/>
      <c r="J14" s="7"/>
    </row>
    <row r="15" spans="1:11" s="12" customFormat="1" ht="16.5" x14ac:dyDescent="0.2">
      <c r="A15" s="31"/>
      <c r="B15" s="31"/>
      <c r="C15" s="33"/>
      <c r="D15" s="31"/>
      <c r="E15" s="18"/>
      <c r="F15" s="19" t="s">
        <v>20</v>
      </c>
      <c r="G15" s="14">
        <f>G16</f>
        <v>0</v>
      </c>
      <c r="H15" s="14">
        <f t="shared" ref="H15:J15" si="4">H16</f>
        <v>0</v>
      </c>
      <c r="I15" s="14">
        <f t="shared" si="4"/>
        <v>0</v>
      </c>
      <c r="J15" s="14">
        <f t="shared" si="4"/>
        <v>0</v>
      </c>
    </row>
    <row r="16" spans="1:11" s="12" customFormat="1" ht="16.5" x14ac:dyDescent="0.2">
      <c r="A16" s="31"/>
      <c r="B16" s="31"/>
      <c r="C16" s="33"/>
      <c r="D16" s="18">
        <v>1023</v>
      </c>
      <c r="E16" s="18"/>
      <c r="F16" s="7" t="s">
        <v>19</v>
      </c>
      <c r="G16" s="14">
        <f>G18+G27</f>
        <v>0</v>
      </c>
      <c r="H16" s="14">
        <f t="shared" ref="H16:J16" si="5">H18+H27</f>
        <v>0</v>
      </c>
      <c r="I16" s="14">
        <f t="shared" si="5"/>
        <v>0</v>
      </c>
      <c r="J16" s="14">
        <f t="shared" si="5"/>
        <v>0</v>
      </c>
    </row>
    <row r="17" spans="1:11" s="12" customFormat="1" ht="16.5" x14ac:dyDescent="0.2">
      <c r="A17" s="31"/>
      <c r="B17" s="31"/>
      <c r="C17" s="33"/>
      <c r="D17" s="18"/>
      <c r="E17" s="18"/>
      <c r="F17" s="7" t="s">
        <v>3</v>
      </c>
      <c r="G17" s="5"/>
      <c r="H17" s="5"/>
      <c r="I17" s="5"/>
      <c r="J17" s="5"/>
    </row>
    <row r="18" spans="1:11" s="12" customFormat="1" ht="33" x14ac:dyDescent="0.2">
      <c r="A18" s="33"/>
      <c r="B18" s="33"/>
      <c r="C18" s="33"/>
      <c r="D18" s="33"/>
      <c r="E18" s="34" t="s">
        <v>53</v>
      </c>
      <c r="F18" s="7" t="s">
        <v>50</v>
      </c>
      <c r="G18" s="20">
        <f>G20</f>
        <v>0</v>
      </c>
      <c r="H18" s="20">
        <f>H20</f>
        <v>17332</v>
      </c>
      <c r="I18" s="20">
        <f>I20</f>
        <v>17332</v>
      </c>
      <c r="J18" s="20">
        <f>J20</f>
        <v>17332</v>
      </c>
      <c r="K18" s="27"/>
    </row>
    <row r="19" spans="1:11" s="12" customFormat="1" ht="16.5" x14ac:dyDescent="0.2">
      <c r="A19" s="35"/>
      <c r="B19" s="36"/>
      <c r="C19" s="36"/>
      <c r="D19" s="34"/>
      <c r="E19" s="34"/>
      <c r="F19" s="10" t="s">
        <v>21</v>
      </c>
      <c r="G19" s="23"/>
      <c r="H19" s="23"/>
      <c r="I19" s="23"/>
      <c r="J19" s="23"/>
    </row>
    <row r="20" spans="1:11" s="12" customFormat="1" ht="17.25" customHeight="1" x14ac:dyDescent="0.2">
      <c r="A20" s="35"/>
      <c r="B20" s="36"/>
      <c r="C20" s="36"/>
      <c r="D20" s="34"/>
      <c r="E20" s="34"/>
      <c r="F20" s="16" t="s">
        <v>20</v>
      </c>
      <c r="G20" s="20">
        <f>G22</f>
        <v>0</v>
      </c>
      <c r="H20" s="20">
        <f>H22</f>
        <v>17332</v>
      </c>
      <c r="I20" s="20">
        <f>I22</f>
        <v>17332</v>
      </c>
      <c r="J20" s="20">
        <f>J22</f>
        <v>17332</v>
      </c>
    </row>
    <row r="21" spans="1:11" s="12" customFormat="1" ht="33" x14ac:dyDescent="0.2">
      <c r="A21" s="35"/>
      <c r="B21" s="36"/>
      <c r="C21" s="36"/>
      <c r="D21" s="34"/>
      <c r="E21" s="34"/>
      <c r="F21" s="16" t="s">
        <v>22</v>
      </c>
      <c r="G21" s="15"/>
      <c r="H21" s="15"/>
      <c r="I21" s="15"/>
      <c r="J21" s="15"/>
    </row>
    <row r="22" spans="1:11" s="12" customFormat="1" ht="16.5" x14ac:dyDescent="0.2">
      <c r="A22" s="35"/>
      <c r="B22" s="36"/>
      <c r="C22" s="36"/>
      <c r="D22" s="34"/>
      <c r="E22" s="34"/>
      <c r="F22" s="16" t="s">
        <v>23</v>
      </c>
      <c r="G22" s="9">
        <f t="shared" ref="G22:J25" si="6">G23</f>
        <v>0</v>
      </c>
      <c r="H22" s="9">
        <f t="shared" si="6"/>
        <v>17332</v>
      </c>
      <c r="I22" s="9">
        <f t="shared" si="6"/>
        <v>17332</v>
      </c>
      <c r="J22" s="9">
        <f t="shared" si="6"/>
        <v>17332</v>
      </c>
    </row>
    <row r="23" spans="1:11" s="12" customFormat="1" ht="16.5" x14ac:dyDescent="0.2">
      <c r="A23" s="35"/>
      <c r="B23" s="36"/>
      <c r="C23" s="36"/>
      <c r="D23" s="34"/>
      <c r="E23" s="34"/>
      <c r="F23" s="16" t="s">
        <v>54</v>
      </c>
      <c r="G23" s="9">
        <f t="shared" si="6"/>
        <v>0</v>
      </c>
      <c r="H23" s="9">
        <f t="shared" si="6"/>
        <v>17332</v>
      </c>
      <c r="I23" s="9">
        <f t="shared" si="6"/>
        <v>17332</v>
      </c>
      <c r="J23" s="9">
        <f t="shared" si="6"/>
        <v>17332</v>
      </c>
    </row>
    <row r="24" spans="1:11" s="12" customFormat="1" ht="16.5" x14ac:dyDescent="0.2">
      <c r="A24" s="35"/>
      <c r="B24" s="36"/>
      <c r="C24" s="36"/>
      <c r="D24" s="34"/>
      <c r="E24" s="34"/>
      <c r="F24" s="16" t="s">
        <v>55</v>
      </c>
      <c r="G24" s="9">
        <f>G25</f>
        <v>0</v>
      </c>
      <c r="H24" s="9">
        <f t="shared" si="6"/>
        <v>17332</v>
      </c>
      <c r="I24" s="9">
        <f t="shared" si="6"/>
        <v>17332</v>
      </c>
      <c r="J24" s="9">
        <f t="shared" si="6"/>
        <v>17332</v>
      </c>
    </row>
    <row r="25" spans="1:11" s="12" customFormat="1" ht="16.5" x14ac:dyDescent="0.2">
      <c r="A25" s="35"/>
      <c r="B25" s="36"/>
      <c r="C25" s="36"/>
      <c r="D25" s="34"/>
      <c r="E25" s="34"/>
      <c r="F25" s="16" t="s">
        <v>70</v>
      </c>
      <c r="G25" s="9">
        <f>G26</f>
        <v>0</v>
      </c>
      <c r="H25" s="9">
        <f t="shared" si="6"/>
        <v>17332</v>
      </c>
      <c r="I25" s="9">
        <f t="shared" si="6"/>
        <v>17332</v>
      </c>
      <c r="J25" s="9">
        <f t="shared" si="6"/>
        <v>17332</v>
      </c>
    </row>
    <row r="26" spans="1:11" s="12" customFormat="1" ht="16.5" x14ac:dyDescent="0.2">
      <c r="A26" s="35"/>
      <c r="B26" s="36"/>
      <c r="C26" s="36"/>
      <c r="D26" s="34"/>
      <c r="E26" s="34"/>
      <c r="F26" s="16" t="s">
        <v>71</v>
      </c>
      <c r="G26" s="20">
        <v>0</v>
      </c>
      <c r="H26" s="9">
        <v>17332</v>
      </c>
      <c r="I26" s="20">
        <v>17332</v>
      </c>
      <c r="J26" s="20">
        <v>17332</v>
      </c>
    </row>
    <row r="27" spans="1:11" s="12" customFormat="1" ht="41.25" customHeight="1" x14ac:dyDescent="0.2">
      <c r="A27" s="35"/>
      <c r="B27" s="36"/>
      <c r="C27" s="36"/>
      <c r="D27" s="34"/>
      <c r="E27" s="34">
        <v>31003</v>
      </c>
      <c r="F27" s="16" t="s">
        <v>116</v>
      </c>
      <c r="G27" s="30">
        <f>G29</f>
        <v>0</v>
      </c>
      <c r="H27" s="30">
        <f t="shared" ref="H27:J27" si="7">H29</f>
        <v>-17332</v>
      </c>
      <c r="I27" s="30">
        <f t="shared" si="7"/>
        <v>-17332</v>
      </c>
      <c r="J27" s="30">
        <f t="shared" si="7"/>
        <v>-17332</v>
      </c>
    </row>
    <row r="28" spans="1:11" s="12" customFormat="1" ht="16.5" x14ac:dyDescent="0.2">
      <c r="A28" s="35"/>
      <c r="B28" s="36"/>
      <c r="C28" s="36"/>
      <c r="D28" s="34"/>
      <c r="E28" s="34"/>
      <c r="F28" s="16" t="s">
        <v>21</v>
      </c>
      <c r="G28" s="30"/>
      <c r="H28" s="30"/>
      <c r="I28" s="30"/>
      <c r="J28" s="30"/>
    </row>
    <row r="29" spans="1:11" s="12" customFormat="1" ht="16.5" x14ac:dyDescent="0.2">
      <c r="A29" s="35"/>
      <c r="B29" s="36"/>
      <c r="C29" s="36"/>
      <c r="D29" s="34"/>
      <c r="E29" s="34"/>
      <c r="F29" s="16" t="s">
        <v>20</v>
      </c>
      <c r="G29" s="30">
        <f>G31</f>
        <v>0</v>
      </c>
      <c r="H29" s="30">
        <f t="shared" ref="H29:J29" si="8">H31</f>
        <v>-17332</v>
      </c>
      <c r="I29" s="30">
        <f t="shared" si="8"/>
        <v>-17332</v>
      </c>
      <c r="J29" s="30">
        <f t="shared" si="8"/>
        <v>-17332</v>
      </c>
    </row>
    <row r="30" spans="1:11" s="12" customFormat="1" ht="34.5" customHeight="1" x14ac:dyDescent="0.2">
      <c r="A30" s="35"/>
      <c r="B30" s="36"/>
      <c r="C30" s="36"/>
      <c r="D30" s="34"/>
      <c r="E30" s="34"/>
      <c r="F30" s="16" t="s">
        <v>22</v>
      </c>
      <c r="G30" s="30"/>
      <c r="H30" s="30"/>
      <c r="I30" s="30"/>
      <c r="J30" s="30"/>
    </row>
    <row r="31" spans="1:11" s="12" customFormat="1" ht="16.5" x14ac:dyDescent="0.2">
      <c r="A31" s="35"/>
      <c r="B31" s="36"/>
      <c r="C31" s="36"/>
      <c r="D31" s="34"/>
      <c r="E31" s="34"/>
      <c r="F31" s="16" t="s">
        <v>23</v>
      </c>
      <c r="G31" s="30">
        <f>G32</f>
        <v>0</v>
      </c>
      <c r="H31" s="30">
        <f t="shared" ref="H31:J34" si="9">H32</f>
        <v>-17332</v>
      </c>
      <c r="I31" s="30">
        <f t="shared" si="9"/>
        <v>-17332</v>
      </c>
      <c r="J31" s="30">
        <f t="shared" si="9"/>
        <v>-17332</v>
      </c>
    </row>
    <row r="32" spans="1:11" s="12" customFormat="1" ht="16.5" x14ac:dyDescent="0.2">
      <c r="A32" s="35"/>
      <c r="B32" s="36"/>
      <c r="C32" s="36"/>
      <c r="D32" s="34"/>
      <c r="E32" s="34"/>
      <c r="F32" s="16" t="s">
        <v>54</v>
      </c>
      <c r="G32" s="30">
        <f>G33</f>
        <v>0</v>
      </c>
      <c r="H32" s="30">
        <f t="shared" si="9"/>
        <v>-17332</v>
      </c>
      <c r="I32" s="30">
        <f t="shared" si="9"/>
        <v>-17332</v>
      </c>
      <c r="J32" s="30">
        <f t="shared" si="9"/>
        <v>-17332</v>
      </c>
    </row>
    <row r="33" spans="1:10" s="12" customFormat="1" ht="16.5" x14ac:dyDescent="0.2">
      <c r="A33" s="35"/>
      <c r="B33" s="36"/>
      <c r="C33" s="36"/>
      <c r="D33" s="34"/>
      <c r="E33" s="34"/>
      <c r="F33" s="16" t="s">
        <v>55</v>
      </c>
      <c r="G33" s="30">
        <f>G34</f>
        <v>0</v>
      </c>
      <c r="H33" s="30">
        <f t="shared" si="9"/>
        <v>-17332</v>
      </c>
      <c r="I33" s="30">
        <f t="shared" si="9"/>
        <v>-17332</v>
      </c>
      <c r="J33" s="30">
        <f t="shared" si="9"/>
        <v>-17332</v>
      </c>
    </row>
    <row r="34" spans="1:10" s="12" customFormat="1" ht="16.5" x14ac:dyDescent="0.2">
      <c r="A34" s="35"/>
      <c r="B34" s="36"/>
      <c r="C34" s="36"/>
      <c r="D34" s="34"/>
      <c r="E34" s="34"/>
      <c r="F34" s="16" t="s">
        <v>117</v>
      </c>
      <c r="G34" s="30">
        <f>G35</f>
        <v>0</v>
      </c>
      <c r="H34" s="30">
        <f t="shared" si="9"/>
        <v>-17332</v>
      </c>
      <c r="I34" s="30">
        <f t="shared" si="9"/>
        <v>-17332</v>
      </c>
      <c r="J34" s="30">
        <f t="shared" si="9"/>
        <v>-17332</v>
      </c>
    </row>
    <row r="35" spans="1:10" s="12" customFormat="1" ht="16.5" x14ac:dyDescent="0.2">
      <c r="A35" s="35"/>
      <c r="B35" s="36"/>
      <c r="C35" s="36"/>
      <c r="D35" s="34"/>
      <c r="E35" s="34"/>
      <c r="F35" s="16" t="s">
        <v>118</v>
      </c>
      <c r="G35" s="30">
        <f>'Հավելված 4'!D17</f>
        <v>0</v>
      </c>
      <c r="H35" s="30">
        <f>'Հավելված 4'!E17</f>
        <v>-17332</v>
      </c>
      <c r="I35" s="30">
        <f>'Հավելված 4'!F17</f>
        <v>-17332</v>
      </c>
      <c r="J35" s="30">
        <f>'Հավելված 4'!G17</f>
        <v>-17332</v>
      </c>
    </row>
    <row r="36" spans="1:10" x14ac:dyDescent="0.2">
      <c r="A36" s="37"/>
      <c r="B36" s="37"/>
      <c r="C36" s="37"/>
      <c r="D36" s="37"/>
      <c r="E36" s="37"/>
    </row>
  </sheetData>
  <mergeCells count="5">
    <mergeCell ref="A2:J2"/>
    <mergeCell ref="A5:C5"/>
    <mergeCell ref="D5:E5"/>
    <mergeCell ref="F5:F6"/>
    <mergeCell ref="G5:J5"/>
  </mergeCells>
  <pageMargins left="0.19685039370078741" right="0.23622047244094491" top="0.47244094488188981" bottom="0.51181102362204722" header="0.31496062992125984" footer="0.31496062992125984"/>
  <pageSetup paperSize="9" scale="75" firstPageNumber="5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opLeftCell="A4" zoomScaleNormal="100" workbookViewId="0">
      <selection activeCell="K9" sqref="K9"/>
    </sheetView>
  </sheetViews>
  <sheetFormatPr defaultColWidth="10.6640625" defaultRowHeight="17.25" x14ac:dyDescent="0.3"/>
  <cols>
    <col min="1" max="1" width="14.1640625" style="1" customWidth="1"/>
    <col min="2" max="2" width="18" style="1" customWidth="1"/>
    <col min="3" max="3" width="57.83203125" style="1" customWidth="1"/>
    <col min="4" max="4" width="18.1640625" style="1" customWidth="1"/>
    <col min="5" max="5" width="16" style="1" customWidth="1"/>
    <col min="6" max="6" width="14.6640625" style="1" customWidth="1"/>
    <col min="7" max="7" width="16.6640625" style="1" customWidth="1"/>
    <col min="8" max="8" width="18.5" style="1" customWidth="1"/>
    <col min="9" max="9" width="14" style="1" bestFit="1" customWidth="1"/>
    <col min="10" max="16384" width="10.6640625" style="1"/>
  </cols>
  <sheetData>
    <row r="1" spans="1:11" ht="27.75" customHeight="1" x14ac:dyDescent="0.3">
      <c r="G1" s="64" t="s">
        <v>87</v>
      </c>
    </row>
    <row r="2" spans="1:11" ht="42" customHeight="1" x14ac:dyDescent="0.3">
      <c r="A2" s="135" t="s">
        <v>92</v>
      </c>
      <c r="B2" s="135"/>
      <c r="C2" s="135"/>
      <c r="D2" s="135"/>
      <c r="E2" s="135"/>
      <c r="F2" s="135"/>
      <c r="G2" s="135"/>
    </row>
    <row r="3" spans="1:11" x14ac:dyDescent="0.3">
      <c r="B3" s="60"/>
      <c r="C3" s="60"/>
      <c r="D3" s="60"/>
      <c r="E3" s="60"/>
      <c r="F3" s="60"/>
      <c r="G3" s="69" t="s">
        <v>42</v>
      </c>
    </row>
    <row r="4" spans="1:11" ht="59.25" customHeight="1" x14ac:dyDescent="0.3">
      <c r="A4" s="170" t="s">
        <v>0</v>
      </c>
      <c r="B4" s="171"/>
      <c r="C4" s="172" t="s">
        <v>88</v>
      </c>
      <c r="D4" s="174" t="s">
        <v>33</v>
      </c>
      <c r="E4" s="175"/>
      <c r="F4" s="175"/>
      <c r="G4" s="176"/>
    </row>
    <row r="5" spans="1:11" ht="57" customHeight="1" x14ac:dyDescent="0.3">
      <c r="A5" s="106" t="s">
        <v>89</v>
      </c>
      <c r="B5" s="106" t="s">
        <v>90</v>
      </c>
      <c r="C5" s="173"/>
      <c r="D5" s="107" t="s">
        <v>66</v>
      </c>
      <c r="E5" s="107" t="s">
        <v>67</v>
      </c>
      <c r="F5" s="107" t="s">
        <v>68</v>
      </c>
      <c r="G5" s="107" t="s">
        <v>35</v>
      </c>
    </row>
    <row r="6" spans="1:11" s="6" customFormat="1" x14ac:dyDescent="0.3">
      <c r="A6" s="92"/>
      <c r="B6" s="92"/>
      <c r="C6" s="108" t="s">
        <v>28</v>
      </c>
      <c r="D6" s="109">
        <f>D8</f>
        <v>0</v>
      </c>
      <c r="E6" s="109">
        <f t="shared" ref="E6:G6" si="0">E8</f>
        <v>0</v>
      </c>
      <c r="F6" s="109">
        <f t="shared" si="0"/>
        <v>0</v>
      </c>
      <c r="G6" s="109">
        <f t="shared" si="0"/>
        <v>0</v>
      </c>
      <c r="H6" s="110"/>
      <c r="I6" s="110"/>
      <c r="J6" s="110"/>
      <c r="K6" s="110"/>
    </row>
    <row r="7" spans="1:11" x14ac:dyDescent="0.3">
      <c r="A7" s="106"/>
      <c r="B7" s="106"/>
      <c r="C7" s="111" t="s">
        <v>3</v>
      </c>
      <c r="D7" s="111"/>
      <c r="E7" s="111"/>
      <c r="F7" s="111"/>
      <c r="G7" s="119"/>
    </row>
    <row r="8" spans="1:11" x14ac:dyDescent="0.3">
      <c r="A8" s="104"/>
      <c r="B8" s="105"/>
      <c r="C8" s="105" t="s">
        <v>83</v>
      </c>
      <c r="D8" s="47">
        <f>D10+D13</f>
        <v>0</v>
      </c>
      <c r="E8" s="47">
        <f t="shared" ref="E8:F8" si="1">E10+E13</f>
        <v>0</v>
      </c>
      <c r="F8" s="47">
        <f t="shared" si="1"/>
        <v>0</v>
      </c>
      <c r="G8" s="47">
        <f>G10+G13</f>
        <v>0</v>
      </c>
    </row>
    <row r="9" spans="1:11" x14ac:dyDescent="0.3">
      <c r="A9" s="104"/>
      <c r="B9" s="104"/>
      <c r="C9" s="104" t="s">
        <v>84</v>
      </c>
      <c r="D9" s="104"/>
      <c r="E9" s="104"/>
      <c r="F9" s="104"/>
      <c r="G9" s="104"/>
    </row>
    <row r="10" spans="1:11" ht="51.75" x14ac:dyDescent="0.3">
      <c r="A10" s="104">
        <v>1023</v>
      </c>
      <c r="B10" s="104">
        <v>31001</v>
      </c>
      <c r="C10" s="62" t="s">
        <v>85</v>
      </c>
      <c r="D10" s="47">
        <f>D12</f>
        <v>0</v>
      </c>
      <c r="E10" s="47">
        <f t="shared" ref="E10:G10" si="2">E12</f>
        <v>17332</v>
      </c>
      <c r="F10" s="47">
        <f t="shared" si="2"/>
        <v>17332</v>
      </c>
      <c r="G10" s="47">
        <f t="shared" si="2"/>
        <v>17332</v>
      </c>
    </row>
    <row r="11" spans="1:11" x14ac:dyDescent="0.3">
      <c r="A11" s="104"/>
      <c r="B11" s="104"/>
      <c r="C11" s="104" t="s">
        <v>91</v>
      </c>
      <c r="D11" s="104"/>
      <c r="E11" s="104"/>
      <c r="F11" s="104"/>
      <c r="G11" s="104"/>
    </row>
    <row r="12" spans="1:11" x14ac:dyDescent="0.3">
      <c r="A12" s="104"/>
      <c r="B12" s="104"/>
      <c r="C12" s="62" t="s">
        <v>1</v>
      </c>
      <c r="D12" s="47">
        <f>'Հավելված 3'!G26</f>
        <v>0</v>
      </c>
      <c r="E12" s="47">
        <f>'Հավելված 3'!H26</f>
        <v>17332</v>
      </c>
      <c r="F12" s="47">
        <f>'Հավելված 3'!I26</f>
        <v>17332</v>
      </c>
      <c r="G12" s="47">
        <f>'Հավելված 3'!J26</f>
        <v>17332</v>
      </c>
    </row>
    <row r="13" spans="1:11" ht="34.5" x14ac:dyDescent="0.3">
      <c r="A13" s="83">
        <v>1023</v>
      </c>
      <c r="B13" s="83">
        <v>31003</v>
      </c>
      <c r="C13" s="122" t="s">
        <v>114</v>
      </c>
      <c r="D13" s="47">
        <f>D15</f>
        <v>0</v>
      </c>
      <c r="E13" s="47">
        <f t="shared" ref="E13:G13" si="3">E15</f>
        <v>-17332</v>
      </c>
      <c r="F13" s="47">
        <f t="shared" si="3"/>
        <v>-17332</v>
      </c>
      <c r="G13" s="47">
        <f t="shared" si="3"/>
        <v>-17332</v>
      </c>
    </row>
    <row r="14" spans="1:11" x14ac:dyDescent="0.3">
      <c r="A14" s="83"/>
      <c r="B14" s="83"/>
      <c r="C14" s="83" t="s">
        <v>91</v>
      </c>
      <c r="D14" s="47"/>
      <c r="E14" s="47"/>
      <c r="F14" s="47"/>
      <c r="G14" s="47"/>
    </row>
    <row r="15" spans="1:11" x14ac:dyDescent="0.3">
      <c r="A15" s="83"/>
      <c r="B15" s="83"/>
      <c r="C15" s="122" t="s">
        <v>1</v>
      </c>
      <c r="D15" s="47">
        <f>D17</f>
        <v>0</v>
      </c>
      <c r="E15" s="47">
        <f t="shared" ref="E15:G15" si="4">E17</f>
        <v>-17332</v>
      </c>
      <c r="F15" s="47">
        <f t="shared" si="4"/>
        <v>-17332</v>
      </c>
      <c r="G15" s="47">
        <f t="shared" si="4"/>
        <v>-17332</v>
      </c>
    </row>
    <row r="16" spans="1:11" x14ac:dyDescent="0.3">
      <c r="A16" s="83"/>
      <c r="B16" s="83"/>
      <c r="C16" s="123" t="s">
        <v>119</v>
      </c>
      <c r="D16" s="47"/>
      <c r="E16" s="47"/>
      <c r="F16" s="47"/>
      <c r="G16" s="47"/>
    </row>
    <row r="17" spans="1:7" ht="86.25" x14ac:dyDescent="0.3">
      <c r="A17" s="83"/>
      <c r="B17" s="83"/>
      <c r="C17" s="122" t="s">
        <v>115</v>
      </c>
      <c r="D17" s="47">
        <f>-D12</f>
        <v>0</v>
      </c>
      <c r="E17" s="47">
        <f t="shared" ref="E17:G17" si="5">-E12</f>
        <v>-17332</v>
      </c>
      <c r="F17" s="47">
        <f t="shared" si="5"/>
        <v>-17332</v>
      </c>
      <c r="G17" s="47">
        <f t="shared" si="5"/>
        <v>-17332</v>
      </c>
    </row>
  </sheetData>
  <mergeCells count="4">
    <mergeCell ref="A2:G2"/>
    <mergeCell ref="A4:B4"/>
    <mergeCell ref="C4:C5"/>
    <mergeCell ref="D4:G4"/>
  </mergeCells>
  <pageMargins left="0.70866141732283472" right="0.70866141732283472" top="0.74803149606299213" bottom="0.74803149606299213" header="0.31496062992125984" footer="0.31496062992125984"/>
  <pageSetup scale="87" firstPageNumber="7" orientation="landscape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opLeftCell="A52" zoomScaleNormal="100" zoomScaleSheetLayoutView="100" workbookViewId="0">
      <selection activeCell="J27" sqref="J27"/>
    </sheetView>
  </sheetViews>
  <sheetFormatPr defaultColWidth="10.6640625" defaultRowHeight="17.25" x14ac:dyDescent="0.3"/>
  <cols>
    <col min="1" max="1" width="48.83203125" style="24" customWidth="1"/>
    <col min="2" max="2" width="72.5" style="24" customWidth="1"/>
    <col min="3" max="3" width="17.5" style="24" customWidth="1"/>
    <col min="4" max="4" width="16.83203125" style="24" customWidth="1"/>
    <col min="5" max="5" width="17" style="24" customWidth="1"/>
    <col min="6" max="6" width="19.33203125" style="24" customWidth="1"/>
    <col min="7" max="7" width="14.83203125" style="24" bestFit="1" customWidth="1"/>
    <col min="8" max="16384" width="10.6640625" style="24"/>
  </cols>
  <sheetData>
    <row r="1" spans="1:6" x14ac:dyDescent="0.3">
      <c r="F1" s="48" t="s">
        <v>93</v>
      </c>
    </row>
    <row r="2" spans="1:6" x14ac:dyDescent="0.3">
      <c r="F2" s="48" t="s">
        <v>48</v>
      </c>
    </row>
    <row r="3" spans="1:6" ht="53.25" customHeight="1" x14ac:dyDescent="0.3">
      <c r="A3" s="185" t="s">
        <v>124</v>
      </c>
      <c r="B3" s="185"/>
      <c r="C3" s="185"/>
      <c r="D3" s="185"/>
      <c r="E3" s="185"/>
      <c r="F3" s="185"/>
    </row>
    <row r="4" spans="1:6" ht="10.5" customHeight="1" x14ac:dyDescent="0.3"/>
    <row r="5" spans="1:6" x14ac:dyDescent="0.3">
      <c r="A5" s="186" t="s">
        <v>1</v>
      </c>
      <c r="B5" s="186"/>
      <c r="C5" s="186"/>
      <c r="D5" s="186"/>
      <c r="E5" s="186"/>
      <c r="F5" s="186"/>
    </row>
    <row r="6" spans="1:6" ht="11.25" customHeight="1" x14ac:dyDescent="0.3"/>
    <row r="7" spans="1:6" x14ac:dyDescent="0.3">
      <c r="A7" s="183" t="s">
        <v>6</v>
      </c>
      <c r="B7" s="183"/>
      <c r="C7" s="184"/>
      <c r="D7" s="184"/>
      <c r="E7" s="184"/>
      <c r="F7" s="183"/>
    </row>
    <row r="9" spans="1:6" x14ac:dyDescent="0.3">
      <c r="A9" s="49" t="s">
        <v>7</v>
      </c>
      <c r="B9" s="49" t="s">
        <v>8</v>
      </c>
      <c r="C9" s="50"/>
      <c r="D9" s="50"/>
      <c r="E9" s="50"/>
    </row>
    <row r="10" spans="1:6" x14ac:dyDescent="0.3">
      <c r="A10" s="51">
        <v>1023</v>
      </c>
      <c r="B10" s="52" t="s">
        <v>2</v>
      </c>
      <c r="C10" s="53"/>
      <c r="D10" s="53"/>
      <c r="E10" s="53"/>
    </row>
    <row r="11" spans="1:6" x14ac:dyDescent="0.3">
      <c r="A11" s="54"/>
    </row>
    <row r="12" spans="1:6" x14ac:dyDescent="0.3">
      <c r="A12" s="55" t="s">
        <v>9</v>
      </c>
    </row>
    <row r="13" spans="1:6" x14ac:dyDescent="0.3">
      <c r="A13" s="54"/>
      <c r="F13" s="56"/>
    </row>
    <row r="14" spans="1:6" ht="37.5" customHeight="1" x14ac:dyDescent="0.3">
      <c r="A14" s="38" t="s">
        <v>60</v>
      </c>
      <c r="B14" s="39">
        <v>1023</v>
      </c>
      <c r="C14" s="178" t="s">
        <v>24</v>
      </c>
      <c r="D14" s="182"/>
      <c r="E14" s="182"/>
      <c r="F14" s="179"/>
    </row>
    <row r="15" spans="1:6" ht="41.25" customHeight="1" x14ac:dyDescent="0.3">
      <c r="A15" s="40" t="s">
        <v>61</v>
      </c>
      <c r="B15" s="41">
        <v>31001</v>
      </c>
      <c r="C15" s="42" t="s">
        <v>66</v>
      </c>
      <c r="D15" s="42" t="s">
        <v>67</v>
      </c>
      <c r="E15" s="42" t="s">
        <v>68</v>
      </c>
      <c r="F15" s="42" t="s">
        <v>35</v>
      </c>
    </row>
    <row r="16" spans="1:6" ht="41.25" customHeight="1" x14ac:dyDescent="0.3">
      <c r="A16" s="40" t="s">
        <v>62</v>
      </c>
      <c r="B16" s="43" t="s">
        <v>56</v>
      </c>
      <c r="C16" s="43"/>
      <c r="D16" s="43"/>
      <c r="E16" s="43"/>
      <c r="F16" s="38"/>
    </row>
    <row r="17" spans="1:10" ht="49.5" customHeight="1" x14ac:dyDescent="0.3">
      <c r="A17" s="40" t="s">
        <v>63</v>
      </c>
      <c r="B17" s="40" t="s">
        <v>57</v>
      </c>
      <c r="C17" s="40"/>
      <c r="D17" s="40"/>
      <c r="E17" s="40"/>
      <c r="F17" s="38"/>
    </row>
    <row r="18" spans="1:10" ht="42" customHeight="1" x14ac:dyDescent="0.3">
      <c r="A18" s="40" t="s">
        <v>64</v>
      </c>
      <c r="B18" s="40" t="s">
        <v>58</v>
      </c>
      <c r="C18" s="40"/>
      <c r="D18" s="40"/>
      <c r="E18" s="40"/>
      <c r="F18" s="38"/>
    </row>
    <row r="19" spans="1:10" ht="34.5" x14ac:dyDescent="0.3">
      <c r="A19" s="40" t="s">
        <v>65</v>
      </c>
      <c r="B19" s="40" t="s">
        <v>59</v>
      </c>
      <c r="C19" s="40"/>
      <c r="D19" s="40"/>
      <c r="E19" s="40"/>
      <c r="F19" s="38"/>
    </row>
    <row r="20" spans="1:10" x14ac:dyDescent="0.3">
      <c r="A20" s="178" t="s">
        <v>11</v>
      </c>
      <c r="B20" s="179"/>
      <c r="C20" s="44"/>
      <c r="D20" s="44"/>
      <c r="E20" s="44"/>
      <c r="F20" s="44"/>
    </row>
    <row r="21" spans="1:10" x14ac:dyDescent="0.3">
      <c r="A21" s="45" t="s">
        <v>13</v>
      </c>
      <c r="B21" s="46"/>
      <c r="C21" s="47">
        <f>'Հավելված 3'!G26</f>
        <v>0</v>
      </c>
      <c r="D21" s="47">
        <f>'Հավելված 3'!H26</f>
        <v>17332</v>
      </c>
      <c r="E21" s="47">
        <f>'Հավելված 3'!I26</f>
        <v>17332</v>
      </c>
      <c r="F21" s="47">
        <f>'Հավելված 3'!J26</f>
        <v>17332</v>
      </c>
    </row>
    <row r="23" spans="1:10" ht="38.25" customHeight="1" x14ac:dyDescent="0.3">
      <c r="A23" s="38" t="s">
        <v>60</v>
      </c>
      <c r="B23" s="39">
        <v>1023</v>
      </c>
      <c r="C23" s="177" t="s">
        <v>34</v>
      </c>
      <c r="D23" s="177"/>
      <c r="E23" s="177"/>
      <c r="F23" s="177"/>
      <c r="J23" s="124"/>
    </row>
    <row r="24" spans="1:10" ht="34.5" x14ac:dyDescent="0.3">
      <c r="A24" s="40" t="s">
        <v>61</v>
      </c>
      <c r="B24" s="41">
        <v>31003</v>
      </c>
      <c r="C24" s="42" t="s">
        <v>66</v>
      </c>
      <c r="D24" s="42" t="s">
        <v>67</v>
      </c>
      <c r="E24" s="42" t="s">
        <v>68</v>
      </c>
      <c r="F24" s="42" t="s">
        <v>35</v>
      </c>
    </row>
    <row r="25" spans="1:10" ht="34.5" x14ac:dyDescent="0.3">
      <c r="A25" s="40" t="s">
        <v>62</v>
      </c>
      <c r="B25" s="43" t="s">
        <v>120</v>
      </c>
      <c r="C25" s="47"/>
      <c r="D25" s="125"/>
      <c r="E25" s="125"/>
      <c r="F25" s="125"/>
    </row>
    <row r="26" spans="1:10" ht="51.75" x14ac:dyDescent="0.3">
      <c r="A26" s="40" t="s">
        <v>63</v>
      </c>
      <c r="B26" s="40" t="s">
        <v>121</v>
      </c>
      <c r="C26" s="47"/>
      <c r="D26" s="125"/>
      <c r="E26" s="125"/>
      <c r="F26" s="125"/>
    </row>
    <row r="27" spans="1:10" ht="34.5" x14ac:dyDescent="0.3">
      <c r="A27" s="40" t="s">
        <v>64</v>
      </c>
      <c r="B27" s="40" t="s">
        <v>58</v>
      </c>
      <c r="C27" s="47"/>
      <c r="D27" s="125"/>
      <c r="E27" s="125"/>
      <c r="F27" s="125"/>
    </row>
    <row r="28" spans="1:10" ht="34.5" x14ac:dyDescent="0.3">
      <c r="A28" s="40" t="s">
        <v>122</v>
      </c>
      <c r="B28" s="40" t="s">
        <v>59</v>
      </c>
      <c r="C28" s="47"/>
      <c r="D28" s="125"/>
      <c r="E28" s="125"/>
      <c r="F28" s="125"/>
    </row>
    <row r="29" spans="1:10" x14ac:dyDescent="0.3">
      <c r="A29" s="178" t="s">
        <v>11</v>
      </c>
      <c r="B29" s="179"/>
      <c r="C29" s="47"/>
      <c r="D29" s="125"/>
      <c r="E29" s="125"/>
      <c r="F29" s="125"/>
    </row>
    <row r="30" spans="1:10" x14ac:dyDescent="0.3">
      <c r="A30" s="180" t="s">
        <v>123</v>
      </c>
      <c r="B30" s="181"/>
      <c r="C30" s="194"/>
      <c r="D30" s="193">
        <v>-33.029039602826998</v>
      </c>
      <c r="E30" s="193">
        <v>-35.453949519591148</v>
      </c>
      <c r="F30" s="193">
        <v>-35.010776882412394</v>
      </c>
    </row>
    <row r="31" spans="1:10" x14ac:dyDescent="0.3">
      <c r="A31" s="126" t="s">
        <v>13</v>
      </c>
      <c r="B31" s="127"/>
      <c r="C31" s="47">
        <f>'Հավելված 3'!G27</f>
        <v>0</v>
      </c>
      <c r="D31" s="47">
        <f>'Հավելված 3'!H27</f>
        <v>-17332</v>
      </c>
      <c r="E31" s="47">
        <f>'Հավելված 3'!I27</f>
        <v>-17332</v>
      </c>
      <c r="F31" s="47">
        <f>'Հավելված 3'!J27</f>
        <v>-17332</v>
      </c>
    </row>
    <row r="32" spans="1:10" s="57" customFormat="1" ht="24.75" customHeight="1" x14ac:dyDescent="0.2">
      <c r="A32" s="58"/>
      <c r="B32" s="58"/>
      <c r="C32" s="59"/>
      <c r="D32" s="59"/>
      <c r="E32" s="59"/>
      <c r="F32" s="59"/>
    </row>
    <row r="33" spans="1:6" x14ac:dyDescent="0.3">
      <c r="F33" s="48" t="s">
        <v>49</v>
      </c>
    </row>
    <row r="34" spans="1:6" ht="53.25" customHeight="1" x14ac:dyDescent="0.3">
      <c r="A34" s="185" t="s">
        <v>75</v>
      </c>
      <c r="B34" s="185"/>
      <c r="C34" s="185"/>
      <c r="D34" s="185"/>
      <c r="E34" s="185"/>
      <c r="F34" s="185"/>
    </row>
    <row r="35" spans="1:6" ht="10.5" customHeight="1" x14ac:dyDescent="0.3"/>
    <row r="36" spans="1:6" x14ac:dyDescent="0.3">
      <c r="A36" s="186" t="s">
        <v>1</v>
      </c>
      <c r="B36" s="186"/>
      <c r="C36" s="186"/>
      <c r="D36" s="186"/>
      <c r="E36" s="186"/>
      <c r="F36" s="186"/>
    </row>
    <row r="37" spans="1:6" ht="11.25" customHeight="1" x14ac:dyDescent="0.3"/>
    <row r="38" spans="1:6" x14ac:dyDescent="0.3">
      <c r="A38" s="183" t="s">
        <v>72</v>
      </c>
      <c r="B38" s="183"/>
      <c r="C38" s="184"/>
      <c r="D38" s="184"/>
      <c r="E38" s="184"/>
      <c r="F38" s="183"/>
    </row>
    <row r="39" spans="1:6" x14ac:dyDescent="0.3">
      <c r="A39" s="32"/>
      <c r="B39" s="32"/>
      <c r="C39" s="28"/>
      <c r="D39" s="28"/>
      <c r="E39" s="28"/>
      <c r="F39" s="28"/>
    </row>
    <row r="40" spans="1:6" x14ac:dyDescent="0.3">
      <c r="A40" s="49" t="s">
        <v>7</v>
      </c>
      <c r="B40" s="49" t="s">
        <v>8</v>
      </c>
      <c r="C40" s="50"/>
      <c r="D40" s="50"/>
      <c r="E40" s="50"/>
    </row>
    <row r="41" spans="1:6" x14ac:dyDescent="0.3">
      <c r="A41" s="51">
        <v>1023</v>
      </c>
      <c r="B41" s="52" t="s">
        <v>2</v>
      </c>
      <c r="C41" s="53"/>
      <c r="D41" s="53"/>
      <c r="E41" s="53"/>
    </row>
    <row r="42" spans="1:6" x14ac:dyDescent="0.3">
      <c r="A42" s="54"/>
    </row>
    <row r="43" spans="1:6" x14ac:dyDescent="0.3">
      <c r="A43" s="55" t="s">
        <v>9</v>
      </c>
    </row>
    <row r="44" spans="1:6" x14ac:dyDescent="0.3">
      <c r="A44" s="54"/>
      <c r="F44" s="56"/>
    </row>
    <row r="45" spans="1:6" ht="35.25" customHeight="1" x14ac:dyDescent="0.3">
      <c r="A45" s="38" t="s">
        <v>60</v>
      </c>
      <c r="B45" s="39">
        <v>1023</v>
      </c>
      <c r="C45" s="178" t="s">
        <v>24</v>
      </c>
      <c r="D45" s="182"/>
      <c r="E45" s="182"/>
      <c r="F45" s="179"/>
    </row>
    <row r="46" spans="1:6" ht="41.25" customHeight="1" x14ac:dyDescent="0.3">
      <c r="A46" s="40" t="s">
        <v>61</v>
      </c>
      <c r="B46" s="41">
        <v>31001</v>
      </c>
      <c r="C46" s="42" t="s">
        <v>66</v>
      </c>
      <c r="D46" s="42" t="s">
        <v>67</v>
      </c>
      <c r="E46" s="42" t="s">
        <v>68</v>
      </c>
      <c r="F46" s="42" t="s">
        <v>35</v>
      </c>
    </row>
    <row r="47" spans="1:6" ht="41.25" customHeight="1" x14ac:dyDescent="0.3">
      <c r="A47" s="40" t="s">
        <v>62</v>
      </c>
      <c r="B47" s="43" t="s">
        <v>56</v>
      </c>
      <c r="C47" s="43"/>
      <c r="D47" s="43"/>
      <c r="E47" s="43"/>
      <c r="F47" s="38"/>
    </row>
    <row r="48" spans="1:6" ht="53.25" customHeight="1" x14ac:dyDescent="0.3">
      <c r="A48" s="40" t="s">
        <v>63</v>
      </c>
      <c r="B48" s="40" t="s">
        <v>57</v>
      </c>
      <c r="C48" s="40"/>
      <c r="D48" s="40"/>
      <c r="E48" s="40"/>
      <c r="F48" s="38"/>
    </row>
    <row r="49" spans="1:10" ht="42" customHeight="1" x14ac:dyDescent="0.3">
      <c r="A49" s="40" t="s">
        <v>64</v>
      </c>
      <c r="B49" s="40" t="s">
        <v>58</v>
      </c>
      <c r="C49" s="40"/>
      <c r="D49" s="40"/>
      <c r="E49" s="40"/>
      <c r="F49" s="38"/>
    </row>
    <row r="50" spans="1:10" ht="34.5" x14ac:dyDescent="0.3">
      <c r="A50" s="40" t="s">
        <v>65</v>
      </c>
      <c r="B50" s="40" t="s">
        <v>59</v>
      </c>
      <c r="C50" s="40"/>
      <c r="D50" s="40"/>
      <c r="E50" s="40"/>
      <c r="F50" s="38"/>
    </row>
    <row r="51" spans="1:10" x14ac:dyDescent="0.3">
      <c r="A51" s="38"/>
      <c r="B51" s="38" t="s">
        <v>11</v>
      </c>
      <c r="C51" s="38"/>
      <c r="D51" s="38"/>
      <c r="E51" s="38"/>
      <c r="F51" s="38"/>
    </row>
    <row r="52" spans="1:10" x14ac:dyDescent="0.3">
      <c r="A52" s="45" t="s">
        <v>13</v>
      </c>
      <c r="B52" s="46"/>
      <c r="C52" s="47">
        <f>'Հավելված 3'!G26</f>
        <v>0</v>
      </c>
      <c r="D52" s="47">
        <f>'Հավելված 3'!H26</f>
        <v>17332</v>
      </c>
      <c r="E52" s="47">
        <f>'Հավելված 3'!I26</f>
        <v>17332</v>
      </c>
      <c r="F52" s="47">
        <f>'Հավելված 3'!J26</f>
        <v>17332</v>
      </c>
      <c r="G52" s="29"/>
    </row>
    <row r="54" spans="1:10" ht="45.75" customHeight="1" x14ac:dyDescent="0.3">
      <c r="A54" s="38" t="s">
        <v>60</v>
      </c>
      <c r="B54" s="39">
        <v>1023</v>
      </c>
      <c r="C54" s="177" t="s">
        <v>34</v>
      </c>
      <c r="D54" s="177"/>
      <c r="E54" s="177"/>
      <c r="F54" s="177"/>
      <c r="J54" s="124"/>
    </row>
    <row r="55" spans="1:10" ht="34.5" x14ac:dyDescent="0.3">
      <c r="A55" s="40" t="s">
        <v>61</v>
      </c>
      <c r="B55" s="41">
        <v>31003</v>
      </c>
      <c r="C55" s="42" t="s">
        <v>66</v>
      </c>
      <c r="D55" s="42" t="s">
        <v>67</v>
      </c>
      <c r="E55" s="42" t="s">
        <v>68</v>
      </c>
      <c r="F55" s="42" t="s">
        <v>35</v>
      </c>
    </row>
    <row r="56" spans="1:10" ht="34.5" x14ac:dyDescent="0.3">
      <c r="A56" s="40" t="s">
        <v>62</v>
      </c>
      <c r="B56" s="43" t="s">
        <v>120</v>
      </c>
      <c r="C56" s="47"/>
      <c r="D56" s="125"/>
      <c r="E56" s="125"/>
      <c r="F56" s="125"/>
    </row>
    <row r="57" spans="1:10" ht="51.75" x14ac:dyDescent="0.3">
      <c r="A57" s="40" t="s">
        <v>63</v>
      </c>
      <c r="B57" s="40" t="s">
        <v>121</v>
      </c>
      <c r="C57" s="47"/>
      <c r="D57" s="125"/>
      <c r="E57" s="125"/>
      <c r="F57" s="125"/>
    </row>
    <row r="58" spans="1:10" ht="34.5" x14ac:dyDescent="0.3">
      <c r="A58" s="40" t="s">
        <v>64</v>
      </c>
      <c r="B58" s="40" t="s">
        <v>58</v>
      </c>
      <c r="C58" s="47"/>
      <c r="D58" s="125"/>
      <c r="E58" s="125"/>
      <c r="F58" s="125"/>
    </row>
    <row r="59" spans="1:10" ht="34.5" x14ac:dyDescent="0.3">
      <c r="A59" s="40" t="s">
        <v>122</v>
      </c>
      <c r="B59" s="40" t="s">
        <v>59</v>
      </c>
      <c r="C59" s="47"/>
      <c r="D59" s="125"/>
      <c r="E59" s="125"/>
      <c r="F59" s="125"/>
    </row>
    <row r="60" spans="1:10" x14ac:dyDescent="0.3">
      <c r="A60" s="178" t="s">
        <v>11</v>
      </c>
      <c r="B60" s="179"/>
      <c r="C60" s="47"/>
      <c r="D60" s="125"/>
      <c r="E60" s="125"/>
      <c r="F60" s="125"/>
    </row>
    <row r="61" spans="1:10" x14ac:dyDescent="0.3">
      <c r="A61" s="180" t="s">
        <v>123</v>
      </c>
      <c r="B61" s="181"/>
      <c r="C61" s="194"/>
      <c r="D61" s="193">
        <v>-33.029039602826998</v>
      </c>
      <c r="E61" s="193">
        <v>-35.453949519591148</v>
      </c>
      <c r="F61" s="193">
        <v>-35.010776882412394</v>
      </c>
    </row>
    <row r="62" spans="1:10" x14ac:dyDescent="0.3">
      <c r="A62" s="126" t="s">
        <v>13</v>
      </c>
      <c r="B62" s="127"/>
      <c r="C62" s="47">
        <f>'Հավելված 3'!G27</f>
        <v>0</v>
      </c>
      <c r="D62" s="47">
        <f>'Հավելված 3'!H27</f>
        <v>-17332</v>
      </c>
      <c r="E62" s="47">
        <f>'Հավելված 3'!I27</f>
        <v>-17332</v>
      </c>
      <c r="F62" s="47">
        <f>'Հավելված 3'!J27</f>
        <v>-17332</v>
      </c>
    </row>
  </sheetData>
  <autoFilter ref="A1:A53"/>
  <mergeCells count="15">
    <mergeCell ref="A3:F3"/>
    <mergeCell ref="A5:F5"/>
    <mergeCell ref="A7:F7"/>
    <mergeCell ref="A34:F34"/>
    <mergeCell ref="A36:F36"/>
    <mergeCell ref="C14:F14"/>
    <mergeCell ref="A20:B20"/>
    <mergeCell ref="C23:F23"/>
    <mergeCell ref="A29:B29"/>
    <mergeCell ref="A30:B30"/>
    <mergeCell ref="C54:F54"/>
    <mergeCell ref="A60:B60"/>
    <mergeCell ref="A61:B61"/>
    <mergeCell ref="C45:F45"/>
    <mergeCell ref="A38:F38"/>
  </mergeCells>
  <pageMargins left="0.39370078740157483" right="0.23622047244094491" top="0.47244094488188981" bottom="0.51181102362204722" header="0.31496062992125984" footer="0.31496062992125984"/>
  <pageSetup paperSize="9" scale="79" firstPageNumber="6" orientation="landscape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zoomScaleNormal="100" workbookViewId="0">
      <selection activeCell="I12" sqref="I12"/>
    </sheetView>
  </sheetViews>
  <sheetFormatPr defaultRowHeight="13.5" x14ac:dyDescent="0.2"/>
  <cols>
    <col min="1" max="1" width="18.6640625" style="11" bestFit="1" customWidth="1"/>
    <col min="2" max="2" width="34.6640625" style="11" bestFit="1" customWidth="1"/>
    <col min="3" max="3" width="20.5" style="11" customWidth="1"/>
    <col min="4" max="4" width="25.33203125" style="11" customWidth="1"/>
    <col min="5" max="5" width="18.5" style="11" bestFit="1" customWidth="1"/>
    <col min="6" max="6" width="14.1640625" style="11" bestFit="1" customWidth="1"/>
    <col min="7" max="7" width="21.33203125" style="11" customWidth="1"/>
    <col min="8" max="16384" width="9.33203125" style="11"/>
  </cols>
  <sheetData>
    <row r="1" spans="1:7" ht="17.25" x14ac:dyDescent="0.2">
      <c r="A1" s="112"/>
      <c r="B1" s="112"/>
      <c r="C1" s="112"/>
      <c r="D1" s="112"/>
      <c r="E1" s="112"/>
      <c r="F1" s="112"/>
      <c r="G1" s="113" t="s">
        <v>94</v>
      </c>
    </row>
    <row r="2" spans="1:7" ht="49.5" customHeight="1" x14ac:dyDescent="0.2">
      <c r="A2" s="192" t="s">
        <v>129</v>
      </c>
      <c r="B2" s="192"/>
      <c r="C2" s="192"/>
      <c r="D2" s="192"/>
      <c r="E2" s="192"/>
      <c r="F2" s="192"/>
      <c r="G2" s="192"/>
    </row>
    <row r="3" spans="1:7" ht="17.25" x14ac:dyDescent="0.2">
      <c r="A3" s="114"/>
      <c r="B3" s="114"/>
      <c r="C3" s="114"/>
      <c r="D3" s="114"/>
      <c r="E3" s="114"/>
      <c r="F3" s="114"/>
      <c r="G3" s="114"/>
    </row>
    <row r="4" spans="1:7" ht="89.25" customHeight="1" x14ac:dyDescent="0.2">
      <c r="A4" s="190" t="s">
        <v>95</v>
      </c>
      <c r="B4" s="188"/>
      <c r="C4" s="188"/>
      <c r="D4" s="188"/>
      <c r="E4" s="191" t="s">
        <v>33</v>
      </c>
      <c r="F4" s="191"/>
      <c r="G4" s="191"/>
    </row>
    <row r="5" spans="1:7" x14ac:dyDescent="0.2">
      <c r="A5" s="191" t="s">
        <v>96</v>
      </c>
      <c r="B5" s="191" t="s">
        <v>97</v>
      </c>
      <c r="C5" s="191" t="s">
        <v>98</v>
      </c>
      <c r="D5" s="191" t="s">
        <v>99</v>
      </c>
      <c r="E5" s="191" t="s">
        <v>100</v>
      </c>
      <c r="F5" s="191" t="s">
        <v>101</v>
      </c>
      <c r="G5" s="191" t="s">
        <v>102</v>
      </c>
    </row>
    <row r="6" spans="1:7" ht="30" customHeight="1" x14ac:dyDescent="0.2">
      <c r="A6" s="191"/>
      <c r="B6" s="191"/>
      <c r="C6" s="191"/>
      <c r="D6" s="191"/>
      <c r="E6" s="191"/>
      <c r="F6" s="191"/>
      <c r="G6" s="191"/>
    </row>
    <row r="7" spans="1:7" ht="17.25" x14ac:dyDescent="0.3">
      <c r="A7" s="190" t="s">
        <v>20</v>
      </c>
      <c r="B7" s="188"/>
      <c r="C7" s="188"/>
      <c r="D7" s="188"/>
      <c r="E7" s="188"/>
      <c r="F7" s="189"/>
      <c r="G7" s="115">
        <f>G8+G12</f>
        <v>0</v>
      </c>
    </row>
    <row r="8" spans="1:7" ht="41.25" customHeight="1" x14ac:dyDescent="0.3">
      <c r="A8" s="116" t="s">
        <v>103</v>
      </c>
      <c r="B8" s="116" t="s">
        <v>104</v>
      </c>
      <c r="C8" s="79" t="s">
        <v>105</v>
      </c>
      <c r="D8" s="191" t="s">
        <v>106</v>
      </c>
      <c r="E8" s="191"/>
      <c r="F8" s="191"/>
      <c r="G8" s="115">
        <f>G9</f>
        <v>17332</v>
      </c>
    </row>
    <row r="9" spans="1:7" ht="17.25" x14ac:dyDescent="0.3">
      <c r="A9" s="116" t="s">
        <v>109</v>
      </c>
      <c r="B9" s="187" t="s">
        <v>50</v>
      </c>
      <c r="C9" s="188"/>
      <c r="D9" s="188"/>
      <c r="E9" s="188"/>
      <c r="F9" s="189"/>
      <c r="G9" s="115">
        <f>G10</f>
        <v>17332</v>
      </c>
    </row>
    <row r="10" spans="1:7" ht="17.25" x14ac:dyDescent="0.3">
      <c r="A10" s="116"/>
      <c r="B10" s="190" t="s">
        <v>108</v>
      </c>
      <c r="C10" s="189"/>
      <c r="D10" s="116"/>
      <c r="E10" s="116"/>
      <c r="F10" s="116"/>
      <c r="G10" s="115">
        <f>G11</f>
        <v>17332</v>
      </c>
    </row>
    <row r="11" spans="1:7" ht="51.75" x14ac:dyDescent="0.2">
      <c r="A11" s="116">
        <v>72261110</v>
      </c>
      <c r="B11" s="117" t="s">
        <v>110</v>
      </c>
      <c r="C11" s="118" t="s">
        <v>111</v>
      </c>
      <c r="D11" s="116" t="s">
        <v>107</v>
      </c>
      <c r="E11" s="117">
        <v>17332000</v>
      </c>
      <c r="F11" s="117">
        <v>1</v>
      </c>
      <c r="G11" s="80">
        <f t="shared" ref="G11" si="0">E11*F11/1000</f>
        <v>17332</v>
      </c>
    </row>
    <row r="12" spans="1:7" ht="28.5" customHeight="1" x14ac:dyDescent="0.3">
      <c r="A12" s="116" t="s">
        <v>125</v>
      </c>
      <c r="B12" s="187" t="s">
        <v>114</v>
      </c>
      <c r="C12" s="188"/>
      <c r="D12" s="188"/>
      <c r="E12" s="188"/>
      <c r="F12" s="189"/>
      <c r="G12" s="115">
        <f>G13+G18</f>
        <v>-17332</v>
      </c>
    </row>
    <row r="13" spans="1:7" ht="17.25" x14ac:dyDescent="0.3">
      <c r="A13" s="116"/>
      <c r="B13" s="190" t="s">
        <v>126</v>
      </c>
      <c r="C13" s="189"/>
      <c r="D13" s="116"/>
      <c r="E13" s="116"/>
      <c r="F13" s="116"/>
      <c r="G13" s="115">
        <f>G14+G15+G16+G17</f>
        <v>-17332</v>
      </c>
    </row>
    <row r="14" spans="1:7" ht="34.5" x14ac:dyDescent="0.2">
      <c r="A14" s="116" t="s">
        <v>127</v>
      </c>
      <c r="B14" s="117" t="s">
        <v>128</v>
      </c>
      <c r="C14" s="118" t="s">
        <v>111</v>
      </c>
      <c r="D14" s="116" t="s">
        <v>107</v>
      </c>
      <c r="E14" s="117"/>
      <c r="F14" s="117"/>
      <c r="G14" s="80">
        <f>-G11</f>
        <v>-17332</v>
      </c>
    </row>
  </sheetData>
  <mergeCells count="16">
    <mergeCell ref="A2:G2"/>
    <mergeCell ref="A4:D4"/>
    <mergeCell ref="E4:G4"/>
    <mergeCell ref="A5:A6"/>
    <mergeCell ref="B5:B6"/>
    <mergeCell ref="C5:C6"/>
    <mergeCell ref="D5:D6"/>
    <mergeCell ref="E5:E6"/>
    <mergeCell ref="F5:F6"/>
    <mergeCell ref="G5:G6"/>
    <mergeCell ref="B12:F12"/>
    <mergeCell ref="B13:C13"/>
    <mergeCell ref="B9:F9"/>
    <mergeCell ref="B10:C10"/>
    <mergeCell ref="A7:F7"/>
    <mergeCell ref="D8:F8"/>
  </mergeCells>
  <pageMargins left="0.2" right="0.17" top="0.41" bottom="0.44" header="0.17" footer="0.17"/>
  <pageSetup scale="83" firstPageNumber="11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Հավելված 1</vt:lpstr>
      <vt:lpstr>Հավելված 2</vt:lpstr>
      <vt:lpstr>Հավելված 3</vt:lpstr>
      <vt:lpstr>Հավելված 4</vt:lpstr>
      <vt:lpstr>Հավելված 5 աղյուսակներ 1,2</vt:lpstr>
      <vt:lpstr>Հավելված 6</vt:lpstr>
      <vt:lpstr>'Հավելված 1'!Print_Area</vt:lpstr>
      <vt:lpstr>'Հավելված 3'!Print_Area</vt:lpstr>
      <vt:lpstr>'Հավելված 5 աղյուսակներ 1,2'!Print_Area</vt:lpstr>
      <vt:lpstr>'Հավելված 1'!Print_Titles</vt:lpstr>
      <vt:lpstr>'Հավելված 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Armine S. Vardanyan</cp:lastModifiedBy>
  <cp:lastPrinted>2022-01-27T11:22:31Z</cp:lastPrinted>
  <dcterms:created xsi:type="dcterms:W3CDTF">2018-09-30T11:43:43Z</dcterms:created>
  <dcterms:modified xsi:type="dcterms:W3CDTF">2022-02-22T06:33:43Z</dcterms:modified>
</cp:coreProperties>
</file>