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naxagcer-2021\vark-intensiv-lizing-mterum-1-in-2021\ardir-amboxj\ardir\naxagic - finish\naxagic\"/>
    </mc:Choice>
  </mc:AlternateContent>
  <xr:revisionPtr revIDLastSave="0" documentId="13_ncr:1_{FBB79A1B-F075-44BE-B69C-7075D267F959}" xr6:coauthVersionLast="47" xr6:coauthVersionMax="47" xr10:uidLastSave="{00000000-0000-0000-0000-000000000000}"/>
  <bookViews>
    <workbookView xWindow="-120" yWindow="-120" windowWidth="29040" windowHeight="15840" tabRatio="698" xr2:uid="{00000000-000D-0000-FFFF-FFFF00000000}"/>
  </bookViews>
  <sheets>
    <sheet name="հավելված1" sheetId="60" r:id="rId1"/>
    <sheet name="հավելված2" sheetId="61" r:id="rId2"/>
    <sheet name="հավելված3" sheetId="67" r:id="rId3"/>
    <sheet name="հավելված4" sheetId="31" r:id="rId4"/>
    <sheet name="հավելված5" sheetId="38" r:id="rId5"/>
    <sheet name="հավելված6" sheetId="63" r:id="rId6"/>
    <sheet name="հավելված7" sheetId="64" r:id="rId7"/>
    <sheet name="հավելված8" sheetId="27" r:id="rId8"/>
    <sheet name="հավելված9" sheetId="56" r:id="rId9"/>
    <sheet name="հավելված10" sheetId="59" r:id="rId10"/>
    <sheet name="հավելված11" sheetId="66" r:id="rId11"/>
  </sheets>
  <definedNames>
    <definedName name="AgencyCode" localSheetId="4">#REF!</definedName>
    <definedName name="AgencyCode">#REF!</definedName>
    <definedName name="AgencyName" localSheetId="4">#REF!</definedName>
    <definedName name="AgencyName">#REF!</definedName>
    <definedName name="davit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PANature" localSheetId="4">#REF!</definedName>
    <definedName name="PANature">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3">հավելված4!$A$1:$D$272</definedName>
    <definedName name="_xlnm.Print_Area" localSheetId="4">հավելված5!$A$1:$G$360</definedName>
    <definedName name="Հավելված">#REF!</definedName>
    <definedName name="Մաս">#REF!</definedName>
    <definedName name="շախմատիստ" localSheetId="4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60" l="1"/>
  <c r="B10" i="60"/>
  <c r="G110" i="38"/>
  <c r="G11" i="59"/>
  <c r="G34" i="59"/>
  <c r="G33" i="59" s="1"/>
  <c r="B11" i="61"/>
  <c r="B12" i="60" l="1"/>
  <c r="F11" i="31"/>
  <c r="D229" i="31"/>
  <c r="D143" i="31"/>
  <c r="D61" i="31"/>
  <c r="D10" i="31"/>
  <c r="G22" i="59" l="1"/>
  <c r="G21" i="59" s="1"/>
  <c r="G75" i="38"/>
  <c r="G74" i="38" s="1"/>
  <c r="G73" i="38" s="1"/>
  <c r="G72" i="38" s="1"/>
  <c r="G70" i="38" s="1"/>
  <c r="G68" i="38" s="1"/>
  <c r="B9" i="61" l="1"/>
  <c r="B15" i="67" l="1"/>
  <c r="B13" i="67" s="1"/>
  <c r="B11" i="67" s="1"/>
  <c r="B9" i="67" s="1"/>
  <c r="H26" i="66" l="1"/>
  <c r="D216" i="31" l="1"/>
  <c r="H25" i="66" l="1"/>
  <c r="H16" i="66"/>
  <c r="H19" i="66"/>
  <c r="H15" i="66" l="1"/>
  <c r="H14" i="66"/>
  <c r="G29" i="59" l="1"/>
  <c r="G279" i="38"/>
  <c r="G278" i="38"/>
  <c r="G13" i="59" l="1"/>
  <c r="D152" i="27" l="1"/>
  <c r="D149" i="27" l="1"/>
  <c r="G46" i="38"/>
  <c r="G45" i="38" s="1"/>
  <c r="G44" i="38" s="1"/>
  <c r="G43" i="38" s="1"/>
  <c r="G41" i="38" s="1"/>
  <c r="G39" i="38" s="1"/>
  <c r="D124" i="31"/>
  <c r="G55" i="38" l="1"/>
  <c r="G54" i="38" s="1"/>
  <c r="G53" i="38" s="1"/>
  <c r="G52" i="38" s="1"/>
  <c r="G50" i="38" s="1"/>
  <c r="G48" i="38" s="1"/>
  <c r="G37" i="38" s="1"/>
  <c r="H23" i="66" l="1"/>
  <c r="H12" i="66"/>
  <c r="H11" i="66" s="1"/>
  <c r="H10" i="66" s="1"/>
  <c r="G31" i="59"/>
  <c r="G27" i="59"/>
  <c r="G19" i="59"/>
  <c r="H22" i="66" l="1"/>
  <c r="H21" i="66" s="1"/>
  <c r="H9" i="66" s="1"/>
  <c r="G17" i="59"/>
  <c r="G16" i="59" s="1"/>
  <c r="G12" i="59"/>
  <c r="G359" i="38" l="1"/>
  <c r="G358" i="38" s="1"/>
  <c r="G357" i="38" s="1"/>
  <c r="G356" i="38" s="1"/>
  <c r="G354" i="38" s="1"/>
  <c r="G352" i="38" s="1"/>
  <c r="G350" i="38" s="1"/>
  <c r="G314" i="38"/>
  <c r="G313" i="38" s="1"/>
  <c r="G312" i="38" s="1"/>
  <c r="G311" i="38" s="1"/>
  <c r="G309" i="38" s="1"/>
  <c r="G307" i="38" s="1"/>
  <c r="G305" i="38" s="1"/>
  <c r="G348" i="38"/>
  <c r="G347" i="38" s="1"/>
  <c r="G346" i="38" s="1"/>
  <c r="G345" i="38" s="1"/>
  <c r="G343" i="38" s="1"/>
  <c r="G341" i="38" s="1"/>
  <c r="G339" i="38" s="1"/>
  <c r="G282" i="38"/>
  <c r="G281" i="38" s="1"/>
  <c r="G277" i="38" s="1"/>
  <c r="G303" i="38"/>
  <c r="G302" i="38" s="1"/>
  <c r="G300" i="38"/>
  <c r="G299" i="38" s="1"/>
  <c r="G291" i="38"/>
  <c r="G290" i="38" s="1"/>
  <c r="G289" i="38" s="1"/>
  <c r="G288" i="38" s="1"/>
  <c r="G286" i="38" s="1"/>
  <c r="G284" i="38" s="1"/>
  <c r="G267" i="38"/>
  <c r="G266" i="38" s="1"/>
  <c r="G270" i="38"/>
  <c r="G269" i="38" s="1"/>
  <c r="G246" i="38"/>
  <c r="G245" i="38" s="1"/>
  <c r="G244" i="38" s="1"/>
  <c r="G243" i="38" s="1"/>
  <c r="G241" i="38" s="1"/>
  <c r="G239" i="38" s="1"/>
  <c r="G237" i="38"/>
  <c r="G236" i="38" s="1"/>
  <c r="G235" i="38" s="1"/>
  <c r="G228" i="38"/>
  <c r="G227" i="38" s="1"/>
  <c r="G226" i="38" s="1"/>
  <c r="G225" i="38" s="1"/>
  <c r="G223" i="38" s="1"/>
  <c r="G221" i="38" s="1"/>
  <c r="G190" i="38"/>
  <c r="G189" i="38" s="1"/>
  <c r="G188" i="38" s="1"/>
  <c r="G187" i="38" s="1"/>
  <c r="G185" i="38" s="1"/>
  <c r="G183" i="38" s="1"/>
  <c r="G181" i="38"/>
  <c r="G180" i="38" s="1"/>
  <c r="G179" i="38" s="1"/>
  <c r="G178" i="38" s="1"/>
  <c r="G176" i="38" s="1"/>
  <c r="G174" i="38" s="1"/>
  <c r="G123" i="38"/>
  <c r="G121" i="38"/>
  <c r="G35" i="38"/>
  <c r="G34" i="38" s="1"/>
  <c r="G33" i="38" s="1"/>
  <c r="G32" i="38" s="1"/>
  <c r="G30" i="38" s="1"/>
  <c r="G28" i="38" s="1"/>
  <c r="G26" i="38" s="1"/>
  <c r="G24" i="38"/>
  <c r="G23" i="38" s="1"/>
  <c r="G22" i="38" s="1"/>
  <c r="G20" i="38" s="1"/>
  <c r="G18" i="38" s="1"/>
  <c r="G16" i="38" s="1"/>
  <c r="D254" i="31"/>
  <c r="G298" i="38" l="1"/>
  <c r="G297" i="38" s="1"/>
  <c r="G295" i="38" s="1"/>
  <c r="G293" i="38" s="1"/>
  <c r="G172" i="38"/>
  <c r="G337" i="38"/>
  <c r="G335" i="38" s="1"/>
  <c r="G333" i="38" s="1"/>
  <c r="G331" i="38" s="1"/>
  <c r="G265" i="38"/>
  <c r="G264" i="38" s="1"/>
  <c r="G262" i="38" s="1"/>
  <c r="G260" i="38" s="1"/>
  <c r="G276" i="38"/>
  <c r="G274" i="38" s="1"/>
  <c r="G272" i="38" s="1"/>
  <c r="G120" i="38"/>
  <c r="G119" i="38" s="1"/>
  <c r="G118" i="38" s="1"/>
  <c r="G116" i="38" s="1"/>
  <c r="G114" i="38" s="1"/>
  <c r="G112" i="38" s="1"/>
  <c r="G234" i="38"/>
  <c r="G232" i="38" s="1"/>
  <c r="G230" i="38" s="1"/>
  <c r="D105" i="31" l="1"/>
  <c r="D35" i="31"/>
  <c r="D92" i="31"/>
  <c r="D48" i="31"/>
  <c r="F10" i="31" l="1"/>
  <c r="D9" i="31"/>
  <c r="D8" i="31" s="1"/>
  <c r="G6" i="31" s="1"/>
  <c r="I10" i="31"/>
  <c r="G329" i="38"/>
  <c r="G328" i="38" s="1"/>
  <c r="F12" i="31" l="1"/>
  <c r="F13" i="31" s="1"/>
  <c r="G327" i="38"/>
  <c r="G326" i="38" s="1"/>
  <c r="F28" i="63" l="1"/>
  <c r="E28" i="63"/>
  <c r="D29" i="63"/>
  <c r="D30" i="63"/>
  <c r="F24" i="63" l="1"/>
  <c r="E24" i="63"/>
  <c r="E26" i="63" s="1"/>
  <c r="G159" i="38"/>
  <c r="G161" i="38"/>
  <c r="G158" i="38" l="1"/>
  <c r="G157" i="38" s="1"/>
  <c r="G156" i="38" s="1"/>
  <c r="G154" i="38" s="1"/>
  <c r="G152" i="38" s="1"/>
  <c r="D28" i="63"/>
  <c r="D24" i="63"/>
  <c r="F26" i="63"/>
  <c r="D26" i="63" s="1"/>
  <c r="E30" i="64" l="1"/>
  <c r="D41" i="64"/>
  <c r="F22" i="64"/>
  <c r="E22" i="64"/>
  <c r="D22" i="64" l="1"/>
  <c r="D23" i="64"/>
  <c r="F20" i="64"/>
  <c r="F18" i="64" s="1"/>
  <c r="F16" i="64" s="1"/>
  <c r="E20" i="64"/>
  <c r="F40" i="64"/>
  <c r="E40" i="64"/>
  <c r="F30" i="64"/>
  <c r="F28" i="64" s="1"/>
  <c r="F26" i="64" s="1"/>
  <c r="E28" i="64"/>
  <c r="D23" i="63"/>
  <c r="D13" i="63" s="1"/>
  <c r="F22" i="63"/>
  <c r="F13" i="63" s="1"/>
  <c r="E22" i="63"/>
  <c r="E18" i="63" s="1"/>
  <c r="E16" i="63" s="1"/>
  <c r="E13" i="63" l="1"/>
  <c r="E13" i="64"/>
  <c r="E38" i="64"/>
  <c r="E36" i="64" s="1"/>
  <c r="F38" i="64"/>
  <c r="F13" i="64"/>
  <c r="D20" i="64"/>
  <c r="E18" i="64"/>
  <c r="E16" i="64" s="1"/>
  <c r="D30" i="64"/>
  <c r="D40" i="64"/>
  <c r="E26" i="64"/>
  <c r="D28" i="64"/>
  <c r="F36" i="64"/>
  <c r="F24" i="64" s="1"/>
  <c r="F15" i="64" s="1"/>
  <c r="F12" i="64"/>
  <c r="E20" i="63"/>
  <c r="D22" i="63"/>
  <c r="F18" i="63"/>
  <c r="F16" i="63" s="1"/>
  <c r="D13" i="64" l="1"/>
  <c r="E24" i="64"/>
  <c r="E15" i="64" s="1"/>
  <c r="D38" i="64"/>
  <c r="D18" i="64"/>
  <c r="D16" i="64" s="1"/>
  <c r="E12" i="64"/>
  <c r="D12" i="64"/>
  <c r="D36" i="64"/>
  <c r="D26" i="64"/>
  <c r="F20" i="63"/>
  <c r="D20" i="63" s="1"/>
  <c r="D18" i="63"/>
  <c r="D16" i="63" s="1"/>
  <c r="D24" i="64" l="1"/>
  <c r="D15" i="64" s="1"/>
  <c r="D38" i="63"/>
  <c r="F37" i="63"/>
  <c r="F14" i="63" s="1"/>
  <c r="E37" i="63"/>
  <c r="E14" i="63" s="1"/>
  <c r="G324" i="38"/>
  <c r="G322" i="38" s="1"/>
  <c r="G320" i="38" s="1"/>
  <c r="G318" i="38" s="1"/>
  <c r="G316" i="38" s="1"/>
  <c r="G109" i="38"/>
  <c r="G108" i="38" s="1"/>
  <c r="G107" i="38" s="1"/>
  <c r="G105" i="38" s="1"/>
  <c r="G103" i="38" s="1"/>
  <c r="G145" i="38"/>
  <c r="G148" i="38"/>
  <c r="E12" i="63" l="1"/>
  <c r="F33" i="63"/>
  <c r="F15" i="63"/>
  <c r="F12" i="63"/>
  <c r="D37" i="63"/>
  <c r="D14" i="63" s="1"/>
  <c r="E33" i="63"/>
  <c r="E31" i="63" s="1"/>
  <c r="G134" i="38"/>
  <c r="G170" i="38"/>
  <c r="G169" i="38" s="1"/>
  <c r="G168" i="38" s="1"/>
  <c r="G167" i="38" s="1"/>
  <c r="G165" i="38" s="1"/>
  <c r="G163" i="38" s="1"/>
  <c r="G150" i="38"/>
  <c r="G143" i="38"/>
  <c r="F35" i="63" l="1"/>
  <c r="F31" i="63"/>
  <c r="D31" i="63" s="1"/>
  <c r="D15" i="63" s="1"/>
  <c r="D12" i="63"/>
  <c r="D33" i="63"/>
  <c r="E35" i="63"/>
  <c r="D35" i="63" s="1"/>
  <c r="G142" i="38"/>
  <c r="G141" i="38" s="1"/>
  <c r="G140" i="38" s="1"/>
  <c r="G138" i="38" s="1"/>
  <c r="G136" i="38" s="1"/>
  <c r="G133" i="38"/>
  <c r="G132" i="38" s="1"/>
  <c r="G131" i="38" s="1"/>
  <c r="G129" i="38" s="1"/>
  <c r="G127" i="38" s="1"/>
  <c r="G125" i="38" l="1"/>
  <c r="E15" i="63"/>
  <c r="G25" i="59" l="1"/>
  <c r="G24" i="59" s="1"/>
  <c r="G258" i="38" l="1"/>
  <c r="G257" i="38" s="1"/>
  <c r="G255" i="38"/>
  <c r="G254" i="38" s="1"/>
  <c r="G253" i="38" l="1"/>
  <c r="G252" i="38" s="1"/>
  <c r="G250" i="38" s="1"/>
  <c r="G248" i="38" s="1"/>
  <c r="G66" i="38" l="1"/>
  <c r="G65" i="38" s="1"/>
  <c r="G64" i="38" s="1"/>
  <c r="G63" i="38" s="1"/>
  <c r="G61" i="38" s="1"/>
  <c r="G59" i="38" s="1"/>
  <c r="G57" i="38" l="1"/>
  <c r="G14" i="38" s="1"/>
  <c r="B13" i="56"/>
  <c r="B10" i="56"/>
  <c r="B8" i="56" s="1"/>
  <c r="G219" i="38" l="1"/>
  <c r="G218" i="38" s="1"/>
  <c r="G217" i="38" s="1"/>
  <c r="G216" i="38" s="1"/>
  <c r="G214" i="38" s="1"/>
  <c r="G212" i="38" s="1"/>
  <c r="G210" i="38"/>
  <c r="G209" i="38" s="1"/>
  <c r="G208" i="38" s="1"/>
  <c r="G207" i="38" s="1"/>
  <c r="G205" i="38" s="1"/>
  <c r="G203" i="38" s="1"/>
  <c r="G201" i="38"/>
  <c r="G200" i="38" s="1"/>
  <c r="G199" i="38" s="1"/>
  <c r="G198" i="38" s="1"/>
  <c r="G196" i="38" s="1"/>
  <c r="G194" i="38" s="1"/>
  <c r="G101" i="38"/>
  <c r="G100" i="38" s="1"/>
  <c r="G99" i="38" s="1"/>
  <c r="G98" i="38" s="1"/>
  <c r="G96" i="38" s="1"/>
  <c r="G94" i="38" s="1"/>
  <c r="G192" i="38" l="1"/>
  <c r="G92" i="38"/>
  <c r="G91" i="38" s="1"/>
  <c r="G90" i="38" s="1"/>
  <c r="G89" i="38" s="1"/>
  <c r="G87" i="38" s="1"/>
  <c r="G85" i="38" s="1"/>
  <c r="G83" i="38" s="1"/>
  <c r="G81" i="38" s="1"/>
  <c r="G79" i="38" l="1"/>
  <c r="G77" i="38" s="1"/>
  <c r="B6" i="56"/>
  <c r="G12" i="38" l="1"/>
  <c r="G10" i="38" s="1"/>
  <c r="G8" i="38" s="1"/>
  <c r="G7" i="38" s="1"/>
</calcChain>
</file>

<file path=xl/sharedStrings.xml><?xml version="1.0" encoding="utf-8"?>
<sst xmlns="http://schemas.openxmlformats.org/spreadsheetml/2006/main" count="1450" uniqueCount="492">
  <si>
    <t>Ծրագրի դասիչը</t>
  </si>
  <si>
    <t>Ծրագրի անվանումը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</si>
  <si>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</si>
  <si>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</si>
  <si>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</si>
  <si>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</si>
  <si>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</si>
  <si>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</si>
  <si>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</si>
  <si>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</si>
  <si>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</si>
  <si>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</si>
  <si>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</si>
  <si>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</si>
  <si>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</si>
  <si>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</si>
  <si>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</si>
  <si>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</si>
  <si>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</si>
  <si>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</si>
  <si>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</si>
  <si>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</si>
  <si>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</si>
  <si>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</si>
  <si>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</si>
  <si>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</si>
  <si>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</si>
  <si>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</si>
  <si>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</si>
  <si>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</si>
  <si>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</si>
  <si>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</si>
  <si>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ԸՆԴԱՄԵՆԸ</t>
  </si>
  <si>
    <t>այդ թվում՝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</si>
  <si>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</si>
  <si>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</si>
  <si>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</si>
  <si>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</si>
  <si>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</si>
  <si>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</si>
  <si>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</si>
  <si>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Ցուցանիշների փոփոխությունները (ավելացումները նշված են դրական նշանով)</t>
  </si>
  <si>
    <t xml:space="preserve"> Ծառայությունների մատուցում</t>
  </si>
  <si>
    <t xml:space="preserve">Միջոցառման վրա կատարվող ծախսը (հազար դրամ) </t>
  </si>
  <si>
    <t xml:space="preserve"> Ճգնաժամերի հակազդման և արտակարգ իրավիճակների հետևանքների նվազեցման և վերացման ծրագիր</t>
  </si>
  <si>
    <t>Կորոնավիրուսի (COVID-19) հետևանքով առաջացած ճգնաժամերի հակազդում և հետևանքների վերացում</t>
  </si>
  <si>
    <t>Կորոնավիրուսի (COVID-19)  տարածման կրճատում, տնտեսական կայունության ապահովում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</si>
  <si>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</si>
  <si>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</si>
  <si>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</si>
  <si>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ՀՀ էկոնոմիկայի նախարարություն</t>
  </si>
  <si>
    <t xml:space="preserve"> Գյուղատնտեսության խթանման ծրագիր</t>
  </si>
  <si>
    <t xml:space="preserve"> Գյուղատնտեսական մթերքի և դրանց վերամշակումից ստացվող սննդամթերքի ծավալների ավելացում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</si>
  <si>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</si>
  <si>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Գյուղատնտեսական վարկերի տոկոսադրույքների սուբսիդավորում</t>
  </si>
  <si>
    <t xml:space="preserve"> Գյուղատնտեսության ոլորտում տրամադրվող վարկերի տոկոսադրույքների սուբսիդավորում</t>
  </si>
  <si>
    <t xml:space="preserve"> Տրանսֆերտների տրամադրում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</si>
  <si>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</si>
  <si>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</si>
  <si>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</si>
  <si>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</si>
  <si>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</si>
  <si>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</si>
  <si>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>Գյուղատնտեսության խթանման ծրագիր</t>
  </si>
  <si>
    <t>Գյուղատնտեսական վարկերի տոկոսադրույքների սուբսիդավորում</t>
  </si>
  <si>
    <t>Գյուղատնտեսության ոլորտում տրամադրվող վարկերի տոկոսադրույքների սուբսիդավորում</t>
  </si>
  <si>
    <t xml:space="preserve"> Տրանսֆերտների տրամադրում </t>
  </si>
  <si>
    <t xml:space="preserve"> Շահառուների ընտրության չափանիշները </t>
  </si>
  <si>
    <t xml:space="preserve"> ՀՀ գյուղատնտեսությամբ զբաղվող տնտեսավարող սուբյեկտներ ընտրված համաձայն` ՀՀ կառավարության 07.03.2019թ. թիվ 184-Լ որոշմամբ հաստատված ծրագրի և ֆինանսական կառույցների կողմից հաստատված համապատասխան չափանիշների </t>
  </si>
  <si>
    <t xml:space="preserve"> Սուբսիդավորվող տնտեսավարող սուբյեկտներ, վարկառու </t>
  </si>
  <si>
    <t xml:space="preserve"> Գյուղատնտեսության արդիականացման ծրագիր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</si>
  <si>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</si>
  <si>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 xml:space="preserve"> Ոռոգման արդիական համակարգեր ներդրված հողատարածքների և տոհմային կենդանիների տեսակարար կշռի ավելացում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</si>
  <si>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</si>
  <si>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</t>
  </si>
  <si>
    <t xml:space="preserve"> Հայաստանի Հանրապետության գյուղատնտեսական տեխնիկայի ֆինանսական վարձակալության` լիզինգի պետական աջակցության ծրագիր</t>
  </si>
  <si>
    <t xml:space="preserve"> Գյուղատնտեսական տեխնիկայի տրամադրման լիզինգի տոկոսադրույքների սուբսիդավորում</t>
  </si>
  <si>
    <t xml:space="preserve"> Հայաստանի Հանրապետության ագրոպարենային ոլորտի սարքավորումների ֆինանսական վարձակալության՛ լիզինգի պետական աջակցության ծրագիր</t>
  </si>
  <si>
    <t xml:space="preserve"> Ագրոպարենային ոլորտի սարքավորումների տրամադրման լիզինգի տոկոսադրույքների սուբսիդավորում</t>
  </si>
  <si>
    <t xml:space="preserve"> Կորոնավիրուսի (COVID-19) տնտեսական հետևանքների չեզոքացման հետևանքով տրամադրված վարկերի տոկոսադրույքների սուբսիդավորում</t>
  </si>
  <si>
    <t xml:space="preserve"> Կորոնավիրուսի (COVID-19)  տնտեսական հետևանքների չեզոքացման նպատակով մատչելի պայմաններով վարկերի տրամադրում</t>
  </si>
  <si>
    <t xml:space="preserve"> 1187 </t>
  </si>
  <si>
    <t xml:space="preserve"> 12002 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</si>
  <si>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 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</si>
  <si>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 </t>
  </si>
  <si>
    <t xml:space="preserve"> ՀՀ գյուղատնտեսական տնտեսավարողներ՛ ընտրված համաձայն՛  ՀՀ կառավարության 29.03.2019թ. թիվ 361-Լ որոշմամբ հաստատված ծրագրի և ֆինանսական կառույցների կողմից հաստատված համապատասխան չափանիշների </t>
  </si>
  <si>
    <t xml:space="preserve"> Ծրագրով նախատեսված մարզերում հիմնված նոր ինտենսիվ պտղատու այգիներ, հեկտար </t>
  </si>
  <si>
    <t xml:space="preserve"> 12003 </t>
  </si>
  <si>
    <t xml:space="preserve"> Հայաստանի Հանրապետության գյուղատնտեսական տեխնիկայի ֆինանսական վարձակալության` լիզինգի պետական աջակցության ծրագիր </t>
  </si>
  <si>
    <t xml:space="preserve"> Գյուղատնտեսական տեխնիկայի տրամադրման լիզինգի տոկոսադրույքների սուբսիդավորում </t>
  </si>
  <si>
    <t xml:space="preserve"> 12004 </t>
  </si>
  <si>
    <t xml:space="preserve"> Ագրոպարենային ոլորտի սարքավորումների տրամադրման լիզինգի տոկոսադրույքների սուբսիդավորում </t>
  </si>
  <si>
    <t>Գյուղատնտեսության արդիականացման ծրագիր</t>
  </si>
  <si>
    <t xml:space="preserve"> 1224 </t>
  </si>
  <si>
    <t xml:space="preserve"> 12001 </t>
  </si>
  <si>
    <t xml:space="preserve"> Կորոնավիրուսի (COVID-19) տնտեսական հետևանքների չեզոքացման հետևանքով տրամադրված վարկերի տոկոսադրույքների սուբսիդավորում </t>
  </si>
  <si>
    <t xml:space="preserve"> Կորոնավիրուսի (COVID-19)  տնտեսական հետևանքների չեզոքացման նպատակով մատչելի պայմաններով վարկերի տրամադրում </t>
  </si>
  <si>
    <t xml:space="preserve"> ՀՀ կառավարության որոշումներով հաստատված Կորոնավիրուսի (COVID-19) տնտեսական հետևանքների չեզոքացման  առաջին միջոցառման պահանջներին համապատասխանող սուբյեկտներ </t>
  </si>
  <si>
    <t xml:space="preserve">«ՀԱՅԱUՏԱՆԻ ՀԱՆՐԱՊԵՏՈՒԹՅԱՆ 2021 ԹՎԱԿԱՆԻ ՊԵՏԱԿԱՆ ԲՅՈՒՋԵԻ ՄԱUԻՆ»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</t>
  </si>
  <si>
    <t>Ցուցանիշների փոփոխությունները (ավելացումները նշված են դրական նշանով, իսկ նվազեցումները` փակագծերում)</t>
  </si>
  <si>
    <t>ՀԱՅԱՍՏԱՆԻ ՀԱՆՐԱՊԵՏՈՒԹՅԱՆ ԿԱՌԱՎԱՐՈՒԹՅԱՆ 2020 ԹՎԱԿԱՆԻ ԴԵԿՏԵՄԲԵՐԻ 30-Ի N 2215-Ն ՈՐՈՇՄԱՆ N 3 և N 4 ՀԱՎԵԼՎԱԾՆԵՐՈՒՄ ԿԱՏԱՐՎՈՂ  ՓՈՓՈԽՈՒԹՅՈՒՆՆԵՐԸ</t>
  </si>
  <si>
    <t>«ՀԱՅԱUՏԱՆԻ ՀԱՆՐԱՊԵՏՈՒԹՅԱՆ 2021 ԹՎԱԿԱՆԻ ՊԵՏԱԿԱՆ ԲՅՈՒՋԵԻ ՄԱUԻՆ» OՐԵՆՔԻ N 6 ՀԱՎԵԼՎԱԾԻ N 1 ԱՂՅՈՒՍԱԿՈՒՄ ԿԱՏԱՐՎՈՂ ՓՈՓՈԽՈՒԹՅՈՒՆՆԵՐԸ</t>
  </si>
  <si>
    <t>Ծառայությունների մատուցում</t>
  </si>
  <si>
    <t xml:space="preserve">ՀԱՅԱՍՏԱՆԻ ՀԱՆՐԱՊԵՏՈՒԹՅԱՆ ԿԱՌԱՎԱՐՈՒԹՅԱՆ 2020 ԹՎԱԿԱՆԻ ԴԵԿՏԵՄԲԵՐԻ 30-Ի N 2215-Ն ՈՐՈՇՄԱՆ N 9 ՀԱՎԵԼՎԱԾԻ N 9.11 ԱՂՅՈՒՍԱԿՈՒՄ ԵՎ N 9.1 ՀԱՎԵԼՎԱԾԻ N 9.1.11 ԱՂՅՈՒՍԱԿՈՒՄ ԿԱՏԱՐՎՈՂ ՓՈՓՈԽՈՒԹՅՈՒՆՆԵՐԸ </t>
  </si>
  <si>
    <t xml:space="preserve">          ՄԱՍ 1. 2. ՊԵՏԱԿԱՆ ՄԱՐՄՆԻ ԳԾՈՎ ԱՐԴՅՈՒՆՔԱՅԻՆ (ԿԱՏԱՐՈՂԱԿԱՆ) ՑՈՒՑԱՆԻՇՆԵՐԸ</t>
  </si>
  <si>
    <t xml:space="preserve"> 01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</si>
  <si>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</si>
  <si>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</si>
  <si>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</si>
  <si>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>Ցուցանիշների փոփոխությունները (նվազեցումները նշված են փակագծերում)</t>
  </si>
  <si>
    <t>հազ. դրամ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</si>
  <si>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աջակցություն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</si>
  <si>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տնտեսավարողների կողմից կատարված ծախսերի մասնակի փոխհատուցում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</si>
  <si>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</si>
  <si>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</si>
  <si>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</si>
  <si>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</si>
  <si>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</si>
  <si>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</si>
  <si>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Գյուղատնտեսության արդիականացման ծրագիր 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</si>
  <si>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աջակցություն 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</si>
  <si>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տնտեսավարողների կողմից կատարված ծախսերի մասնակի փոխհատուցում </t>
  </si>
  <si>
    <t xml:space="preserve"> Գյուղատնտեսական հումքի մթերումների (գնումների) նպատակով տրամադրվող վարկերի տոկոսադրույքների սուբսիդավորում</t>
  </si>
  <si>
    <t xml:space="preserve">ՀՀ կառավարության 2021 թվականի </t>
  </si>
  <si>
    <t>___________  ___-ի N _______ -Ն    որոշման</t>
  </si>
  <si>
    <t>ՀԱՅԱՍՏԱՆԻ ՀԱՆՐԱՊԵՏՈՒԹՅԱՆ ԿԱՌԱՎԱՐՈՒԹՅԱՆ 2020 ԹՎԱԿԱՆԻ ԴԵԿՏԵՄԲԵՐԻ 30-Ի N 2215-Ն ՈՐՈՇՄԱՆ N 5 ՀԱՎԵԼՎԱԾԻ 7 ԱՂՅՈՒՍԱԿՈՒՄ ԿԱՏԱՐՎՈՂ ՓՈՓՈԽՈՒԹՅՈՒՆՆԵՐԸ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</si>
  <si>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</si>
  <si>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</si>
  <si>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</si>
  <si>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</si>
  <si>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</si>
  <si>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Տարի</t>
  </si>
  <si>
    <t>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աջակցություն</t>
  </si>
  <si>
    <t xml:space="preserve"> ՀՀ ընկերություններ` ընտրված համաձայն ՀՀ կառավարության 28.02.2019թ. թիվ 201-Լ որոշմամբ հաստատված ծրագրի և ֆինանսական կառույցների կողմից հաստատված համապատասխան չափանիշների </t>
  </si>
  <si>
    <t xml:space="preserve"> Հայաստանի Հանրապետության ագրոպարենային ոլորտի սարքավորումների ֆինանսական վարձակալության` լիզինգի պետական աջակցության ծրագիր </t>
  </si>
  <si>
    <t xml:space="preserve"> ՀՀ գյուղատնտեսական տնտեսավարողներ` ընտրված համաձայն  ՀՀ կառավարության 19.07.2018թ. թիվ 893-Լ որոշմամբ հաստատված ծրագրի և ֆինանսական կառույցների կողմից հաստատված համապատասխան չափանիշների </t>
  </si>
  <si>
    <t xml:space="preserve">Սուբսիդավորվող տնտեսավարող սուբյեկտներ, վարկառու </t>
  </si>
  <si>
    <t>Հավելված N 1</t>
  </si>
  <si>
    <t xml:space="preserve">  ՀՀ  կառավարության  2021 թվականի</t>
  </si>
  <si>
    <t xml:space="preserve">           </t>
  </si>
  <si>
    <t xml:space="preserve">    ------------------------ -ի N ---------- որոշման</t>
  </si>
  <si>
    <t xml:space="preserve">«ՀԱՅԱՍՏԱՆԻ ՀԱՆՐԱՊԵՏՈՒԹՅԱՆ 2021 ԹՎԱԿԱՆԻ ՊԵՏԱԿԱՆ ԲՅՈՒՋԵԻ ՄԱՍԻՆ» ՀԱՅԱՍՏԱՆԻ ՀԱՆՐԱՊԵՏՈՒԹՅԱՆ ՕՐԵՆՔԻ 2-ՐԴ ՀՈԴՎԱԾԻ ԱՂՅՈՒՍԱԿՈՒՄ ԿԱՏԱՐՎՈՂ ՓՈՓՈԽՈՒԹՅՈՒՆՆԵՐԸ  </t>
  </si>
  <si>
    <t>Եկամուտների գծով</t>
  </si>
  <si>
    <t>Ծախսերի գծով</t>
  </si>
  <si>
    <t>Դեֆիցիտը (պակասուրդը)</t>
  </si>
  <si>
    <t xml:space="preserve">          </t>
  </si>
  <si>
    <t>Հավելված N 2</t>
  </si>
  <si>
    <t>ՀՀ  կառավարության 2021 թվականի</t>
  </si>
  <si>
    <t>--------------------- -ի N ---------- որոշման</t>
  </si>
  <si>
    <t>«ՀԱՅԱՍՏԱՆԻ ՀԱՆՐԱՊԵՏՈՒԹՅԱՆ 2021 ԹՎԱԿԱՆԻ ՊԵՏԱԿԱՆ ԲՅՈՒՋԵԻ ՄԱՍԻՆ» ՀԱՅԱՍՏԱՆԻ  ՀԱՆՐԱՊԵՏՈՒԹՅԱՆ ՕՐԵՆՔԻ 6-ՐԴ ՀՈԴՎԱԾԻ ԱՂՅՈՒՍԱԿՈՒՄ ԵՎ ՀԱՅԱՍՏԱՆԻ ՀԱՆՐԱՊԵՏՈՒԹՅԱՆ ԿԱՌԱՎԱՐՈՒԹՅԱՆ 2020 ԹՎԱԿԱՆԻ ԴԵԿՏԵՄԲԵՐԻ 30-Ի N 2215-Ն ՈՐՈՇՄԱՆ N 2 ՀԱՎԵԼՎԱԾՈՒՄ ԿԱՏԱՐՎՈՂ ՓՈՓՈԽՈՒԹՅՈՒՆՆԵՐԸ</t>
  </si>
  <si>
    <t>Պետական բյուջեի եկամուտները</t>
  </si>
  <si>
    <t>Ընդամենը</t>
  </si>
  <si>
    <t>այդ թվում</t>
  </si>
  <si>
    <t>Պաշտոնական դրամաշնորհներ</t>
  </si>
  <si>
    <t xml:space="preserve"> Գյուղական ենթակառուցվածքների վերականգնում և զարգացում</t>
  </si>
  <si>
    <t xml:space="preserve"> Գյուղատնտեսության ոլորտի արդյունավետության աճ</t>
  </si>
  <si>
    <t xml:space="preserve"> Գյուղատնտեսական արտադրանքի ծավալների ավելացում</t>
  </si>
  <si>
    <t xml:space="preserve"> Զարգացման ֆրանսիական գործակալության աջակցությամբ իրականացվող ՀՀ Արարատի և Արմավիրի մարզերում» ոռոգվող գյուղատնտեսության զարգացման դրամաշնորհային ծրագրի համակարգում և ղեկավարում</t>
  </si>
  <si>
    <t xml:space="preserve"> Զարգացման ֆրանսիական գործակալության աջակցությամբ իրականացվող ՀՀ Արարատի և Արմավիրի մարզերում ոռոգվող գյուղատնտեսության զարգացման դրամաշնորհային ծրագրի համակարգում և ղեկավարում</t>
  </si>
  <si>
    <t xml:space="preserve"> Զարգացման ֆրանսիական գործակալության աջակցությամբ ՀՀ Արարատի և Արմավիրի մարզերում ժամանակակաից պահանջներին համապատասխան ոռոգման համակարգերի ներդրման և զարգացմանն աջակցություն</t>
  </si>
  <si>
    <t xml:space="preserve"> Արարատի և Արմավիրի մարզերում ժամանակակից պահանջներին համապատասխան ոռոգման համակարգերի ներդրմանը աջակցություն </t>
  </si>
  <si>
    <t xml:space="preserve"> Համաշխարհային բանկի աջակցությամբ իրականացվող Համայնքների գյուղատնտեսական ռեսուրսների կառավարման և մրցունակության երկրորդ ծրագրի համակարգում և ղեկավարում</t>
  </si>
  <si>
    <t xml:space="preserve"> ՀԲ-ի աջակցությամբ իրականացվող վարկային ծրագրի շրջանակներում համայնքներում գյուղատնտեսության զարգացում</t>
  </si>
  <si>
    <t xml:space="preserve"> Գերմանիայի զարգացման վարկերի բանկի (KFW) հետ համատեղ գյուղատնտեսության ոլորտում ապահովագրական համակարգի ներդրման փորձնական ծրագրի իրականացման համար պետական աջակցություն</t>
  </si>
  <si>
    <t xml:space="preserve"> ՀՀ 6 մարզերի որոշ տարածաշրջանների գյուղատնտեսության ոլորտում տեսավարողներին ապահովագրավճարների մասնակի սուբսիդավորում </t>
  </si>
  <si>
    <t xml:space="preserve"> Զբոսաշրջության զարգացման ծրագիր</t>
  </si>
  <si>
    <t xml:space="preserve"> Հայաստանի և հայկական զբոսաշրջային արդյունքի մրցունակության և ճանաչելիության բարձրացում</t>
  </si>
  <si>
    <t xml:space="preserve"> Զբոսաշրջիկների թվաքանակի ավելացում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</si>
  <si>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</si>
  <si>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</t>
  </si>
  <si>
    <t xml:space="preserve"> Ծառայողական գործուղումների գծով ծախսեր</t>
  </si>
  <si>
    <t xml:space="preserve"> Պայմանագրային այլ ծառայությունների ձեռքբերում</t>
  </si>
  <si>
    <t xml:space="preserve"> - Համակարգչային ծառայություններ</t>
  </si>
  <si>
    <t xml:space="preserve"> - Կառավարչական ծառայություններ</t>
  </si>
  <si>
    <t xml:space="preserve"> ԱՅԼ  ԾԱԽՍԵՐ</t>
  </si>
  <si>
    <t xml:space="preserve"> Այլ ծախսեր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</si>
  <si>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</si>
  <si>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</si>
  <si>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</si>
  <si>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Ներքին գործուղումներ</t>
  </si>
  <si>
    <t xml:space="preserve"> Նյութեր (Ապրանքներ)</t>
  </si>
  <si>
    <t xml:space="preserve"> - Գրասենյակային նյութեր և հագուստ</t>
  </si>
  <si>
    <t>09</t>
  </si>
  <si>
    <t xml:space="preserve"> Տնտեսական հարաբերություններ (այլ դասերին չպատկանող)</t>
  </si>
  <si>
    <t xml:space="preserve"> ՇԵՆՔԵՐ ԵՎ ՇԻՆՈՒԹՅՈՒՆՆԵՐ</t>
  </si>
  <si>
    <t xml:space="preserve"> - Շենքերի և շինությունների շինարարություն</t>
  </si>
  <si>
    <t>«ՀԱՅԱՍՏԱՆԻ  ՀԱՆՐԱՊԵՏՈՒԹՅԱՆ 2021 ԹՎԱԿԱՆԻ ՊԵՏԱԿԱՆ ԲՅՈՒՋԵԻ ՄԱՍԻՆ» ՕՐԵՆՔԻ N 1 ՀԱՎԵԼՎԱԾԻ N 4 ԱՂՅՈՒՍԱԿՈՒՄ ԵՎ ՀԱՅԱՍՏԱՆԻ ՀԱՆՐԱՊԵՏՈՒԹՅԱՆ ԿԱՌԱՎԱՐՈՒԹՅԱՆ 2020 ԹՎԱԿԱՆԻ ԴԵԿՏԵՄԲԵՐԻ 30-Ի N 2215-Ն ՈՐՈՇՄԱՆ N 5 ՀԱՎԵԼՎԱԾԻ N 3 ԱՂՅՈՒՍԱԿՈՒՄ ԿԱՏԱՐՎՈՂ ՓՈՓՈԽՈՒԹՅՈՒՆՆԵՐԸ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</si>
  <si>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</si>
  <si>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</si>
  <si>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</si>
  <si>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>Միջոց_x000D_առում</t>
  </si>
  <si>
    <t xml:space="preserve"> Ընդամենը </t>
  </si>
  <si>
    <t xml:space="preserve"> այդ թվում </t>
  </si>
  <si>
    <t xml:space="preserve"> Վարկային
միջոցներ </t>
  </si>
  <si>
    <t xml:space="preserve"> Համաֆինան
սավորում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</si>
  <si>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</si>
  <si>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</si>
  <si>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</si>
  <si>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ԷԿՈՆՈՄԻԿԱՅԻ ՆԱԽԱՐԱՐՈՒԹՅՈՒՆ_x000D_
այդ թվում`</t>
  </si>
  <si>
    <t>այդ թվում`</t>
  </si>
  <si>
    <t>11001</t>
  </si>
  <si>
    <t>- Կառավարչական ծառայություններ</t>
  </si>
  <si>
    <t>- Այլ ծախսեր</t>
  </si>
  <si>
    <t>ՈՉ ՖԻՆԱՆՍԱԿԱՆ ԱԿՏԻՎՆԵՐԻ ԳԾՈՎ ԾԱԽՍԵՐ</t>
  </si>
  <si>
    <t>- Շենքերի և շինությունների շինարարություն</t>
  </si>
  <si>
    <t>Համաշխարհային բանկի աջակցությամբ իրականացվող Տեղական տնտեսության և_x000D_ ենթակառուցվածքների զարգացման  ծրագրի շրջանակներում ՀՀ տարբեր մարզերում_x000D_ զբոսաշրջության հետ կապված ենթակառուցվածքների բարելավմանն ուղղված միջոցառումներ</t>
  </si>
  <si>
    <t>Զբոսաշրջության զարգացման ծրագիր</t>
  </si>
  <si>
    <t>Գյուղական ենթակառուցվածքների վերականգնում և զարգացում</t>
  </si>
  <si>
    <t>Համաշխարհային բանկի աջակցությամբ իրականացվող Համայնքների գյուղատնտեսական ռեսուրսների կառավարման և մրցունակության երկրորդ ծրագրի համակարգում և ղեկավարում</t>
  </si>
  <si>
    <t>- Այլ ընթացիկ դրամաշնորհներ</t>
  </si>
  <si>
    <t>«ՀԱՅԱՍՏԱՆԻ  ՀԱՆՐԱՊԵՏՈՒԹՅԱՆ 2021 ԹՎԱԿԱՆԻ ՊԵՏԱԿԱՆ ԲՅՈՒՋԵԻ ՄԱՍԻՆ» ՕՐԵՆՔԻ N 1 ՀԱՎԵԼՎԱԾԻ N 5 ԱՂՅՈՒՍԱԿՈՒՄ ԵՎ ՀԱՅԱՍՏԱՆԻ ՀԱՆՐԱՊԵՏՈՒԹՅԱՆ ԿԱՌԱՎԱՐՈՒԹՅԱՆ 2020 ԹՎԱԿԱՆԻ ԴԵԿՏԵՄԲԵՐԻ 30-Ի N 2215-Ն ՈՐՈՇՄԱՆ N 5 ՀԱՎԵԼՎԱԾԻ N 4 ԱՂՅՈՒՍԱԿՈՒՄ ԿԱՏԱՐՎՈՂ ՓՈՓՈԽՈՒԹՅՈՒՆՆԵՐԸ</t>
  </si>
  <si>
    <t>Ցուցանիշների փոփոխությունները 
(նվազեցումները նշված են փակագծերում)</t>
  </si>
  <si>
    <t>Միջոց_x000D_
առում</t>
  </si>
  <si>
    <t>11004</t>
  </si>
  <si>
    <t>Զարգացման ֆրանսիական գործակալության աջակցությամբ իրականացվող  ՀՀ Արարատի և Արմավիրի մարզերում ոռոգվող գյուղատնտեսության զարգացման դրամաշնորհային ծրագրի համակարգում և ղեկավարում</t>
  </si>
  <si>
    <t>ՀՀ Էկոնոմիկայի նախարարություն</t>
  </si>
  <si>
    <t>- Համակարգչային ծառայություններ</t>
  </si>
  <si>
    <t>Զարգացման ֆրանսիական գործակալության աջակցությամբ ՀՀ Արարատի և Արմավիրի մարզերում ժամանակակաից պահանջներին համապատասխան ոռոգման համակարգերի ներդրման և զարգացմանն աջակցություն</t>
  </si>
  <si>
    <t>1022</t>
  </si>
  <si>
    <t>12005</t>
  </si>
  <si>
    <t>Գերմանիայի զարգացման վարկերի բանկի (KFW) հետ համատեղ գյուղատնտեսության ոլորտում  ապահովագրական համակարգի ներդրման փորձնական ծրագրի իրականացման համար պետական աջակցություն</t>
  </si>
  <si>
    <t>-Սուբսիդիաներ ոչ պետական ֆինանսական կազմակերպություններին</t>
  </si>
  <si>
    <t xml:space="preserve"> Դրամաշնոր_x000D_հային միջոցներ </t>
  </si>
  <si>
    <t>Համաֆինանսավորում</t>
  </si>
  <si>
    <t xml:space="preserve"> Ծրագրի դասիչը </t>
  </si>
  <si>
    <t xml:space="preserve"> Ծրագրի անվանումը </t>
  </si>
  <si>
    <t xml:space="preserve"> 1086 </t>
  </si>
  <si>
    <t xml:space="preserve"> Գյուղական ենթակառուցվածքների վերականգնում և զարգացում </t>
  </si>
  <si>
    <t xml:space="preserve"> Ծրագրի միջոցառումները </t>
  </si>
  <si>
    <t>Ցուցանիշների փոփոխությունները (նվազեցումները նշված են փակագծերում)</t>
  </si>
  <si>
    <t xml:space="preserve"> 11004 </t>
  </si>
  <si>
    <t xml:space="preserve"> Զարգացման ֆրանսիական գործակալության աջակցությամբ իրականացվող ՀՀ Արարատի և Արմավիրի մարզերում» ոռոգվող գյուղատնտեսության զարգացման դրամաշնորհային ծրագրի համակարգում և ղեկավարում </t>
  </si>
  <si>
    <t xml:space="preserve"> Զարգացման ֆրանսիական գործակալության աջակցությամբ իրականացվող ՀՀ Արարատի և Արմավիրի մարզերում ոռոգվող գյուղատնտեսության զարգացման դրամաշնորհային ծրագրի համակարգում և ղեկավարում </t>
  </si>
  <si>
    <t xml:space="preserve"> Ծառայությունների մատուցում </t>
  </si>
  <si>
    <t xml:space="preserve"> Մասնագիտացված միավոր </t>
  </si>
  <si>
    <t xml:space="preserve"> Չի սահմանավում </t>
  </si>
  <si>
    <t xml:space="preserve">  </t>
  </si>
  <si>
    <t xml:space="preserve"> Զարգացման ֆրանսիական գործակալության աջակցությամբ ՀՀ Արարատի և Արմավիրի մարզերում ժամանակակաից պահանջներին համապատասխան ոռոգման համակարգերի ներդրման և զարգացմանն աջակցություն </t>
  </si>
  <si>
    <t xml:space="preserve"> Արարատի և Արմավիրի մարզերում ժամանակակից պահանջներին համապատասխան ոռոգման համակարգերի ներդրմանը աջակցություն  </t>
  </si>
  <si>
    <t xml:space="preserve"> Ապահովագրվող տարածքներ, հա</t>
  </si>
  <si>
    <t>Հավելված N 6</t>
  </si>
  <si>
    <t>Հավելված N 7</t>
  </si>
  <si>
    <t xml:space="preserve"> Համաշխարհային բանկի աջակցությամբ իրականացվող Համայնքների գյուղատնտեսական ռեսուրսների կառավարման և մրցունակության երկրորդ ծրագրի շրջանակներում տրանսֆերտների տրամադրում գյուղական ենթակառուցվածքների վերականգնման և/կամ զարգացման նպատակով</t>
  </si>
  <si>
    <t xml:space="preserve"> Ծրագրի իրականացման համար համակարգչային տեխնիկայի, կահույքի և անասնաբուժական սարքավորումների ձեռքբերում</t>
  </si>
  <si>
    <t xml:space="preserve"> - Այլ մեքենաներ և սարքավորումներ</t>
  </si>
  <si>
    <t>12001</t>
  </si>
  <si>
    <t>Համաշխարհային բանկի աջակցությամբ իրականացվող Համայնքների գյուղատնտեսական ռեսուրսների կառավարման և մրցունակության երկրորդ ծրագրի շրջանակներում տրանսֆերտների տրամադրում գյուղական ենթակառուցվածքների վերականգնման և/կամ զարգացման նպատակով</t>
  </si>
  <si>
    <t>- Այլ մեքենաներ և սարքավորումներ</t>
  </si>
  <si>
    <t xml:space="preserve"> Համաշխարհային բանկի աջակցությամբ իրականացվող Համայնքների գյուղատնտեսական ռեսուրսների կառավարման և մրցունակության երկրորդ ծրագրի շրջանակներում տրանսֆերտների տրամադրում գյուղական ենթակառուցվածքների վերականգնման և/կամ զարգացման նպատակով </t>
  </si>
  <si>
    <t xml:space="preserve"> Ծրագրի իրականացման համար համակարգչային տեխնիկայի, կահույքի և անասնաբուժական սարքավորումների ձեռքբերում </t>
  </si>
  <si>
    <t xml:space="preserve"> ՀԲ ծրագրով սահմանված կազմակերպություններ, անասնաբույժեր և համայնքներ </t>
  </si>
  <si>
    <t xml:space="preserve"> Աջակցություն ստացող մարզերի թիվը, մարզ </t>
  </si>
  <si>
    <t xml:space="preserve"> Միջոցառումն իրականացնողի անվանումը`</t>
  </si>
  <si>
    <t xml:space="preserve"> ՀՀ գյուղատնտեսական տնտեսավարողներ` ընտրված համաձայն`  ՀՀ կառավարության 16.03.2017թ. թիվ 11-31 արձանագրային որոշմամբ հաստատված ծրագրի և ֆինանսական կառույցների կողմից հաստատված համապատասխան չափանիշների </t>
  </si>
  <si>
    <t xml:space="preserve">ՀՀ գյուղատնտեսական տնտեսավարողներ`ընտրված համաձայն`  ՀՀ կառավարության 29.03.2019թ. N 361-Լ որոշմամբ հավանության արժանացած ծրագրով հաստատված համապատասխան չափանիշների </t>
  </si>
  <si>
    <t xml:space="preserve"> Այդ թվում` կանայք, վարկառու </t>
  </si>
  <si>
    <t xml:space="preserve"> Միջոցառումն իրականացնողի անվանումը` </t>
  </si>
  <si>
    <t xml:space="preserve"> Գերմանիայի զարգացման վարկերի բանկի (KFW) հետ համատեղ գյուղատնտեսության ոլորտում ապահովագրական համակարգի ներդրման փորձնական ծրագրի իրականացման համար պետական աջակցություն </t>
  </si>
  <si>
    <t xml:space="preserve"> ՀՀ 6 մարզերի որոշ տարածաշրջանների գյուղատնտեսության ոլորտում տեսավարողներին ապահովագրավճարների մասնակի սուբսիդավորում  </t>
  </si>
  <si>
    <t xml:space="preserve"> ՀՀ գյուղատնտեսությամբ զբաղվող տնտեսավարողներ՛ ընտրված ՀՀ կառավարության 2019 թվականի հոկտեմբերի 24-ի թիվ 1485-Լ որոշմամբ և ապահովագրական կառույցի կողմից հաստատված չափանիշների համաձայն </t>
  </si>
  <si>
    <t xml:space="preserve">ՀՀ կառավարության  2021 թվականի </t>
  </si>
  <si>
    <t>______________ ի    ___Ն որոշման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</si>
  <si>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 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</si>
  <si>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 </t>
  </si>
  <si>
    <t xml:space="preserve"> Պտուղբանջարեղենի, խաղողի և կաթի  մթերումների (գնումների) կազմակերպման նպատակով ընկերություններին մատչելի պայմաններով վարկերի տրամադրում </t>
  </si>
  <si>
    <t xml:space="preserve"> Շահառուների ընտրության չափանիշները`</t>
  </si>
  <si>
    <t xml:space="preserve"> Շահառուների ընտրության չափանիշները` </t>
  </si>
  <si>
    <t xml:space="preserve"> ՀՀ գյուղատնտեսական տնտեսավարողներ` ընտրված համաձայն`  ՀՀ կառավարության 29.03.2019թ. N 361-Լ որոշմամբ հավանության արժանացած ծրագրով հաստատված համապատասխան չափանիշների </t>
  </si>
  <si>
    <t xml:space="preserve"> Ցուցանիշների փոփոխությունները (նվազեցումները նշված են փակագծերում)                                                                                                                        </t>
  </si>
  <si>
    <t xml:space="preserve"> Բուսաբուծության խթանում և բույսերի պաշտպանություն</t>
  </si>
  <si>
    <t xml:space="preserve"> Հողագործությունից ստացվող արդյունքի բարելավում</t>
  </si>
  <si>
    <t xml:space="preserve"> Նոր ինտենսիվ այգիների հիմնման գործընթացի խթանում, պտղատու այգետարածքների ավելացում, մշակաբույսերի բերքատվության բարձրացում</t>
  </si>
  <si>
    <t xml:space="preserve"> Բույսերի պաշտպանության միջոցառումներ</t>
  </si>
  <si>
    <t xml:space="preserve"> Մկնանման կրծողների և մորեխների  դեմ կենտրոնացված պայքարի միջոցառումներ</t>
  </si>
  <si>
    <t xml:space="preserve"> Աջակցություն փոքր և միջին ձեռնարկատիրությանը</t>
  </si>
  <si>
    <t xml:space="preserve"> Փոքր և միջին ձեռնարկատիրության զարգացում և ընդլայնում</t>
  </si>
  <si>
    <t xml:space="preserve"> ՓՄՁ հատվածի աջակցություն և խթանում, մարզերում ՓՄՁ-ի սուբյեկտների թվաքանակի ավելացում</t>
  </si>
  <si>
    <t xml:space="preserve"> ՓՄՁ-ի սուբյեկտներին աջակցության ծրագրերի համակարգում և կառավարում</t>
  </si>
  <si>
    <t xml:space="preserve"> Ֆինանսական և ներդրումային, գործարար ուսուցողական, տեղեկատվական, խորհրդատվական աջակցություն գործող և սկսնակ ՓՄՁ սուբյեկտներին</t>
  </si>
  <si>
    <t xml:space="preserve"> ԱՀԿ-ում և oտարերկրյա պետություններում ՀՀ առևտրային ներկայացուցիչների նպատակների և խնդիրների իրագործում</t>
  </si>
  <si>
    <t xml:space="preserve"> ԱՀԿ-ում ՀՀ տնտեսական շահերի ներկայացում և պաշտպանություն, ՀՀ առևտրատնտեսական քաղաքականության զարգացմանը, արտահանումների խթանմանը և ներդրումների ներգրավմանն ուղղված գործունեություն արտերկրում</t>
  </si>
  <si>
    <t xml:space="preserve"> Էկոնոմիկայի ոլորտում պետական քաղաքականության մշակում, ծրագրերի համակարգում և մոնիտորինգ</t>
  </si>
  <si>
    <t xml:space="preserve"> Էկոնոմիկայի  ոլորտում պետական արդյունավետ քաղաքականության մշակման և իրականացման ապահովում</t>
  </si>
  <si>
    <t xml:space="preserve"> Էկոնոմիկայի  ոլորտում իրականացվող ծրագրերի ազդեցության և արդյունավետության բարելավում</t>
  </si>
  <si>
    <t>Անասնաբուժական ծառայություններ</t>
  </si>
  <si>
    <t>Անասնահամաճարակային կայուն ֆոնի ապահովում</t>
  </si>
  <si>
    <t>Գյուղատնտեսական կենդանիների վարակամերժության ապահովում</t>
  </si>
  <si>
    <t>Գյուղատնտեսական կենդանիների պատվաստում</t>
  </si>
  <si>
    <t>Անասնաբուժական ծառայության հակահամաճարակային միջոցառումների՝ կենդանիների հիվանդությունների կանխարգելման աշխատանքների կազմակերպում և համակարգում՝ անհրաժեշտ նյութերի ձեռքբերում</t>
  </si>
  <si>
    <t xml:space="preserve"> Գյուղատնտեսական կենդանիների հիվանդությունների լաբորատոր ախտորոշման և կենդանական ծագում ունեցող հումքի և նյութի լաբորատոր փորձաքննության միջոցառումներ</t>
  </si>
  <si>
    <t xml:space="preserve"> Գյուղատնտեսական կենդանիների հիվանդությունների լաբորատոր ախտորոշման, կենդանական ծագում ունեցող հումքի և նյութի լաբորատոր փորձաքննությունների իրականացում</t>
  </si>
  <si>
    <t xml:space="preserve"> Ոռոգման արդիական համակարգերի ներդրման համար տրամադրվող վարկերի տոկոսադրույքների սուբսիդավորման ծրագիր</t>
  </si>
  <si>
    <t xml:space="preserve"> Ոռոգման արդիական համակարգերի ներդրման նպատակով գյուղատնտեսությունում տնտեսավարողներին տրամադրվող նպատակային վարկերի տոկոսադրույքների սուբսիդավորում</t>
  </si>
  <si>
    <t xml:space="preserve"> Փոքր և միջին «Խելացի» անասնաշենքերի կառուցման կամ վերակառուցման և դրանց տեխնոլոգիական ապահովման պետական աջակցություն</t>
  </si>
  <si>
    <t xml:space="preserve"> Գյուղատնտեսական տնտեսավարողներին  Փոքր և միջին «Խելացի» անասնաշենքերի կառուցման կամ վերակառուցման և դրանց տեխնոլոգիական ապահովման համար պետական աջակցության տրամադրում</t>
  </si>
  <si>
    <t xml:space="preserve"> Հայաստանի Հանրապետությունում 2019-2024 թվականների տավարաբուծության զարգացման ծրագիր</t>
  </si>
  <si>
    <t xml:space="preserve"> Հանրապետությունում  խոշոր եղջերավոր տոհմային կենդանիների ձեռքբերման համար տրմադրվող նպատակային վարկերի տոկոսադրույքների սուբսիդավորում</t>
  </si>
  <si>
    <t xml:space="preserve"> Ոռոգման արդիական համակարգերի ներդրման  համար պետական աջակցություն</t>
  </si>
  <si>
    <t xml:space="preserve">  Ոռոգման արդիական համակարգերի ներդրման նպատակով գյուղատնտեսությունում տնտեսավարողների կողմից ներդրման նպատակով կատարված ծախսերի մասնակի փոխհատուցում </t>
  </si>
  <si>
    <t xml:space="preserve"> Փոքր և միջին ջերմոցային տնտեսությունների ներդրման պետական աջակցության ծրագիր</t>
  </si>
  <si>
    <t xml:space="preserve"> Ջերմոցների կառուցման ծախսերի մասնակի փոխհատուցում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</si>
  <si>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</si>
  <si>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</t>
  </si>
  <si>
    <t xml:space="preserve"> ՀՀ-ում ոչխարաբուծության և այծաբուծության զարգացման նպատակով պետական աջակցություն</t>
  </si>
  <si>
    <t xml:space="preserve"> Հանրապետությունում մանր եղջերավոր տոհմային կենդանիների ձեռքբերման համար փաստացի կատարված վճարների մասնակի փոխհատուցում</t>
  </si>
  <si>
    <t xml:space="preserve"> Աջակցություն զբոսաշրջության զարգացմանը</t>
  </si>
  <si>
    <t xml:space="preserve">Կորոնավիրուսով (COVID-19) պայմանավորված մեկուսացված անձանց կեցության ապահովում
</t>
  </si>
  <si>
    <t xml:space="preserve">Կորոնավիրուսի (COVID-19)վարակման կանխարգելման նպատակով  մեկուսացման մեջ գտնվող անձանց կեցության ապահովում
</t>
  </si>
  <si>
    <t>Ռազմական դրության պայմաններում քաղաքացիների կյանքի ու անվտանգության ապահովման և արտակարգ իրավիճակների հետևանքների նվազեցման և վերացման ծրագիր</t>
  </si>
  <si>
    <t>Ռազմական դրության պայմաններում քաղաքացիների կյանքի ու անվտանգության ապահովում, արտակարգ իրավիճակների հակազդում և հետևանքների վերացում</t>
  </si>
  <si>
    <t>Ռազմական դրության պայմաններում պետական և տեղական ինքնակառավարման մարմինների բնականոն գործունեության ու մարդկանց կյանքի և անվտանգության պաշտպանության ապահովում</t>
  </si>
  <si>
    <t xml:space="preserve">Ռազմական դրության պայմաններում առողջական խնդիրներով տարհանված անձանց կեցության ապահովում </t>
  </si>
  <si>
    <t>Ռազմական գործողություններով պայմանավորված  առողջական խնդիրներ ունեցող տարհանված անձանց կեցության ապահովում</t>
  </si>
  <si>
    <t>Հայաստանի Հանրապետությունում գարնանացան հացահատիկային, հատիկաընդեղեն և կերային մշակաբույսերի արտադրության խթանմանը պետական աջակցություն</t>
  </si>
  <si>
    <t xml:space="preserve">Գարնանացան հացահատիկային, հատիկաընդեղեն և կերային որոշ մշակաբույսերի արտադրության խթանում՝ սերմերի գնի մասնակի փոխհատուցման միջոցով 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</si>
  <si>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</si>
  <si>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</si>
  <si>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- Հատուկ նպատակային այլ նյութեր</t>
  </si>
  <si>
    <t xml:space="preserve"> Անասնաբուժական ծառայություններ</t>
  </si>
  <si>
    <t xml:space="preserve"> Գյուղատնտեսական կենդանիների պատվաստում</t>
  </si>
  <si>
    <t xml:space="preserve"> - Ընթացիկ դրամաշնորհներ պետական և համայնքային ոչ առևտրային կազմակերպություններին</t>
  </si>
  <si>
    <t>07</t>
  </si>
  <si>
    <t xml:space="preserve"> ԱՌՈՂՋԱՊԱՀՈՒԹՅՈՒՆ</t>
  </si>
  <si>
    <t xml:space="preserve"> Հանրային առողջապահական ծառայություններ</t>
  </si>
  <si>
    <t>Հանրային առողջապահական ծառայություններ</t>
  </si>
  <si>
    <t>Կորոնավիրուսով (COVID-19) պայմանավորված մեկուսացված անձանց կեցության ապահովում</t>
  </si>
  <si>
    <t xml:space="preserve"> - Ընդհանուր բնույթի այլ ծառայություններ</t>
  </si>
  <si>
    <t xml:space="preserve"> ԾԱՌԱՅՈՒԹՅՈՒՆՆԵՐԻ ԵՎ ԱՊՐԱՆՔՆԵՐԻ ՁԵՌՔԲԵՐՈՒՄ</t>
  </si>
  <si>
    <t>Աջակցություն փոքր և միջին ձեռնարկատիրությանը</t>
  </si>
  <si>
    <t>ՓՄՁ սուբյեկտներին աջակցության ծրագրերի համակարգում և կառավարում</t>
  </si>
  <si>
    <t>Մասնագիտացված կազմակերպություն</t>
  </si>
  <si>
    <t>«Գյուղատնտեսական ծառայությունների կենտրոն» ՊՈԱԿ</t>
  </si>
  <si>
    <t>Գյուղատնտեսական կենդանիների հիվանդությունների լաբորատոր ախտորոշման և կենդանական ծագում ունեցող հումքի և նյութի լաբորատոր փորձաքննության միջոցառումներ</t>
  </si>
  <si>
    <t>«Հանրապետական անասնաբուժասանիտարական և բուսասանիտարական լաբորատոր ծառայությունների կենտրոն» ՊՈԱԿ</t>
  </si>
  <si>
    <t>Ոռոգման արդիական համակարգերի ներդրման համար պետական աջակցություն</t>
  </si>
  <si>
    <t xml:space="preserve">ՀՀ գյուղատնտեսական տնտեսավարողներ՛ ընտրված համաձայն՛  ՀՀ կառավարության 07.03.2019թ. N 212-Լ որոշմամբ հավանության արժանացած ծրագրով հաստատված համապատասխան չափանիշների </t>
  </si>
  <si>
    <t xml:space="preserve">ՀՀ-ում ոչխարաբուծության և այծաբուծության զարգացման նպատակով պետական աջակցություն  </t>
  </si>
  <si>
    <t xml:space="preserve">ՀՀ գյուղատնտեսական տնտեսավարողներ՛ ընտրված համաձայն ՀՀ կառավարության 19.09.2019թ. թիվ 1305-Լ որոշմամբ հաստատված ծրագրի </t>
  </si>
  <si>
    <t>ՀԱՅԱՍՏԱՆԻ ՀԱՆՐԱՊԵՏՈՒԹՅԱՆ ԿԱՌԱՎԱՐՈՒԹՅԱՆ 2020 ԹՎԱԿԱՆԻ ԴԵԿՏԵՄԲԵՐԻ 30-Ի N 2215-Ն ՈՐՈՇՄԱՆ N 10 ՀԱՎԵԼՎԱԾՈՒՄ ԿԱՏԱՐՎՈՂ ՓՈՓՈԽՈՒԹՅՈՒՆՆԵՐԸ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</si>
  <si>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</si>
  <si>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</si>
  <si>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</si>
  <si>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</si>
  <si>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</si>
  <si>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</si>
  <si>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/հազար դրամներով/</t>
  </si>
  <si>
    <t>Բաժին N 04</t>
  </si>
  <si>
    <t>Խումբ N 01</t>
  </si>
  <si>
    <t>Դաս N 01</t>
  </si>
  <si>
    <t>Ընդհանուր բնույթի տնտեսական և առևտրային  հարաբերություններ</t>
  </si>
  <si>
    <t xml:space="preserve">ՄԱՍ III. ԾԱՌԱՅՈՒԹՅՈՒՆՆԵՐ           </t>
  </si>
  <si>
    <t>Ճաշարանային և որոշակի հաճախորդների համար նախատեսված այլ հանրային սննդի օբյեկտների մատուցած ծառայություններ</t>
  </si>
  <si>
    <t>ՀՄԱ</t>
  </si>
  <si>
    <t>դրամ</t>
  </si>
  <si>
    <t>Բաժին N 07</t>
  </si>
  <si>
    <t xml:space="preserve"> Խումբ N 04</t>
  </si>
  <si>
    <t xml:space="preserve">1230  11001 </t>
  </si>
  <si>
    <t>55111300-2</t>
  </si>
  <si>
    <t>Այլ հյուրանոցային ծառայություններ</t>
  </si>
  <si>
    <t xml:space="preserve"> ՍՈՑԻԱԼԱԿԱՆ ՆՊԱՍՏՆԵՐ ԵՎ ԿԵՆՍԱԹՈՇԱԿՆԵՐ</t>
  </si>
  <si>
    <t xml:space="preserve"> Ներդրումների և արտահանման խթանման ծրագիր</t>
  </si>
  <si>
    <t xml:space="preserve"> Ներդրումների ներգրավման և արտահանման խթանում</t>
  </si>
  <si>
    <t xml:space="preserve"> Նախորդ տարվա համեմատ ներդրումների և արտահանման ծավալների աճ</t>
  </si>
  <si>
    <t>«Դուբայ ԷՔՍՊՈ-2020» համաշխարհային ցուցահանդեսին Հայաստանի Հանրապետության մասնակցության ապահովում</t>
  </si>
  <si>
    <t>ԾԱՌԱՅՈՒԹՅՈՒՆՆԵՐԻ ԵՎ ԱՊՐԱՆՔՆԵՐԻ ՁԵՌՔԲԵՐՈՒՄ</t>
  </si>
  <si>
    <t xml:space="preserve">  Պայմանագրային այլ ծառայությունների ձեռքբերում</t>
  </si>
  <si>
    <t xml:space="preserve"> - Ընդհանուր բնույթի այլ ծառայություններ </t>
  </si>
  <si>
    <t xml:space="preserve"> 1058 </t>
  </si>
  <si>
    <t xml:space="preserve"> 11002 </t>
  </si>
  <si>
    <t xml:space="preserve"> ԱՀԿ-ում և oտարերկրյա պետություններում ՀՀ առևտրային ներկայացուցիչների նպատակների և խնդիրների իրագործում </t>
  </si>
  <si>
    <t xml:space="preserve"> ԱՀԿ-ում ՀՀ տնտեսական շահերի ներկայացում և պաշտպանություն, ՀՀ առևտրատնտեսական քաղաքականության զարգացմանը, արտահանումների խթանմանը և ներդրումների ներգրավմանն ուղղված գործունեություն արտերկրում </t>
  </si>
  <si>
    <t xml:space="preserve"> Ծառայությունը մատուցող կազմակերպության(ների) անվանում(ներ)ը </t>
  </si>
  <si>
    <t xml:space="preserve"> ՀՀ էկոնոմիկայի նախարարություն </t>
  </si>
  <si>
    <t xml:space="preserve"> 1059 </t>
  </si>
  <si>
    <t xml:space="preserve"> Բույսերի պաշտպանության միջոցառումներ </t>
  </si>
  <si>
    <t xml:space="preserve"> Մկնանման կրծողների և մորեխների  դեմ կենտրոնացված պայքարի միջոցառումներ </t>
  </si>
  <si>
    <t xml:space="preserve"> Միջոցառումն իրականացնողի անվանումը՛ </t>
  </si>
  <si>
    <t xml:space="preserve"> Համաձայն «Գնումների մասին» ՀՀ oրենքի ընտրված կազմակերպություններ </t>
  </si>
  <si>
    <t xml:space="preserve"> 1116 </t>
  </si>
  <si>
    <t xml:space="preserve"> 11001 </t>
  </si>
  <si>
    <t xml:space="preserve"> Գյուղատնտեսական կենդանիների պատվաստում </t>
  </si>
  <si>
    <t xml:space="preserve"> 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ձեռքբերում: </t>
  </si>
  <si>
    <t xml:space="preserve"> Համապատասխան ծառայություններ մատուցող կազմակերպություններ </t>
  </si>
  <si>
    <t xml:space="preserve"> Գյուղատնտեսական կենդանիների հիվանդությունների լաբորատոր ախտորոշման և կենդանական ծագում ունեցող հումքի և նյութի լաբորատոր փորձաքննության միջոցառումներ </t>
  </si>
  <si>
    <t xml:space="preserve"> Գյուղատնտեսական կենդանիների հիվանդությունների լաբորատոր ախտորոշման, կենդանական ծագում ունեցող հումքի և նյութի լաբորատոր փորձաքննությունների իրականացում </t>
  </si>
  <si>
    <t xml:space="preserve"> Մասնագիտացված կազմակերպություններ </t>
  </si>
  <si>
    <t xml:space="preserve"> Լաբորատոր փորձաքննությունների քանակ, հատ </t>
  </si>
  <si>
    <t xml:space="preserve"> 1104 </t>
  </si>
  <si>
    <t xml:space="preserve"> ՓՄՁ-ի սուբյեկտներին աջակցության ծրագրերի համակարգում և կառավարում </t>
  </si>
  <si>
    <t xml:space="preserve"> Ֆինանսական և ներդրումային, գործարար ուսուցողական, տեղեկատվական, խորհրդատվական աջակցություն գործող և սկսնակ ՓՄՁ սուբյեկտներին </t>
  </si>
  <si>
    <t xml:space="preserve"> Գործող և սկսնակ ՓՄՁ-ի սուբյեկտներին ֆինանսական և ներդրումային աջակցություն, հատ </t>
  </si>
  <si>
    <t xml:space="preserve"> Այդ թվում՛ կանանց, հատ </t>
  </si>
  <si>
    <t xml:space="preserve"> Ախտորոշման միջոցառումների քանակը, այդ թվում, հատ </t>
  </si>
  <si>
    <t xml:space="preserve"> բրուցելոզ, հատ </t>
  </si>
  <si>
    <t xml:space="preserve"> Խլնախտ, հատ </t>
  </si>
  <si>
    <t xml:space="preserve"> խլնախտ, անգամ </t>
  </si>
  <si>
    <t xml:space="preserve"> 1165 </t>
  </si>
  <si>
    <t xml:space="preserve"> Ոռոգման արդիական համակարգերի ներդրման համար տրամադրվող վարկերի տոկոսադրույքների սուբսիդավորման ծրագիր </t>
  </si>
  <si>
    <t xml:space="preserve"> Ոռոգման արդիական համակարգերի ներդրման նպատակով գյուղատնտեսությունում տնտեսավարողներին տրամադրվող նպատակային վարկերի տոկոսադրույքների սուբսիդավորում </t>
  </si>
  <si>
    <t xml:space="preserve"> ՀՀ գյուղատնտեսական տնտեսավարողներ՛ ընտրված համաձայն՛  ՀՀ կառավարության 27.03.2019թ. թիվ 212-Լ որոշմամբ հաստատված ծրագրի և ֆինանսական կառույցների կողմից հաստատված համապատասխան չափանիշների </t>
  </si>
  <si>
    <t xml:space="preserve">  Ոռոգման արդիական համակարգերով ներդրված տարածքներ, հա </t>
  </si>
  <si>
    <t xml:space="preserve"> Փոքր և միջին «Խելացի» անասնաշենքերի կառուցման կամ վերակառուցման և դրանց տեխնոլոգիական ապահովման պետական աջակցություն </t>
  </si>
  <si>
    <t xml:space="preserve"> Գյուղատնտեսական տնտեսավարողներին  Փոքր և միջին «Խելացի» անասնաշենքերի կառուցման կամ վերակառուցման և դրանց տեխնոլոգիական ապահովման համար պետական աջակցության տրամադրում </t>
  </si>
  <si>
    <t xml:space="preserve"> ՀՀ գյուղատնտեսական տնտեսավարողներ` ընտրված համաձայն ՀՀ կառավարության  04.04.2019թ. թիվ 369-Լ որոշմամբ հաստատված ծրագրի չափանիշների </t>
  </si>
  <si>
    <t xml:space="preserve"> Կառուցված կամ վերկառուցված անասնաշենքեր, քանակ </t>
  </si>
  <si>
    <t xml:space="preserve"> Նախորդ տարում կառուցված կամ վերակառուցված, աջակցության ստացման ենթակա անասնաշենքեր, հատ </t>
  </si>
  <si>
    <t xml:space="preserve"> Հայաստանի Հանրապետությունում 2019-2024 թվականների տավարաբուծության զարգացման ծրագիր </t>
  </si>
  <si>
    <t xml:space="preserve"> Հանրապետությունում  խոշոր եղջերավոր տոհմային կենդանիների ձեռքբերման համար տրմադրվող նպատակային վարկերի տոկոսադրույքների սուբսիդավորում </t>
  </si>
  <si>
    <t xml:space="preserve"> ՀՀ գյուղատնտեսական տնտեսավարողներ՛ ընտրված համաձայն՛  ՀՀ կառավարության 29.03.2019թ. N 327-Լ որոշմամբ հավանության արժանացած ծրագրի և ֆինանսական կառույցների կողմից հաստատված համապատասխան չափանիշների </t>
  </si>
  <si>
    <t xml:space="preserve"> Ոռոգման արդիական համակարգերի ներդրման  համար պետական աջակցություն </t>
  </si>
  <si>
    <t xml:space="preserve">  Ոռոգման արդիական համակարգերի ներդրման նպատակով գյուղատնտեսությունում տնտեսավարողների կողմից ներդրման նպատակով կատարված ծախսերի մասնակի փոխհատուցում  </t>
  </si>
  <si>
    <t xml:space="preserve"> ՀՀ գյուղատնտեսական տնտեսավարողներ՛ ընտրված համաձայն՛  ՀՀ կառավարության 07.03.2019թ. N 212-Լ որոշմամբ հավանության արժանացած ծրագրով հաստատված համապատասխան չափանիշների </t>
  </si>
  <si>
    <t xml:space="preserve"> Ոռոգման արդիական համակարգերով ներդրված տարածքներ, հա </t>
  </si>
  <si>
    <t xml:space="preserve"> Փոքր և միջին ջերմոցային տնտեսությունների ներդրման պետական աջակցության ծրագիր </t>
  </si>
  <si>
    <t xml:space="preserve"> Ջերմոցների կառուցման ծախսերի մասնակի փոխհատուցում </t>
  </si>
  <si>
    <t xml:space="preserve"> Կառուցվող ջերմոցների քանակ, հատ </t>
  </si>
  <si>
    <t xml:space="preserve"> Կառուցվող ջերմոցների տարածք, հա 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</si>
  <si>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 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</si>
  <si>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 </t>
  </si>
  <si>
    <t xml:space="preserve"> ՀՀ-ում ոչխարաբուծության և այծաբուծության զարգացման նպատակով պետական աջակցություն </t>
  </si>
  <si>
    <t xml:space="preserve"> Հանրապետությունում մանր եղջերավոր տոհմային կենդանիների ձեռքբերման համար փաստացի կատարված վճարների մասնակի փոխհատուցում </t>
  </si>
  <si>
    <t xml:space="preserve"> ՀՀ գյուղատնտեսական տնտեսավարողներ` ընտրված համաձայն ՀՀ կառավարության 19.09.2019թ. թիվ 1305-Լ որոշմամբ հաստատված ծրագրի </t>
  </si>
  <si>
    <t xml:space="preserve"> ՀՀ գյուղատնտեսական տնտեսավարողներ` ընտրված համաձայն ՀՀ կառավարության 19.09.2019թ. թիվ 1305-Լ որոշմամբ հաստատված ծրագրի և ֆինանսական կառույցների կողմից հաստատված համապատասխան չափանիշների </t>
  </si>
  <si>
    <t xml:space="preserve"> Ձեռք բերվող մանր եղջերավոր տոհմային կենդանիների քանակ, գլուխ </t>
  </si>
  <si>
    <t xml:space="preserve"> Կանխարգելիչ (պատվաստումներ) միջոցառումների քանակը, այդ թվում , հատ </t>
  </si>
  <si>
    <t xml:space="preserve"> դաբաղ, հատ </t>
  </si>
  <si>
    <t xml:space="preserve"> սիբիրախտ, հատ </t>
  </si>
  <si>
    <t xml:space="preserve"> Միջոցառումների իրականացման պարբերականությունը ըստ հիվանդությունների, անգամ </t>
  </si>
  <si>
    <t>«ՄԱՐՕԳ ՄԱՐՔԵԹԻՆԳ» սահմանափակ պատասխանատվությամբ ընկերություն</t>
  </si>
  <si>
    <t>Հայկական արտադրության փառատոն և մարաթոն, միջոցառումներ, հատ</t>
  </si>
  <si>
    <t>Փոքր և միջին ջերմոցային տնտեսությունների ներդրման պետական աջակցության ծրագիր</t>
  </si>
  <si>
    <t xml:space="preserve"> ՀՀ գյուղատնտեսական տնտեսավարողներ` ընտրված համաձայն ՀՀ կառավարության 14.11.2019թ. թիվ 1612-Լ որոշմամբ հաստատված ծրագրի չափանիշների </t>
  </si>
  <si>
    <t>ՀՀ գյուղատնտեսական տնտեսավարողներ` ընտրված համաձայն ՀՀ կառավարության 14.11.2019թ. թիվ 1612-Լ որոշմամբ հաստատված ծրագրի չափանիշների</t>
  </si>
  <si>
    <t>ԱՀԿ-ում և oտարերկրյա պետություններում ՀՀ առևտրային ներկայացուցիչների նպատակների և խնդիրների իրագործում</t>
  </si>
  <si>
    <t>ՓՄՁ-ի սուբյեկտներին աջակցության ծրագրերի համակարգում և կառավարում</t>
  </si>
  <si>
    <t>1165 11005</t>
  </si>
  <si>
    <t xml:space="preserve">Տոնավաճառների և ցուցահանդեսների կազմակերպման ծառայություններ </t>
  </si>
  <si>
    <t>Խումբ N 02</t>
  </si>
  <si>
    <t>Գյուղատնտեսություն</t>
  </si>
  <si>
    <t>Բույսերի պաշտպանության միջոցառումներ</t>
  </si>
  <si>
    <t>1059 11002</t>
  </si>
  <si>
    <t xml:space="preserve"> Հատուկ նպատակային այլ նյութեր</t>
  </si>
  <si>
    <t>ԳՀ</t>
  </si>
  <si>
    <t>հատ</t>
  </si>
  <si>
    <t>ՄԱՍ I. Ա Պ Ր Ա Ն Ք Ն Ե Ր</t>
  </si>
  <si>
    <t>90921200-1</t>
  </si>
  <si>
    <t>Մասնագիտական ծառայություններ</t>
  </si>
  <si>
    <t xml:space="preserve">1224  11001 </t>
  </si>
  <si>
    <t>Միջոցառումն իրականացնողի անվանումը</t>
  </si>
  <si>
    <t>Միջոցառումն իրականացնողի անվանումը՝</t>
  </si>
  <si>
    <t>ՀՀ կառավարության  կողմից հաստատված 2021 թվականի փետրվարի 11-ի N 176-Լ որոշման չափանիշները բավարարող շահառուներ</t>
  </si>
  <si>
    <t>79951150-5</t>
  </si>
  <si>
    <t>լիտր</t>
  </si>
  <si>
    <t>33691147-1</t>
  </si>
  <si>
    <t>44161210-4</t>
  </si>
  <si>
    <t>55511100-1</t>
  </si>
  <si>
    <t xml:space="preserve"> Պտուղբանջարեղենի, խաղողի և կաթի մթերումների (գնումների) կազմակերպման նպատակով ընկերություններին մատչելի պայմաններով վարկերի տրամադրում</t>
  </si>
  <si>
    <t xml:space="preserve"> Տրամադրվող լոբու սերմնանյութի քանակ, տոննա </t>
  </si>
  <si>
    <t xml:space="preserve"> Տրամադրվող սիսեռի սերմնանյութի քանակ, տոննա </t>
  </si>
  <si>
    <t>Հավելված 11</t>
  </si>
  <si>
    <t>Հավելված  N 10</t>
  </si>
  <si>
    <t>Հավելված N 9 
ՀՀ կառավարության 2021 թվականի
––-------------------–––––––– N –––––– որոշման</t>
  </si>
  <si>
    <t>Հավելված N 8</t>
  </si>
  <si>
    <t xml:space="preserve">Հավելված N 5 
ՀՀ կառավարության 2021 թվականի
––-----------–––––––– N –––––– որոշման </t>
  </si>
  <si>
    <t>Հավելված N 4 
ՀՀ կառավարության 2021 թվականի
––-------------------–N –––––– որոշման</t>
  </si>
  <si>
    <t>Հավելված N 3</t>
  </si>
  <si>
    <t>«ՀԱՅԱՍՏԱՆԻ ՀԱՆՐԱՊԵՏՈՒԹՅԱՆ 2021 ԹՎԱԿԱՆԻ ՊԵՏԱԿԱՆ ԲՅՈՒՋԵԻ ՄԱՍԻՆ» ՕՐԵՆՔԻ N 3 ՀԱՎԵԼՎԱԾԻ N 1 ԱՂՅՈՒՍԱԿՈՒՄ ԵՎ ՀԱՅԱՍՏԱՆԻ ՀԱՆՐԱՊԵՏՈՒԹՅԱՆ ԿԱՌԱՎԱՐՈՒԹՅԱՆ 2020 ԹՎԱԿԱՆԻ ԴԵԿՏԵՄԲԵՐԻ 30-Ի N 2215-Ն ՈՐՈՇՄԱՆ N 1 ՀԱՎԵԼՎԱԾԻ N 1 ԱՂՅՈՒՍԱԿՈՒՄ ԿԱՏԱՐՎՈՂ ՓՈՓՈԽՈՒԹՅՈՒՆՆԵՐԸ</t>
  </si>
  <si>
    <t>Պետական  բյուջեի  դեֆիցիտի ֆինանսավորման աղբյուրներն ու դրանց տարրերի անվանումները</t>
  </si>
  <si>
    <t xml:space="preserve">  ԸՆԴԱՄԵՆԸ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</si>
  <si>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</si>
  <si>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</si>
  <si>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</si>
  <si>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</si>
  <si>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</si>
  <si>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</si>
  <si>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>Հարկային եկամուտներ և պետական տուրքեր</t>
  </si>
  <si>
    <t>Պետական աջակցություն Հայաստանի Հանրապետությունում ներդրումային ծրագրերի խթանմանը, իրականացմանը և հետներդրումային սպասարկմանը</t>
  </si>
  <si>
    <t>Ներդրողների սպասարկմանը, ներդրումների խթանման աշխատանքների իրականացմանը, արդյունաբերական քաղաքականության ռազմավարությամբ նախատեսված միջոցառումների կազմակերպմանը, օտարերկրյա ներդրողների ներգրավմանը և հետներդրումային սպասարկամանը պետական աջակցություն</t>
  </si>
  <si>
    <t>ՀՀ-ում աշնանացան ցորենի արտադրության խթանման նպատակով սուբսիդավորում</t>
  </si>
  <si>
    <t>Կորոնավիրուսի տնտեսական հետևանքների մեղմման նպատակով աշնանացան ցորենի սերմերի գնի մասնակի սուբսիդավորում</t>
  </si>
  <si>
    <t>Հայաստանի Հանրապետությունում խաղողի, ժամանակակից տեխնոլոգիաներով մշակվող ինտենսիվ պտղատու այգիների և հատապտղանոցների հիմնման համար վարկային տոկոսադրույքների սուբսիդավորում</t>
  </si>
  <si>
    <t>ՍՈՒԲՍԻԴԻԱՆԵՐ</t>
  </si>
  <si>
    <t xml:space="preserve"> - Սուբսիդիաներ ոչ պետական ոչ ֆինանսական կազմակերպություններին</t>
  </si>
  <si>
    <t>Ներդրումների ներգրավման ու գործարար կապերի հաստատման նպատակով ՀՀ-ում և արտերկրում միջոցառումների կազմակերպում, հատ</t>
  </si>
  <si>
    <t>Տրանսֆերտների տրամադրում</t>
  </si>
  <si>
    <t>ՀՀ կառավարության կողմից 2021 թվականի հուլիսի 29-ի N 1226-Լ որոշման  չափանիշները բավարարող շահառուներ</t>
  </si>
  <si>
    <t xml:space="preserve"> Տրամադրվող աշնանացան ցորենի սերմնանյութի քանակ, կգ</t>
  </si>
  <si>
    <t>Ծրագրի արդյունքում իրականացվող ցանքատարածք, հա</t>
  </si>
  <si>
    <t>Ներդրումների և արտահանման խթանման ծրագիր</t>
  </si>
  <si>
    <r>
      <rPr>
        <sz val="12"/>
        <rFont val="GHEA Grapalat"/>
        <family val="3"/>
      </rPr>
      <t>«</t>
    </r>
    <r>
      <rPr>
        <i/>
        <sz val="12"/>
        <rFont val="GHEA Grapalat"/>
        <family val="3"/>
      </rPr>
      <t>Ներդրումների աջակցման կենտրոն</t>
    </r>
    <r>
      <rPr>
        <sz val="12"/>
        <rFont val="GHEA Grapalat"/>
        <family val="3"/>
      </rPr>
      <t>» հիմնադրամ</t>
    </r>
  </si>
  <si>
    <t>Կորոնավիրուսի տնտեսական հետևանքների չեզոքացման 19-րդ միջոցառման շրջանակներում փաստաթղթերի ուսումնասիրություն, պայմանագրերի պատրաստում, երաշխավորությունների կնքում, ֆինանսավորման համար անհրաժեշտ այլ աշխատանքների իրականացում, հատ</t>
  </si>
  <si>
    <t>Մամուլում «Made in Armenia» ծրագրի արշավի խորհրդանիշ հանդիսացող ինքնասոսնձվող պատկերների առկայության ապահովում, 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</si>
</sst>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0_);\(0\)"/>
    <numFmt numFmtId="171" formatCode="#,##0.0_);\(#,##0.0\)"/>
    <numFmt numFmtId="172" formatCode="0.0_);\(0.0\)"/>
    <numFmt numFmtId="173" formatCode="_(* #,##0.0_);_(* \(#,##0.0\);_(* &quot;-&quot;?_);_(@_)"/>
    <numFmt numFmtId="174" formatCode="_([$€-2]* #,##0.00_);_([$€-2]* \(#,##0.00\);_([$€-2]* &quot;-&quot;??_)"/>
    <numFmt numFmtId="175" formatCode="_-* #,##0.0_р_._-;\-* #,##0.0_р_._-;_-* &quot;-&quot;?_р_._-;_-@_-"/>
    <numFmt numFmtId="176" formatCode="_-* #,##0.00\ _р_._-;\-* #,##0.00\ _р_._-;_-* &quot;-&quot;??\ _р_._-;_-@_-"/>
    <numFmt numFmtId="177" formatCode="_-* #,##0.00_-;\-* #,##0.00_-;_-* &quot;-&quot;??_-;_-@_-"/>
    <numFmt numFmtId="178" formatCode="General_)"/>
    <numFmt numFmtId="179" formatCode="0.00_);\(0.00\)"/>
  </numFmts>
  <fonts count="17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color theme="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b/>
      <u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b/>
      <sz val="8"/>
      <name val="GHEA Grapalat"/>
      <family val="2"/>
    </font>
    <font>
      <sz val="10"/>
      <name val="Arial Cyr"/>
      <family val="2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name val="Calibri"/>
      <family val="2"/>
      <scheme val="minor"/>
    </font>
    <font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rgb="FFFF0000"/>
      <name val="GHEA Grapalat"/>
      <family val="3"/>
    </font>
    <font>
      <i/>
      <sz val="12"/>
      <name val="GHEA Grapalat"/>
      <family val="2"/>
    </font>
    <font>
      <sz val="12"/>
      <color theme="1"/>
      <name val="GHEA Grapalat"/>
      <family val="2"/>
    </font>
    <font>
      <i/>
      <sz val="8"/>
      <name val="GHEA Grapalat"/>
      <family val="2"/>
    </font>
    <font>
      <b/>
      <i/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2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b/>
      <sz val="10"/>
      <color theme="1"/>
      <name val="GHEA Grapalat"/>
      <family val="3"/>
    </font>
    <font>
      <sz val="11"/>
      <color rgb="FF403931"/>
      <name val="GHEA Grapalat"/>
      <family val="3"/>
    </font>
    <font>
      <sz val="12"/>
      <name val="GHEA Grapalat"/>
      <family val="3"/>
      <charset val="1"/>
    </font>
    <font>
      <sz val="12"/>
      <color rgb="FF000000"/>
      <name val="GHEA Grapalat"/>
      <family val="3"/>
      <charset val="1"/>
    </font>
    <font>
      <sz val="10"/>
      <color theme="6" tint="0.79998168889431442"/>
      <name val="GHEA Grapalat"/>
      <family val="3"/>
    </font>
  </fonts>
  <fills count="6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0"/>
      </right>
      <top style="thin">
        <color indexed="64"/>
      </top>
      <bottom style="thin">
        <color indexed="64"/>
      </bottom>
      <diagonal/>
    </border>
  </borders>
  <cellStyleXfs count="846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3" fillId="0" borderId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5" fillId="0" borderId="0"/>
    <xf numFmtId="0" fontId="10" fillId="0" borderId="0"/>
    <xf numFmtId="0" fontId="4" fillId="0" borderId="0"/>
    <xf numFmtId="0" fontId="17" fillId="0" borderId="0">
      <alignment horizontal="left" vertical="top" wrapText="1"/>
    </xf>
    <xf numFmtId="166" fontId="17" fillId="0" borderId="0" applyFill="0" applyBorder="0" applyProtection="0">
      <alignment horizontal="right" vertical="top"/>
    </xf>
    <xf numFmtId="0" fontId="3" fillId="0" borderId="0"/>
    <xf numFmtId="169" fontId="3" fillId="0" borderId="0" applyFont="0" applyFill="0" applyBorder="0" applyAlignment="0" applyProtection="0"/>
    <xf numFmtId="0" fontId="19" fillId="0" borderId="0"/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0" fontId="20" fillId="0" borderId="0"/>
    <xf numFmtId="0" fontId="8" fillId="0" borderId="0"/>
    <xf numFmtId="0" fontId="13" fillId="0" borderId="0"/>
    <xf numFmtId="164" fontId="13" fillId="0" borderId="0" applyFont="0" applyFill="0" applyBorder="0" applyAlignment="0" applyProtection="0"/>
    <xf numFmtId="0" fontId="22" fillId="0" borderId="0"/>
    <xf numFmtId="0" fontId="14" fillId="0" borderId="0"/>
    <xf numFmtId="165" fontId="13" fillId="0" borderId="0" applyFont="0" applyFill="0" applyBorder="0" applyAlignment="0" applyProtection="0"/>
    <xf numFmtId="0" fontId="8" fillId="0" borderId="0"/>
    <xf numFmtId="0" fontId="10" fillId="9" borderId="28" applyNumberFormat="0" applyFont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4" fillId="33" borderId="0" applyNumberFormat="0" applyBorder="0" applyAlignment="0" applyProtection="0"/>
    <xf numFmtId="0" fontId="24" fillId="10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5" fillId="4" borderId="0" applyNumberFormat="0" applyBorder="0" applyAlignment="0" applyProtection="0"/>
    <xf numFmtId="0" fontId="26" fillId="7" borderId="24" applyNumberFormat="0" applyAlignment="0" applyProtection="0"/>
    <xf numFmtId="0" fontId="27" fillId="8" borderId="27" applyNumberFormat="0" applyAlignment="0" applyProtection="0"/>
    <xf numFmtId="0" fontId="28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30" fillId="0" borderId="21" applyNumberFormat="0" applyFill="0" applyAlignment="0" applyProtection="0"/>
    <xf numFmtId="0" fontId="31" fillId="0" borderId="22" applyNumberFormat="0" applyFill="0" applyAlignment="0" applyProtection="0"/>
    <xf numFmtId="0" fontId="32" fillId="0" borderId="23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24" applyNumberFormat="0" applyAlignment="0" applyProtection="0"/>
    <xf numFmtId="0" fontId="34" fillId="0" borderId="26" applyNumberFormat="0" applyFill="0" applyAlignment="0" applyProtection="0"/>
    <xf numFmtId="0" fontId="35" fillId="5" borderId="0" applyNumberFormat="0" applyBorder="0" applyAlignment="0" applyProtection="0"/>
    <xf numFmtId="0" fontId="36" fillId="7" borderId="25" applyNumberFormat="0" applyAlignment="0" applyProtection="0"/>
    <xf numFmtId="0" fontId="37" fillId="0" borderId="0" applyNumberFormat="0" applyFill="0" applyBorder="0" applyAlignment="0" applyProtection="0"/>
    <xf numFmtId="0" fontId="38" fillId="0" borderId="29" applyNumberFormat="0" applyFill="0" applyAlignment="0" applyProtection="0"/>
    <xf numFmtId="0" fontId="39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166" fontId="46" fillId="0" borderId="0" applyFill="0" applyBorder="0" applyProtection="0">
      <alignment horizontal="right" vertical="top"/>
    </xf>
    <xf numFmtId="0" fontId="8" fillId="0" borderId="0"/>
    <xf numFmtId="0" fontId="47" fillId="0" borderId="0"/>
    <xf numFmtId="43" fontId="13" fillId="0" borderId="0" applyFont="0" applyFill="0" applyBorder="0" applyAlignment="0" applyProtection="0"/>
    <xf numFmtId="0" fontId="13" fillId="0" borderId="0"/>
    <xf numFmtId="0" fontId="8" fillId="0" borderId="0"/>
    <xf numFmtId="166" fontId="56" fillId="0" borderId="0" applyFill="0" applyBorder="0" applyProtection="0">
      <alignment horizontal="right" vertical="top"/>
    </xf>
    <xf numFmtId="0" fontId="16" fillId="0" borderId="0"/>
    <xf numFmtId="0" fontId="2" fillId="0" borderId="0"/>
    <xf numFmtId="43" fontId="16" fillId="0" borderId="0" applyFont="0" applyFill="0" applyBorder="0" applyAlignment="0" applyProtection="0"/>
    <xf numFmtId="0" fontId="16" fillId="0" borderId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0" fontId="98" fillId="37" borderId="0" applyNumberFormat="0" applyBorder="0" applyAlignment="0" applyProtection="0"/>
    <xf numFmtId="0" fontId="1" fillId="11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1" borderId="0" applyNumberFormat="0" applyBorder="0" applyAlignment="0" applyProtection="0"/>
    <xf numFmtId="0" fontId="99" fillId="3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98" fillId="37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78" fillId="37" borderId="0" applyNumberFormat="0" applyBorder="0" applyAlignment="0" applyProtection="0"/>
    <xf numFmtId="0" fontId="98" fillId="39" borderId="0" applyNumberFormat="0" applyBorder="0" applyAlignment="0" applyProtection="0"/>
    <xf numFmtId="0" fontId="1" fillId="15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5" borderId="0" applyNumberFormat="0" applyBorder="0" applyAlignment="0" applyProtection="0"/>
    <xf numFmtId="0" fontId="99" fillId="40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98" fillId="3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78" fillId="39" borderId="0" applyNumberFormat="0" applyBorder="0" applyAlignment="0" applyProtection="0"/>
    <xf numFmtId="0" fontId="98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9" borderId="0" applyNumberFormat="0" applyBorder="0" applyAlignment="0" applyProtection="0"/>
    <xf numFmtId="0" fontId="99" fillId="4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98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78" fillId="41" borderId="0" applyNumberFormat="0" applyBorder="0" applyAlignment="0" applyProtection="0"/>
    <xf numFmtId="0" fontId="98" fillId="43" borderId="0" applyNumberFormat="0" applyBorder="0" applyAlignment="0" applyProtection="0"/>
    <xf numFmtId="0" fontId="1" fillId="2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3" borderId="0" applyNumberFormat="0" applyBorder="0" applyAlignment="0" applyProtection="0"/>
    <xf numFmtId="0" fontId="99" fillId="3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98" fillId="4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78" fillId="43" borderId="0" applyNumberFormat="0" applyBorder="0" applyAlignment="0" applyProtection="0"/>
    <xf numFmtId="0" fontId="98" fillId="44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99" fillId="44" borderId="0" applyNumberFormat="0" applyBorder="0" applyAlignment="0" applyProtection="0"/>
    <xf numFmtId="0" fontId="1" fillId="27" borderId="0" applyNumberFormat="0" applyBorder="0" applyAlignment="0" applyProtection="0"/>
    <xf numFmtId="0" fontId="98" fillId="44" borderId="0" applyNumberFormat="0" applyBorder="0" applyAlignment="0" applyProtection="0"/>
    <xf numFmtId="0" fontId="78" fillId="44" borderId="0" applyNumberFormat="0" applyBorder="0" applyAlignment="0" applyProtection="0"/>
    <xf numFmtId="0" fontId="98" fillId="38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99" fillId="42" borderId="0" applyNumberFormat="0" applyBorder="0" applyAlignment="0" applyProtection="0"/>
    <xf numFmtId="0" fontId="1" fillId="31" borderId="0" applyNumberFormat="0" applyBorder="0" applyAlignment="0" applyProtection="0"/>
    <xf numFmtId="0" fontId="9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7" borderId="0" applyNumberFormat="0" applyBorder="0" applyAlignment="0" applyProtection="0"/>
    <xf numFmtId="0" fontId="134" fillId="37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78" fillId="39" borderId="0" applyNumberFormat="0" applyBorder="0" applyAlignment="0" applyProtection="0"/>
    <xf numFmtId="0" fontId="134" fillId="3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78" fillId="41" borderId="0" applyNumberFormat="0" applyBorder="0" applyAlignment="0" applyProtection="0"/>
    <xf numFmtId="0" fontId="134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78" fillId="43" borderId="0" applyNumberFormat="0" applyBorder="0" applyAlignment="0" applyProtection="0"/>
    <xf numFmtId="0" fontId="134" fillId="4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78" fillId="44" borderId="0" applyNumberFormat="0" applyBorder="0" applyAlignment="0" applyProtection="0"/>
    <xf numFmtId="0" fontId="134" fillId="44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78" fillId="38" borderId="0" applyNumberFormat="0" applyBorder="0" applyAlignment="0" applyProtection="0"/>
    <xf numFmtId="0" fontId="134" fillId="38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98" fillId="4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99" fillId="46" borderId="0" applyNumberFormat="0" applyBorder="0" applyAlignment="0" applyProtection="0"/>
    <xf numFmtId="0" fontId="1" fillId="12" borderId="0" applyNumberFormat="0" applyBorder="0" applyAlignment="0" applyProtection="0"/>
    <xf numFmtId="0" fontId="98" fillId="45" borderId="0" applyNumberFormat="0" applyBorder="0" applyAlignment="0" applyProtection="0"/>
    <xf numFmtId="0" fontId="78" fillId="45" borderId="0" applyNumberFormat="0" applyBorder="0" applyAlignment="0" applyProtection="0"/>
    <xf numFmtId="0" fontId="98" fillId="40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99" fillId="40" borderId="0" applyNumberFormat="0" applyBorder="0" applyAlignment="0" applyProtection="0"/>
    <xf numFmtId="0" fontId="1" fillId="16" borderId="0" applyNumberFormat="0" applyBorder="0" applyAlignment="0" applyProtection="0"/>
    <xf numFmtId="0" fontId="98" fillId="40" borderId="0" applyNumberFormat="0" applyBorder="0" applyAlignment="0" applyProtection="0"/>
    <xf numFmtId="0" fontId="78" fillId="40" borderId="0" applyNumberFormat="0" applyBorder="0" applyAlignment="0" applyProtection="0"/>
    <xf numFmtId="0" fontId="98" fillId="47" borderId="0" applyNumberFormat="0" applyBorder="0" applyAlignment="0" applyProtection="0"/>
    <xf numFmtId="0" fontId="1" fillId="20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20" borderId="0" applyNumberFormat="0" applyBorder="0" applyAlignment="0" applyProtection="0"/>
    <xf numFmtId="0" fontId="99" fillId="4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98" fillId="4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78" fillId="47" borderId="0" applyNumberFormat="0" applyBorder="0" applyAlignment="0" applyProtection="0"/>
    <xf numFmtId="0" fontId="98" fillId="4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99" fillId="46" borderId="0" applyNumberFormat="0" applyBorder="0" applyAlignment="0" applyProtection="0"/>
    <xf numFmtId="0" fontId="1" fillId="24" borderId="0" applyNumberFormat="0" applyBorder="0" applyAlignment="0" applyProtection="0"/>
    <xf numFmtId="0" fontId="98" fillId="43" borderId="0" applyNumberFormat="0" applyBorder="0" applyAlignment="0" applyProtection="0"/>
    <xf numFmtId="0" fontId="78" fillId="43" borderId="0" applyNumberFormat="0" applyBorder="0" applyAlignment="0" applyProtection="0"/>
    <xf numFmtId="0" fontId="98" fillId="4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99" fillId="45" borderId="0" applyNumberFormat="0" applyBorder="0" applyAlignment="0" applyProtection="0"/>
    <xf numFmtId="0" fontId="1" fillId="28" borderId="0" applyNumberFormat="0" applyBorder="0" applyAlignment="0" applyProtection="0"/>
    <xf numFmtId="0" fontId="98" fillId="45" borderId="0" applyNumberFormat="0" applyBorder="0" applyAlignment="0" applyProtection="0"/>
    <xf numFmtId="0" fontId="78" fillId="45" borderId="0" applyNumberFormat="0" applyBorder="0" applyAlignment="0" applyProtection="0"/>
    <xf numFmtId="0" fontId="98" fillId="4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99" fillId="48" borderId="0" applyNumberFormat="0" applyBorder="0" applyAlignment="0" applyProtection="0"/>
    <xf numFmtId="0" fontId="1" fillId="32" borderId="0" applyNumberFormat="0" applyBorder="0" applyAlignment="0" applyProtection="0"/>
    <xf numFmtId="0" fontId="9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5" borderId="0" applyNumberFormat="0" applyBorder="0" applyAlignment="0" applyProtection="0"/>
    <xf numFmtId="0" fontId="134" fillId="4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78" fillId="40" borderId="0" applyNumberFormat="0" applyBorder="0" applyAlignment="0" applyProtection="0"/>
    <xf numFmtId="0" fontId="134" fillId="40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78" fillId="47" borderId="0" applyNumberFormat="0" applyBorder="0" applyAlignment="0" applyProtection="0"/>
    <xf numFmtId="0" fontId="134" fillId="4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78" fillId="43" borderId="0" applyNumberFormat="0" applyBorder="0" applyAlignment="0" applyProtection="0"/>
    <xf numFmtId="0" fontId="134" fillId="4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78" fillId="45" borderId="0" applyNumberFormat="0" applyBorder="0" applyAlignment="0" applyProtection="0"/>
    <xf numFmtId="0" fontId="134" fillId="4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78" fillId="49" borderId="0" applyNumberFormat="0" applyBorder="0" applyAlignment="0" applyProtection="0"/>
    <xf numFmtId="0" fontId="134" fillId="4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00" fillId="50" borderId="0" applyNumberFormat="0" applyBorder="0" applyAlignment="0" applyProtection="0"/>
    <xf numFmtId="0" fontId="76" fillId="13" borderId="0" applyNumberFormat="0" applyBorder="0" applyAlignment="0" applyProtection="0"/>
    <xf numFmtId="0" fontId="101" fillId="51" borderId="0" applyNumberFormat="0" applyBorder="0" applyAlignment="0" applyProtection="0"/>
    <xf numFmtId="0" fontId="76" fillId="13" borderId="0" applyNumberFormat="0" applyBorder="0" applyAlignment="0" applyProtection="0"/>
    <xf numFmtId="0" fontId="82" fillId="50" borderId="0" applyNumberFormat="0" applyBorder="0" applyAlignment="0" applyProtection="0"/>
    <xf numFmtId="0" fontId="100" fillId="40" borderId="0" applyNumberFormat="0" applyBorder="0" applyAlignment="0" applyProtection="0"/>
    <xf numFmtId="0" fontId="76" fillId="17" borderId="0" applyNumberFormat="0" applyBorder="0" applyAlignment="0" applyProtection="0"/>
    <xf numFmtId="0" fontId="101" fillId="40" borderId="0" applyNumberFormat="0" applyBorder="0" applyAlignment="0" applyProtection="0"/>
    <xf numFmtId="0" fontId="76" fillId="17" borderId="0" applyNumberFormat="0" applyBorder="0" applyAlignment="0" applyProtection="0"/>
    <xf numFmtId="0" fontId="82" fillId="40" borderId="0" applyNumberFormat="0" applyBorder="0" applyAlignment="0" applyProtection="0"/>
    <xf numFmtId="0" fontId="100" fillId="47" borderId="0" applyNumberFormat="0" applyBorder="0" applyAlignment="0" applyProtection="0"/>
    <xf numFmtId="0" fontId="76" fillId="47" borderId="0" applyNumberFormat="0" applyBorder="0" applyAlignment="0" applyProtection="0"/>
    <xf numFmtId="0" fontId="76" fillId="47" borderId="0" applyNumberFormat="0" applyBorder="0" applyAlignment="0" applyProtection="0"/>
    <xf numFmtId="0" fontId="76" fillId="21" borderId="0" applyNumberFormat="0" applyBorder="0" applyAlignment="0" applyProtection="0"/>
    <xf numFmtId="0" fontId="101" fillId="48" borderId="0" applyNumberFormat="0" applyBorder="0" applyAlignment="0" applyProtection="0"/>
    <xf numFmtId="0" fontId="76" fillId="21" borderId="0" applyNumberFormat="0" applyBorder="0" applyAlignment="0" applyProtection="0"/>
    <xf numFmtId="0" fontId="76" fillId="21" borderId="0" applyNumberFormat="0" applyBorder="0" applyAlignment="0" applyProtection="0"/>
    <xf numFmtId="0" fontId="76" fillId="21" borderId="0" applyNumberFormat="0" applyBorder="0" applyAlignment="0" applyProtection="0"/>
    <xf numFmtId="0" fontId="76" fillId="21" borderId="0" applyNumberFormat="0" applyBorder="0" applyAlignment="0" applyProtection="0"/>
    <xf numFmtId="0" fontId="76" fillId="21" borderId="0" applyNumberFormat="0" applyBorder="0" applyAlignment="0" applyProtection="0"/>
    <xf numFmtId="0" fontId="76" fillId="21" borderId="0" applyNumberFormat="0" applyBorder="0" applyAlignment="0" applyProtection="0"/>
    <xf numFmtId="0" fontId="82" fillId="47" borderId="0" applyNumberFormat="0" applyBorder="0" applyAlignment="0" applyProtection="0"/>
    <xf numFmtId="0" fontId="100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25" borderId="0" applyNumberFormat="0" applyBorder="0" applyAlignment="0" applyProtection="0"/>
    <xf numFmtId="0" fontId="101" fillId="46" borderId="0" applyNumberFormat="0" applyBorder="0" applyAlignment="0" applyProtection="0"/>
    <xf numFmtId="0" fontId="76" fillId="25" borderId="0" applyNumberFormat="0" applyBorder="0" applyAlignment="0" applyProtection="0"/>
    <xf numFmtId="0" fontId="76" fillId="25" borderId="0" applyNumberFormat="0" applyBorder="0" applyAlignment="0" applyProtection="0"/>
    <xf numFmtId="0" fontId="76" fillId="25" borderId="0" applyNumberFormat="0" applyBorder="0" applyAlignment="0" applyProtection="0"/>
    <xf numFmtId="0" fontId="76" fillId="25" borderId="0" applyNumberFormat="0" applyBorder="0" applyAlignment="0" applyProtection="0"/>
    <xf numFmtId="0" fontId="76" fillId="25" borderId="0" applyNumberFormat="0" applyBorder="0" applyAlignment="0" applyProtection="0"/>
    <xf numFmtId="0" fontId="76" fillId="25" borderId="0" applyNumberFormat="0" applyBorder="0" applyAlignment="0" applyProtection="0"/>
    <xf numFmtId="0" fontId="82" fillId="52" borderId="0" applyNumberFormat="0" applyBorder="0" applyAlignment="0" applyProtection="0"/>
    <xf numFmtId="0" fontId="100" fillId="51" borderId="0" applyNumberFormat="0" applyBorder="0" applyAlignment="0" applyProtection="0"/>
    <xf numFmtId="0" fontId="76" fillId="29" borderId="0" applyNumberFormat="0" applyBorder="0" applyAlignment="0" applyProtection="0"/>
    <xf numFmtId="0" fontId="101" fillId="51" borderId="0" applyNumberFormat="0" applyBorder="0" applyAlignment="0" applyProtection="0"/>
    <xf numFmtId="0" fontId="76" fillId="29" borderId="0" applyNumberFormat="0" applyBorder="0" applyAlignment="0" applyProtection="0"/>
    <xf numFmtId="0" fontId="82" fillId="51" borderId="0" applyNumberFormat="0" applyBorder="0" applyAlignment="0" applyProtection="0"/>
    <xf numFmtId="0" fontId="100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33" borderId="0" applyNumberFormat="0" applyBorder="0" applyAlignment="0" applyProtection="0"/>
    <xf numFmtId="0" fontId="101" fillId="40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82" fillId="53" borderId="0" applyNumberFormat="0" applyBorder="0" applyAlignment="0" applyProtection="0"/>
    <xf numFmtId="0" fontId="82" fillId="50" borderId="0" applyNumberFormat="0" applyBorder="0" applyAlignment="0" applyProtection="0"/>
    <xf numFmtId="0" fontId="135" fillId="50" borderId="0" applyNumberFormat="0" applyBorder="0" applyAlignment="0" applyProtection="0"/>
    <xf numFmtId="0" fontId="82" fillId="40" borderId="0" applyNumberFormat="0" applyBorder="0" applyAlignment="0" applyProtection="0"/>
    <xf numFmtId="0" fontId="135" fillId="40" borderId="0" applyNumberFormat="0" applyBorder="0" applyAlignment="0" applyProtection="0"/>
    <xf numFmtId="0" fontId="82" fillId="47" borderId="0" applyNumberFormat="0" applyBorder="0" applyAlignment="0" applyProtection="0"/>
    <xf numFmtId="0" fontId="135" fillId="47" borderId="0" applyNumberFormat="0" applyBorder="0" applyAlignment="0" applyProtection="0"/>
    <xf numFmtId="0" fontId="82" fillId="52" borderId="0" applyNumberFormat="0" applyBorder="0" applyAlignment="0" applyProtection="0"/>
    <xf numFmtId="0" fontId="135" fillId="52" borderId="0" applyNumberFormat="0" applyBorder="0" applyAlignment="0" applyProtection="0"/>
    <xf numFmtId="0" fontId="82" fillId="51" borderId="0" applyNumberFormat="0" applyBorder="0" applyAlignment="0" applyProtection="0"/>
    <xf numFmtId="0" fontId="135" fillId="51" borderId="0" applyNumberFormat="0" applyBorder="0" applyAlignment="0" applyProtection="0"/>
    <xf numFmtId="0" fontId="82" fillId="53" borderId="0" applyNumberFormat="0" applyBorder="0" applyAlignment="0" applyProtection="0"/>
    <xf numFmtId="0" fontId="135" fillId="53" borderId="0" applyNumberFormat="0" applyBorder="0" applyAlignment="0" applyProtection="0"/>
    <xf numFmtId="0" fontId="100" fillId="54" borderId="0" applyNumberFormat="0" applyBorder="0" applyAlignment="0" applyProtection="0"/>
    <xf numFmtId="0" fontId="76" fillId="10" borderId="0" applyNumberFormat="0" applyBorder="0" applyAlignment="0" applyProtection="0"/>
    <xf numFmtId="0" fontId="101" fillId="51" borderId="0" applyNumberFormat="0" applyBorder="0" applyAlignment="0" applyProtection="0"/>
    <xf numFmtId="0" fontId="76" fillId="10" borderId="0" applyNumberFormat="0" applyBorder="0" applyAlignment="0" applyProtection="0"/>
    <xf numFmtId="0" fontId="82" fillId="54" borderId="0" applyNumberFormat="0" applyBorder="0" applyAlignment="0" applyProtection="0"/>
    <xf numFmtId="0" fontId="100" fillId="55" borderId="0" applyNumberFormat="0" applyBorder="0" applyAlignment="0" applyProtection="0"/>
    <xf numFmtId="0" fontId="76" fillId="14" borderId="0" applyNumberFormat="0" applyBorder="0" applyAlignment="0" applyProtection="0"/>
    <xf numFmtId="0" fontId="101" fillId="55" borderId="0" applyNumberFormat="0" applyBorder="0" applyAlignment="0" applyProtection="0"/>
    <xf numFmtId="0" fontId="76" fillId="14" borderId="0" applyNumberFormat="0" applyBorder="0" applyAlignment="0" applyProtection="0"/>
    <xf numFmtId="0" fontId="82" fillId="55" borderId="0" applyNumberFormat="0" applyBorder="0" applyAlignment="0" applyProtection="0"/>
    <xf numFmtId="0" fontId="100" fillId="56" borderId="0" applyNumberFormat="0" applyBorder="0" applyAlignment="0" applyProtection="0"/>
    <xf numFmtId="0" fontId="76" fillId="18" borderId="0" applyNumberFormat="0" applyBorder="0" applyAlignment="0" applyProtection="0"/>
    <xf numFmtId="0" fontId="101" fillId="56" borderId="0" applyNumberFormat="0" applyBorder="0" applyAlignment="0" applyProtection="0"/>
    <xf numFmtId="0" fontId="76" fillId="18" borderId="0" applyNumberFormat="0" applyBorder="0" applyAlignment="0" applyProtection="0"/>
    <xf numFmtId="0" fontId="82" fillId="56" borderId="0" applyNumberFormat="0" applyBorder="0" applyAlignment="0" applyProtection="0"/>
    <xf numFmtId="0" fontId="100" fillId="52" borderId="0" applyNumberFormat="0" applyBorder="0" applyAlignment="0" applyProtection="0"/>
    <xf numFmtId="0" fontId="76" fillId="22" borderId="0" applyNumberFormat="0" applyBorder="0" applyAlignment="0" applyProtection="0"/>
    <xf numFmtId="0" fontId="101" fillId="57" borderId="0" applyNumberFormat="0" applyBorder="0" applyAlignment="0" applyProtection="0"/>
    <xf numFmtId="0" fontId="76" fillId="22" borderId="0" applyNumberFormat="0" applyBorder="0" applyAlignment="0" applyProtection="0"/>
    <xf numFmtId="0" fontId="82" fillId="52" borderId="0" applyNumberFormat="0" applyBorder="0" applyAlignment="0" applyProtection="0"/>
    <xf numFmtId="0" fontId="100" fillId="51" borderId="0" applyNumberFormat="0" applyBorder="0" applyAlignment="0" applyProtection="0"/>
    <xf numFmtId="0" fontId="76" fillId="26" borderId="0" applyNumberFormat="0" applyBorder="0" applyAlignment="0" applyProtection="0"/>
    <xf numFmtId="0" fontId="101" fillId="51" borderId="0" applyNumberFormat="0" applyBorder="0" applyAlignment="0" applyProtection="0"/>
    <xf numFmtId="0" fontId="76" fillId="26" borderId="0" applyNumberFormat="0" applyBorder="0" applyAlignment="0" applyProtection="0"/>
    <xf numFmtId="0" fontId="82" fillId="51" borderId="0" applyNumberFormat="0" applyBorder="0" applyAlignment="0" applyProtection="0"/>
    <xf numFmtId="0" fontId="100" fillId="58" borderId="0" applyNumberFormat="0" applyBorder="0" applyAlignment="0" applyProtection="0"/>
    <xf numFmtId="0" fontId="76" fillId="30" borderId="0" applyNumberFormat="0" applyBorder="0" applyAlignment="0" applyProtection="0"/>
    <xf numFmtId="0" fontId="101" fillId="58" borderId="0" applyNumberFormat="0" applyBorder="0" applyAlignment="0" applyProtection="0"/>
    <xf numFmtId="0" fontId="76" fillId="30" borderId="0" applyNumberFormat="0" applyBorder="0" applyAlignment="0" applyProtection="0"/>
    <xf numFmtId="0" fontId="82" fillId="58" borderId="0" applyNumberFormat="0" applyBorder="0" applyAlignment="0" applyProtection="0"/>
    <xf numFmtId="0" fontId="102" fillId="39" borderId="0" applyNumberFormat="0" applyBorder="0" applyAlignment="0" applyProtection="0"/>
    <xf numFmtId="0" fontId="66" fillId="4" borderId="0" applyNumberFormat="0" applyBorder="0" applyAlignment="0" applyProtection="0"/>
    <xf numFmtId="0" fontId="103" fillId="39" borderId="0" applyNumberFormat="0" applyBorder="0" applyAlignment="0" applyProtection="0"/>
    <xf numFmtId="0" fontId="66" fillId="4" borderId="0" applyNumberFormat="0" applyBorder="0" applyAlignment="0" applyProtection="0"/>
    <xf numFmtId="0" fontId="83" fillId="39" borderId="0" applyNumberFormat="0" applyBorder="0" applyAlignment="0" applyProtection="0"/>
    <xf numFmtId="0" fontId="104" fillId="46" borderId="39" applyNumberFormat="0" applyAlignment="0" applyProtection="0"/>
    <xf numFmtId="0" fontId="70" fillId="7" borderId="24" applyNumberFormat="0" applyAlignment="0" applyProtection="0"/>
    <xf numFmtId="0" fontId="105" fillId="59" borderId="39" applyNumberFormat="0" applyAlignment="0" applyProtection="0"/>
    <xf numFmtId="0" fontId="70" fillId="7" borderId="24" applyNumberFormat="0" applyAlignment="0" applyProtection="0"/>
    <xf numFmtId="0" fontId="84" fillId="46" borderId="39" applyNumberFormat="0" applyAlignment="0" applyProtection="0"/>
    <xf numFmtId="0" fontId="106" fillId="60" borderId="40" applyNumberFormat="0" applyAlignment="0" applyProtection="0"/>
    <xf numFmtId="0" fontId="72" fillId="8" borderId="27" applyNumberFormat="0" applyAlignment="0" applyProtection="0"/>
    <xf numFmtId="0" fontId="107" fillId="60" borderId="40" applyNumberFormat="0" applyAlignment="0" applyProtection="0"/>
    <xf numFmtId="0" fontId="72" fillId="8" borderId="27" applyNumberFormat="0" applyAlignment="0" applyProtection="0"/>
    <xf numFmtId="0" fontId="85" fillId="60" borderId="40" applyNumberFormat="0" applyAlignment="0" applyProtection="0"/>
    <xf numFmtId="165" fontId="14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177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47" fillId="0" borderId="0" applyFont="0" applyFill="0" applyBorder="0" applyAlignment="0" applyProtection="0"/>
    <xf numFmtId="177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4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4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0" fontId="108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161" fillId="3" borderId="0" applyNumberFormat="0" applyBorder="0" applyAlignment="0" applyProtection="0"/>
    <xf numFmtId="0" fontId="110" fillId="41" borderId="0" applyNumberFormat="0" applyBorder="0" applyAlignment="0" applyProtection="0"/>
    <xf numFmtId="0" fontId="65" fillId="3" borderId="0" applyNumberFormat="0" applyBorder="0" applyAlignment="0" applyProtection="0"/>
    <xf numFmtId="0" fontId="111" fillId="41" borderId="0" applyNumberFormat="0" applyBorder="0" applyAlignment="0" applyProtection="0"/>
    <xf numFmtId="0" fontId="65" fillId="3" borderId="0" applyNumberFormat="0" applyBorder="0" applyAlignment="0" applyProtection="0"/>
    <xf numFmtId="0" fontId="87" fillId="41" borderId="0" applyNumberFormat="0" applyBorder="0" applyAlignment="0" applyProtection="0"/>
    <xf numFmtId="0" fontId="112" fillId="0" borderId="41" applyNumberFormat="0" applyFill="0" applyAlignment="0" applyProtection="0"/>
    <xf numFmtId="0" fontId="62" fillId="0" borderId="21" applyNumberFormat="0" applyFill="0" applyAlignment="0" applyProtection="0"/>
    <xf numFmtId="0" fontId="113" fillId="0" borderId="42" applyNumberFormat="0" applyFill="0" applyAlignment="0" applyProtection="0"/>
    <xf numFmtId="0" fontId="62" fillId="0" borderId="21" applyNumberFormat="0" applyFill="0" applyAlignment="0" applyProtection="0"/>
    <xf numFmtId="0" fontId="88" fillId="0" borderId="41" applyNumberFormat="0" applyFill="0" applyAlignment="0" applyProtection="0"/>
    <xf numFmtId="0" fontId="114" fillId="0" borderId="43" applyNumberFormat="0" applyFill="0" applyAlignment="0" applyProtection="0"/>
    <xf numFmtId="0" fontId="63" fillId="0" borderId="22" applyNumberFormat="0" applyFill="0" applyAlignment="0" applyProtection="0"/>
    <xf numFmtId="0" fontId="115" fillId="0" borderId="43" applyNumberFormat="0" applyFill="0" applyAlignment="0" applyProtection="0"/>
    <xf numFmtId="0" fontId="63" fillId="0" borderId="22" applyNumberFormat="0" applyFill="0" applyAlignment="0" applyProtection="0"/>
    <xf numFmtId="0" fontId="89" fillId="0" borderId="43" applyNumberFormat="0" applyFill="0" applyAlignment="0" applyProtection="0"/>
    <xf numFmtId="0" fontId="116" fillId="0" borderId="44" applyNumberFormat="0" applyFill="0" applyAlignment="0" applyProtection="0"/>
    <xf numFmtId="0" fontId="64" fillId="0" borderId="23" applyNumberFormat="0" applyFill="0" applyAlignment="0" applyProtection="0"/>
    <xf numFmtId="0" fontId="117" fillId="0" borderId="45" applyNumberFormat="0" applyFill="0" applyAlignment="0" applyProtection="0"/>
    <xf numFmtId="0" fontId="64" fillId="0" borderId="23" applyNumberFormat="0" applyFill="0" applyAlignment="0" applyProtection="0"/>
    <xf numFmtId="0" fontId="90" fillId="0" borderId="44" applyNumberFormat="0" applyFill="0" applyAlignment="0" applyProtection="0"/>
    <xf numFmtId="0" fontId="116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3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0" fontId="133" fillId="0" borderId="0" applyNumberFormat="0" applyFill="0" applyBorder="0" applyAlignment="0" applyProtection="0">
      <alignment vertical="top"/>
      <protection locked="0"/>
    </xf>
    <xf numFmtId="0" fontId="118" fillId="38" borderId="39" applyNumberFormat="0" applyAlignment="0" applyProtection="0"/>
    <xf numFmtId="0" fontId="68" fillId="6" borderId="24" applyNumberFormat="0" applyAlignment="0" applyProtection="0"/>
    <xf numFmtId="0" fontId="119" fillId="48" borderId="39" applyNumberFormat="0" applyAlignment="0" applyProtection="0"/>
    <xf numFmtId="0" fontId="68" fillId="6" borderId="24" applyNumberFormat="0" applyAlignment="0" applyProtection="0"/>
    <xf numFmtId="0" fontId="91" fillId="38" borderId="39" applyNumberFormat="0" applyAlignment="0" applyProtection="0"/>
    <xf numFmtId="38" fontId="136" fillId="0" borderId="0"/>
    <xf numFmtId="38" fontId="137" fillId="0" borderId="0"/>
    <xf numFmtId="38" fontId="138" fillId="0" borderId="0"/>
    <xf numFmtId="38" fontId="139" fillId="0" borderId="0"/>
    <xf numFmtId="0" fontId="140" fillId="0" borderId="0"/>
    <xf numFmtId="0" fontId="140" fillId="0" borderId="0"/>
    <xf numFmtId="0" fontId="141" fillId="0" borderId="0"/>
    <xf numFmtId="0" fontId="120" fillId="0" borderId="46" applyNumberFormat="0" applyFill="0" applyAlignment="0" applyProtection="0"/>
    <xf numFmtId="0" fontId="71" fillId="0" borderId="26" applyNumberFormat="0" applyFill="0" applyAlignment="0" applyProtection="0"/>
    <xf numFmtId="0" fontId="121" fillId="0" borderId="46" applyNumberFormat="0" applyFill="0" applyAlignment="0" applyProtection="0"/>
    <xf numFmtId="0" fontId="71" fillId="0" borderId="26" applyNumberFormat="0" applyFill="0" applyAlignment="0" applyProtection="0"/>
    <xf numFmtId="0" fontId="92" fillId="0" borderId="46" applyNumberFormat="0" applyFill="0" applyAlignment="0" applyProtection="0"/>
    <xf numFmtId="0" fontId="165" fillId="5" borderId="0" applyNumberFormat="0" applyBorder="0" applyAlignment="0" applyProtection="0"/>
    <xf numFmtId="0" fontId="122" fillId="48" borderId="0" applyNumberFormat="0" applyBorder="0" applyAlignment="0" applyProtection="0"/>
    <xf numFmtId="0" fontId="67" fillId="5" borderId="0" applyNumberFormat="0" applyBorder="0" applyAlignment="0" applyProtection="0"/>
    <xf numFmtId="0" fontId="123" fillId="48" borderId="0" applyNumberFormat="0" applyBorder="0" applyAlignment="0" applyProtection="0"/>
    <xf numFmtId="0" fontId="67" fillId="5" borderId="0" applyNumberFormat="0" applyBorder="0" applyAlignment="0" applyProtection="0"/>
    <xf numFmtId="0" fontId="93" fillId="48" borderId="0" applyNumberFormat="0" applyBorder="0" applyAlignment="0" applyProtection="0"/>
    <xf numFmtId="0" fontId="10" fillId="0" borderId="0"/>
    <xf numFmtId="0" fontId="16" fillId="0" borderId="0"/>
    <xf numFmtId="0" fontId="160" fillId="0" borderId="0"/>
    <xf numFmtId="0" fontId="166" fillId="0" borderId="0"/>
    <xf numFmtId="0" fontId="8" fillId="0" borderId="0"/>
    <xf numFmtId="0" fontId="14" fillId="0" borderId="0"/>
    <xf numFmtId="0" fontId="8" fillId="0" borderId="0"/>
    <xf numFmtId="0" fontId="13" fillId="0" borderId="0"/>
    <xf numFmtId="0" fontId="16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160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6" fillId="0" borderId="0"/>
    <xf numFmtId="0" fontId="81" fillId="0" borderId="0"/>
    <xf numFmtId="0" fontId="14" fillId="0" borderId="0"/>
    <xf numFmtId="0" fontId="79" fillId="0" borderId="0"/>
    <xf numFmtId="0" fontId="167" fillId="0" borderId="0"/>
    <xf numFmtId="0" fontId="8" fillId="0" borderId="0"/>
    <xf numFmtId="0" fontId="79" fillId="0" borderId="0"/>
    <xf numFmtId="0" fontId="6" fillId="0" borderId="0"/>
    <xf numFmtId="0" fontId="13" fillId="0" borderId="0"/>
    <xf numFmtId="0" fontId="8" fillId="0" borderId="0"/>
    <xf numFmtId="0" fontId="13" fillId="0" borderId="0"/>
    <xf numFmtId="0" fontId="13" fillId="0" borderId="0"/>
    <xf numFmtId="0" fontId="10" fillId="0" borderId="0"/>
    <xf numFmtId="0" fontId="13" fillId="0" borderId="0"/>
    <xf numFmtId="0" fontId="47" fillId="0" borderId="0"/>
    <xf numFmtId="0" fontId="8" fillId="0" borderId="0"/>
    <xf numFmtId="0" fontId="1" fillId="0" borderId="0"/>
    <xf numFmtId="0" fontId="1" fillId="0" borderId="0"/>
    <xf numFmtId="0" fontId="8" fillId="0" borderId="0">
      <alignment shrinkToFit="1"/>
    </xf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8" fillId="0" borderId="0"/>
    <xf numFmtId="0" fontId="8" fillId="0" borderId="0"/>
    <xf numFmtId="0" fontId="13" fillId="0" borderId="0"/>
    <xf numFmtId="0" fontId="16" fillId="0" borderId="0"/>
    <xf numFmtId="0" fontId="16" fillId="0" borderId="0"/>
    <xf numFmtId="0" fontId="124" fillId="0" borderId="0"/>
    <xf numFmtId="0" fontId="10" fillId="0" borderId="0"/>
    <xf numFmtId="0" fontId="8" fillId="0" borderId="0"/>
    <xf numFmtId="0" fontId="13" fillId="0" borderId="0"/>
    <xf numFmtId="0" fontId="1" fillId="0" borderId="0"/>
    <xf numFmtId="0" fontId="168" fillId="0" borderId="0"/>
    <xf numFmtId="0" fontId="8" fillId="0" borderId="0"/>
    <xf numFmtId="0" fontId="14" fillId="0" borderId="0"/>
    <xf numFmtId="0" fontId="169" fillId="0" borderId="0"/>
    <xf numFmtId="0" fontId="10" fillId="0" borderId="0"/>
    <xf numFmtId="0" fontId="168" fillId="0" borderId="0"/>
    <xf numFmtId="0" fontId="17" fillId="0" borderId="0">
      <alignment horizontal="left" vertical="top" wrapText="1"/>
    </xf>
    <xf numFmtId="0" fontId="8" fillId="0" borderId="0"/>
    <xf numFmtId="0" fontId="16" fillId="0" borderId="0"/>
    <xf numFmtId="0" fontId="13" fillId="0" borderId="0"/>
    <xf numFmtId="0" fontId="98" fillId="0" borderId="0"/>
    <xf numFmtId="0" fontId="98" fillId="0" borderId="0"/>
    <xf numFmtId="0" fontId="77" fillId="0" borderId="0">
      <alignment horizontal="left"/>
    </xf>
    <xf numFmtId="0" fontId="47" fillId="0" borderId="0"/>
    <xf numFmtId="0" fontId="13" fillId="0" borderId="0"/>
    <xf numFmtId="0" fontId="1" fillId="0" borderId="0"/>
    <xf numFmtId="0" fontId="8" fillId="0" borderId="0"/>
    <xf numFmtId="0" fontId="1" fillId="0" borderId="0"/>
    <xf numFmtId="0" fontId="14" fillId="0" borderId="0"/>
    <xf numFmtId="0" fontId="1" fillId="0" borderId="0"/>
    <xf numFmtId="0" fontId="10" fillId="0" borderId="0"/>
    <xf numFmtId="0" fontId="14" fillId="0" borderId="0"/>
    <xf numFmtId="0" fontId="1" fillId="0" borderId="0"/>
    <xf numFmtId="0" fontId="10" fillId="0" borderId="0"/>
    <xf numFmtId="0" fontId="8" fillId="0" borderId="0"/>
    <xf numFmtId="0" fontId="13" fillId="0" borderId="0"/>
    <xf numFmtId="0" fontId="142" fillId="0" borderId="0"/>
    <xf numFmtId="0" fontId="170" fillId="0" borderId="0"/>
    <xf numFmtId="0" fontId="81" fillId="0" borderId="0"/>
    <xf numFmtId="0" fontId="8" fillId="0" borderId="0"/>
    <xf numFmtId="0" fontId="14" fillId="0" borderId="0"/>
    <xf numFmtId="0" fontId="14" fillId="0" borderId="0"/>
    <xf numFmtId="0" fontId="1" fillId="0" borderId="0"/>
    <xf numFmtId="0" fontId="8" fillId="0" borderId="0"/>
    <xf numFmtId="0" fontId="142" fillId="0" borderId="0"/>
    <xf numFmtId="0" fontId="1" fillId="0" borderId="0"/>
    <xf numFmtId="0" fontId="47" fillId="0" borderId="0"/>
    <xf numFmtId="0" fontId="14" fillId="0" borderId="0"/>
    <xf numFmtId="0" fontId="142" fillId="0" borderId="0"/>
    <xf numFmtId="0" fontId="98" fillId="0" borderId="0"/>
    <xf numFmtId="0" fontId="98" fillId="0" borderId="0"/>
    <xf numFmtId="0" fontId="14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6" fillId="0" borderId="0"/>
    <xf numFmtId="0" fontId="14" fillId="0" borderId="0"/>
    <xf numFmtId="0" fontId="8" fillId="0" borderId="0"/>
    <xf numFmtId="0" fontId="8" fillId="42" borderId="47" applyNumberFormat="0" applyFont="0" applyAlignment="0" applyProtection="0"/>
    <xf numFmtId="0" fontId="1" fillId="9" borderId="28" applyNumberFormat="0" applyFont="0" applyAlignment="0" applyProtection="0"/>
    <xf numFmtId="0" fontId="98" fillId="9" borderId="28" applyNumberFormat="0" applyFont="0" applyAlignment="0" applyProtection="0"/>
    <xf numFmtId="0" fontId="98" fillId="9" borderId="28" applyNumberFormat="0" applyFont="0" applyAlignment="0" applyProtection="0"/>
    <xf numFmtId="0" fontId="1" fillId="9" borderId="28" applyNumberFormat="0" applyFont="0" applyAlignment="0" applyProtection="0"/>
    <xf numFmtId="0" fontId="8" fillId="42" borderId="47" applyNumberFormat="0" applyFont="0" applyAlignment="0" applyProtection="0"/>
    <xf numFmtId="0" fontId="98" fillId="9" borderId="28" applyNumberFormat="0" applyFont="0" applyAlignment="0" applyProtection="0"/>
    <xf numFmtId="0" fontId="98" fillId="9" borderId="28" applyNumberFormat="0" applyFont="0" applyAlignment="0" applyProtection="0"/>
    <xf numFmtId="0" fontId="1" fillId="9" borderId="28" applyNumberFormat="0" applyFont="0" applyAlignment="0" applyProtection="0"/>
    <xf numFmtId="0" fontId="98" fillId="9" borderId="28" applyNumberFormat="0" applyFont="0" applyAlignment="0" applyProtection="0"/>
    <xf numFmtId="0" fontId="98" fillId="9" borderId="28" applyNumberFormat="0" applyFont="0" applyAlignment="0" applyProtection="0"/>
    <xf numFmtId="0" fontId="98" fillId="9" borderId="28" applyNumberFormat="0" applyFont="0" applyAlignment="0" applyProtection="0"/>
    <xf numFmtId="0" fontId="98" fillId="9" borderId="28" applyNumberFormat="0" applyFont="0" applyAlignment="0" applyProtection="0"/>
    <xf numFmtId="0" fontId="98" fillId="9" borderId="28" applyNumberFormat="0" applyFont="0" applyAlignment="0" applyProtection="0"/>
    <xf numFmtId="0" fontId="98" fillId="9" borderId="28" applyNumberFormat="0" applyFont="0" applyAlignment="0" applyProtection="0"/>
    <xf numFmtId="0" fontId="98" fillId="9" borderId="28" applyNumberFormat="0" applyFont="0" applyAlignment="0" applyProtection="0"/>
    <xf numFmtId="0" fontId="98" fillId="9" borderId="28" applyNumberFormat="0" applyFont="0" applyAlignment="0" applyProtection="0"/>
    <xf numFmtId="0" fontId="98" fillId="9" borderId="28" applyNumberFormat="0" applyFont="0" applyAlignment="0" applyProtection="0"/>
    <xf numFmtId="0" fontId="1" fillId="9" borderId="28" applyNumberFormat="0" applyFont="0" applyAlignment="0" applyProtection="0"/>
    <xf numFmtId="0" fontId="125" fillId="46" borderId="48" applyNumberFormat="0" applyAlignment="0" applyProtection="0"/>
    <xf numFmtId="0" fontId="69" fillId="7" borderId="25" applyNumberFormat="0" applyAlignment="0" applyProtection="0"/>
    <xf numFmtId="0" fontId="126" fillId="59" borderId="48" applyNumberFormat="0" applyAlignment="0" applyProtection="0"/>
    <xf numFmtId="0" fontId="69" fillId="7" borderId="25" applyNumberFormat="0" applyAlignment="0" applyProtection="0"/>
    <xf numFmtId="0" fontId="94" fillId="46" borderId="48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80" fillId="0" borderId="0"/>
    <xf numFmtId="0" fontId="22" fillId="0" borderId="0"/>
    <xf numFmtId="0" fontId="80" fillId="0" borderId="0"/>
    <xf numFmtId="0" fontId="22" fillId="0" borderId="0"/>
    <xf numFmtId="0" fontId="8" fillId="0" borderId="0"/>
    <xf numFmtId="0" fontId="127" fillId="0" borderId="0" applyNumberFormat="0" applyFill="0" applyBorder="0" applyAlignment="0" applyProtection="0"/>
    <xf numFmtId="0" fontId="171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129" fillId="0" borderId="49" applyNumberFormat="0" applyFill="0" applyAlignment="0" applyProtection="0"/>
    <xf numFmtId="0" fontId="75" fillId="0" borderId="29" applyNumberFormat="0" applyFill="0" applyAlignment="0" applyProtection="0"/>
    <xf numFmtId="0" fontId="130" fillId="0" borderId="50" applyNumberFormat="0" applyFill="0" applyAlignment="0" applyProtection="0"/>
    <xf numFmtId="0" fontId="75" fillId="0" borderId="29" applyNumberFormat="0" applyFill="0" applyAlignment="0" applyProtection="0"/>
    <xf numFmtId="0" fontId="96" fillId="0" borderId="49" applyNumberFormat="0" applyFill="0" applyAlignment="0" applyProtection="0"/>
    <xf numFmtId="0" fontId="131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82" fillId="54" borderId="0" applyNumberFormat="0" applyBorder="0" applyAlignment="0" applyProtection="0"/>
    <xf numFmtId="0" fontId="135" fillId="54" borderId="0" applyNumberFormat="0" applyBorder="0" applyAlignment="0" applyProtection="0"/>
    <xf numFmtId="0" fontId="82" fillId="55" borderId="0" applyNumberFormat="0" applyBorder="0" applyAlignment="0" applyProtection="0"/>
    <xf numFmtId="0" fontId="135" fillId="55" borderId="0" applyNumberFormat="0" applyBorder="0" applyAlignment="0" applyProtection="0"/>
    <xf numFmtId="0" fontId="82" fillId="56" borderId="0" applyNumberFormat="0" applyBorder="0" applyAlignment="0" applyProtection="0"/>
    <xf numFmtId="0" fontId="135" fillId="56" borderId="0" applyNumberFormat="0" applyBorder="0" applyAlignment="0" applyProtection="0"/>
    <xf numFmtId="0" fontId="82" fillId="52" borderId="0" applyNumberFormat="0" applyBorder="0" applyAlignment="0" applyProtection="0"/>
    <xf numFmtId="0" fontId="135" fillId="52" borderId="0" applyNumberFormat="0" applyBorder="0" applyAlignment="0" applyProtection="0"/>
    <xf numFmtId="0" fontId="82" fillId="51" borderId="0" applyNumberFormat="0" applyBorder="0" applyAlignment="0" applyProtection="0"/>
    <xf numFmtId="0" fontId="135" fillId="51" borderId="0" applyNumberFormat="0" applyBorder="0" applyAlignment="0" applyProtection="0"/>
    <xf numFmtId="0" fontId="82" fillId="58" borderId="0" applyNumberFormat="0" applyBorder="0" applyAlignment="0" applyProtection="0"/>
    <xf numFmtId="0" fontId="135" fillId="58" borderId="0" applyNumberFormat="0" applyBorder="0" applyAlignment="0" applyProtection="0"/>
    <xf numFmtId="178" fontId="143" fillId="0" borderId="51">
      <protection locked="0"/>
    </xf>
    <xf numFmtId="0" fontId="91" fillId="38" borderId="39" applyNumberFormat="0" applyAlignment="0" applyProtection="0"/>
    <xf numFmtId="0" fontId="91" fillId="38" borderId="39" applyNumberFormat="0" applyAlignment="0" applyProtection="0"/>
    <xf numFmtId="0" fontId="91" fillId="38" borderId="39" applyNumberFormat="0" applyAlignment="0" applyProtection="0"/>
    <xf numFmtId="0" fontId="91" fillId="38" borderId="39" applyNumberFormat="0" applyAlignment="0" applyProtection="0"/>
    <xf numFmtId="0" fontId="91" fillId="38" borderId="39" applyNumberFormat="0" applyAlignment="0" applyProtection="0"/>
    <xf numFmtId="0" fontId="91" fillId="38" borderId="39" applyNumberFormat="0" applyAlignment="0" applyProtection="0"/>
    <xf numFmtId="0" fontId="91" fillId="38" borderId="39" applyNumberFormat="0" applyAlignment="0" applyProtection="0"/>
    <xf numFmtId="0" fontId="91" fillId="38" borderId="39" applyNumberFormat="0" applyAlignment="0" applyProtection="0"/>
    <xf numFmtId="0" fontId="91" fillId="38" borderId="39" applyNumberFormat="0" applyAlignment="0" applyProtection="0"/>
    <xf numFmtId="0" fontId="91" fillId="38" borderId="39" applyNumberFormat="0" applyAlignment="0" applyProtection="0"/>
    <xf numFmtId="0" fontId="91" fillId="38" borderId="39" applyNumberFormat="0" applyAlignment="0" applyProtection="0"/>
    <xf numFmtId="0" fontId="144" fillId="38" borderId="39" applyNumberFormat="0" applyAlignment="0" applyProtection="0"/>
    <xf numFmtId="0" fontId="94" fillId="46" borderId="48" applyNumberFormat="0" applyAlignment="0" applyProtection="0"/>
    <xf numFmtId="0" fontId="94" fillId="46" borderId="48" applyNumberFormat="0" applyAlignment="0" applyProtection="0"/>
    <xf numFmtId="0" fontId="94" fillId="46" borderId="48" applyNumberFormat="0" applyAlignment="0" applyProtection="0"/>
    <xf numFmtId="0" fontId="94" fillId="46" borderId="48" applyNumberFormat="0" applyAlignment="0" applyProtection="0"/>
    <xf numFmtId="0" fontId="94" fillId="46" borderId="48" applyNumberFormat="0" applyAlignment="0" applyProtection="0"/>
    <xf numFmtId="0" fontId="94" fillId="46" borderId="48" applyNumberFormat="0" applyAlignment="0" applyProtection="0"/>
    <xf numFmtId="0" fontId="94" fillId="46" borderId="48" applyNumberFormat="0" applyAlignment="0" applyProtection="0"/>
    <xf numFmtId="0" fontId="94" fillId="46" borderId="48" applyNumberFormat="0" applyAlignment="0" applyProtection="0"/>
    <xf numFmtId="0" fontId="94" fillId="46" borderId="48" applyNumberFormat="0" applyAlignment="0" applyProtection="0"/>
    <xf numFmtId="0" fontId="94" fillId="46" borderId="48" applyNumberFormat="0" applyAlignment="0" applyProtection="0"/>
    <xf numFmtId="0" fontId="94" fillId="46" borderId="48" applyNumberFormat="0" applyAlignment="0" applyProtection="0"/>
    <xf numFmtId="0" fontId="145" fillId="46" borderId="48" applyNumberFormat="0" applyAlignment="0" applyProtection="0"/>
    <xf numFmtId="0" fontId="84" fillId="46" borderId="39" applyNumberFormat="0" applyAlignment="0" applyProtection="0"/>
    <xf numFmtId="0" fontId="84" fillId="46" borderId="39" applyNumberFormat="0" applyAlignment="0" applyProtection="0"/>
    <xf numFmtId="0" fontId="84" fillId="46" borderId="39" applyNumberFormat="0" applyAlignment="0" applyProtection="0"/>
    <xf numFmtId="0" fontId="84" fillId="46" borderId="39" applyNumberFormat="0" applyAlignment="0" applyProtection="0"/>
    <xf numFmtId="0" fontId="84" fillId="46" borderId="39" applyNumberFormat="0" applyAlignment="0" applyProtection="0"/>
    <xf numFmtId="0" fontId="84" fillId="46" borderId="39" applyNumberFormat="0" applyAlignment="0" applyProtection="0"/>
    <xf numFmtId="0" fontId="84" fillId="46" borderId="39" applyNumberFormat="0" applyAlignment="0" applyProtection="0"/>
    <xf numFmtId="0" fontId="84" fillId="46" borderId="39" applyNumberFormat="0" applyAlignment="0" applyProtection="0"/>
    <xf numFmtId="0" fontId="84" fillId="46" borderId="39" applyNumberFormat="0" applyAlignment="0" applyProtection="0"/>
    <xf numFmtId="0" fontId="84" fillId="46" borderId="39" applyNumberFormat="0" applyAlignment="0" applyProtection="0"/>
    <xf numFmtId="0" fontId="84" fillId="46" borderId="39" applyNumberFormat="0" applyAlignment="0" applyProtection="0"/>
    <xf numFmtId="0" fontId="146" fillId="46" borderId="39" applyNumberFormat="0" applyAlignment="0" applyProtection="0"/>
    <xf numFmtId="0" fontId="88" fillId="0" borderId="41" applyNumberFormat="0" applyFill="0" applyAlignment="0" applyProtection="0"/>
    <xf numFmtId="0" fontId="147" fillId="0" borderId="41" applyNumberFormat="0" applyFill="0" applyAlignment="0" applyProtection="0"/>
    <xf numFmtId="0" fontId="89" fillId="0" borderId="43" applyNumberFormat="0" applyFill="0" applyAlignment="0" applyProtection="0"/>
    <xf numFmtId="0" fontId="148" fillId="0" borderId="43" applyNumberFormat="0" applyFill="0" applyAlignment="0" applyProtection="0"/>
    <xf numFmtId="0" fontId="90" fillId="0" borderId="44" applyNumberFormat="0" applyFill="0" applyAlignment="0" applyProtection="0"/>
    <xf numFmtId="0" fontId="149" fillId="0" borderId="44" applyNumberFormat="0" applyFill="0" applyAlignment="0" applyProtection="0"/>
    <xf numFmtId="0" fontId="90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178" fontId="150" fillId="61" borderId="51"/>
    <xf numFmtId="0" fontId="96" fillId="0" borderId="49" applyNumberFormat="0" applyFill="0" applyAlignment="0" applyProtection="0"/>
    <xf numFmtId="0" fontId="96" fillId="0" borderId="49" applyNumberFormat="0" applyFill="0" applyAlignment="0" applyProtection="0"/>
    <xf numFmtId="0" fontId="96" fillId="0" borderId="49" applyNumberFormat="0" applyFill="0" applyAlignment="0" applyProtection="0"/>
    <xf numFmtId="0" fontId="96" fillId="0" borderId="49" applyNumberFormat="0" applyFill="0" applyAlignment="0" applyProtection="0"/>
    <xf numFmtId="0" fontId="96" fillId="0" borderId="49" applyNumberFormat="0" applyFill="0" applyAlignment="0" applyProtection="0"/>
    <xf numFmtId="0" fontId="96" fillId="0" borderId="49" applyNumberFormat="0" applyFill="0" applyAlignment="0" applyProtection="0"/>
    <xf numFmtId="0" fontId="96" fillId="0" borderId="49" applyNumberFormat="0" applyFill="0" applyAlignment="0" applyProtection="0"/>
    <xf numFmtId="0" fontId="96" fillId="0" borderId="49" applyNumberFormat="0" applyFill="0" applyAlignment="0" applyProtection="0"/>
    <xf numFmtId="0" fontId="96" fillId="0" borderId="49" applyNumberFormat="0" applyFill="0" applyAlignment="0" applyProtection="0"/>
    <xf numFmtId="0" fontId="96" fillId="0" borderId="49" applyNumberFormat="0" applyFill="0" applyAlignment="0" applyProtection="0"/>
    <xf numFmtId="0" fontId="96" fillId="0" borderId="49" applyNumberFormat="0" applyFill="0" applyAlignment="0" applyProtection="0"/>
    <xf numFmtId="0" fontId="151" fillId="0" borderId="49" applyNumberFormat="0" applyFill="0" applyAlignment="0" applyProtection="0"/>
    <xf numFmtId="0" fontId="85" fillId="60" borderId="40" applyNumberFormat="0" applyAlignment="0" applyProtection="0"/>
    <xf numFmtId="0" fontId="152" fillId="60" borderId="40" applyNumberFormat="0" applyAlignment="0" applyProtection="0"/>
    <xf numFmtId="0" fontId="95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93" fillId="48" borderId="0" applyNumberFormat="0" applyBorder="0" applyAlignment="0" applyProtection="0"/>
    <xf numFmtId="0" fontId="154" fillId="48" borderId="0" applyNumberFormat="0" applyBorder="0" applyAlignment="0" applyProtection="0"/>
    <xf numFmtId="0" fontId="9" fillId="0" borderId="0"/>
    <xf numFmtId="0" fontId="8" fillId="0" borderId="0"/>
    <xf numFmtId="0" fontId="14" fillId="0" borderId="0"/>
    <xf numFmtId="0" fontId="14" fillId="0" borderId="0"/>
    <xf numFmtId="0" fontId="98" fillId="0" borderId="0"/>
    <xf numFmtId="0" fontId="98" fillId="0" borderId="0"/>
    <xf numFmtId="0" fontId="83" fillId="39" borderId="0" applyNumberFormat="0" applyBorder="0" applyAlignment="0" applyProtection="0"/>
    <xf numFmtId="0" fontId="155" fillId="39" borderId="0" applyNumberFormat="0" applyBorder="0" applyAlignment="0" applyProtection="0"/>
    <xf numFmtId="0" fontId="86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3" fillId="42" borderId="47" applyNumberFormat="0" applyFont="0" applyAlignment="0" applyProtection="0"/>
    <xf numFmtId="0" fontId="1" fillId="9" borderId="28" applyNumberFormat="0" applyFont="0" applyAlignment="0" applyProtection="0"/>
    <xf numFmtId="0" fontId="1" fillId="9" borderId="28" applyNumberFormat="0" applyFont="0" applyAlignment="0" applyProtection="0"/>
    <xf numFmtId="0" fontId="8" fillId="42" borderId="47" applyNumberFormat="0" applyFont="0" applyAlignment="0" applyProtection="0"/>
    <xf numFmtId="0" fontId="8" fillId="42" borderId="47" applyNumberFormat="0" applyFont="0" applyAlignment="0" applyProtection="0"/>
    <xf numFmtId="0" fontId="8" fillId="42" borderId="47" applyNumberFormat="0" applyFont="0" applyAlignment="0" applyProtection="0"/>
    <xf numFmtId="0" fontId="8" fillId="42" borderId="47" applyNumberFormat="0" applyFont="0" applyAlignment="0" applyProtection="0"/>
    <xf numFmtId="0" fontId="8" fillId="42" borderId="47" applyNumberFormat="0" applyFont="0" applyAlignment="0" applyProtection="0"/>
    <xf numFmtId="0" fontId="8" fillId="42" borderId="47" applyNumberFormat="0" applyFont="0" applyAlignment="0" applyProtection="0"/>
    <xf numFmtId="0" fontId="8" fillId="42" borderId="47" applyNumberFormat="0" applyFont="0" applyAlignment="0" applyProtection="0"/>
    <xf numFmtId="0" fontId="8" fillId="42" borderId="47" applyNumberFormat="0" applyFont="0" applyAlignment="0" applyProtection="0"/>
    <xf numFmtId="0" fontId="8" fillId="42" borderId="47" applyNumberFormat="0" applyFont="0" applyAlignment="0" applyProtection="0"/>
    <xf numFmtId="0" fontId="8" fillId="42" borderId="47" applyNumberFormat="0" applyFont="0" applyAlignment="0" applyProtection="0"/>
    <xf numFmtId="0" fontId="14" fillId="42" borderId="47" applyNumberFormat="0" applyFont="0" applyAlignment="0" applyProtection="0"/>
    <xf numFmtId="0" fontId="92" fillId="0" borderId="46" applyNumberFormat="0" applyFill="0" applyAlignment="0" applyProtection="0"/>
    <xf numFmtId="0" fontId="157" fillId="0" borderId="46" applyNumberFormat="0" applyFill="0" applyAlignment="0" applyProtection="0"/>
    <xf numFmtId="0" fontId="22" fillId="0" borderId="0"/>
    <xf numFmtId="0" fontId="80" fillId="0" borderId="0"/>
    <xf numFmtId="0" fontId="22" fillId="0" borderId="0"/>
    <xf numFmtId="0" fontId="9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87" fillId="41" borderId="0" applyNumberFormat="0" applyBorder="0" applyAlignment="0" applyProtection="0"/>
    <xf numFmtId="0" fontId="159" fillId="41" borderId="0" applyNumberFormat="0" applyBorder="0" applyAlignment="0" applyProtection="0"/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43" fontId="13" fillId="0" borderId="0" applyFont="0" applyFill="0" applyBorder="0" applyAlignment="0" applyProtection="0"/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" fillId="0" borderId="0"/>
    <xf numFmtId="169" fontId="1" fillId="0" borderId="0" applyFont="0" applyFill="0" applyBorder="0" applyAlignment="0" applyProtection="0"/>
    <xf numFmtId="0" fontId="8" fillId="0" borderId="0"/>
  </cellStyleXfs>
  <cellXfs count="562">
    <xf numFmtId="0" fontId="0" fillId="0" borderId="0" xfId="0"/>
    <xf numFmtId="0" fontId="11" fillId="0" borderId="0" xfId="0" applyFont="1"/>
    <xf numFmtId="0" fontId="11" fillId="0" borderId="0" xfId="0" applyFont="1" applyAlignment="1">
      <alignment horizontal="left" vertical="top" wrapText="1"/>
    </xf>
    <xf numFmtId="0" fontId="11" fillId="0" borderId="0" xfId="0" applyFont="1" applyFill="1"/>
    <xf numFmtId="0" fontId="11" fillId="0" borderId="0" xfId="0" applyFont="1" applyAlignment="1">
      <alignment horizontal="center" vertical="center"/>
    </xf>
    <xf numFmtId="0" fontId="11" fillId="0" borderId="0" xfId="0" applyFont="1" applyBorder="1"/>
    <xf numFmtId="0" fontId="40" fillId="0" borderId="0" xfId="0" applyFont="1" applyFill="1"/>
    <xf numFmtId="0" fontId="40" fillId="0" borderId="0" xfId="0" applyFont="1" applyFill="1" applyAlignment="1">
      <alignment horizontal="left" vertical="top" wrapText="1"/>
    </xf>
    <xf numFmtId="0" fontId="21" fillId="2" borderId="0" xfId="14" applyFont="1" applyFill="1">
      <alignment horizontal="left" vertical="top" wrapText="1"/>
    </xf>
    <xf numFmtId="0" fontId="12" fillId="0" borderId="16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Fill="1" applyBorder="1" applyAlignment="1">
      <alignment horizontal="center" vertical="center" wrapText="1"/>
    </xf>
    <xf numFmtId="0" fontId="42" fillId="34" borderId="16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43" fillId="0" borderId="20" xfId="0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12" fillId="0" borderId="16" xfId="0" applyFont="1" applyBorder="1" applyAlignment="1">
      <alignment vertical="center" wrapText="1"/>
    </xf>
    <xf numFmtId="0" fontId="41" fillId="0" borderId="16" xfId="0" applyFont="1" applyBorder="1" applyAlignment="1">
      <alignment vertical="top" wrapText="1"/>
    </xf>
    <xf numFmtId="172" fontId="23" fillId="0" borderId="16" xfId="0" applyNumberFormat="1" applyFont="1" applyBorder="1" applyAlignment="1"/>
    <xf numFmtId="172" fontId="41" fillId="0" borderId="16" xfId="0" applyNumberFormat="1" applyFont="1" applyBorder="1" applyAlignment="1"/>
    <xf numFmtId="172" fontId="23" fillId="34" borderId="16" xfId="0" applyNumberFormat="1" applyFont="1" applyFill="1" applyBorder="1" applyAlignment="1"/>
    <xf numFmtId="0" fontId="15" fillId="2" borderId="0" xfId="14" applyFont="1" applyFill="1">
      <alignment horizontal="left" vertical="top" wrapText="1"/>
    </xf>
    <xf numFmtId="171" fontId="23" fillId="0" borderId="16" xfId="0" applyNumberFormat="1" applyFont="1" applyBorder="1" applyAlignment="1"/>
    <xf numFmtId="171" fontId="41" fillId="0" borderId="16" xfId="0" applyNumberFormat="1" applyFont="1" applyBorder="1" applyAlignment="1"/>
    <xf numFmtId="0" fontId="12" fillId="0" borderId="0" xfId="0" applyFont="1" applyAlignment="1">
      <alignment horizontal="right" vertical="center" wrapText="1"/>
    </xf>
    <xf numFmtId="0" fontId="44" fillId="2" borderId="16" xfId="0" applyFont="1" applyFill="1" applyBorder="1" applyAlignment="1">
      <alignment horizontal="left" vertical="center" wrapText="1"/>
    </xf>
    <xf numFmtId="0" fontId="43" fillId="0" borderId="16" xfId="0" applyFont="1" applyBorder="1" applyAlignment="1">
      <alignment horizontal="left" vertical="top" wrapText="1"/>
    </xf>
    <xf numFmtId="0" fontId="23" fillId="2" borderId="16" xfId="0" applyFont="1" applyFill="1" applyBorder="1" applyAlignment="1">
      <alignment horizontal="left" vertical="top" wrapText="1"/>
    </xf>
    <xf numFmtId="0" fontId="23" fillId="2" borderId="16" xfId="0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top" wrapText="1"/>
    </xf>
    <xf numFmtId="0" fontId="43" fillId="0" borderId="0" xfId="0" applyFont="1"/>
    <xf numFmtId="0" fontId="41" fillId="0" borderId="16" xfId="24" applyFont="1" applyBorder="1" applyAlignment="1">
      <alignment horizontal="center" vertical="top" wrapText="1"/>
    </xf>
    <xf numFmtId="0" fontId="43" fillId="0" borderId="8" xfId="0" applyFont="1" applyFill="1" applyBorder="1" applyAlignment="1">
      <alignment horizontal="center" wrapText="1"/>
    </xf>
    <xf numFmtId="0" fontId="43" fillId="0" borderId="7" xfId="0" applyFont="1" applyFill="1" applyBorder="1" applyAlignment="1">
      <alignment horizontal="center" wrapText="1"/>
    </xf>
    <xf numFmtId="0" fontId="43" fillId="0" borderId="0" xfId="0" applyFont="1" applyAlignment="1">
      <alignment horizontal="center" vertical="center"/>
    </xf>
    <xf numFmtId="0" fontId="43" fillId="0" borderId="7" xfId="0" applyFont="1" applyBorder="1" applyAlignment="1">
      <alignment horizontal="center" vertical="top" wrapText="1"/>
    </xf>
    <xf numFmtId="171" fontId="12" fillId="0" borderId="16" xfId="0" applyNumberFormat="1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wrapText="1"/>
    </xf>
    <xf numFmtId="0" fontId="23" fillId="0" borderId="16" xfId="0" applyFont="1" applyFill="1" applyBorder="1" applyAlignment="1">
      <alignment horizontal="left" vertical="top" wrapText="1"/>
    </xf>
    <xf numFmtId="0" fontId="44" fillId="2" borderId="3" xfId="0" applyFont="1" applyFill="1" applyBorder="1" applyAlignment="1">
      <alignment horizontal="left" vertical="center" wrapText="1"/>
    </xf>
    <xf numFmtId="0" fontId="23" fillId="2" borderId="3" xfId="0" applyFont="1" applyFill="1" applyBorder="1" applyAlignment="1">
      <alignment horizontal="left" vertical="center" wrapText="1"/>
    </xf>
    <xf numFmtId="0" fontId="41" fillId="2" borderId="16" xfId="0" applyFont="1" applyFill="1" applyBorder="1" applyAlignment="1">
      <alignment vertical="center"/>
    </xf>
    <xf numFmtId="0" fontId="43" fillId="0" borderId="0" xfId="0" applyFont="1" applyFill="1"/>
    <xf numFmtId="0" fontId="12" fillId="0" borderId="16" xfId="0" applyFont="1" applyFill="1" applyBorder="1" applyAlignment="1">
      <alignment vertical="top" wrapText="1"/>
    </xf>
    <xf numFmtId="0" fontId="43" fillId="0" borderId="16" xfId="0" applyFont="1" applyFill="1" applyBorder="1" applyAlignment="1">
      <alignment vertical="top" wrapText="1"/>
    </xf>
    <xf numFmtId="0" fontId="23" fillId="0" borderId="16" xfId="0" applyFont="1" applyFill="1" applyBorder="1" applyAlignment="1">
      <alignment horizontal="left" vertical="center" wrapText="1"/>
    </xf>
    <xf numFmtId="0" fontId="43" fillId="0" borderId="16" xfId="0" applyFont="1" applyFill="1" applyBorder="1" applyAlignment="1">
      <alignment horizontal="left" vertical="top" wrapText="1"/>
    </xf>
    <xf numFmtId="0" fontId="41" fillId="0" borderId="16" xfId="14" applyFont="1" applyBorder="1" applyAlignment="1">
      <alignment horizontal="center" vertical="center" wrapText="1"/>
    </xf>
    <xf numFmtId="170" fontId="43" fillId="0" borderId="16" xfId="0" applyNumberFormat="1" applyFont="1" applyFill="1" applyBorder="1" applyAlignment="1">
      <alignment horizontal="center" vertical="center"/>
    </xf>
    <xf numFmtId="168" fontId="41" fillId="0" borderId="16" xfId="8" applyNumberFormat="1" applyFont="1" applyFill="1" applyBorder="1" applyAlignment="1">
      <alignment horizontal="center" vertical="center"/>
    </xf>
    <xf numFmtId="0" fontId="43" fillId="0" borderId="0" xfId="0" applyFont="1" applyFill="1" applyAlignment="1">
      <alignment horizontal="right"/>
    </xf>
    <xf numFmtId="171" fontId="44" fillId="2" borderId="16" xfId="0" applyNumberFormat="1" applyFont="1" applyFill="1" applyBorder="1" applyAlignment="1">
      <alignment horizontal="center" vertical="center" wrapText="1"/>
    </xf>
    <xf numFmtId="0" fontId="43" fillId="0" borderId="16" xfId="0" applyFont="1" applyFill="1" applyBorder="1" applyAlignment="1">
      <alignment vertical="center" wrapText="1"/>
    </xf>
    <xf numFmtId="0" fontId="41" fillId="0" borderId="16" xfId="0" applyFont="1" applyFill="1" applyBorder="1" applyAlignment="1">
      <alignment horizontal="left" vertical="center" wrapText="1"/>
    </xf>
    <xf numFmtId="0" fontId="43" fillId="0" borderId="0" xfId="0" applyFont="1" applyBorder="1"/>
    <xf numFmtId="0" fontId="41" fillId="0" borderId="0" xfId="0" applyFont="1" applyFill="1" applyBorder="1" applyAlignment="1">
      <alignment horizontal="left" vertical="top" wrapText="1"/>
    </xf>
    <xf numFmtId="168" fontId="41" fillId="0" borderId="0" xfId="8" applyNumberFormat="1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left" vertical="top" wrapText="1"/>
    </xf>
    <xf numFmtId="172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 applyAlignment="1">
      <alignment horizontal="left" vertical="center" wrapText="1"/>
    </xf>
    <xf numFmtId="167" fontId="23" fillId="2" borderId="20" xfId="0" applyNumberFormat="1" applyFont="1" applyFill="1" applyBorder="1" applyAlignment="1">
      <alignment horizontal="center" vertical="center" wrapText="1"/>
    </xf>
    <xf numFmtId="168" fontId="41" fillId="2" borderId="16" xfId="8" applyNumberFormat="1" applyFont="1" applyFill="1" applyBorder="1" applyAlignment="1">
      <alignment horizontal="center" vertical="center"/>
    </xf>
    <xf numFmtId="0" fontId="41" fillId="0" borderId="16" xfId="0" applyFont="1" applyBorder="1" applyAlignment="1">
      <alignment horizontal="left" vertical="center" wrapText="1"/>
    </xf>
    <xf numFmtId="0" fontId="41" fillId="0" borderId="33" xfId="0" applyFont="1" applyBorder="1" applyAlignment="1">
      <alignment horizontal="left" vertical="center" wrapText="1"/>
    </xf>
    <xf numFmtId="0" fontId="23" fillId="0" borderId="32" xfId="0" applyFont="1" applyBorder="1" applyAlignment="1">
      <alignment horizontal="left" vertical="center" wrapText="1"/>
    </xf>
    <xf numFmtId="0" fontId="41" fillId="0" borderId="32" xfId="0" applyFont="1" applyBorder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167" fontId="41" fillId="0" borderId="16" xfId="0" applyNumberFormat="1" applyFont="1" applyFill="1" applyBorder="1" applyAlignment="1">
      <alignment horizontal="left" vertical="center" wrapText="1"/>
    </xf>
    <xf numFmtId="171" fontId="23" fillId="0" borderId="16" xfId="8" applyNumberFormat="1" applyFont="1" applyFill="1" applyBorder="1" applyAlignment="1">
      <alignment horizontal="center" vertical="center"/>
    </xf>
    <xf numFmtId="0" fontId="41" fillId="2" borderId="16" xfId="14" applyFont="1" applyFill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center" wrapText="1"/>
    </xf>
    <xf numFmtId="172" fontId="23" fillId="0" borderId="16" xfId="0" applyNumberFormat="1" applyFont="1" applyBorder="1" applyAlignment="1">
      <alignment horizontal="left" vertical="top" wrapText="1"/>
    </xf>
    <xf numFmtId="172" fontId="41" fillId="0" borderId="16" xfId="0" applyNumberFormat="1" applyFont="1" applyBorder="1" applyAlignment="1">
      <alignment horizontal="left" vertical="top" wrapText="1"/>
    </xf>
    <xf numFmtId="0" fontId="41" fillId="0" borderId="16" xfId="0" applyFont="1" applyBorder="1" applyAlignment="1">
      <alignment horizontal="left" vertical="top" wrapText="1"/>
    </xf>
    <xf numFmtId="0" fontId="12" fillId="0" borderId="0" xfId="0" applyFont="1" applyFill="1" applyAlignment="1">
      <alignment horizontal="right"/>
    </xf>
    <xf numFmtId="0" fontId="43" fillId="0" borderId="16" xfId="0" applyFont="1" applyFill="1" applyBorder="1" applyAlignment="1">
      <alignment horizontal="center" vertical="top" wrapText="1"/>
    </xf>
    <xf numFmtId="171" fontId="23" fillId="0" borderId="16" xfId="0" applyNumberFormat="1" applyFont="1" applyFill="1" applyBorder="1" applyAlignment="1">
      <alignment horizontal="center" vertical="center" wrapText="1"/>
    </xf>
    <xf numFmtId="0" fontId="43" fillId="0" borderId="16" xfId="0" applyFont="1" applyFill="1" applyBorder="1" applyAlignment="1">
      <alignment horizontal="center" vertical="center" wrapText="1"/>
    </xf>
    <xf numFmtId="171" fontId="23" fillId="2" borderId="16" xfId="0" applyNumberFormat="1" applyFont="1" applyFill="1" applyBorder="1" applyAlignment="1">
      <alignment horizontal="center" vertical="center" wrapText="1"/>
    </xf>
    <xf numFmtId="171" fontId="44" fillId="2" borderId="3" xfId="0" applyNumberFormat="1" applyFont="1" applyFill="1" applyBorder="1" applyAlignment="1">
      <alignment horizontal="center" vertical="center" wrapText="1"/>
    </xf>
    <xf numFmtId="0" fontId="41" fillId="0" borderId="16" xfId="0" applyFont="1" applyBorder="1" applyAlignment="1">
      <alignment vertical="top"/>
    </xf>
    <xf numFmtId="171" fontId="23" fillId="2" borderId="3" xfId="0" applyNumberFormat="1" applyFont="1" applyFill="1" applyBorder="1" applyAlignment="1">
      <alignment horizontal="center" vertical="center" wrapText="1"/>
    </xf>
    <xf numFmtId="0" fontId="41" fillId="0" borderId="16" xfId="14" applyFont="1" applyFill="1" applyBorder="1" applyAlignment="1">
      <alignment horizontal="center" vertical="top" wrapText="1"/>
    </xf>
    <xf numFmtId="0" fontId="41" fillId="0" borderId="16" xfId="0" applyFont="1" applyFill="1" applyBorder="1" applyAlignment="1">
      <alignment vertical="top"/>
    </xf>
    <xf numFmtId="171" fontId="41" fillId="2" borderId="16" xfId="14" applyNumberFormat="1" applyFont="1" applyFill="1" applyBorder="1" applyAlignment="1">
      <alignment horizontal="center" vertical="center" wrapText="1"/>
    </xf>
    <xf numFmtId="171" fontId="41" fillId="2" borderId="16" xfId="8" applyNumberFormat="1" applyFont="1" applyFill="1" applyBorder="1" applyAlignment="1">
      <alignment horizontal="center" vertical="center"/>
    </xf>
    <xf numFmtId="171" fontId="43" fillId="0" borderId="16" xfId="0" applyNumberFormat="1" applyFont="1" applyBorder="1" applyAlignment="1">
      <alignment horizontal="center" vertical="center" wrapText="1"/>
    </xf>
    <xf numFmtId="171" fontId="41" fillId="2" borderId="15" xfId="8" applyNumberFormat="1" applyFont="1" applyFill="1" applyBorder="1" applyAlignment="1">
      <alignment horizontal="center" vertical="center"/>
    </xf>
    <xf numFmtId="171" fontId="41" fillId="0" borderId="16" xfId="0" applyNumberFormat="1" applyFont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left" vertical="center" wrapText="1"/>
    </xf>
    <xf numFmtId="0" fontId="23" fillId="2" borderId="0" xfId="0" applyFont="1" applyFill="1" applyAlignment="1">
      <alignment horizontal="left"/>
    </xf>
    <xf numFmtId="0" fontId="12" fillId="0" borderId="0" xfId="0" applyFont="1" applyBorder="1" applyAlignment="1">
      <alignment horizontal="right" wrapText="1"/>
    </xf>
    <xf numFmtId="0" fontId="41" fillId="0" borderId="16" xfId="0" applyFont="1" applyFill="1" applyBorder="1" applyAlignment="1">
      <alignment horizontal="left" vertical="top" wrapText="1"/>
    </xf>
    <xf numFmtId="0" fontId="12" fillId="0" borderId="0" xfId="0" applyFont="1" applyAlignment="1">
      <alignment horizontal="right"/>
    </xf>
    <xf numFmtId="0" fontId="12" fillId="2" borderId="0" xfId="0" applyFont="1" applyFill="1" applyAlignment="1">
      <alignment horizontal="center"/>
    </xf>
    <xf numFmtId="0" fontId="43" fillId="0" borderId="0" xfId="0" applyFont="1" applyFill="1" applyAlignment="1">
      <alignment horizontal="right" vertical="center"/>
    </xf>
    <xf numFmtId="171" fontId="48" fillId="2" borderId="16" xfId="0" applyNumberFormat="1" applyFont="1" applyFill="1" applyBorder="1" applyAlignment="1">
      <alignment horizontal="center" vertical="center" wrapText="1"/>
    </xf>
    <xf numFmtId="0" fontId="43" fillId="0" borderId="0" xfId="0" applyFont="1" applyFill="1" applyAlignment="1">
      <alignment horizontal="center" vertical="center"/>
    </xf>
    <xf numFmtId="0" fontId="43" fillId="0" borderId="0" xfId="0" applyFont="1" applyFill="1" applyAlignment="1">
      <alignment vertical="center"/>
    </xf>
    <xf numFmtId="167" fontId="12" fillId="0" borderId="16" xfId="0" applyNumberFormat="1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1" fontId="45" fillId="0" borderId="2" xfId="0" applyNumberFormat="1" applyFont="1" applyFill="1" applyBorder="1" applyAlignment="1">
      <alignment horizontal="center" vertical="center"/>
    </xf>
    <xf numFmtId="1" fontId="45" fillId="0" borderId="3" xfId="0" applyNumberFormat="1" applyFont="1" applyFill="1" applyBorder="1" applyAlignment="1">
      <alignment horizontal="center" vertical="center"/>
    </xf>
    <xf numFmtId="168" fontId="23" fillId="2" borderId="16" xfId="8" applyNumberFormat="1" applyFont="1" applyFill="1" applyBorder="1" applyAlignment="1">
      <alignment horizontal="center" vertical="center"/>
    </xf>
    <xf numFmtId="0" fontId="49" fillId="0" borderId="18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/>
    </xf>
    <xf numFmtId="0" fontId="50" fillId="0" borderId="16" xfId="0" applyFont="1" applyFill="1" applyBorder="1" applyAlignment="1">
      <alignment horizontal="center"/>
    </xf>
    <xf numFmtId="0" fontId="49" fillId="0" borderId="16" xfId="0" applyFont="1" applyFill="1" applyBorder="1" applyAlignment="1">
      <alignment horizontal="left" vertical="center" wrapText="1"/>
    </xf>
    <xf numFmtId="0" fontId="15" fillId="0" borderId="0" xfId="14" applyFont="1">
      <alignment horizontal="left" vertical="top" wrapText="1"/>
    </xf>
    <xf numFmtId="0" fontId="15" fillId="0" borderId="0" xfId="14" applyFont="1" applyAlignment="1">
      <alignment horizontal="left" vertical="top" wrapText="1"/>
    </xf>
    <xf numFmtId="0" fontId="41" fillId="0" borderId="0" xfId="0" applyFont="1" applyBorder="1" applyAlignment="1">
      <alignment horizontal="left" vertical="top" wrapText="1"/>
    </xf>
    <xf numFmtId="166" fontId="51" fillId="0" borderId="0" xfId="15" applyNumberFormat="1" applyFont="1" applyBorder="1" applyAlignment="1">
      <alignment vertical="center"/>
    </xf>
    <xf numFmtId="0" fontId="23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171" fontId="0" fillId="0" borderId="0" xfId="0" applyNumberFormat="1"/>
    <xf numFmtId="167" fontId="0" fillId="0" borderId="0" xfId="0" applyNumberFormat="1" applyAlignment="1">
      <alignment vertical="top" wrapText="1"/>
    </xf>
    <xf numFmtId="0" fontId="43" fillId="0" borderId="10" xfId="0" applyFont="1" applyFill="1" applyBorder="1" applyAlignment="1">
      <alignment horizontal="right" vertical="center"/>
    </xf>
    <xf numFmtId="0" fontId="12" fillId="0" borderId="0" xfId="0" applyFont="1" applyAlignment="1">
      <alignment horizontal="right" vertical="center" wrapText="1"/>
    </xf>
    <xf numFmtId="37" fontId="41" fillId="0" borderId="16" xfId="8" applyNumberFormat="1" applyFont="1" applyFill="1" applyBorder="1" applyAlignment="1">
      <alignment horizontal="center" vertical="center" wrapText="1"/>
    </xf>
    <xf numFmtId="0" fontId="43" fillId="0" borderId="16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left" vertical="top" wrapText="1"/>
    </xf>
    <xf numFmtId="0" fontId="23" fillId="2" borderId="0" xfId="0" applyFont="1" applyFill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43" fillId="0" borderId="0" xfId="0" applyFont="1" applyFill="1" applyAlignment="1">
      <alignment horizontal="right"/>
    </xf>
    <xf numFmtId="166" fontId="23" fillId="2" borderId="16" xfId="72" applyNumberFormat="1" applyFont="1" applyFill="1" applyBorder="1" applyAlignment="1">
      <alignment horizontal="center" vertical="center"/>
    </xf>
    <xf numFmtId="0" fontId="41" fillId="0" borderId="16" xfId="0" applyFont="1" applyBorder="1" applyAlignment="1">
      <alignment horizontal="center" vertical="center" wrapText="1"/>
    </xf>
    <xf numFmtId="166" fontId="41" fillId="2" borderId="16" xfId="72" applyNumberFormat="1" applyFont="1" applyFill="1" applyBorder="1" applyAlignment="1">
      <alignment horizontal="center" vertical="center"/>
    </xf>
    <xf numFmtId="0" fontId="41" fillId="0" borderId="16" xfId="0" applyFont="1" applyFill="1" applyBorder="1" applyAlignment="1">
      <alignment horizontal="center" vertical="center" wrapText="1"/>
    </xf>
    <xf numFmtId="0" fontId="41" fillId="0" borderId="16" xfId="0" applyFont="1" applyBorder="1" applyAlignment="1">
      <alignment horizontal="center" vertical="center"/>
    </xf>
    <xf numFmtId="166" fontId="41" fillId="0" borderId="16" xfId="72" applyNumberFormat="1" applyFont="1" applyFill="1" applyBorder="1" applyAlignment="1">
      <alignment horizontal="center" vertical="center"/>
    </xf>
    <xf numFmtId="0" fontId="43" fillId="0" borderId="16" xfId="0" applyFont="1" applyBorder="1" applyAlignment="1">
      <alignment horizontal="center" vertical="center" wrapText="1"/>
    </xf>
    <xf numFmtId="0" fontId="43" fillId="0" borderId="16" xfId="0" applyFont="1" applyFill="1" applyBorder="1" applyAlignment="1">
      <alignment horizontal="center" vertical="center" wrapText="1"/>
    </xf>
    <xf numFmtId="0" fontId="43" fillId="0" borderId="0" xfId="0" applyFont="1" applyAlignment="1">
      <alignment horizontal="left" vertical="center" wrapText="1"/>
    </xf>
    <xf numFmtId="0" fontId="23" fillId="0" borderId="0" xfId="0" applyFont="1" applyAlignment="1">
      <alignment horizontal="right" vertical="center" wrapText="1"/>
    </xf>
    <xf numFmtId="0" fontId="43" fillId="0" borderId="0" xfId="0" applyFont="1" applyAlignment="1">
      <alignment horizontal="left" vertical="top" wrapText="1"/>
    </xf>
    <xf numFmtId="0" fontId="41" fillId="0" borderId="0" xfId="0" applyFont="1" applyAlignment="1">
      <alignment horizontal="left" vertical="center" wrapText="1"/>
    </xf>
    <xf numFmtId="0" fontId="41" fillId="0" borderId="0" xfId="0" applyFont="1" applyAlignment="1">
      <alignment horizontal="center" vertical="center" wrapText="1"/>
    </xf>
    <xf numFmtId="0" fontId="49" fillId="0" borderId="10" xfId="0" applyFont="1" applyBorder="1" applyAlignment="1">
      <alignment horizontal="right" vertical="top" wrapText="1"/>
    </xf>
    <xf numFmtId="0" fontId="41" fillId="0" borderId="16" xfId="0" applyFont="1" applyBorder="1" applyAlignment="1">
      <alignment horizontal="left" vertical="center"/>
    </xf>
    <xf numFmtId="168" fontId="44" fillId="2" borderId="16" xfId="0" applyNumberFormat="1" applyFont="1" applyFill="1" applyBorder="1" applyAlignment="1">
      <alignment horizontal="center" vertical="center"/>
    </xf>
    <xf numFmtId="168" fontId="44" fillId="2" borderId="16" xfId="0" applyNumberFormat="1" applyFont="1" applyFill="1" applyBorder="1" applyAlignment="1">
      <alignment vertical="center"/>
    </xf>
    <xf numFmtId="168" fontId="43" fillId="0" borderId="0" xfId="0" applyNumberFormat="1" applyFont="1" applyAlignment="1">
      <alignment horizontal="left" vertical="center" wrapText="1"/>
    </xf>
    <xf numFmtId="173" fontId="41" fillId="0" borderId="0" xfId="0" applyNumberFormat="1" applyFont="1" applyAlignment="1">
      <alignment horizontal="left" vertical="center" wrapText="1"/>
    </xf>
    <xf numFmtId="0" fontId="41" fillId="0" borderId="0" xfId="0" applyFont="1" applyAlignment="1">
      <alignment horizontal="left" vertical="top" wrapText="1"/>
    </xf>
    <xf numFmtId="0" fontId="43" fillId="0" borderId="0" xfId="0" applyFont="1" applyFill="1" applyBorder="1" applyAlignment="1">
      <alignment horizontal="left" vertical="top"/>
    </xf>
    <xf numFmtId="0" fontId="52" fillId="0" borderId="0" xfId="0" applyFont="1" applyFill="1" applyBorder="1" applyAlignment="1">
      <alignment horizontal="left" vertical="top"/>
    </xf>
    <xf numFmtId="0" fontId="41" fillId="0" borderId="0" xfId="0" applyFont="1" applyAlignment="1">
      <alignment horizontal="right" vertical="center" wrapText="1"/>
    </xf>
    <xf numFmtId="0" fontId="41" fillId="2" borderId="20" xfId="0" applyFont="1" applyFill="1" applyBorder="1" applyAlignment="1">
      <alignment horizontal="center" vertical="center" wrapText="1"/>
    </xf>
    <xf numFmtId="168" fontId="41" fillId="0" borderId="0" xfId="0" applyNumberFormat="1" applyFont="1" applyAlignment="1">
      <alignment horizontal="left" vertical="center" wrapText="1"/>
    </xf>
    <xf numFmtId="168" fontId="41" fillId="0" borderId="0" xfId="0" applyNumberFormat="1" applyFont="1" applyAlignment="1">
      <alignment horizontal="center" vertical="center" wrapText="1"/>
    </xf>
    <xf numFmtId="168" fontId="52" fillId="0" borderId="0" xfId="0" applyNumberFormat="1" applyFont="1" applyFill="1" applyBorder="1" applyAlignment="1">
      <alignment horizontal="left" vertical="top"/>
    </xf>
    <xf numFmtId="0" fontId="49" fillId="0" borderId="10" xfId="0" applyFont="1" applyBorder="1" applyAlignment="1">
      <alignment horizontal="right" wrapText="1"/>
    </xf>
    <xf numFmtId="0" fontId="54" fillId="0" borderId="16" xfId="0" applyFont="1" applyBorder="1" applyAlignment="1">
      <alignment horizontal="left" vertical="top" wrapText="1"/>
    </xf>
    <xf numFmtId="0" fontId="55" fillId="0" borderId="16" xfId="0" applyFont="1" applyBorder="1" applyAlignment="1">
      <alignment horizontal="left" vertical="top" wrapText="1"/>
    </xf>
    <xf numFmtId="0" fontId="49" fillId="0" borderId="16" xfId="0" applyFont="1" applyBorder="1" applyAlignment="1">
      <alignment horizontal="left" vertical="top" wrapText="1"/>
    </xf>
    <xf numFmtId="0" fontId="48" fillId="2" borderId="16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right"/>
    </xf>
    <xf numFmtId="0" fontId="58" fillId="0" borderId="0" xfId="80" applyNumberFormat="1" applyFont="1" applyFill="1" applyBorder="1" applyAlignment="1">
      <alignment vertical="center" wrapText="1"/>
    </xf>
    <xf numFmtId="0" fontId="58" fillId="0" borderId="0" xfId="80" applyNumberFormat="1" applyFont="1" applyFill="1" applyBorder="1" applyAlignment="1">
      <alignment horizontal="center" vertical="center" wrapText="1"/>
    </xf>
    <xf numFmtId="49" fontId="58" fillId="0" borderId="0" xfId="80" applyNumberFormat="1" applyFont="1" applyFill="1" applyBorder="1" applyAlignment="1">
      <alignment vertical="center" wrapText="1"/>
    </xf>
    <xf numFmtId="173" fontId="58" fillId="0" borderId="0" xfId="80" applyNumberFormat="1" applyFont="1" applyFill="1" applyBorder="1" applyAlignment="1">
      <alignment horizontal="left" vertical="center"/>
    </xf>
    <xf numFmtId="168" fontId="41" fillId="0" borderId="16" xfId="81" applyNumberFormat="1" applyFont="1" applyFill="1" applyBorder="1" applyAlignment="1">
      <alignment horizontal="center" vertical="center" wrapText="1"/>
    </xf>
    <xf numFmtId="49" fontId="58" fillId="0" borderId="34" xfId="0" applyNumberFormat="1" applyFont="1" applyFill="1" applyBorder="1" applyAlignment="1">
      <alignment horizontal="left" vertical="center" wrapText="1"/>
    </xf>
    <xf numFmtId="49" fontId="41" fillId="0" borderId="3" xfId="0" applyNumberFormat="1" applyFont="1" applyFill="1" applyBorder="1" applyAlignment="1">
      <alignment horizontal="center" vertical="center" wrapText="1"/>
    </xf>
    <xf numFmtId="43" fontId="58" fillId="0" borderId="3" xfId="0" applyNumberFormat="1" applyFont="1" applyFill="1" applyBorder="1" applyAlignment="1">
      <alignment horizontal="center" vertical="center" wrapText="1"/>
    </xf>
    <xf numFmtId="168" fontId="59" fillId="0" borderId="3" xfId="0" applyNumberFormat="1" applyFont="1" applyFill="1" applyBorder="1" applyAlignment="1">
      <alignment horizontal="right" vertical="center" shrinkToFit="1"/>
    </xf>
    <xf numFmtId="49" fontId="58" fillId="0" borderId="35" xfId="0" applyNumberFormat="1" applyFont="1" applyFill="1" applyBorder="1" applyAlignment="1">
      <alignment horizontal="left" vertical="center" wrapText="1"/>
    </xf>
    <xf numFmtId="49" fontId="41" fillId="0" borderId="16" xfId="0" applyNumberFormat="1" applyFont="1" applyFill="1" applyBorder="1" applyAlignment="1">
      <alignment horizontal="center" vertical="center" wrapText="1"/>
    </xf>
    <xf numFmtId="43" fontId="58" fillId="0" borderId="16" xfId="0" applyNumberFormat="1" applyFont="1" applyFill="1" applyBorder="1" applyAlignment="1">
      <alignment vertical="center" wrapText="1"/>
    </xf>
    <xf numFmtId="168" fontId="58" fillId="0" borderId="16" xfId="0" applyNumberFormat="1" applyFont="1" applyFill="1" applyBorder="1" applyAlignment="1">
      <alignment horizontal="right" vertical="center" shrinkToFit="1"/>
    </xf>
    <xf numFmtId="43" fontId="59" fillId="0" borderId="16" xfId="0" applyNumberFormat="1" applyFont="1" applyFill="1" applyBorder="1" applyAlignment="1">
      <alignment horizontal="left" vertical="center" wrapText="1"/>
    </xf>
    <xf numFmtId="168" fontId="23" fillId="0" borderId="16" xfId="82" applyNumberFormat="1" applyFont="1" applyFill="1" applyBorder="1" applyAlignment="1">
      <alignment horizontal="right" vertical="center" shrinkToFit="1"/>
    </xf>
    <xf numFmtId="1" fontId="59" fillId="0" borderId="16" xfId="0" applyNumberFormat="1" applyFont="1" applyFill="1" applyBorder="1" applyAlignment="1">
      <alignment horizontal="center" vertical="center" shrinkToFit="1"/>
    </xf>
    <xf numFmtId="43" fontId="23" fillId="0" borderId="16" xfId="0" applyNumberFormat="1" applyFont="1" applyFill="1" applyBorder="1" applyAlignment="1">
      <alignment horizontal="left" vertical="center" wrapText="1"/>
    </xf>
    <xf numFmtId="0" fontId="59" fillId="0" borderId="16" xfId="0" applyFont="1" applyFill="1" applyBorder="1" applyAlignment="1">
      <alignment horizontal="left" vertical="center" wrapText="1"/>
    </xf>
    <xf numFmtId="43" fontId="41" fillId="0" borderId="16" xfId="0" applyNumberFormat="1" applyFont="1" applyFill="1" applyBorder="1" applyAlignment="1">
      <alignment horizontal="left" vertical="center" wrapText="1"/>
    </xf>
    <xf numFmtId="168" fontId="53" fillId="0" borderId="0" xfId="0" applyNumberFormat="1" applyFont="1" applyFill="1" applyBorder="1" applyAlignment="1">
      <alignment horizontal="left" vertical="center"/>
    </xf>
    <xf numFmtId="168" fontId="41" fillId="0" borderId="16" xfId="82" applyNumberFormat="1" applyFont="1" applyFill="1" applyBorder="1" applyAlignment="1">
      <alignment horizontal="right" vertical="center" shrinkToFit="1"/>
    </xf>
    <xf numFmtId="49" fontId="58" fillId="0" borderId="16" xfId="0" applyNumberFormat="1" applyFont="1" applyFill="1" applyBorder="1" applyAlignment="1">
      <alignment horizontal="left" vertical="center" wrapText="1"/>
    </xf>
    <xf numFmtId="49" fontId="41" fillId="0" borderId="16" xfId="0" applyNumberFormat="1" applyFont="1" applyFill="1" applyBorder="1" applyAlignment="1">
      <alignment horizontal="center" vertical="center" shrinkToFit="1"/>
    </xf>
    <xf numFmtId="168" fontId="23" fillId="0" borderId="16" xfId="0" applyNumberFormat="1" applyFont="1" applyFill="1" applyBorder="1" applyAlignment="1">
      <alignment horizontal="right" vertical="center" shrinkToFit="1"/>
    </xf>
    <xf numFmtId="168" fontId="41" fillId="0" borderId="16" xfId="0" applyNumberFormat="1" applyFont="1" applyFill="1" applyBorder="1" applyAlignment="1">
      <alignment horizontal="left" vertical="center" wrapText="1"/>
    </xf>
    <xf numFmtId="43" fontId="57" fillId="0" borderId="16" xfId="0" applyNumberFormat="1" applyFont="1" applyFill="1" applyBorder="1" applyAlignment="1">
      <alignment horizontal="left" vertical="center" wrapText="1"/>
    </xf>
    <xf numFmtId="168" fontId="57" fillId="0" borderId="16" xfId="0" applyNumberFormat="1" applyFont="1" applyFill="1" applyBorder="1" applyAlignment="1">
      <alignment horizontal="right" vertical="center" shrinkToFit="1"/>
    </xf>
    <xf numFmtId="43" fontId="41" fillId="0" borderId="16" xfId="0" quotePrefix="1" applyNumberFormat="1" applyFont="1" applyFill="1" applyBorder="1" applyAlignment="1">
      <alignment horizontal="left" vertical="center" wrapText="1"/>
    </xf>
    <xf numFmtId="49" fontId="41" fillId="0" borderId="16" xfId="0" applyNumberFormat="1" applyFont="1" applyFill="1" applyBorder="1" applyAlignment="1">
      <alignment horizontal="left" vertical="center" wrapText="1"/>
    </xf>
    <xf numFmtId="168" fontId="59" fillId="0" borderId="16" xfId="0" applyNumberFormat="1" applyFont="1" applyFill="1" applyBorder="1" applyAlignment="1">
      <alignment horizontal="right" vertical="center" shrinkToFit="1"/>
    </xf>
    <xf numFmtId="168" fontId="60" fillId="0" borderId="16" xfId="0" applyNumberFormat="1" applyFont="1" applyFill="1" applyBorder="1" applyAlignment="1">
      <alignment horizontal="right" vertical="center" shrinkToFit="1"/>
    </xf>
    <xf numFmtId="173" fontId="58" fillId="0" borderId="0" xfId="80" applyNumberFormat="1" applyFont="1" applyFill="1" applyBorder="1" applyAlignment="1">
      <alignment horizontal="right" vertical="center"/>
    </xf>
    <xf numFmtId="49" fontId="23" fillId="0" borderId="16" xfId="0" applyNumberFormat="1" applyFont="1" applyFill="1" applyBorder="1" applyAlignment="1">
      <alignment horizontal="left" vertical="center" wrapText="1"/>
    </xf>
    <xf numFmtId="168" fontId="58" fillId="0" borderId="16" xfId="0" applyNumberFormat="1" applyFont="1" applyFill="1" applyBorder="1" applyAlignment="1">
      <alignment horizontal="left" vertical="center" wrapText="1"/>
    </xf>
    <xf numFmtId="49" fontId="57" fillId="0" borderId="16" xfId="0" applyNumberFormat="1" applyFont="1" applyFill="1" applyBorder="1" applyAlignment="1">
      <alignment horizontal="left" vertical="center" wrapText="1"/>
    </xf>
    <xf numFmtId="168" fontId="41" fillId="0" borderId="16" xfId="0" applyNumberFormat="1" applyFont="1" applyFill="1" applyBorder="1" applyAlignment="1">
      <alignment horizontal="right" vertical="center" shrinkToFit="1"/>
    </xf>
    <xf numFmtId="168" fontId="15" fillId="0" borderId="0" xfId="14" applyNumberFormat="1" applyFont="1">
      <alignment horizontal="left" vertical="top" wrapText="1"/>
    </xf>
    <xf numFmtId="0" fontId="12" fillId="0" borderId="0" xfId="0" applyFont="1" applyFill="1" applyAlignment="1"/>
    <xf numFmtId="0" fontId="23" fillId="0" borderId="16" xfId="0" applyFont="1" applyBorder="1" applyAlignment="1">
      <alignment horizontal="left" vertical="top" wrapText="1"/>
    </xf>
    <xf numFmtId="0" fontId="23" fillId="0" borderId="16" xfId="0" applyFont="1" applyBorder="1" applyAlignment="1">
      <alignment horizontal="left" vertical="top" wrapText="1"/>
    </xf>
    <xf numFmtId="0" fontId="49" fillId="0" borderId="16" xfId="0" applyFont="1" applyBorder="1" applyAlignment="1">
      <alignment horizontal="left" vertical="top" wrapText="1"/>
    </xf>
    <xf numFmtId="0" fontId="43" fillId="0" borderId="16" xfId="0" applyFont="1" applyBorder="1" applyAlignment="1">
      <alignment horizontal="center" vertical="top" wrapText="1"/>
    </xf>
    <xf numFmtId="0" fontId="49" fillId="0" borderId="16" xfId="0" applyFont="1" applyBorder="1" applyAlignment="1">
      <alignment horizontal="right" vertical="top" wrapText="1"/>
    </xf>
    <xf numFmtId="0" fontId="43" fillId="0" borderId="16" xfId="0" applyFont="1" applyBorder="1" applyAlignment="1">
      <alignment horizontal="left" vertical="top" wrapText="1"/>
    </xf>
    <xf numFmtId="171" fontId="49" fillId="0" borderId="16" xfId="0" applyNumberFormat="1" applyFont="1" applyBorder="1" applyAlignment="1">
      <alignment horizontal="right" vertical="top" wrapText="1"/>
    </xf>
    <xf numFmtId="0" fontId="43" fillId="0" borderId="0" xfId="0" applyFont="1" applyBorder="1" applyAlignment="1">
      <alignment horizontal="left" vertical="top" wrapText="1"/>
    </xf>
    <xf numFmtId="171" fontId="49" fillId="0" borderId="0" xfId="0" applyNumberFormat="1" applyFont="1" applyBorder="1" applyAlignment="1">
      <alignment horizontal="right" vertical="top" wrapText="1"/>
    </xf>
    <xf numFmtId="0" fontId="57" fillId="0" borderId="16" xfId="0" applyFont="1" applyBorder="1" applyAlignment="1">
      <alignment horizontal="left" vertical="top" wrapText="1"/>
    </xf>
    <xf numFmtId="0" fontId="57" fillId="0" borderId="16" xfId="0" applyFont="1" applyBorder="1" applyAlignment="1">
      <alignment horizontal="left" vertical="top" wrapText="1"/>
    </xf>
    <xf numFmtId="171" fontId="44" fillId="2" borderId="0" xfId="0" applyNumberFormat="1" applyFont="1" applyFill="1" applyBorder="1" applyAlignment="1">
      <alignment horizontal="center" vertical="center" wrapText="1"/>
    </xf>
    <xf numFmtId="171" fontId="44" fillId="2" borderId="16" xfId="0" applyNumberFormat="1" applyFont="1" applyFill="1" applyBorder="1" applyAlignment="1">
      <alignment horizontal="right" vertical="center" wrapText="1"/>
    </xf>
    <xf numFmtId="0" fontId="43" fillId="0" borderId="16" xfId="0" applyFont="1" applyFill="1" applyBorder="1" applyAlignment="1">
      <alignment horizontal="center" vertical="center" wrapText="1"/>
    </xf>
    <xf numFmtId="0" fontId="43" fillId="0" borderId="16" xfId="0" applyFont="1" applyBorder="1" applyAlignment="1">
      <alignment horizontal="left" vertical="top" wrapText="1"/>
    </xf>
    <xf numFmtId="0" fontId="43" fillId="0" borderId="0" xfId="0" applyFont="1" applyFill="1" applyAlignment="1">
      <alignment horizontal="right"/>
    </xf>
    <xf numFmtId="0" fontId="51" fillId="0" borderId="16" xfId="0" applyFont="1" applyBorder="1" applyAlignment="1">
      <alignment horizontal="center" vertical="center" wrapText="1"/>
    </xf>
    <xf numFmtId="167" fontId="41" fillId="0" borderId="0" xfId="8" applyNumberFormat="1" applyFont="1" applyFill="1" applyAlignment="1">
      <alignment horizontal="right" vertical="center"/>
    </xf>
    <xf numFmtId="166" fontId="23" fillId="0" borderId="16" xfId="15" applyNumberFormat="1" applyFont="1" applyBorder="1" applyAlignment="1">
      <alignment horizontal="center" vertical="center"/>
    </xf>
    <xf numFmtId="0" fontId="41" fillId="2" borderId="16" xfId="0" applyFont="1" applyFill="1" applyBorder="1" applyAlignment="1">
      <alignment horizontal="center" vertical="center"/>
    </xf>
    <xf numFmtId="166" fontId="41" fillId="0" borderId="16" xfId="15" applyNumberFormat="1" applyFont="1" applyBorder="1" applyAlignment="1">
      <alignment horizontal="center" vertical="center"/>
    </xf>
    <xf numFmtId="171" fontId="15" fillId="2" borderId="0" xfId="14" applyNumberFormat="1" applyFont="1" applyFill="1">
      <alignment horizontal="left" vertical="top" wrapText="1"/>
    </xf>
    <xf numFmtId="0" fontId="41" fillId="0" borderId="16" xfId="0" applyFont="1" applyBorder="1" applyAlignment="1">
      <alignment horizontal="left" vertical="top" wrapText="1"/>
    </xf>
    <xf numFmtId="0" fontId="12" fillId="0" borderId="0" xfId="0" applyFont="1" applyAlignment="1">
      <alignment horizontal="right"/>
    </xf>
    <xf numFmtId="0" fontId="41" fillId="0" borderId="16" xfId="0" applyFont="1" applyFill="1" applyBorder="1" applyAlignment="1">
      <alignment horizontal="center" vertical="center"/>
    </xf>
    <xf numFmtId="171" fontId="41" fillId="0" borderId="16" xfId="0" applyNumberFormat="1" applyFont="1" applyFill="1" applyBorder="1" applyAlignment="1">
      <alignment horizontal="center" vertical="center"/>
    </xf>
    <xf numFmtId="166" fontId="41" fillId="0" borderId="16" xfId="0" applyNumberFormat="1" applyFont="1" applyFill="1" applyBorder="1" applyAlignment="1">
      <alignment horizontal="center" vertical="center"/>
    </xf>
    <xf numFmtId="0" fontId="41" fillId="0" borderId="16" xfId="0" applyFont="1" applyBorder="1" applyAlignment="1">
      <alignment horizontal="center" vertical="center" wrapText="1"/>
    </xf>
    <xf numFmtId="0" fontId="43" fillId="0" borderId="16" xfId="0" applyFont="1" applyFill="1" applyBorder="1" applyAlignment="1">
      <alignment horizontal="center" vertical="center" wrapText="1"/>
    </xf>
    <xf numFmtId="49" fontId="23" fillId="2" borderId="14" xfId="14" applyNumberFormat="1" applyFont="1" applyFill="1" applyBorder="1" applyAlignment="1">
      <alignment horizontal="center" vertical="top" wrapText="1"/>
    </xf>
    <xf numFmtId="0" fontId="41" fillId="2" borderId="2" xfId="14" applyFont="1" applyFill="1" applyBorder="1" applyAlignment="1">
      <alignment horizontal="center" vertical="top" wrapText="1"/>
    </xf>
    <xf numFmtId="0" fontId="41" fillId="2" borderId="3" xfId="14" applyFont="1" applyFill="1" applyBorder="1" applyAlignment="1">
      <alignment horizontal="center" vertical="top" wrapText="1"/>
    </xf>
    <xf numFmtId="49" fontId="23" fillId="2" borderId="2" xfId="14" applyNumberFormat="1" applyFont="1" applyFill="1" applyBorder="1" applyAlignment="1">
      <alignment horizontal="center" vertical="top" wrapText="1"/>
    </xf>
    <xf numFmtId="0" fontId="49" fillId="0" borderId="16" xfId="0" applyFont="1" applyBorder="1" applyAlignment="1">
      <alignment horizontal="left" vertical="top" wrapText="1"/>
    </xf>
    <xf numFmtId="0" fontId="43" fillId="0" borderId="16" xfId="0" applyFont="1" applyBorder="1" applyAlignment="1">
      <alignment horizontal="left" vertical="top" wrapText="1"/>
    </xf>
    <xf numFmtId="0" fontId="23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49" fillId="0" borderId="16" xfId="16" applyFont="1" applyBorder="1" applyAlignment="1">
      <alignment horizontal="left" vertical="top" wrapText="1"/>
    </xf>
    <xf numFmtId="0" fontId="41" fillId="0" borderId="16" xfId="16" applyFont="1" applyBorder="1" applyAlignment="1">
      <alignment horizontal="left" vertical="top" wrapText="1"/>
    </xf>
    <xf numFmtId="0" fontId="23" fillId="0" borderId="16" xfId="16" applyFont="1" applyBorder="1" applyAlignment="1">
      <alignment horizontal="left" vertical="top" wrapText="1"/>
    </xf>
    <xf numFmtId="166" fontId="41" fillId="0" borderId="16" xfId="78" applyNumberFormat="1" applyFont="1" applyBorder="1" applyAlignment="1">
      <alignment horizontal="center" vertical="center"/>
    </xf>
    <xf numFmtId="0" fontId="41" fillId="0" borderId="36" xfId="0" applyFont="1" applyBorder="1" applyAlignment="1">
      <alignment horizontal="left" vertical="center" wrapText="1"/>
    </xf>
    <xf numFmtId="0" fontId="41" fillId="2" borderId="20" xfId="14" applyFont="1" applyFill="1" applyBorder="1" applyAlignment="1">
      <alignment vertical="top" wrapText="1"/>
    </xf>
    <xf numFmtId="0" fontId="15" fillId="2" borderId="0" xfId="0" applyFont="1" applyFill="1" applyAlignment="1">
      <alignment wrapText="1"/>
    </xf>
    <xf numFmtId="0" fontId="41" fillId="2" borderId="2" xfId="14" applyFont="1" applyFill="1" applyBorder="1" applyAlignment="1">
      <alignment vertical="top" wrapText="1"/>
    </xf>
    <xf numFmtId="0" fontId="41" fillId="2" borderId="3" xfId="14" applyFont="1" applyFill="1" applyBorder="1" applyAlignment="1">
      <alignment vertical="top" wrapText="1"/>
    </xf>
    <xf numFmtId="166" fontId="41" fillId="0" borderId="16" xfId="15" applyNumberFormat="1" applyFont="1" applyBorder="1" applyAlignment="1">
      <alignment horizontal="right" vertical="center"/>
    </xf>
    <xf numFmtId="0" fontId="41" fillId="2" borderId="16" xfId="0" applyFont="1" applyFill="1" applyBorder="1" applyAlignment="1">
      <alignment horizontal="left" vertical="center" wrapText="1"/>
    </xf>
    <xf numFmtId="0" fontId="12" fillId="0" borderId="0" xfId="0" applyFont="1"/>
    <xf numFmtId="171" fontId="23" fillId="2" borderId="20" xfId="27" applyNumberFormat="1" applyFont="1" applyFill="1" applyBorder="1" applyAlignment="1">
      <alignment horizontal="center" vertical="center" wrapText="1"/>
    </xf>
    <xf numFmtId="171" fontId="23" fillId="2" borderId="16" xfId="27" applyNumberFormat="1" applyFont="1" applyFill="1" applyBorder="1" applyAlignment="1">
      <alignment vertical="center"/>
    </xf>
    <xf numFmtId="171" fontId="23" fillId="2" borderId="16" xfId="0" applyNumberFormat="1" applyFont="1" applyFill="1" applyBorder="1" applyAlignment="1">
      <alignment horizontal="left" vertical="center" wrapText="1"/>
    </xf>
    <xf numFmtId="0" fontId="43" fillId="36" borderId="17" xfId="0" applyFont="1" applyFill="1" applyBorder="1" applyAlignment="1">
      <alignment vertical="center"/>
    </xf>
    <xf numFmtId="0" fontId="43" fillId="36" borderId="16" xfId="0" applyFont="1" applyFill="1" applyBorder="1" applyAlignment="1">
      <alignment horizontal="center" vertical="center"/>
    </xf>
    <xf numFmtId="166" fontId="41" fillId="0" borderId="32" xfId="15" applyNumberFormat="1" applyFont="1" applyFill="1" applyBorder="1" applyAlignment="1">
      <alignment horizontal="right" vertical="center"/>
    </xf>
    <xf numFmtId="0" fontId="43" fillId="36" borderId="16" xfId="0" applyFont="1" applyFill="1" applyBorder="1" applyAlignment="1">
      <alignment vertical="center"/>
    </xf>
    <xf numFmtId="171" fontId="23" fillId="36" borderId="16" xfId="0" applyNumberFormat="1" applyFont="1" applyFill="1" applyBorder="1" applyAlignment="1">
      <alignment horizontal="right" vertical="center" wrapText="1"/>
    </xf>
    <xf numFmtId="0" fontId="61" fillId="0" borderId="0" xfId="0" applyFont="1"/>
    <xf numFmtId="0" fontId="43" fillId="36" borderId="17" xfId="0" applyFont="1" applyFill="1" applyBorder="1" applyAlignment="1">
      <alignment wrapText="1"/>
    </xf>
    <xf numFmtId="171" fontId="41" fillId="36" borderId="16" xfId="0" applyNumberFormat="1" applyFont="1" applyFill="1" applyBorder="1" applyAlignment="1">
      <alignment horizontal="right" vertical="center" wrapText="1"/>
    </xf>
    <xf numFmtId="0" fontId="43" fillId="36" borderId="16" xfId="0" applyFont="1" applyFill="1" applyBorder="1" applyAlignment="1">
      <alignment horizontal="left" vertical="center"/>
    </xf>
    <xf numFmtId="170" fontId="41" fillId="2" borderId="16" xfId="8" applyNumberFormat="1" applyFont="1" applyFill="1" applyBorder="1" applyAlignment="1">
      <alignment horizontal="center" vertical="center"/>
    </xf>
    <xf numFmtId="0" fontId="12" fillId="36" borderId="16" xfId="0" applyFont="1" applyFill="1" applyBorder="1" applyAlignment="1">
      <alignment vertical="center" wrapText="1"/>
    </xf>
    <xf numFmtId="0" fontId="43" fillId="0" borderId="16" xfId="0" applyFont="1" applyFill="1" applyBorder="1" applyAlignment="1">
      <alignment horizontal="center" vertical="center" wrapText="1"/>
    </xf>
    <xf numFmtId="0" fontId="43" fillId="0" borderId="16" xfId="0" applyFont="1" applyBorder="1" applyAlignment="1">
      <alignment horizontal="left" vertical="top" wrapText="1"/>
    </xf>
    <xf numFmtId="0" fontId="41" fillId="0" borderId="16" xfId="0" applyFont="1" applyFill="1" applyBorder="1" applyAlignment="1">
      <alignment horizontal="left" vertical="top" wrapText="1"/>
    </xf>
    <xf numFmtId="0" fontId="43" fillId="0" borderId="0" xfId="0" applyFont="1" applyFill="1" applyAlignment="1">
      <alignment horizontal="right"/>
    </xf>
    <xf numFmtId="171" fontId="44" fillId="0" borderId="16" xfId="0" applyNumberFormat="1" applyFont="1" applyFill="1" applyBorder="1" applyAlignment="1">
      <alignment horizontal="center" vertical="center" wrapText="1"/>
    </xf>
    <xf numFmtId="0" fontId="43" fillId="0" borderId="16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left" vertical="top" wrapText="1"/>
    </xf>
    <xf numFmtId="0" fontId="43" fillId="0" borderId="16" xfId="0" applyFont="1" applyBorder="1" applyAlignment="1">
      <alignment horizontal="left" vertical="top" wrapText="1"/>
    </xf>
    <xf numFmtId="172" fontId="43" fillId="0" borderId="16" xfId="0" applyNumberFormat="1" applyFont="1" applyFill="1" applyBorder="1" applyAlignment="1">
      <alignment horizontal="center" vertical="center"/>
    </xf>
    <xf numFmtId="0" fontId="49" fillId="0" borderId="3" xfId="0" applyFont="1" applyBorder="1" applyAlignment="1">
      <alignment horizontal="center" vertical="top" wrapText="1"/>
    </xf>
    <xf numFmtId="168" fontId="41" fillId="2" borderId="16" xfId="8" applyNumberFormat="1" applyFont="1" applyFill="1" applyBorder="1" applyAlignment="1">
      <alignment horizontal="center"/>
    </xf>
    <xf numFmtId="2" fontId="43" fillId="0" borderId="16" xfId="0" applyNumberFormat="1" applyFont="1" applyFill="1" applyBorder="1" applyAlignment="1">
      <alignment vertical="top" wrapText="1"/>
    </xf>
    <xf numFmtId="0" fontId="45" fillId="0" borderId="16" xfId="0" applyFont="1" applyFill="1" applyBorder="1" applyAlignment="1">
      <alignment horizontal="left" vertical="center" wrapText="1"/>
    </xf>
    <xf numFmtId="0" fontId="45" fillId="0" borderId="16" xfId="0" applyFont="1" applyFill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72" fillId="0" borderId="0" xfId="0" applyFont="1" applyFill="1" applyBorder="1" applyAlignment="1">
      <alignment vertical="top" wrapText="1"/>
    </xf>
    <xf numFmtId="0" fontId="43" fillId="0" borderId="0" xfId="0" applyFont="1"/>
    <xf numFmtId="0" fontId="43" fillId="0" borderId="0" xfId="0" applyFont="1" applyFill="1" applyAlignment="1">
      <alignment horizontal="right"/>
    </xf>
    <xf numFmtId="0" fontId="43" fillId="0" borderId="16" xfId="0" applyFont="1" applyBorder="1" applyAlignment="1">
      <alignment horizontal="center" vertical="center" wrapText="1"/>
    </xf>
    <xf numFmtId="49" fontId="23" fillId="2" borderId="2" xfId="14" applyNumberFormat="1" applyFont="1" applyFill="1" applyBorder="1" applyAlignment="1">
      <alignment horizontal="center" vertical="top" wrapText="1"/>
    </xf>
    <xf numFmtId="0" fontId="43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43" fillId="36" borderId="17" xfId="0" applyFont="1" applyFill="1" applyBorder="1" applyAlignment="1">
      <alignment vertical="center" wrapText="1"/>
    </xf>
    <xf numFmtId="0" fontId="41" fillId="2" borderId="16" xfId="73" applyFont="1" applyFill="1" applyBorder="1" applyAlignment="1">
      <alignment horizontal="left" vertical="center"/>
    </xf>
    <xf numFmtId="0" fontId="41" fillId="0" borderId="16" xfId="73" applyFont="1" applyBorder="1" applyAlignment="1">
      <alignment horizontal="left" vertical="center"/>
    </xf>
    <xf numFmtId="0" fontId="41" fillId="0" borderId="16" xfId="73" applyFont="1" applyBorder="1" applyAlignment="1">
      <alignment vertical="center" wrapText="1"/>
    </xf>
    <xf numFmtId="37" fontId="41" fillId="0" borderId="16" xfId="73" applyNumberFormat="1" applyFont="1" applyBorder="1" applyAlignment="1">
      <alignment horizontal="center" vertical="center"/>
    </xf>
    <xf numFmtId="0" fontId="12" fillId="36" borderId="18" xfId="0" applyFont="1" applyFill="1" applyBorder="1" applyAlignment="1">
      <alignment vertical="center"/>
    </xf>
    <xf numFmtId="0" fontId="12" fillId="36" borderId="52" xfId="0" applyFont="1" applyFill="1" applyBorder="1" applyAlignment="1">
      <alignment vertical="center"/>
    </xf>
    <xf numFmtId="0" fontId="43" fillId="0" borderId="16" xfId="0" applyFont="1" applyFill="1" applyBorder="1" applyAlignment="1">
      <alignment horizontal="center" vertical="center" wrapText="1"/>
    </xf>
    <xf numFmtId="0" fontId="43" fillId="0" borderId="16" xfId="0" applyFont="1" applyBorder="1" applyAlignment="1">
      <alignment horizontal="left" vertical="top" wrapText="1"/>
    </xf>
    <xf numFmtId="0" fontId="43" fillId="0" borderId="16" xfId="0" applyFont="1" applyFill="1" applyBorder="1" applyAlignment="1">
      <alignment horizontal="center" vertical="center" wrapText="1"/>
    </xf>
    <xf numFmtId="0" fontId="43" fillId="0" borderId="16" xfId="0" applyFont="1" applyBorder="1" applyAlignment="1">
      <alignment horizontal="left" vertical="top" wrapText="1"/>
    </xf>
    <xf numFmtId="0" fontId="43" fillId="0" borderId="0" xfId="0" applyFont="1" applyFill="1" applyAlignment="1">
      <alignment horizontal="right"/>
    </xf>
    <xf numFmtId="179" fontId="43" fillId="0" borderId="16" xfId="0" applyNumberFormat="1" applyFont="1" applyFill="1" applyBorder="1" applyAlignment="1">
      <alignment horizontal="center" vertical="center"/>
    </xf>
    <xf numFmtId="171" fontId="44" fillId="0" borderId="16" xfId="0" applyNumberFormat="1" applyFont="1" applyFill="1" applyBorder="1" applyAlignment="1">
      <alignment horizontal="right" vertical="center" wrapText="1"/>
    </xf>
    <xf numFmtId="0" fontId="173" fillId="0" borderId="16" xfId="0" applyFont="1" applyBorder="1" applyAlignment="1">
      <alignment horizontal="center" vertical="center"/>
    </xf>
    <xf numFmtId="172" fontId="43" fillId="2" borderId="16" xfId="0" applyNumberFormat="1" applyFont="1" applyFill="1" applyBorder="1" applyAlignment="1">
      <alignment horizontal="center" vertical="top" wrapText="1"/>
    </xf>
    <xf numFmtId="0" fontId="23" fillId="0" borderId="0" xfId="0" applyFont="1" applyAlignment="1">
      <alignment horizontal="right" vertical="center" wrapText="1"/>
    </xf>
    <xf numFmtId="166" fontId="41" fillId="0" borderId="16" xfId="15" applyNumberFormat="1" applyFont="1" applyFill="1" applyBorder="1" applyAlignment="1">
      <alignment horizontal="right" vertical="center"/>
    </xf>
    <xf numFmtId="43" fontId="41" fillId="0" borderId="0" xfId="75" applyFont="1" applyFill="1" applyAlignment="1">
      <alignment horizontal="right" wrapText="1"/>
    </xf>
    <xf numFmtId="0" fontId="15" fillId="0" borderId="0" xfId="0" applyFont="1" applyAlignment="1">
      <alignment vertical="center" wrapText="1"/>
    </xf>
    <xf numFmtId="43" fontId="15" fillId="0" borderId="0" xfId="75" applyFont="1" applyFill="1"/>
    <xf numFmtId="43" fontId="41" fillId="0" borderId="0" xfId="75" applyFont="1" applyFill="1" applyAlignment="1">
      <alignment wrapText="1"/>
    </xf>
    <xf numFmtId="0" fontId="6" fillId="0" borderId="0" xfId="0" applyFont="1" applyAlignment="1">
      <alignment vertical="center" wrapText="1"/>
    </xf>
    <xf numFmtId="0" fontId="23" fillId="0" borderId="0" xfId="0" applyFont="1" applyAlignment="1">
      <alignment horizontal="right" vertical="center"/>
    </xf>
    <xf numFmtId="0" fontId="41" fillId="0" borderId="0" xfId="0" applyFont="1" applyAlignment="1">
      <alignment horizontal="right" vertical="center"/>
    </xf>
    <xf numFmtId="43" fontId="41" fillId="0" borderId="0" xfId="75" applyFont="1" applyFill="1" applyAlignment="1">
      <alignment horizontal="center" wrapText="1"/>
    </xf>
    <xf numFmtId="168" fontId="43" fillId="0" borderId="0" xfId="75" applyNumberFormat="1" applyFont="1" applyFill="1" applyAlignment="1">
      <alignment horizontal="right"/>
    </xf>
    <xf numFmtId="0" fontId="41" fillId="0" borderId="16" xfId="76" applyFont="1" applyFill="1" applyBorder="1" applyAlignment="1">
      <alignment horizontal="center" vertical="center" wrapText="1"/>
    </xf>
    <xf numFmtId="168" fontId="23" fillId="0" borderId="16" xfId="75" applyNumberFormat="1" applyFont="1" applyFill="1" applyBorder="1" applyAlignment="1">
      <alignment horizontal="center" vertical="center"/>
    </xf>
    <xf numFmtId="43" fontId="21" fillId="0" borderId="0" xfId="75" applyFont="1" applyFill="1" applyAlignment="1">
      <alignment horizontal="center" vertical="center"/>
    </xf>
    <xf numFmtId="43" fontId="23" fillId="0" borderId="16" xfId="75" applyFont="1" applyFill="1" applyBorder="1" applyAlignment="1">
      <alignment wrapText="1"/>
    </xf>
    <xf numFmtId="168" fontId="23" fillId="0" borderId="3" xfId="75" applyNumberFormat="1" applyFont="1" applyFill="1" applyBorder="1" applyAlignment="1">
      <alignment horizontal="center" vertical="center"/>
    </xf>
    <xf numFmtId="43" fontId="21" fillId="0" borderId="0" xfId="75" applyFont="1" applyFill="1"/>
    <xf numFmtId="43" fontId="41" fillId="0" borderId="16" xfId="75" applyFont="1" applyFill="1" applyBorder="1" applyAlignment="1">
      <alignment vertical="center" wrapText="1"/>
    </xf>
    <xf numFmtId="168" fontId="41" fillId="0" borderId="16" xfId="75" applyNumberFormat="1" applyFont="1" applyFill="1" applyBorder="1" applyAlignment="1">
      <alignment horizontal="center" vertical="center"/>
    </xf>
    <xf numFmtId="43" fontId="21" fillId="0" borderId="0" xfId="77" applyNumberFormat="1" applyFont="1" applyFill="1" applyBorder="1"/>
    <xf numFmtId="43" fontId="23" fillId="0" borderId="16" xfId="75" applyFont="1" applyFill="1" applyBorder="1" applyAlignment="1">
      <alignment vertical="center" wrapText="1"/>
    </xf>
    <xf numFmtId="168" fontId="23" fillId="0" borderId="16" xfId="75" applyNumberFormat="1" applyFont="1" applyFill="1" applyBorder="1" applyAlignment="1">
      <alignment horizontal="left" vertical="center"/>
    </xf>
    <xf numFmtId="43" fontId="21" fillId="0" borderId="0" xfId="75" applyFont="1" applyFill="1" applyBorder="1"/>
    <xf numFmtId="168" fontId="41" fillId="0" borderId="16" xfId="75" applyNumberFormat="1" applyFont="1" applyFill="1" applyBorder="1" applyAlignment="1">
      <alignment horizontal="left" vertical="center"/>
    </xf>
    <xf numFmtId="43" fontId="15" fillId="0" borderId="0" xfId="75" applyFont="1" applyFill="1" applyBorder="1" applyAlignment="1">
      <alignment wrapText="1"/>
    </xf>
    <xf numFmtId="168" fontId="15" fillId="0" borderId="0" xfId="75" applyNumberFormat="1" applyFont="1" applyFill="1"/>
    <xf numFmtId="43" fontId="15" fillId="0" borderId="0" xfId="75" applyFont="1" applyFill="1" applyAlignment="1">
      <alignment wrapText="1"/>
    </xf>
    <xf numFmtId="168" fontId="15" fillId="0" borderId="0" xfId="75" applyNumberFormat="1" applyFont="1" applyFill="1" applyBorder="1"/>
    <xf numFmtId="0" fontId="49" fillId="0" borderId="16" xfId="0" applyFont="1" applyBorder="1" applyAlignment="1">
      <alignment horizontal="left" vertical="top" wrapText="1"/>
    </xf>
    <xf numFmtId="0" fontId="43" fillId="0" borderId="16" xfId="0" applyFont="1" applyBorder="1" applyAlignment="1">
      <alignment horizontal="left" vertical="top" wrapText="1"/>
    </xf>
    <xf numFmtId="0" fontId="23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74" fillId="0" borderId="16" xfId="0" applyFont="1" applyBorder="1" applyAlignment="1">
      <alignment horizontal="left" vertical="center" wrapText="1"/>
    </xf>
    <xf numFmtId="171" fontId="175" fillId="0" borderId="16" xfId="0" applyNumberFormat="1" applyFont="1" applyBorder="1" applyAlignment="1">
      <alignment horizontal="right" vertical="center"/>
    </xf>
    <xf numFmtId="0" fontId="175" fillId="0" borderId="0" xfId="0" applyFont="1"/>
    <xf numFmtId="0" fontId="0" fillId="0" borderId="0" xfId="0" applyAlignment="1">
      <alignment horizontal="left" vertical="top" wrapText="1"/>
    </xf>
    <xf numFmtId="166" fontId="41" fillId="0" borderId="16" xfId="15" applyNumberFormat="1" applyFont="1" applyBorder="1" applyAlignment="1">
      <alignment horizontal="right" vertical="top"/>
    </xf>
    <xf numFmtId="166" fontId="41" fillId="0" borderId="16" xfId="15" applyNumberFormat="1" applyFont="1" applyBorder="1" applyAlignment="1">
      <alignment horizontal="center" vertical="top"/>
    </xf>
    <xf numFmtId="0" fontId="43" fillId="2" borderId="16" xfId="0" applyFont="1" applyFill="1" applyBorder="1" applyAlignment="1">
      <alignment horizontal="center" vertical="top" wrapText="1"/>
    </xf>
    <xf numFmtId="0" fontId="43" fillId="2" borderId="16" xfId="0" applyFont="1" applyFill="1" applyBorder="1" applyAlignment="1">
      <alignment vertical="top" wrapText="1"/>
    </xf>
    <xf numFmtId="37" fontId="45" fillId="0" borderId="16" xfId="615" applyNumberFormat="1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/>
    </xf>
    <xf numFmtId="0" fontId="43" fillId="0" borderId="16" xfId="0" applyFont="1" applyFill="1" applyBorder="1" applyAlignment="1">
      <alignment horizontal="center" vertical="center" wrapText="1"/>
    </xf>
    <xf numFmtId="0" fontId="176" fillId="0" borderId="0" xfId="0" applyFont="1" applyFill="1" applyAlignment="1">
      <alignment horizontal="left" vertical="top" wrapText="1"/>
    </xf>
    <xf numFmtId="171" fontId="176" fillId="0" borderId="0" xfId="0" applyNumberFormat="1" applyFont="1" applyFill="1" applyAlignment="1">
      <alignment horizontal="left" vertical="top" wrapText="1"/>
    </xf>
    <xf numFmtId="43" fontId="176" fillId="0" borderId="0" xfId="0" applyNumberFormat="1" applyFont="1" applyFill="1" applyAlignment="1">
      <alignment horizontal="left" vertical="top" wrapText="1"/>
    </xf>
    <xf numFmtId="170" fontId="49" fillId="0" borderId="16" xfId="0" applyNumberFormat="1" applyFont="1" applyFill="1" applyBorder="1" applyAlignment="1">
      <alignment horizontal="center" vertical="center" wrapText="1"/>
    </xf>
    <xf numFmtId="43" fontId="11" fillId="0" borderId="0" xfId="0" applyNumberFormat="1" applyFont="1" applyFill="1"/>
    <xf numFmtId="0" fontId="12" fillId="0" borderId="16" xfId="0" applyFont="1" applyBorder="1" applyAlignment="1">
      <alignment horizontal="center" vertical="center" wrapText="1"/>
    </xf>
    <xf numFmtId="0" fontId="41" fillId="0" borderId="0" xfId="14" applyFont="1">
      <alignment horizontal="left" vertical="top" wrapText="1"/>
    </xf>
    <xf numFmtId="0" fontId="41" fillId="0" borderId="16" xfId="14" applyFont="1" applyBorder="1">
      <alignment horizontal="left" vertical="top" wrapText="1"/>
    </xf>
    <xf numFmtId="0" fontId="23" fillId="2" borderId="16" xfId="0" applyFont="1" applyFill="1" applyBorder="1" applyAlignment="1">
      <alignment horizontal="center" vertical="center"/>
    </xf>
    <xf numFmtId="0" fontId="23" fillId="2" borderId="16" xfId="0" applyFont="1" applyFill="1" applyBorder="1" applyAlignment="1">
      <alignment horizontal="center" vertical="center" wrapText="1"/>
    </xf>
    <xf numFmtId="0" fontId="49" fillId="2" borderId="16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right" vertical="center" wrapText="1"/>
    </xf>
    <xf numFmtId="0" fontId="23" fillId="2" borderId="0" xfId="0" applyFont="1" applyFill="1" applyAlignment="1">
      <alignment horizontal="center" vertical="center" wrapText="1"/>
    </xf>
    <xf numFmtId="0" fontId="41" fillId="0" borderId="16" xfId="0" applyFont="1" applyBorder="1" applyAlignment="1">
      <alignment horizontal="center" vertical="center" wrapText="1"/>
    </xf>
    <xf numFmtId="0" fontId="23" fillId="0" borderId="0" xfId="13" applyFont="1" applyFill="1" applyAlignment="1">
      <alignment horizontal="center" vertical="center" wrapText="1"/>
    </xf>
    <xf numFmtId="43" fontId="23" fillId="0" borderId="16" xfId="75" applyFont="1" applyFill="1" applyBorder="1" applyAlignment="1">
      <alignment horizontal="center" vertical="center" wrapText="1"/>
    </xf>
    <xf numFmtId="172" fontId="12" fillId="0" borderId="4" xfId="0" applyNumberFormat="1" applyFont="1" applyBorder="1" applyAlignment="1">
      <alignment horizontal="center"/>
    </xf>
    <xf numFmtId="172" fontId="12" fillId="0" borderId="5" xfId="0" applyNumberFormat="1" applyFont="1" applyBorder="1" applyAlignment="1">
      <alignment horizontal="center"/>
    </xf>
    <xf numFmtId="0" fontId="12" fillId="0" borderId="6" xfId="0" applyFont="1" applyBorder="1" applyAlignment="1">
      <alignment horizontal="center" vertical="top" wrapText="1"/>
    </xf>
    <xf numFmtId="0" fontId="12" fillId="0" borderId="19" xfId="0" applyFont="1" applyBorder="1" applyAlignment="1">
      <alignment horizontal="center" vertical="top" wrapText="1"/>
    </xf>
    <xf numFmtId="170" fontId="12" fillId="0" borderId="9" xfId="0" applyNumberFormat="1" applyFont="1" applyBorder="1" applyAlignment="1">
      <alignment horizontal="center" vertical="top" wrapText="1"/>
    </xf>
    <xf numFmtId="170" fontId="12" fillId="0" borderId="0" xfId="0" applyNumberFormat="1" applyFont="1" applyAlignment="1">
      <alignment horizontal="center" vertical="top" wrapText="1"/>
    </xf>
    <xf numFmtId="170" fontId="12" fillId="0" borderId="10" xfId="0" applyNumberFormat="1" applyFont="1" applyBorder="1" applyAlignment="1">
      <alignment horizontal="center" vertical="top" wrapText="1"/>
    </xf>
    <xf numFmtId="172" fontId="43" fillId="0" borderId="1" xfId="0" applyNumberFormat="1" applyFont="1" applyBorder="1" applyAlignment="1">
      <alignment horizontal="center" vertical="top" wrapText="1"/>
    </xf>
    <xf numFmtId="0" fontId="12" fillId="0" borderId="30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0" fontId="12" fillId="0" borderId="31" xfId="0" applyFont="1" applyBorder="1" applyAlignment="1">
      <alignment horizontal="center" vertical="top" wrapText="1"/>
    </xf>
    <xf numFmtId="168" fontId="41" fillId="0" borderId="20" xfId="8" applyNumberFormat="1" applyFont="1" applyFill="1" applyBorder="1" applyAlignment="1">
      <alignment horizontal="center" vertical="center" wrapText="1"/>
    </xf>
    <xf numFmtId="168" fontId="41" fillId="0" borderId="2" xfId="8" applyNumberFormat="1" applyFont="1" applyFill="1" applyBorder="1" applyAlignment="1">
      <alignment horizontal="center" vertical="center" wrapText="1"/>
    </xf>
    <xf numFmtId="168" fontId="41" fillId="0" borderId="3" xfId="8" applyNumberFormat="1" applyFont="1" applyFill="1" applyBorder="1" applyAlignment="1">
      <alignment horizontal="center" vertical="center" wrapText="1"/>
    </xf>
    <xf numFmtId="172" fontId="12" fillId="0" borderId="17" xfId="8" applyNumberFormat="1" applyFont="1" applyFill="1" applyBorder="1" applyAlignment="1">
      <alignment horizontal="left"/>
    </xf>
    <xf numFmtId="172" fontId="12" fillId="0" borderId="19" xfId="8" applyNumberFormat="1" applyFont="1" applyFill="1" applyBorder="1" applyAlignment="1">
      <alignment horizontal="left"/>
    </xf>
    <xf numFmtId="168" fontId="23" fillId="0" borderId="20" xfId="8" applyNumberFormat="1" applyFont="1" applyBorder="1" applyAlignment="1">
      <alignment horizontal="center" vertical="center" wrapText="1"/>
    </xf>
    <xf numFmtId="168" fontId="23" fillId="0" borderId="2" xfId="8" applyNumberFormat="1" applyFont="1" applyBorder="1" applyAlignment="1">
      <alignment horizontal="center" vertical="center" wrapText="1"/>
    </xf>
    <xf numFmtId="168" fontId="23" fillId="0" borderId="3" xfId="8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43" fillId="0" borderId="16" xfId="0" applyFont="1" applyBorder="1" applyAlignment="1">
      <alignment horizontal="center" vertical="top" wrapText="1"/>
    </xf>
    <xf numFmtId="0" fontId="43" fillId="0" borderId="20" xfId="0" applyFont="1" applyBorder="1" applyAlignment="1">
      <alignment horizontal="center" vertical="top" wrapText="1"/>
    </xf>
    <xf numFmtId="0" fontId="43" fillId="0" borderId="2" xfId="0" applyFont="1" applyBorder="1" applyAlignment="1">
      <alignment horizontal="center" vertical="top" wrapText="1"/>
    </xf>
    <xf numFmtId="0" fontId="43" fillId="0" borderId="3" xfId="0" applyFont="1" applyBorder="1" applyAlignment="1">
      <alignment horizontal="center" vertical="top" wrapText="1"/>
    </xf>
    <xf numFmtId="0" fontId="41" fillId="0" borderId="11" xfId="0" applyFont="1" applyBorder="1" applyAlignment="1">
      <alignment horizontal="center" vertical="top" wrapText="1"/>
    </xf>
    <xf numFmtId="0" fontId="41" fillId="0" borderId="12" xfId="0" applyFont="1" applyBorder="1" applyAlignment="1">
      <alignment horizontal="center" vertical="top" wrapText="1"/>
    </xf>
    <xf numFmtId="0" fontId="41" fillId="0" borderId="13" xfId="0" applyFont="1" applyBorder="1" applyAlignment="1">
      <alignment horizontal="center" vertical="top" wrapText="1"/>
    </xf>
    <xf numFmtId="168" fontId="41" fillId="0" borderId="20" xfId="8" applyNumberFormat="1" applyFont="1" applyBorder="1" applyAlignment="1">
      <alignment horizontal="center" vertical="center" wrapText="1"/>
    </xf>
    <xf numFmtId="168" fontId="41" fillId="0" borderId="2" xfId="8" applyNumberFormat="1" applyFont="1" applyBorder="1" applyAlignment="1">
      <alignment horizontal="center" vertical="center" wrapText="1"/>
    </xf>
    <xf numFmtId="168" fontId="41" fillId="0" borderId="3" xfId="8" applyNumberFormat="1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43" fillId="0" borderId="17" xfId="0" applyFont="1" applyBorder="1" applyAlignment="1">
      <alignment horizontal="center"/>
    </xf>
    <xf numFmtId="0" fontId="43" fillId="0" borderId="18" xfId="0" applyFont="1" applyBorder="1" applyAlignment="1">
      <alignment horizontal="center"/>
    </xf>
    <xf numFmtId="0" fontId="43" fillId="0" borderId="19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43" fillId="0" borderId="1" xfId="0" applyFont="1" applyBorder="1" applyAlignment="1">
      <alignment horizontal="center" vertical="top" wrapText="1"/>
    </xf>
    <xf numFmtId="170" fontId="41" fillId="0" borderId="11" xfId="0" applyNumberFormat="1" applyFont="1" applyFill="1" applyBorder="1" applyAlignment="1">
      <alignment horizontal="center" vertical="top" wrapText="1"/>
    </xf>
    <xf numFmtId="170" fontId="41" fillId="0" borderId="12" xfId="0" applyNumberFormat="1" applyFont="1" applyFill="1" applyBorder="1" applyAlignment="1">
      <alignment horizontal="center" vertical="top" wrapText="1"/>
    </xf>
    <xf numFmtId="170" fontId="41" fillId="0" borderId="13" xfId="0" applyNumberFormat="1" applyFont="1" applyFill="1" applyBorder="1" applyAlignment="1">
      <alignment horizontal="center" vertical="top" wrapText="1"/>
    </xf>
    <xf numFmtId="172" fontId="43" fillId="0" borderId="4" xfId="0" applyNumberFormat="1" applyFont="1" applyBorder="1" applyAlignment="1">
      <alignment horizontal="center"/>
    </xf>
    <xf numFmtId="172" fontId="43" fillId="0" borderId="5" xfId="0" applyNumberFormat="1" applyFont="1" applyBorder="1" applyAlignment="1">
      <alignment horizontal="center"/>
    </xf>
    <xf numFmtId="0" fontId="41" fillId="0" borderId="11" xfId="0" applyFont="1" applyFill="1" applyBorder="1" applyAlignment="1">
      <alignment horizontal="center" vertical="top" wrapText="1"/>
    </xf>
    <xf numFmtId="0" fontId="41" fillId="0" borderId="12" xfId="0" applyFont="1" applyFill="1" applyBorder="1" applyAlignment="1">
      <alignment horizontal="center" vertical="top" wrapText="1"/>
    </xf>
    <xf numFmtId="0" fontId="41" fillId="0" borderId="13" xfId="0" applyFont="1" applyFill="1" applyBorder="1" applyAlignment="1">
      <alignment horizontal="center" vertical="top" wrapText="1"/>
    </xf>
    <xf numFmtId="168" fontId="41" fillId="0" borderId="20" xfId="388" applyNumberFormat="1" applyFont="1" applyBorder="1" applyAlignment="1">
      <alignment horizontal="center" vertical="center" wrapText="1"/>
    </xf>
    <xf numFmtId="168" fontId="41" fillId="0" borderId="2" xfId="388" applyNumberFormat="1" applyFont="1" applyBorder="1" applyAlignment="1">
      <alignment horizontal="center" vertical="center" wrapText="1"/>
    </xf>
    <xf numFmtId="168" fontId="41" fillId="0" borderId="3" xfId="388" applyNumberFormat="1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top" wrapText="1"/>
    </xf>
    <xf numFmtId="168" fontId="41" fillId="62" borderId="20" xfId="8" applyNumberFormat="1" applyFont="1" applyFill="1" applyBorder="1" applyAlignment="1">
      <alignment horizontal="center" vertical="center" wrapText="1"/>
    </xf>
    <xf numFmtId="168" fontId="41" fillId="62" borderId="2" xfId="8" applyNumberFormat="1" applyFont="1" applyFill="1" applyBorder="1" applyAlignment="1">
      <alignment horizontal="center" vertical="center" wrapText="1"/>
    </xf>
    <xf numFmtId="168" fontId="41" fillId="62" borderId="3" xfId="8" applyNumberFormat="1" applyFont="1" applyFill="1" applyBorder="1" applyAlignment="1">
      <alignment horizontal="center" vertical="center" wrapText="1"/>
    </xf>
    <xf numFmtId="168" fontId="41" fillId="0" borderId="16" xfId="8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 vertical="center" wrapText="1"/>
    </xf>
    <xf numFmtId="49" fontId="23" fillId="2" borderId="20" xfId="14" applyNumberFormat="1" applyFont="1" applyFill="1" applyBorder="1" applyAlignment="1">
      <alignment horizontal="center" vertical="top" wrapText="1"/>
    </xf>
    <xf numFmtId="49" fontId="23" fillId="2" borderId="2" xfId="14" applyNumberFormat="1" applyFont="1" applyFill="1" applyBorder="1" applyAlignment="1">
      <alignment horizontal="center" vertical="top" wrapText="1"/>
    </xf>
    <xf numFmtId="0" fontId="41" fillId="2" borderId="16" xfId="14" applyFont="1" applyFill="1" applyBorder="1" applyAlignment="1">
      <alignment horizontal="center" vertical="top" wrapText="1"/>
    </xf>
    <xf numFmtId="0" fontId="43" fillId="0" borderId="16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wrapText="1"/>
    </xf>
    <xf numFmtId="0" fontId="43" fillId="0" borderId="17" xfId="0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horizontal="center" vertical="center" wrapText="1"/>
    </xf>
    <xf numFmtId="0" fontId="43" fillId="0" borderId="18" xfId="0" applyFont="1" applyFill="1" applyBorder="1" applyAlignment="1">
      <alignment horizontal="center" vertical="center" wrapText="1"/>
    </xf>
    <xf numFmtId="0" fontId="43" fillId="0" borderId="7" xfId="0" applyFont="1" applyFill="1" applyBorder="1" applyAlignment="1">
      <alignment horizontal="center" vertical="center" wrapText="1"/>
    </xf>
    <xf numFmtId="0" fontId="43" fillId="0" borderId="16" xfId="0" applyFont="1" applyFill="1" applyBorder="1" applyAlignment="1">
      <alignment horizontal="center" vertical="top" wrapText="1"/>
    </xf>
    <xf numFmtId="0" fontId="41" fillId="0" borderId="20" xfId="0" applyFont="1" applyFill="1" applyBorder="1" applyAlignment="1">
      <alignment horizontal="center" vertical="top"/>
    </xf>
    <xf numFmtId="0" fontId="41" fillId="0" borderId="2" xfId="0" applyFont="1" applyFill="1" applyBorder="1" applyAlignment="1">
      <alignment horizontal="center" vertical="top"/>
    </xf>
    <xf numFmtId="0" fontId="41" fillId="0" borderId="3" xfId="0" applyFont="1" applyFill="1" applyBorder="1" applyAlignment="1">
      <alignment horizontal="center" vertical="top"/>
    </xf>
    <xf numFmtId="0" fontId="41" fillId="2" borderId="20" xfId="14" applyFont="1" applyFill="1" applyBorder="1" applyAlignment="1">
      <alignment horizontal="center" vertical="top" wrapText="1"/>
    </xf>
    <xf numFmtId="0" fontId="41" fillId="2" borderId="2" xfId="14" applyFont="1" applyFill="1" applyBorder="1" applyAlignment="1">
      <alignment horizontal="center" vertical="top" wrapText="1"/>
    </xf>
    <xf numFmtId="0" fontId="41" fillId="2" borderId="3" xfId="14" applyFont="1" applyFill="1" applyBorder="1" applyAlignment="1">
      <alignment horizontal="center" vertical="top" wrapText="1"/>
    </xf>
    <xf numFmtId="0" fontId="23" fillId="2" borderId="20" xfId="14" applyFont="1" applyFill="1" applyBorder="1" applyAlignment="1">
      <alignment horizontal="center" vertical="top" wrapText="1"/>
    </xf>
    <xf numFmtId="0" fontId="23" fillId="2" borderId="2" xfId="14" applyFont="1" applyFill="1" applyBorder="1" applyAlignment="1">
      <alignment horizontal="center" vertical="top" wrapText="1"/>
    </xf>
    <xf numFmtId="0" fontId="43" fillId="0" borderId="3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top"/>
    </xf>
    <xf numFmtId="49" fontId="23" fillId="2" borderId="16" xfId="14" applyNumberFormat="1" applyFont="1" applyFill="1" applyBorder="1" applyAlignment="1">
      <alignment horizontal="center" vertical="top" wrapText="1"/>
    </xf>
    <xf numFmtId="0" fontId="23" fillId="2" borderId="16" xfId="14" applyFont="1" applyFill="1" applyBorder="1" applyAlignment="1">
      <alignment horizontal="center" vertical="top" wrapText="1"/>
    </xf>
    <xf numFmtId="49" fontId="23" fillId="0" borderId="16" xfId="0" applyNumberFormat="1" applyFont="1" applyBorder="1" applyAlignment="1">
      <alignment horizontal="center" vertical="top" wrapText="1"/>
    </xf>
    <xf numFmtId="0" fontId="23" fillId="0" borderId="16" xfId="0" applyFont="1" applyBorder="1" applyAlignment="1">
      <alignment horizontal="center" vertical="top" wrapText="1"/>
    </xf>
    <xf numFmtId="0" fontId="23" fillId="2" borderId="3" xfId="14" applyFont="1" applyFill="1" applyBorder="1" applyAlignment="1">
      <alignment horizontal="center" vertical="top" wrapText="1"/>
    </xf>
    <xf numFmtId="0" fontId="43" fillId="0" borderId="16" xfId="0" applyFont="1" applyFill="1" applyBorder="1" applyAlignment="1">
      <alignment horizontal="center" vertical="top"/>
    </xf>
    <xf numFmtId="49" fontId="23" fillId="2" borderId="30" xfId="14" applyNumberFormat="1" applyFont="1" applyFill="1" applyBorder="1" applyAlignment="1">
      <alignment horizontal="center" vertical="top" wrapText="1"/>
    </xf>
    <xf numFmtId="49" fontId="23" fillId="2" borderId="14" xfId="14" applyNumberFormat="1" applyFont="1" applyFill="1" applyBorder="1" applyAlignment="1">
      <alignment horizontal="center" vertical="top" wrapText="1"/>
    </xf>
    <xf numFmtId="0" fontId="12" fillId="0" borderId="20" xfId="0" applyFont="1" applyFill="1" applyBorder="1" applyAlignment="1">
      <alignment horizontal="center" vertical="top"/>
    </xf>
    <xf numFmtId="0" fontId="12" fillId="0" borderId="2" xfId="0" applyFont="1" applyFill="1" applyBorder="1" applyAlignment="1">
      <alignment horizontal="center" vertical="top"/>
    </xf>
    <xf numFmtId="0" fontId="43" fillId="0" borderId="20" xfId="0" applyFont="1" applyFill="1" applyBorder="1" applyAlignment="1">
      <alignment horizontal="center" vertical="center" wrapText="1"/>
    </xf>
    <xf numFmtId="0" fontId="41" fillId="0" borderId="16" xfId="0" applyFont="1" applyBorder="1" applyAlignment="1">
      <alignment horizontal="center" vertical="top"/>
    </xf>
    <xf numFmtId="49" fontId="23" fillId="2" borderId="3" xfId="14" applyNumberFormat="1" applyFont="1" applyFill="1" applyBorder="1" applyAlignment="1">
      <alignment horizontal="center" vertical="top" wrapText="1"/>
    </xf>
    <xf numFmtId="0" fontId="41" fillId="0" borderId="20" xfId="0" applyFont="1" applyBorder="1" applyAlignment="1">
      <alignment horizontal="center" vertical="top"/>
    </xf>
    <xf numFmtId="0" fontId="41" fillId="0" borderId="2" xfId="0" applyFont="1" applyBorder="1" applyAlignment="1">
      <alignment horizontal="center" vertical="top"/>
    </xf>
    <xf numFmtId="0" fontId="41" fillId="0" borderId="3" xfId="0" applyFont="1" applyBorder="1" applyAlignment="1">
      <alignment horizontal="center" vertical="top"/>
    </xf>
    <xf numFmtId="0" fontId="23" fillId="0" borderId="16" xfId="0" applyFont="1" applyFill="1" applyBorder="1" applyAlignment="1">
      <alignment horizontal="center" vertical="top" wrapText="1"/>
    </xf>
    <xf numFmtId="0" fontId="41" fillId="0" borderId="30" xfId="0" applyFont="1" applyFill="1" applyBorder="1" applyAlignment="1">
      <alignment horizontal="center" vertical="top" wrapText="1"/>
    </xf>
    <xf numFmtId="0" fontId="41" fillId="0" borderId="14" xfId="0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right"/>
    </xf>
    <xf numFmtId="0" fontId="23" fillId="0" borderId="0" xfId="79" applyFont="1" applyFill="1" applyAlignment="1">
      <alignment horizontal="center" vertical="center" wrapText="1"/>
    </xf>
    <xf numFmtId="168" fontId="41" fillId="0" borderId="16" xfId="81" applyNumberFormat="1" applyFont="1" applyFill="1" applyBorder="1" applyAlignment="1">
      <alignment horizontal="center" vertical="center" wrapText="1"/>
    </xf>
    <xf numFmtId="168" fontId="41" fillId="0" borderId="17" xfId="81" applyNumberFormat="1" applyFont="1" applyFill="1" applyBorder="1" applyAlignment="1">
      <alignment horizontal="center" vertical="center" wrapText="1"/>
    </xf>
    <xf numFmtId="168" fontId="41" fillId="0" borderId="18" xfId="81" applyNumberFormat="1" applyFont="1" applyFill="1" applyBorder="1" applyAlignment="1">
      <alignment horizontal="center" vertical="center" wrapText="1"/>
    </xf>
    <xf numFmtId="168" fontId="41" fillId="0" borderId="17" xfId="80" applyNumberFormat="1" applyFont="1" applyFill="1" applyBorder="1" applyAlignment="1">
      <alignment horizontal="center" vertical="center" wrapText="1"/>
    </xf>
    <xf numFmtId="168" fontId="41" fillId="0" borderId="19" xfId="80" applyNumberFormat="1" applyFont="1" applyFill="1" applyBorder="1" applyAlignment="1">
      <alignment horizontal="center" vertical="center" wrapText="1"/>
    </xf>
    <xf numFmtId="168" fontId="41" fillId="0" borderId="18" xfId="80" applyNumberFormat="1" applyFont="1" applyFill="1" applyBorder="1" applyAlignment="1">
      <alignment horizontal="center" vertical="center" wrapText="1"/>
    </xf>
    <xf numFmtId="173" fontId="58" fillId="0" borderId="10" xfId="80" applyNumberFormat="1" applyFont="1" applyFill="1" applyBorder="1" applyAlignment="1">
      <alignment horizontal="right"/>
    </xf>
    <xf numFmtId="49" fontId="41" fillId="0" borderId="16" xfId="0" applyNumberFormat="1" applyFont="1" applyFill="1" applyBorder="1" applyAlignment="1">
      <alignment horizontal="center" vertical="center" wrapText="1"/>
    </xf>
    <xf numFmtId="43" fontId="41" fillId="0" borderId="16" xfId="0" applyNumberFormat="1" applyFont="1" applyFill="1" applyBorder="1" applyAlignment="1">
      <alignment horizontal="center" vertical="center" wrapText="1"/>
    </xf>
    <xf numFmtId="168" fontId="41" fillId="0" borderId="16" xfId="0" applyNumberFormat="1" applyFont="1" applyFill="1" applyBorder="1" applyAlignment="1">
      <alignment horizontal="center" vertical="center" wrapText="1"/>
    </xf>
    <xf numFmtId="49" fontId="41" fillId="0" borderId="20" xfId="0" applyNumberFormat="1" applyFont="1" applyFill="1" applyBorder="1" applyAlignment="1">
      <alignment horizontal="center" vertical="top" shrinkToFit="1"/>
    </xf>
    <xf numFmtId="49" fontId="41" fillId="0" borderId="2" xfId="0" applyNumberFormat="1" applyFont="1" applyFill="1" applyBorder="1" applyAlignment="1">
      <alignment horizontal="center" vertical="top" shrinkToFit="1"/>
    </xf>
    <xf numFmtId="49" fontId="59" fillId="0" borderId="30" xfId="0" applyNumberFormat="1" applyFont="1" applyFill="1" applyBorder="1" applyAlignment="1">
      <alignment horizontal="center" vertical="top" wrapText="1"/>
    </xf>
    <xf numFmtId="49" fontId="59" fillId="0" borderId="14" xfId="0" applyNumberFormat="1" applyFont="1" applyFill="1" applyBorder="1" applyAlignment="1">
      <alignment horizontal="center" vertical="top" wrapText="1"/>
    </xf>
    <xf numFmtId="1" fontId="59" fillId="0" borderId="16" xfId="0" applyNumberFormat="1" applyFont="1" applyFill="1" applyBorder="1" applyAlignment="1">
      <alignment horizontal="center" vertical="top" shrinkToFit="1"/>
    </xf>
    <xf numFmtId="49" fontId="41" fillId="0" borderId="3" xfId="0" applyNumberFormat="1" applyFont="1" applyFill="1" applyBorder="1" applyAlignment="1">
      <alignment horizontal="center" vertical="top" shrinkToFit="1"/>
    </xf>
    <xf numFmtId="0" fontId="41" fillId="0" borderId="20" xfId="14" applyFont="1" applyBorder="1" applyAlignment="1">
      <alignment horizontal="center" vertical="top" wrapText="1"/>
    </xf>
    <xf numFmtId="0" fontId="41" fillId="0" borderId="2" xfId="14" applyFont="1" applyBorder="1" applyAlignment="1">
      <alignment horizontal="center" vertical="top" wrapText="1"/>
    </xf>
    <xf numFmtId="0" fontId="41" fillId="0" borderId="3" xfId="14" applyFont="1" applyBorder="1" applyAlignment="1">
      <alignment horizontal="center" vertical="top" wrapText="1"/>
    </xf>
    <xf numFmtId="0" fontId="43" fillId="0" borderId="17" xfId="0" applyFont="1" applyFill="1" applyBorder="1" applyAlignment="1">
      <alignment horizontal="center" vertical="top"/>
    </xf>
    <xf numFmtId="0" fontId="43" fillId="0" borderId="18" xfId="0" applyFont="1" applyFill="1" applyBorder="1" applyAlignment="1">
      <alignment horizontal="center" vertical="top"/>
    </xf>
    <xf numFmtId="0" fontId="41" fillId="0" borderId="17" xfId="0" applyFont="1" applyFill="1" applyBorder="1" applyAlignment="1">
      <alignment horizontal="left" vertical="top" wrapText="1"/>
    </xf>
    <xf numFmtId="0" fontId="41" fillId="0" borderId="18" xfId="0" applyFont="1" applyFill="1" applyBorder="1" applyAlignment="1">
      <alignment horizontal="left" vertical="top" wrapText="1"/>
    </xf>
    <xf numFmtId="0" fontId="41" fillId="0" borderId="16" xfId="0" applyFont="1" applyFill="1" applyBorder="1" applyAlignment="1">
      <alignment horizontal="left" vertical="top" wrapText="1"/>
    </xf>
    <xf numFmtId="0" fontId="43" fillId="0" borderId="7" xfId="0" applyFont="1" applyFill="1" applyBorder="1" applyAlignment="1">
      <alignment horizontal="center"/>
    </xf>
    <xf numFmtId="0" fontId="43" fillId="0" borderId="17" xfId="0" applyFont="1" applyFill="1" applyBorder="1" applyAlignment="1">
      <alignment horizontal="center" vertical="top" wrapText="1"/>
    </xf>
    <xf numFmtId="0" fontId="43" fillId="0" borderId="18" xfId="0" applyFont="1" applyFill="1" applyBorder="1" applyAlignment="1">
      <alignment horizontal="center" vertical="top" wrapText="1"/>
    </xf>
    <xf numFmtId="0" fontId="49" fillId="0" borderId="20" xfId="0" applyFont="1" applyBorder="1" applyAlignment="1">
      <alignment horizontal="center" vertical="top" wrapText="1"/>
    </xf>
    <xf numFmtId="0" fontId="49" fillId="0" borderId="2" xfId="0" applyFont="1" applyBorder="1" applyAlignment="1">
      <alignment horizontal="center" vertical="top" wrapText="1"/>
    </xf>
    <xf numFmtId="0" fontId="49" fillId="0" borderId="3" xfId="0" applyFont="1" applyBorder="1" applyAlignment="1">
      <alignment horizontal="center" vertical="top" wrapText="1"/>
    </xf>
    <xf numFmtId="0" fontId="43" fillId="0" borderId="20" xfId="0" applyFont="1" applyFill="1" applyBorder="1" applyAlignment="1">
      <alignment horizontal="center"/>
    </xf>
    <xf numFmtId="0" fontId="43" fillId="0" borderId="2" xfId="0" applyFont="1" applyFill="1" applyBorder="1" applyAlignment="1">
      <alignment horizontal="center"/>
    </xf>
    <xf numFmtId="0" fontId="43" fillId="0" borderId="3" xfId="0" applyFont="1" applyFill="1" applyBorder="1" applyAlignment="1">
      <alignment horizontal="center"/>
    </xf>
    <xf numFmtId="0" fontId="43" fillId="0" borderId="17" xfId="0" applyFont="1" applyFill="1" applyBorder="1" applyAlignment="1">
      <alignment horizontal="left" vertical="top" wrapText="1"/>
    </xf>
    <xf numFmtId="0" fontId="43" fillId="0" borderId="18" xfId="0" applyFont="1" applyFill="1" applyBorder="1" applyAlignment="1">
      <alignment horizontal="left" vertical="top" wrapText="1"/>
    </xf>
    <xf numFmtId="0" fontId="23" fillId="0" borderId="16" xfId="0" applyFont="1" applyBorder="1" applyAlignment="1">
      <alignment horizontal="left" vertical="top" wrapText="1"/>
    </xf>
    <xf numFmtId="0" fontId="57" fillId="0" borderId="16" xfId="0" applyFont="1" applyBorder="1" applyAlignment="1">
      <alignment horizontal="left" vertical="top" wrapText="1"/>
    </xf>
    <xf numFmtId="0" fontId="49" fillId="0" borderId="16" xfId="0" applyFont="1" applyBorder="1" applyAlignment="1">
      <alignment horizontal="left" vertical="top" wrapText="1"/>
    </xf>
    <xf numFmtId="0" fontId="43" fillId="0" borderId="16" xfId="0" applyFont="1" applyBorder="1" applyAlignment="1">
      <alignment horizontal="left" vertical="top" wrapText="1"/>
    </xf>
    <xf numFmtId="0" fontId="43" fillId="0" borderId="17" xfId="0" applyFont="1" applyBorder="1" applyAlignment="1">
      <alignment horizontal="left" vertical="top" wrapText="1"/>
    </xf>
    <xf numFmtId="0" fontId="43" fillId="0" borderId="18" xfId="0" applyFont="1" applyBorder="1" applyAlignment="1">
      <alignment horizontal="left" vertical="top" wrapText="1"/>
    </xf>
    <xf numFmtId="0" fontId="12" fillId="2" borderId="0" xfId="0" applyFont="1" applyFill="1" applyAlignment="1">
      <alignment horizontal="center"/>
    </xf>
    <xf numFmtId="0" fontId="23" fillId="2" borderId="0" xfId="0" applyFont="1" applyFill="1" applyAlignment="1">
      <alignment horizontal="left" vertical="center"/>
    </xf>
    <xf numFmtId="0" fontId="49" fillId="0" borderId="17" xfId="0" applyFont="1" applyBorder="1" applyAlignment="1">
      <alignment horizontal="left" vertical="top" wrapText="1"/>
    </xf>
    <xf numFmtId="0" fontId="49" fillId="0" borderId="18" xfId="0" applyFont="1" applyBorder="1" applyAlignment="1">
      <alignment horizontal="left" vertical="top" wrapText="1"/>
    </xf>
    <xf numFmtId="0" fontId="43" fillId="0" borderId="16" xfId="0" applyFont="1" applyFill="1" applyBorder="1" applyAlignment="1">
      <alignment horizontal="center"/>
    </xf>
    <xf numFmtId="0" fontId="41" fillId="0" borderId="17" xfId="0" applyFont="1" applyBorder="1" applyAlignment="1">
      <alignment horizontal="left" vertical="top" wrapText="1"/>
    </xf>
    <xf numFmtId="0" fontId="41" fillId="0" borderId="18" xfId="0" applyFont="1" applyBorder="1" applyAlignment="1">
      <alignment horizontal="left" vertical="top" wrapText="1"/>
    </xf>
    <xf numFmtId="0" fontId="43" fillId="0" borderId="17" xfId="0" applyFont="1" applyFill="1" applyBorder="1" applyAlignment="1">
      <alignment horizontal="left" vertical="top"/>
    </xf>
    <xf numFmtId="0" fontId="43" fillId="0" borderId="18" xfId="0" applyFont="1" applyFill="1" applyBorder="1" applyAlignment="1">
      <alignment horizontal="left" vertical="top"/>
    </xf>
    <xf numFmtId="0" fontId="41" fillId="0" borderId="17" xfId="0" applyFont="1" applyFill="1" applyBorder="1" applyAlignment="1">
      <alignment horizontal="left" vertical="center" wrapText="1"/>
    </xf>
    <xf numFmtId="0" fontId="41" fillId="0" borderId="18" xfId="0" applyFont="1" applyFill="1" applyBorder="1" applyAlignment="1">
      <alignment horizontal="left" vertical="center" wrapText="1"/>
    </xf>
    <xf numFmtId="0" fontId="43" fillId="0" borderId="17" xfId="0" applyFont="1" applyFill="1" applyBorder="1" applyAlignment="1">
      <alignment horizontal="left" wrapText="1"/>
    </xf>
    <xf numFmtId="0" fontId="43" fillId="0" borderId="18" xfId="0" applyFont="1" applyFill="1" applyBorder="1" applyAlignment="1">
      <alignment horizontal="left" wrapText="1"/>
    </xf>
    <xf numFmtId="0" fontId="12" fillId="0" borderId="0" xfId="0" applyFont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3" fillId="2" borderId="16" xfId="0" applyFont="1" applyFill="1" applyBorder="1" applyAlignment="1">
      <alignment horizontal="left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41" fillId="0" borderId="17" xfId="14" applyFont="1" applyBorder="1" applyAlignment="1">
      <alignment horizontal="center" vertical="top" wrapText="1"/>
    </xf>
    <xf numFmtId="0" fontId="41" fillId="0" borderId="19" xfId="14" applyFont="1" applyBorder="1" applyAlignment="1">
      <alignment horizontal="center" vertical="top" wrapText="1"/>
    </xf>
    <xf numFmtId="0" fontId="41" fillId="0" borderId="18" xfId="14" applyFont="1" applyBorder="1" applyAlignment="1">
      <alignment horizontal="center" vertical="top" wrapText="1"/>
    </xf>
    <xf numFmtId="0" fontId="23" fillId="35" borderId="17" xfId="0" applyFont="1" applyFill="1" applyBorder="1" applyAlignment="1">
      <alignment horizontal="center" vertical="center"/>
    </xf>
    <xf numFmtId="0" fontId="23" fillId="35" borderId="19" xfId="0" applyFont="1" applyFill="1" applyBorder="1" applyAlignment="1">
      <alignment horizontal="center" vertical="center"/>
    </xf>
    <xf numFmtId="0" fontId="23" fillId="35" borderId="18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1" fontId="45" fillId="0" borderId="2" xfId="0" applyNumberFormat="1" applyFont="1" applyFill="1" applyBorder="1" applyAlignment="1">
      <alignment horizontal="center" vertical="center"/>
    </xf>
    <xf numFmtId="0" fontId="43" fillId="0" borderId="0" xfId="0" applyFont="1" applyFill="1" applyAlignment="1">
      <alignment horizontal="right"/>
    </xf>
    <xf numFmtId="0" fontId="12" fillId="0" borderId="0" xfId="0" applyFont="1" applyAlignment="1"/>
    <xf numFmtId="0" fontId="12" fillId="0" borderId="0" xfId="0" applyFont="1" applyAlignment="1">
      <alignment horizontal="right"/>
    </xf>
    <xf numFmtId="0" fontId="12" fillId="2" borderId="0" xfId="0" applyFont="1" applyFill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171" fontId="23" fillId="2" borderId="16" xfId="27" applyNumberFormat="1" applyFont="1" applyFill="1" applyBorder="1" applyAlignment="1">
      <alignment horizontal="center" vertical="center" wrapText="1"/>
    </xf>
    <xf numFmtId="171" fontId="23" fillId="2" borderId="16" xfId="27" applyNumberFormat="1" applyFont="1" applyFill="1" applyBorder="1" applyAlignment="1">
      <alignment horizontal="center" vertical="center"/>
    </xf>
    <xf numFmtId="171" fontId="23" fillId="0" borderId="17" xfId="27" applyNumberFormat="1" applyFont="1" applyFill="1" applyBorder="1" applyAlignment="1">
      <alignment horizontal="center" vertical="center" wrapText="1"/>
    </xf>
    <xf numFmtId="171" fontId="23" fillId="0" borderId="18" xfId="27" applyNumberFormat="1" applyFont="1" applyFill="1" applyBorder="1" applyAlignment="1">
      <alignment horizontal="center" vertical="center" wrapText="1"/>
    </xf>
    <xf numFmtId="171" fontId="23" fillId="2" borderId="20" xfId="27" applyNumberFormat="1" applyFont="1" applyFill="1" applyBorder="1" applyAlignment="1">
      <alignment horizontal="center" vertical="center" wrapText="1"/>
    </xf>
    <xf numFmtId="171" fontId="23" fillId="2" borderId="3" xfId="27" applyNumberFormat="1" applyFont="1" applyFill="1" applyBorder="1" applyAlignment="1">
      <alignment horizontal="center" vertical="center" wrapText="1"/>
    </xf>
    <xf numFmtId="171" fontId="23" fillId="2" borderId="16" xfId="27" applyNumberFormat="1" applyFont="1" applyFill="1" applyBorder="1" applyAlignment="1">
      <alignment horizontal="left" vertical="center" wrapText="1"/>
    </xf>
    <xf numFmtId="171" fontId="23" fillId="2" borderId="17" xfId="0" applyNumberFormat="1" applyFont="1" applyFill="1" applyBorder="1" applyAlignment="1">
      <alignment horizontal="center" vertical="center" wrapText="1"/>
    </xf>
    <xf numFmtId="171" fontId="23" fillId="2" borderId="19" xfId="0" applyNumberFormat="1" applyFont="1" applyFill="1" applyBorder="1" applyAlignment="1">
      <alignment horizontal="center" vertical="center" wrapText="1"/>
    </xf>
    <xf numFmtId="171" fontId="23" fillId="2" borderId="18" xfId="0" applyNumberFormat="1" applyFont="1" applyFill="1" applyBorder="1" applyAlignment="1">
      <alignment horizontal="center" vertical="center" wrapText="1"/>
    </xf>
    <xf numFmtId="0" fontId="12" fillId="36" borderId="17" xfId="0" applyFont="1" applyFill="1" applyBorder="1" applyAlignment="1">
      <alignment horizontal="left" vertical="center"/>
    </xf>
    <xf numFmtId="0" fontId="12" fillId="36" borderId="19" xfId="0" applyFont="1" applyFill="1" applyBorder="1" applyAlignment="1">
      <alignment horizontal="left" vertical="center"/>
    </xf>
    <xf numFmtId="0" fontId="12" fillId="36" borderId="18" xfId="0" applyFont="1" applyFill="1" applyBorder="1" applyAlignment="1">
      <alignment horizontal="left" vertical="center"/>
    </xf>
    <xf numFmtId="0" fontId="41" fillId="0" borderId="17" xfId="73" applyFont="1" applyBorder="1" applyAlignment="1">
      <alignment horizontal="center" vertical="center" wrapText="1"/>
    </xf>
    <xf numFmtId="0" fontId="41" fillId="0" borderId="19" xfId="73" applyFont="1" applyBorder="1" applyAlignment="1">
      <alignment horizontal="center" vertical="center" wrapText="1"/>
    </xf>
    <xf numFmtId="0" fontId="43" fillId="36" borderId="16" xfId="0" applyFont="1" applyFill="1" applyBorder="1" applyAlignment="1">
      <alignment horizontal="center" vertical="center" wrapText="1"/>
    </xf>
    <xf numFmtId="0" fontId="43" fillId="36" borderId="17" xfId="0" applyFont="1" applyFill="1" applyBorder="1" applyAlignment="1">
      <alignment horizontal="left" vertical="center" wrapText="1"/>
    </xf>
    <xf numFmtId="0" fontId="43" fillId="36" borderId="19" xfId="0" applyFont="1" applyFill="1" applyBorder="1" applyAlignment="1">
      <alignment horizontal="left" vertical="center" wrapText="1"/>
    </xf>
    <xf numFmtId="0" fontId="43" fillId="36" borderId="16" xfId="0" applyFont="1" applyFill="1" applyBorder="1" applyAlignment="1">
      <alignment horizontal="left" vertical="center" wrapText="1"/>
    </xf>
    <xf numFmtId="0" fontId="12" fillId="36" borderId="17" xfId="0" applyFont="1" applyFill="1" applyBorder="1" applyAlignment="1">
      <alignment horizontal="left" vertical="center" wrapText="1"/>
    </xf>
    <xf numFmtId="0" fontId="12" fillId="36" borderId="19" xfId="0" applyFont="1" applyFill="1" applyBorder="1" applyAlignment="1">
      <alignment horizontal="left" vertical="center" wrapText="1"/>
    </xf>
    <xf numFmtId="0" fontId="12" fillId="36" borderId="52" xfId="0" applyFont="1" applyFill="1" applyBorder="1" applyAlignment="1">
      <alignment horizontal="left" vertical="center" wrapText="1"/>
    </xf>
    <xf numFmtId="0" fontId="43" fillId="36" borderId="18" xfId="0" applyFont="1" applyFill="1" applyBorder="1" applyAlignment="1">
      <alignment horizontal="left" vertical="center" wrapText="1"/>
    </xf>
    <xf numFmtId="0" fontId="12" fillId="36" borderId="13" xfId="0" applyFont="1" applyFill="1" applyBorder="1" applyAlignment="1">
      <alignment horizontal="center" vertical="center" wrapText="1"/>
    </xf>
    <xf numFmtId="0" fontId="12" fillId="36" borderId="37" xfId="0" applyFont="1" applyFill="1" applyBorder="1" applyAlignment="1">
      <alignment horizontal="center" vertical="center" wrapText="1"/>
    </xf>
    <xf numFmtId="0" fontId="12" fillId="36" borderId="38" xfId="0" applyFont="1" applyFill="1" applyBorder="1" applyAlignment="1">
      <alignment horizontal="center" vertical="center" wrapText="1"/>
    </xf>
  </cellXfs>
  <cellStyles count="846">
    <cellStyle name="20% - Accent1 2" xfId="31" xr:uid="{00000000-0005-0000-0000-000000000000}"/>
    <cellStyle name="20% - Accent1 2 2" xfId="89" xr:uid="{00000000-0005-0000-0000-000001000000}"/>
    <cellStyle name="20% - Accent1 2 2 2" xfId="90" xr:uid="{00000000-0005-0000-0000-000002000000}"/>
    <cellStyle name="20% - Accent1 2 3" xfId="91" xr:uid="{00000000-0005-0000-0000-000003000000}"/>
    <cellStyle name="20% - Accent1 2 4" xfId="92" xr:uid="{00000000-0005-0000-0000-000004000000}"/>
    <cellStyle name="20% - Accent1 2 5" xfId="88" xr:uid="{00000000-0005-0000-0000-000005000000}"/>
    <cellStyle name="20% - Accent1 3" xfId="93" xr:uid="{00000000-0005-0000-0000-000006000000}"/>
    <cellStyle name="20% - Accent1 3 2" xfId="94" xr:uid="{00000000-0005-0000-0000-000007000000}"/>
    <cellStyle name="20% - Accent1 3 3" xfId="95" xr:uid="{00000000-0005-0000-0000-000008000000}"/>
    <cellStyle name="20% - Accent1 4" xfId="96" xr:uid="{00000000-0005-0000-0000-000009000000}"/>
    <cellStyle name="20% - Accent1 4 2" xfId="97" xr:uid="{00000000-0005-0000-0000-00000A000000}"/>
    <cellStyle name="20% - Accent1 4 3" xfId="98" xr:uid="{00000000-0005-0000-0000-00000B000000}"/>
    <cellStyle name="20% - Accent1 5" xfId="99" xr:uid="{00000000-0005-0000-0000-00000C000000}"/>
    <cellStyle name="20% - Accent1 5 2" xfId="100" xr:uid="{00000000-0005-0000-0000-00000D000000}"/>
    <cellStyle name="20% - Accent1 6" xfId="101" xr:uid="{00000000-0005-0000-0000-00000E000000}"/>
    <cellStyle name="20% - Accent1 6 2" xfId="102" xr:uid="{00000000-0005-0000-0000-00000F000000}"/>
    <cellStyle name="20% - Accent1 7" xfId="103" xr:uid="{00000000-0005-0000-0000-000010000000}"/>
    <cellStyle name="20% - Accent1 7 2" xfId="104" xr:uid="{00000000-0005-0000-0000-000011000000}"/>
    <cellStyle name="20% - Accent1 8" xfId="105" xr:uid="{00000000-0005-0000-0000-000012000000}"/>
    <cellStyle name="20% - Accent1 9" xfId="106" xr:uid="{00000000-0005-0000-0000-000013000000}"/>
    <cellStyle name="20% - Accent2 2" xfId="32" xr:uid="{00000000-0005-0000-0000-000014000000}"/>
    <cellStyle name="20% - Accent2 2 2" xfId="108" xr:uid="{00000000-0005-0000-0000-000015000000}"/>
    <cellStyle name="20% - Accent2 2 2 2" xfId="109" xr:uid="{00000000-0005-0000-0000-000016000000}"/>
    <cellStyle name="20% - Accent2 2 3" xfId="110" xr:uid="{00000000-0005-0000-0000-000017000000}"/>
    <cellStyle name="20% - Accent2 2 4" xfId="111" xr:uid="{00000000-0005-0000-0000-000018000000}"/>
    <cellStyle name="20% - Accent2 2 5" xfId="107" xr:uid="{00000000-0005-0000-0000-000019000000}"/>
    <cellStyle name="20% - Accent2 3" xfId="112" xr:uid="{00000000-0005-0000-0000-00001A000000}"/>
    <cellStyle name="20% - Accent2 3 2" xfId="113" xr:uid="{00000000-0005-0000-0000-00001B000000}"/>
    <cellStyle name="20% - Accent2 3 3" xfId="114" xr:uid="{00000000-0005-0000-0000-00001C000000}"/>
    <cellStyle name="20% - Accent2 4" xfId="115" xr:uid="{00000000-0005-0000-0000-00001D000000}"/>
    <cellStyle name="20% - Accent2 4 2" xfId="116" xr:uid="{00000000-0005-0000-0000-00001E000000}"/>
    <cellStyle name="20% - Accent2 4 3" xfId="117" xr:uid="{00000000-0005-0000-0000-00001F000000}"/>
    <cellStyle name="20% - Accent2 5" xfId="118" xr:uid="{00000000-0005-0000-0000-000020000000}"/>
    <cellStyle name="20% - Accent2 5 2" xfId="119" xr:uid="{00000000-0005-0000-0000-000021000000}"/>
    <cellStyle name="20% - Accent2 6" xfId="120" xr:uid="{00000000-0005-0000-0000-000022000000}"/>
    <cellStyle name="20% - Accent2 6 2" xfId="121" xr:uid="{00000000-0005-0000-0000-000023000000}"/>
    <cellStyle name="20% - Accent2 7" xfId="122" xr:uid="{00000000-0005-0000-0000-000024000000}"/>
    <cellStyle name="20% - Accent2 7 2" xfId="123" xr:uid="{00000000-0005-0000-0000-000025000000}"/>
    <cellStyle name="20% - Accent2 8" xfId="124" xr:uid="{00000000-0005-0000-0000-000026000000}"/>
    <cellStyle name="20% - Accent2 9" xfId="125" xr:uid="{00000000-0005-0000-0000-000027000000}"/>
    <cellStyle name="20% - Accent3 2" xfId="33" xr:uid="{00000000-0005-0000-0000-000028000000}"/>
    <cellStyle name="20% - Accent3 2 2" xfId="127" xr:uid="{00000000-0005-0000-0000-000029000000}"/>
    <cellStyle name="20% - Accent3 2 2 2" xfId="128" xr:uid="{00000000-0005-0000-0000-00002A000000}"/>
    <cellStyle name="20% - Accent3 2 3" xfId="129" xr:uid="{00000000-0005-0000-0000-00002B000000}"/>
    <cellStyle name="20% - Accent3 2 4" xfId="130" xr:uid="{00000000-0005-0000-0000-00002C000000}"/>
    <cellStyle name="20% - Accent3 2 5" xfId="126" xr:uid="{00000000-0005-0000-0000-00002D000000}"/>
    <cellStyle name="20% - Accent3 3" xfId="131" xr:uid="{00000000-0005-0000-0000-00002E000000}"/>
    <cellStyle name="20% - Accent3 3 2" xfId="132" xr:uid="{00000000-0005-0000-0000-00002F000000}"/>
    <cellStyle name="20% - Accent3 3 3" xfId="133" xr:uid="{00000000-0005-0000-0000-000030000000}"/>
    <cellStyle name="20% - Accent3 4" xfId="134" xr:uid="{00000000-0005-0000-0000-000031000000}"/>
    <cellStyle name="20% - Accent3 4 2" xfId="135" xr:uid="{00000000-0005-0000-0000-000032000000}"/>
    <cellStyle name="20% - Accent3 4 3" xfId="136" xr:uid="{00000000-0005-0000-0000-000033000000}"/>
    <cellStyle name="20% - Accent3 5" xfId="137" xr:uid="{00000000-0005-0000-0000-000034000000}"/>
    <cellStyle name="20% - Accent3 5 2" xfId="138" xr:uid="{00000000-0005-0000-0000-000035000000}"/>
    <cellStyle name="20% - Accent3 6" xfId="139" xr:uid="{00000000-0005-0000-0000-000036000000}"/>
    <cellStyle name="20% - Accent3 6 2" xfId="140" xr:uid="{00000000-0005-0000-0000-000037000000}"/>
    <cellStyle name="20% - Accent3 7" xfId="141" xr:uid="{00000000-0005-0000-0000-000038000000}"/>
    <cellStyle name="20% - Accent3 7 2" xfId="142" xr:uid="{00000000-0005-0000-0000-000039000000}"/>
    <cellStyle name="20% - Accent3 8" xfId="143" xr:uid="{00000000-0005-0000-0000-00003A000000}"/>
    <cellStyle name="20% - Accent3 9" xfId="144" xr:uid="{00000000-0005-0000-0000-00003B000000}"/>
    <cellStyle name="20% - Accent4 2" xfId="34" xr:uid="{00000000-0005-0000-0000-00003C000000}"/>
    <cellStyle name="20% - Accent4 2 2" xfId="146" xr:uid="{00000000-0005-0000-0000-00003D000000}"/>
    <cellStyle name="20% - Accent4 2 2 2" xfId="147" xr:uid="{00000000-0005-0000-0000-00003E000000}"/>
    <cellStyle name="20% - Accent4 2 3" xfId="148" xr:uid="{00000000-0005-0000-0000-00003F000000}"/>
    <cellStyle name="20% - Accent4 2 4" xfId="149" xr:uid="{00000000-0005-0000-0000-000040000000}"/>
    <cellStyle name="20% - Accent4 2 5" xfId="145" xr:uid="{00000000-0005-0000-0000-000041000000}"/>
    <cellStyle name="20% - Accent4 3" xfId="150" xr:uid="{00000000-0005-0000-0000-000042000000}"/>
    <cellStyle name="20% - Accent4 3 2" xfId="151" xr:uid="{00000000-0005-0000-0000-000043000000}"/>
    <cellStyle name="20% - Accent4 3 3" xfId="152" xr:uid="{00000000-0005-0000-0000-000044000000}"/>
    <cellStyle name="20% - Accent4 4" xfId="153" xr:uid="{00000000-0005-0000-0000-000045000000}"/>
    <cellStyle name="20% - Accent4 4 2" xfId="154" xr:uid="{00000000-0005-0000-0000-000046000000}"/>
    <cellStyle name="20% - Accent4 4 3" xfId="155" xr:uid="{00000000-0005-0000-0000-000047000000}"/>
    <cellStyle name="20% - Accent4 5" xfId="156" xr:uid="{00000000-0005-0000-0000-000048000000}"/>
    <cellStyle name="20% - Accent4 5 2" xfId="157" xr:uid="{00000000-0005-0000-0000-000049000000}"/>
    <cellStyle name="20% - Accent4 6" xfId="158" xr:uid="{00000000-0005-0000-0000-00004A000000}"/>
    <cellStyle name="20% - Accent4 6 2" xfId="159" xr:uid="{00000000-0005-0000-0000-00004B000000}"/>
    <cellStyle name="20% - Accent4 7" xfId="160" xr:uid="{00000000-0005-0000-0000-00004C000000}"/>
    <cellStyle name="20% - Accent4 7 2" xfId="161" xr:uid="{00000000-0005-0000-0000-00004D000000}"/>
    <cellStyle name="20% - Accent4 8" xfId="162" xr:uid="{00000000-0005-0000-0000-00004E000000}"/>
    <cellStyle name="20% - Accent4 9" xfId="163" xr:uid="{00000000-0005-0000-0000-00004F000000}"/>
    <cellStyle name="20% - Accent5 2" xfId="35" xr:uid="{00000000-0005-0000-0000-000050000000}"/>
    <cellStyle name="20% - Accent5 2 2" xfId="165" xr:uid="{00000000-0005-0000-0000-000051000000}"/>
    <cellStyle name="20% - Accent5 2 3" xfId="166" xr:uid="{00000000-0005-0000-0000-000052000000}"/>
    <cellStyle name="20% - Accent5 2 4" xfId="164" xr:uid="{00000000-0005-0000-0000-000053000000}"/>
    <cellStyle name="20% - Accent5 3" xfId="167" xr:uid="{00000000-0005-0000-0000-000054000000}"/>
    <cellStyle name="20% - Accent5 3 2" xfId="168" xr:uid="{00000000-0005-0000-0000-000055000000}"/>
    <cellStyle name="20% - Accent5 4" xfId="169" xr:uid="{00000000-0005-0000-0000-000056000000}"/>
    <cellStyle name="20% - Accent5 5" xfId="170" xr:uid="{00000000-0005-0000-0000-000057000000}"/>
    <cellStyle name="20% - Accent6 2" xfId="36" xr:uid="{00000000-0005-0000-0000-000058000000}"/>
    <cellStyle name="20% - Accent6 2 2" xfId="172" xr:uid="{00000000-0005-0000-0000-000059000000}"/>
    <cellStyle name="20% - Accent6 2 3" xfId="173" xr:uid="{00000000-0005-0000-0000-00005A000000}"/>
    <cellStyle name="20% - Accent6 2 4" xfId="171" xr:uid="{00000000-0005-0000-0000-00005B000000}"/>
    <cellStyle name="20% - Accent6 3" xfId="174" xr:uid="{00000000-0005-0000-0000-00005C000000}"/>
    <cellStyle name="20% - Accent6 3 2" xfId="175" xr:uid="{00000000-0005-0000-0000-00005D000000}"/>
    <cellStyle name="20% - Accent6 4" xfId="176" xr:uid="{00000000-0005-0000-0000-00005E000000}"/>
    <cellStyle name="20% - Accent6 5" xfId="177" xr:uid="{00000000-0005-0000-0000-00005F000000}"/>
    <cellStyle name="20% - Акцент1" xfId="178" xr:uid="{00000000-0005-0000-0000-000060000000}"/>
    <cellStyle name="20% - Акцент1 2" xfId="179" xr:uid="{00000000-0005-0000-0000-000061000000}"/>
    <cellStyle name="20% — акцент1 2" xfId="180" xr:uid="{00000000-0005-0000-0000-000062000000}"/>
    <cellStyle name="20% — акцент1 2 2" xfId="181" xr:uid="{00000000-0005-0000-0000-000063000000}"/>
    <cellStyle name="20% - Акцент2" xfId="182" xr:uid="{00000000-0005-0000-0000-000064000000}"/>
    <cellStyle name="20% - Акцент2 2" xfId="183" xr:uid="{00000000-0005-0000-0000-000065000000}"/>
    <cellStyle name="20% — акцент2 2" xfId="184" xr:uid="{00000000-0005-0000-0000-000066000000}"/>
    <cellStyle name="20% — акцент2 2 2" xfId="185" xr:uid="{00000000-0005-0000-0000-000067000000}"/>
    <cellStyle name="20% - Акцент3" xfId="186" xr:uid="{00000000-0005-0000-0000-000068000000}"/>
    <cellStyle name="20% - Акцент3 2" xfId="187" xr:uid="{00000000-0005-0000-0000-000069000000}"/>
    <cellStyle name="20% — акцент3 2" xfId="188" xr:uid="{00000000-0005-0000-0000-00006A000000}"/>
    <cellStyle name="20% — акцент3 2 2" xfId="189" xr:uid="{00000000-0005-0000-0000-00006B000000}"/>
    <cellStyle name="20% - Акцент4" xfId="190" xr:uid="{00000000-0005-0000-0000-00006C000000}"/>
    <cellStyle name="20% - Акцент4 2" xfId="191" xr:uid="{00000000-0005-0000-0000-00006D000000}"/>
    <cellStyle name="20% — акцент4 2" xfId="192" xr:uid="{00000000-0005-0000-0000-00006E000000}"/>
    <cellStyle name="20% — акцент4 2 2" xfId="193" xr:uid="{00000000-0005-0000-0000-00006F000000}"/>
    <cellStyle name="20% - Акцент5" xfId="194" xr:uid="{00000000-0005-0000-0000-000070000000}"/>
    <cellStyle name="20% - Акцент5 2" xfId="195" xr:uid="{00000000-0005-0000-0000-000071000000}"/>
    <cellStyle name="20% — акцент5 2" xfId="196" xr:uid="{00000000-0005-0000-0000-000072000000}"/>
    <cellStyle name="20% — акцент5 2 2" xfId="197" xr:uid="{00000000-0005-0000-0000-000073000000}"/>
    <cellStyle name="20% - Акцент6" xfId="198" xr:uid="{00000000-0005-0000-0000-000074000000}"/>
    <cellStyle name="20% - Акцент6 2" xfId="199" xr:uid="{00000000-0005-0000-0000-000075000000}"/>
    <cellStyle name="20% — акцент6 2" xfId="200" xr:uid="{00000000-0005-0000-0000-000076000000}"/>
    <cellStyle name="20% — акцент6 2 2" xfId="201" xr:uid="{00000000-0005-0000-0000-000077000000}"/>
    <cellStyle name="40% - Accent1 2" xfId="37" xr:uid="{00000000-0005-0000-0000-000078000000}"/>
    <cellStyle name="40% - Accent1 2 2" xfId="203" xr:uid="{00000000-0005-0000-0000-000079000000}"/>
    <cellStyle name="40% - Accent1 2 3" xfId="204" xr:uid="{00000000-0005-0000-0000-00007A000000}"/>
    <cellStyle name="40% - Accent1 2 4" xfId="202" xr:uid="{00000000-0005-0000-0000-00007B000000}"/>
    <cellStyle name="40% - Accent1 3" xfId="205" xr:uid="{00000000-0005-0000-0000-00007C000000}"/>
    <cellStyle name="40% - Accent1 3 2" xfId="206" xr:uid="{00000000-0005-0000-0000-00007D000000}"/>
    <cellStyle name="40% - Accent1 4" xfId="207" xr:uid="{00000000-0005-0000-0000-00007E000000}"/>
    <cellStyle name="40% - Accent1 5" xfId="208" xr:uid="{00000000-0005-0000-0000-00007F000000}"/>
    <cellStyle name="40% - Accent2 2" xfId="38" xr:uid="{00000000-0005-0000-0000-000080000000}"/>
    <cellStyle name="40% - Accent2 2 2" xfId="210" xr:uid="{00000000-0005-0000-0000-000081000000}"/>
    <cellStyle name="40% - Accent2 2 3" xfId="211" xr:uid="{00000000-0005-0000-0000-000082000000}"/>
    <cellStyle name="40% - Accent2 2 4" xfId="209" xr:uid="{00000000-0005-0000-0000-000083000000}"/>
    <cellStyle name="40% - Accent2 3" xfId="212" xr:uid="{00000000-0005-0000-0000-000084000000}"/>
    <cellStyle name="40% - Accent2 3 2" xfId="213" xr:uid="{00000000-0005-0000-0000-000085000000}"/>
    <cellStyle name="40% - Accent2 4" xfId="214" xr:uid="{00000000-0005-0000-0000-000086000000}"/>
    <cellStyle name="40% - Accent2 5" xfId="215" xr:uid="{00000000-0005-0000-0000-000087000000}"/>
    <cellStyle name="40% - Accent3 2" xfId="39" xr:uid="{00000000-0005-0000-0000-000088000000}"/>
    <cellStyle name="40% - Accent3 2 2" xfId="217" xr:uid="{00000000-0005-0000-0000-000089000000}"/>
    <cellStyle name="40% - Accent3 2 2 2" xfId="218" xr:uid="{00000000-0005-0000-0000-00008A000000}"/>
    <cellStyle name="40% - Accent3 2 3" xfId="219" xr:uid="{00000000-0005-0000-0000-00008B000000}"/>
    <cellStyle name="40% - Accent3 2 4" xfId="220" xr:uid="{00000000-0005-0000-0000-00008C000000}"/>
    <cellStyle name="40% - Accent3 2 5" xfId="216" xr:uid="{00000000-0005-0000-0000-00008D000000}"/>
    <cellStyle name="40% - Accent3 3" xfId="221" xr:uid="{00000000-0005-0000-0000-00008E000000}"/>
    <cellStyle name="40% - Accent3 3 2" xfId="222" xr:uid="{00000000-0005-0000-0000-00008F000000}"/>
    <cellStyle name="40% - Accent3 3 3" xfId="223" xr:uid="{00000000-0005-0000-0000-000090000000}"/>
    <cellStyle name="40% - Accent3 4" xfId="224" xr:uid="{00000000-0005-0000-0000-000091000000}"/>
    <cellStyle name="40% - Accent3 4 2" xfId="225" xr:uid="{00000000-0005-0000-0000-000092000000}"/>
    <cellStyle name="40% - Accent3 4 3" xfId="226" xr:uid="{00000000-0005-0000-0000-000093000000}"/>
    <cellStyle name="40% - Accent3 5" xfId="227" xr:uid="{00000000-0005-0000-0000-000094000000}"/>
    <cellStyle name="40% - Accent3 5 2" xfId="228" xr:uid="{00000000-0005-0000-0000-000095000000}"/>
    <cellStyle name="40% - Accent3 6" xfId="229" xr:uid="{00000000-0005-0000-0000-000096000000}"/>
    <cellStyle name="40% - Accent3 6 2" xfId="230" xr:uid="{00000000-0005-0000-0000-000097000000}"/>
    <cellStyle name="40% - Accent3 7" xfId="231" xr:uid="{00000000-0005-0000-0000-000098000000}"/>
    <cellStyle name="40% - Accent3 7 2" xfId="232" xr:uid="{00000000-0005-0000-0000-000099000000}"/>
    <cellStyle name="40% - Accent3 8" xfId="233" xr:uid="{00000000-0005-0000-0000-00009A000000}"/>
    <cellStyle name="40% - Accent3 9" xfId="234" xr:uid="{00000000-0005-0000-0000-00009B000000}"/>
    <cellStyle name="40% - Accent4 2" xfId="40" xr:uid="{00000000-0005-0000-0000-00009C000000}"/>
    <cellStyle name="40% - Accent4 2 2" xfId="236" xr:uid="{00000000-0005-0000-0000-00009D000000}"/>
    <cellStyle name="40% - Accent4 2 3" xfId="237" xr:uid="{00000000-0005-0000-0000-00009E000000}"/>
    <cellStyle name="40% - Accent4 2 4" xfId="235" xr:uid="{00000000-0005-0000-0000-00009F000000}"/>
    <cellStyle name="40% - Accent4 3" xfId="238" xr:uid="{00000000-0005-0000-0000-0000A0000000}"/>
    <cellStyle name="40% - Accent4 3 2" xfId="239" xr:uid="{00000000-0005-0000-0000-0000A1000000}"/>
    <cellStyle name="40% - Accent4 4" xfId="240" xr:uid="{00000000-0005-0000-0000-0000A2000000}"/>
    <cellStyle name="40% - Accent4 5" xfId="241" xr:uid="{00000000-0005-0000-0000-0000A3000000}"/>
    <cellStyle name="40% - Accent5 2" xfId="41" xr:uid="{00000000-0005-0000-0000-0000A4000000}"/>
    <cellStyle name="40% - Accent5 2 2" xfId="243" xr:uid="{00000000-0005-0000-0000-0000A5000000}"/>
    <cellStyle name="40% - Accent5 2 3" xfId="244" xr:uid="{00000000-0005-0000-0000-0000A6000000}"/>
    <cellStyle name="40% - Accent5 2 4" xfId="242" xr:uid="{00000000-0005-0000-0000-0000A7000000}"/>
    <cellStyle name="40% - Accent5 3" xfId="245" xr:uid="{00000000-0005-0000-0000-0000A8000000}"/>
    <cellStyle name="40% - Accent5 3 2" xfId="246" xr:uid="{00000000-0005-0000-0000-0000A9000000}"/>
    <cellStyle name="40% - Accent5 4" xfId="247" xr:uid="{00000000-0005-0000-0000-0000AA000000}"/>
    <cellStyle name="40% - Accent5 5" xfId="248" xr:uid="{00000000-0005-0000-0000-0000AB000000}"/>
    <cellStyle name="40% - Accent6 2" xfId="42" xr:uid="{00000000-0005-0000-0000-0000AC000000}"/>
    <cellStyle name="40% - Accent6 2 2" xfId="250" xr:uid="{00000000-0005-0000-0000-0000AD000000}"/>
    <cellStyle name="40% - Accent6 2 3" xfId="251" xr:uid="{00000000-0005-0000-0000-0000AE000000}"/>
    <cellStyle name="40% - Accent6 2 4" xfId="249" xr:uid="{00000000-0005-0000-0000-0000AF000000}"/>
    <cellStyle name="40% - Accent6 3" xfId="252" xr:uid="{00000000-0005-0000-0000-0000B0000000}"/>
    <cellStyle name="40% - Accent6 3 2" xfId="253" xr:uid="{00000000-0005-0000-0000-0000B1000000}"/>
    <cellStyle name="40% - Accent6 4" xfId="254" xr:uid="{00000000-0005-0000-0000-0000B2000000}"/>
    <cellStyle name="40% - Accent6 5" xfId="255" xr:uid="{00000000-0005-0000-0000-0000B3000000}"/>
    <cellStyle name="40% - Акцент1" xfId="256" xr:uid="{00000000-0005-0000-0000-0000B4000000}"/>
    <cellStyle name="40% - Акцент1 2" xfId="257" xr:uid="{00000000-0005-0000-0000-0000B5000000}"/>
    <cellStyle name="40% — акцент1 2" xfId="258" xr:uid="{00000000-0005-0000-0000-0000B6000000}"/>
    <cellStyle name="40% — акцент1 2 2" xfId="259" xr:uid="{00000000-0005-0000-0000-0000B7000000}"/>
    <cellStyle name="40% - Акцент2" xfId="260" xr:uid="{00000000-0005-0000-0000-0000B8000000}"/>
    <cellStyle name="40% - Акцент2 2" xfId="261" xr:uid="{00000000-0005-0000-0000-0000B9000000}"/>
    <cellStyle name="40% — акцент2 2" xfId="262" xr:uid="{00000000-0005-0000-0000-0000BA000000}"/>
    <cellStyle name="40% — акцент2 2 2" xfId="263" xr:uid="{00000000-0005-0000-0000-0000BB000000}"/>
    <cellStyle name="40% - Акцент3" xfId="264" xr:uid="{00000000-0005-0000-0000-0000BC000000}"/>
    <cellStyle name="40% - Акцент3 2" xfId="265" xr:uid="{00000000-0005-0000-0000-0000BD000000}"/>
    <cellStyle name="40% — акцент3 2" xfId="266" xr:uid="{00000000-0005-0000-0000-0000BE000000}"/>
    <cellStyle name="40% — акцент3 2 2" xfId="267" xr:uid="{00000000-0005-0000-0000-0000BF000000}"/>
    <cellStyle name="40% - Акцент4" xfId="268" xr:uid="{00000000-0005-0000-0000-0000C0000000}"/>
    <cellStyle name="40% - Акцент4 2" xfId="269" xr:uid="{00000000-0005-0000-0000-0000C1000000}"/>
    <cellStyle name="40% — акцент4 2" xfId="270" xr:uid="{00000000-0005-0000-0000-0000C2000000}"/>
    <cellStyle name="40% — акцент4 2 2" xfId="271" xr:uid="{00000000-0005-0000-0000-0000C3000000}"/>
    <cellStyle name="40% - Акцент5" xfId="272" xr:uid="{00000000-0005-0000-0000-0000C4000000}"/>
    <cellStyle name="40% - Акцент5 2" xfId="273" xr:uid="{00000000-0005-0000-0000-0000C5000000}"/>
    <cellStyle name="40% — акцент5 2" xfId="274" xr:uid="{00000000-0005-0000-0000-0000C6000000}"/>
    <cellStyle name="40% — акцент5 2 2" xfId="275" xr:uid="{00000000-0005-0000-0000-0000C7000000}"/>
    <cellStyle name="40% - Акцент6" xfId="276" xr:uid="{00000000-0005-0000-0000-0000C8000000}"/>
    <cellStyle name="40% - Акцент6 2" xfId="277" xr:uid="{00000000-0005-0000-0000-0000C9000000}"/>
    <cellStyle name="40% — акцент6 2" xfId="278" xr:uid="{00000000-0005-0000-0000-0000CA000000}"/>
    <cellStyle name="40% — акцент6 2 2" xfId="279" xr:uid="{00000000-0005-0000-0000-0000CB000000}"/>
    <cellStyle name="60% - Accent1 2" xfId="43" xr:uid="{00000000-0005-0000-0000-0000CC000000}"/>
    <cellStyle name="60% - Accent1 2 2" xfId="281" xr:uid="{00000000-0005-0000-0000-0000CD000000}"/>
    <cellStyle name="60% - Accent1 2 3" xfId="280" xr:uid="{00000000-0005-0000-0000-0000CE000000}"/>
    <cellStyle name="60% - Accent1 3" xfId="282" xr:uid="{00000000-0005-0000-0000-0000CF000000}"/>
    <cellStyle name="60% - Accent1 3 2" xfId="283" xr:uid="{00000000-0005-0000-0000-0000D0000000}"/>
    <cellStyle name="60% - Accent1 4" xfId="284" xr:uid="{00000000-0005-0000-0000-0000D1000000}"/>
    <cellStyle name="60% - Accent2 2" xfId="44" xr:uid="{00000000-0005-0000-0000-0000D2000000}"/>
    <cellStyle name="60% - Accent2 2 2" xfId="286" xr:uid="{00000000-0005-0000-0000-0000D3000000}"/>
    <cellStyle name="60% - Accent2 2 3" xfId="285" xr:uid="{00000000-0005-0000-0000-0000D4000000}"/>
    <cellStyle name="60% - Accent2 3" xfId="287" xr:uid="{00000000-0005-0000-0000-0000D5000000}"/>
    <cellStyle name="60% - Accent2 3 2" xfId="288" xr:uid="{00000000-0005-0000-0000-0000D6000000}"/>
    <cellStyle name="60% - Accent2 4" xfId="289" xr:uid="{00000000-0005-0000-0000-0000D7000000}"/>
    <cellStyle name="60% - Accent3 2" xfId="45" xr:uid="{00000000-0005-0000-0000-0000D8000000}"/>
    <cellStyle name="60% - Accent3 2 2" xfId="291" xr:uid="{00000000-0005-0000-0000-0000D9000000}"/>
    <cellStyle name="60% - Accent3 2 3" xfId="292" xr:uid="{00000000-0005-0000-0000-0000DA000000}"/>
    <cellStyle name="60% - Accent3 2 4" xfId="293" xr:uid="{00000000-0005-0000-0000-0000DB000000}"/>
    <cellStyle name="60% - Accent3 2 5" xfId="290" xr:uid="{00000000-0005-0000-0000-0000DC000000}"/>
    <cellStyle name="60% - Accent3 3" xfId="294" xr:uid="{00000000-0005-0000-0000-0000DD000000}"/>
    <cellStyle name="60% - Accent3 3 2" xfId="295" xr:uid="{00000000-0005-0000-0000-0000DE000000}"/>
    <cellStyle name="60% - Accent3 4" xfId="296" xr:uid="{00000000-0005-0000-0000-0000DF000000}"/>
    <cellStyle name="60% - Accent3 5" xfId="297" xr:uid="{00000000-0005-0000-0000-0000E0000000}"/>
    <cellStyle name="60% - Accent3 6" xfId="298" xr:uid="{00000000-0005-0000-0000-0000E1000000}"/>
    <cellStyle name="60% - Accent3 7" xfId="299" xr:uid="{00000000-0005-0000-0000-0000E2000000}"/>
    <cellStyle name="60% - Accent3 8" xfId="300" xr:uid="{00000000-0005-0000-0000-0000E3000000}"/>
    <cellStyle name="60% - Accent3 9" xfId="301" xr:uid="{00000000-0005-0000-0000-0000E4000000}"/>
    <cellStyle name="60% - Accent4 2" xfId="46" xr:uid="{00000000-0005-0000-0000-0000E5000000}"/>
    <cellStyle name="60% - Accent4 2 2" xfId="303" xr:uid="{00000000-0005-0000-0000-0000E6000000}"/>
    <cellStyle name="60% - Accent4 2 3" xfId="304" xr:uid="{00000000-0005-0000-0000-0000E7000000}"/>
    <cellStyle name="60% - Accent4 2 4" xfId="305" xr:uid="{00000000-0005-0000-0000-0000E8000000}"/>
    <cellStyle name="60% - Accent4 2 5" xfId="302" xr:uid="{00000000-0005-0000-0000-0000E9000000}"/>
    <cellStyle name="60% - Accent4 3" xfId="306" xr:uid="{00000000-0005-0000-0000-0000EA000000}"/>
    <cellStyle name="60% - Accent4 3 2" xfId="307" xr:uid="{00000000-0005-0000-0000-0000EB000000}"/>
    <cellStyle name="60% - Accent4 4" xfId="308" xr:uid="{00000000-0005-0000-0000-0000EC000000}"/>
    <cellStyle name="60% - Accent4 5" xfId="309" xr:uid="{00000000-0005-0000-0000-0000ED000000}"/>
    <cellStyle name="60% - Accent4 6" xfId="310" xr:uid="{00000000-0005-0000-0000-0000EE000000}"/>
    <cellStyle name="60% - Accent4 7" xfId="311" xr:uid="{00000000-0005-0000-0000-0000EF000000}"/>
    <cellStyle name="60% - Accent4 8" xfId="312" xr:uid="{00000000-0005-0000-0000-0000F0000000}"/>
    <cellStyle name="60% - Accent4 9" xfId="313" xr:uid="{00000000-0005-0000-0000-0000F1000000}"/>
    <cellStyle name="60% - Accent5 2" xfId="47" xr:uid="{00000000-0005-0000-0000-0000F2000000}"/>
    <cellStyle name="60% - Accent5 2 2" xfId="315" xr:uid="{00000000-0005-0000-0000-0000F3000000}"/>
    <cellStyle name="60% - Accent5 2 3" xfId="314" xr:uid="{00000000-0005-0000-0000-0000F4000000}"/>
    <cellStyle name="60% - Accent5 3" xfId="316" xr:uid="{00000000-0005-0000-0000-0000F5000000}"/>
    <cellStyle name="60% - Accent5 3 2" xfId="317" xr:uid="{00000000-0005-0000-0000-0000F6000000}"/>
    <cellStyle name="60% - Accent5 4" xfId="318" xr:uid="{00000000-0005-0000-0000-0000F7000000}"/>
    <cellStyle name="60% - Accent6 2" xfId="48" xr:uid="{00000000-0005-0000-0000-0000F8000000}"/>
    <cellStyle name="60% - Accent6 2 2" xfId="320" xr:uid="{00000000-0005-0000-0000-0000F9000000}"/>
    <cellStyle name="60% - Accent6 2 3" xfId="321" xr:uid="{00000000-0005-0000-0000-0000FA000000}"/>
    <cellStyle name="60% - Accent6 2 4" xfId="322" xr:uid="{00000000-0005-0000-0000-0000FB000000}"/>
    <cellStyle name="60% - Accent6 2 5" xfId="319" xr:uid="{00000000-0005-0000-0000-0000FC000000}"/>
    <cellStyle name="60% - Accent6 3" xfId="323" xr:uid="{00000000-0005-0000-0000-0000FD000000}"/>
    <cellStyle name="60% - Accent6 3 2" xfId="324" xr:uid="{00000000-0005-0000-0000-0000FE000000}"/>
    <cellStyle name="60% - Accent6 4" xfId="325" xr:uid="{00000000-0005-0000-0000-0000FF000000}"/>
    <cellStyle name="60% - Accent6 5" xfId="326" xr:uid="{00000000-0005-0000-0000-000000010000}"/>
    <cellStyle name="60% - Accent6 6" xfId="327" xr:uid="{00000000-0005-0000-0000-000001010000}"/>
    <cellStyle name="60% - Accent6 7" xfId="328" xr:uid="{00000000-0005-0000-0000-000002010000}"/>
    <cellStyle name="60% - Accent6 8" xfId="329" xr:uid="{00000000-0005-0000-0000-000003010000}"/>
    <cellStyle name="60% - Accent6 9" xfId="330" xr:uid="{00000000-0005-0000-0000-000004010000}"/>
    <cellStyle name="60% - Акцент1" xfId="331" xr:uid="{00000000-0005-0000-0000-000005010000}"/>
    <cellStyle name="60% - Акцент1 2" xfId="332" xr:uid="{00000000-0005-0000-0000-000006010000}"/>
    <cellStyle name="60% - Акцент2" xfId="333" xr:uid="{00000000-0005-0000-0000-000007010000}"/>
    <cellStyle name="60% - Акцент2 2" xfId="334" xr:uid="{00000000-0005-0000-0000-000008010000}"/>
    <cellStyle name="60% - Акцент3" xfId="335" xr:uid="{00000000-0005-0000-0000-000009010000}"/>
    <cellStyle name="60% - Акцент3 2" xfId="336" xr:uid="{00000000-0005-0000-0000-00000A010000}"/>
    <cellStyle name="60% - Акцент4" xfId="337" xr:uid="{00000000-0005-0000-0000-00000B010000}"/>
    <cellStyle name="60% - Акцент4 2" xfId="338" xr:uid="{00000000-0005-0000-0000-00000C010000}"/>
    <cellStyle name="60% - Акцент5" xfId="339" xr:uid="{00000000-0005-0000-0000-00000D010000}"/>
    <cellStyle name="60% - Акцент5 2" xfId="340" xr:uid="{00000000-0005-0000-0000-00000E010000}"/>
    <cellStyle name="60% - Акцент6" xfId="341" xr:uid="{00000000-0005-0000-0000-00000F010000}"/>
    <cellStyle name="60% - Акцент6 2" xfId="342" xr:uid="{00000000-0005-0000-0000-000010010000}"/>
    <cellStyle name="Accent1 2" xfId="49" xr:uid="{00000000-0005-0000-0000-000011010000}"/>
    <cellStyle name="Accent1 2 2" xfId="344" xr:uid="{00000000-0005-0000-0000-000012010000}"/>
    <cellStyle name="Accent1 2 3" xfId="343" xr:uid="{00000000-0005-0000-0000-000013010000}"/>
    <cellStyle name="Accent1 3" xfId="345" xr:uid="{00000000-0005-0000-0000-000014010000}"/>
    <cellStyle name="Accent1 3 2" xfId="346" xr:uid="{00000000-0005-0000-0000-000015010000}"/>
    <cellStyle name="Accent1 4" xfId="347" xr:uid="{00000000-0005-0000-0000-000016010000}"/>
    <cellStyle name="Accent2 2" xfId="50" xr:uid="{00000000-0005-0000-0000-000017010000}"/>
    <cellStyle name="Accent2 2 2" xfId="349" xr:uid="{00000000-0005-0000-0000-000018010000}"/>
    <cellStyle name="Accent2 2 3" xfId="348" xr:uid="{00000000-0005-0000-0000-000019010000}"/>
    <cellStyle name="Accent2 3" xfId="350" xr:uid="{00000000-0005-0000-0000-00001A010000}"/>
    <cellStyle name="Accent2 3 2" xfId="351" xr:uid="{00000000-0005-0000-0000-00001B010000}"/>
    <cellStyle name="Accent2 4" xfId="352" xr:uid="{00000000-0005-0000-0000-00001C010000}"/>
    <cellStyle name="Accent3 2" xfId="51" xr:uid="{00000000-0005-0000-0000-00001D010000}"/>
    <cellStyle name="Accent3 2 2" xfId="354" xr:uid="{00000000-0005-0000-0000-00001E010000}"/>
    <cellStyle name="Accent3 2 3" xfId="353" xr:uid="{00000000-0005-0000-0000-00001F010000}"/>
    <cellStyle name="Accent3 3" xfId="355" xr:uid="{00000000-0005-0000-0000-000020010000}"/>
    <cellStyle name="Accent3 3 2" xfId="356" xr:uid="{00000000-0005-0000-0000-000021010000}"/>
    <cellStyle name="Accent3 4" xfId="357" xr:uid="{00000000-0005-0000-0000-000022010000}"/>
    <cellStyle name="Accent4 2" xfId="52" xr:uid="{00000000-0005-0000-0000-000023010000}"/>
    <cellStyle name="Accent4 2 2" xfId="359" xr:uid="{00000000-0005-0000-0000-000024010000}"/>
    <cellStyle name="Accent4 2 3" xfId="358" xr:uid="{00000000-0005-0000-0000-000025010000}"/>
    <cellStyle name="Accent4 3" xfId="360" xr:uid="{00000000-0005-0000-0000-000026010000}"/>
    <cellStyle name="Accent4 3 2" xfId="361" xr:uid="{00000000-0005-0000-0000-000027010000}"/>
    <cellStyle name="Accent4 4" xfId="362" xr:uid="{00000000-0005-0000-0000-000028010000}"/>
    <cellStyle name="Accent5 2" xfId="53" xr:uid="{00000000-0005-0000-0000-000029010000}"/>
    <cellStyle name="Accent5 2 2" xfId="364" xr:uid="{00000000-0005-0000-0000-00002A010000}"/>
    <cellStyle name="Accent5 2 3" xfId="363" xr:uid="{00000000-0005-0000-0000-00002B010000}"/>
    <cellStyle name="Accent5 3" xfId="365" xr:uid="{00000000-0005-0000-0000-00002C010000}"/>
    <cellStyle name="Accent5 3 2" xfId="366" xr:uid="{00000000-0005-0000-0000-00002D010000}"/>
    <cellStyle name="Accent5 4" xfId="367" xr:uid="{00000000-0005-0000-0000-00002E010000}"/>
    <cellStyle name="Accent6 2" xfId="54" xr:uid="{00000000-0005-0000-0000-00002F010000}"/>
    <cellStyle name="Accent6 2 2" xfId="369" xr:uid="{00000000-0005-0000-0000-000030010000}"/>
    <cellStyle name="Accent6 2 3" xfId="368" xr:uid="{00000000-0005-0000-0000-000031010000}"/>
    <cellStyle name="Accent6 3" xfId="370" xr:uid="{00000000-0005-0000-0000-000032010000}"/>
    <cellStyle name="Accent6 3 2" xfId="371" xr:uid="{00000000-0005-0000-0000-000033010000}"/>
    <cellStyle name="Accent6 4" xfId="372" xr:uid="{00000000-0005-0000-0000-000034010000}"/>
    <cellStyle name="Bad 2" xfId="55" xr:uid="{00000000-0005-0000-0000-000035010000}"/>
    <cellStyle name="Bad 2 2" xfId="374" xr:uid="{00000000-0005-0000-0000-000036010000}"/>
    <cellStyle name="Bad 2 3" xfId="373" xr:uid="{00000000-0005-0000-0000-000037010000}"/>
    <cellStyle name="Bad 3" xfId="375" xr:uid="{00000000-0005-0000-0000-000038010000}"/>
    <cellStyle name="Bad 3 2" xfId="376" xr:uid="{00000000-0005-0000-0000-000039010000}"/>
    <cellStyle name="Bad 4" xfId="377" xr:uid="{00000000-0005-0000-0000-00003A010000}"/>
    <cellStyle name="Calculation 2" xfId="56" xr:uid="{00000000-0005-0000-0000-00003B010000}"/>
    <cellStyle name="Calculation 2 2" xfId="379" xr:uid="{00000000-0005-0000-0000-00003C010000}"/>
    <cellStyle name="Calculation 2 3" xfId="378" xr:uid="{00000000-0005-0000-0000-00003D010000}"/>
    <cellStyle name="Calculation 3" xfId="380" xr:uid="{00000000-0005-0000-0000-00003E010000}"/>
    <cellStyle name="Calculation 3 2" xfId="381" xr:uid="{00000000-0005-0000-0000-00003F010000}"/>
    <cellStyle name="Calculation 4" xfId="382" xr:uid="{00000000-0005-0000-0000-000040010000}"/>
    <cellStyle name="Check Cell 2" xfId="57" xr:uid="{00000000-0005-0000-0000-000041010000}"/>
    <cellStyle name="Check Cell 2 2" xfId="384" xr:uid="{00000000-0005-0000-0000-000042010000}"/>
    <cellStyle name="Check Cell 2 3" xfId="383" xr:uid="{00000000-0005-0000-0000-000043010000}"/>
    <cellStyle name="Check Cell 3" xfId="385" xr:uid="{00000000-0005-0000-0000-000044010000}"/>
    <cellStyle name="Check Cell 3 2" xfId="386" xr:uid="{00000000-0005-0000-0000-000045010000}"/>
    <cellStyle name="Check Cell 4" xfId="387" xr:uid="{00000000-0005-0000-0000-000046010000}"/>
    <cellStyle name="Comma" xfId="8" builtinId="3"/>
    <cellStyle name="Comma 10" xfId="389" xr:uid="{00000000-0005-0000-0000-000048010000}"/>
    <cellStyle name="Comma 10 2" xfId="390" xr:uid="{00000000-0005-0000-0000-000049010000}"/>
    <cellStyle name="Comma 11" xfId="391" xr:uid="{00000000-0005-0000-0000-00004A010000}"/>
    <cellStyle name="Comma 11 2" xfId="392" xr:uid="{00000000-0005-0000-0000-00004B010000}"/>
    <cellStyle name="Comma 11 3" xfId="393" xr:uid="{00000000-0005-0000-0000-00004C010000}"/>
    <cellStyle name="Comma 12" xfId="394" xr:uid="{00000000-0005-0000-0000-00004D010000}"/>
    <cellStyle name="Comma 12 2" xfId="395" xr:uid="{00000000-0005-0000-0000-00004E010000}"/>
    <cellStyle name="Comma 13" xfId="396" xr:uid="{00000000-0005-0000-0000-00004F010000}"/>
    <cellStyle name="Comma 13 2" xfId="397" xr:uid="{00000000-0005-0000-0000-000050010000}"/>
    <cellStyle name="Comma 13 3" xfId="398" xr:uid="{00000000-0005-0000-0000-000051010000}"/>
    <cellStyle name="Comma 14" xfId="399" xr:uid="{00000000-0005-0000-0000-000052010000}"/>
    <cellStyle name="Comma 14 2" xfId="400" xr:uid="{00000000-0005-0000-0000-000053010000}"/>
    <cellStyle name="Comma 15" xfId="75" xr:uid="{00000000-0005-0000-0000-000054010000}"/>
    <cellStyle name="Comma 15 2" xfId="402" xr:uid="{00000000-0005-0000-0000-000055010000}"/>
    <cellStyle name="Comma 15 3" xfId="837" xr:uid="{00000000-0005-0000-0000-000056010000}"/>
    <cellStyle name="Comma 15 4" xfId="401" xr:uid="{00000000-0005-0000-0000-000057010000}"/>
    <cellStyle name="Comma 16" xfId="403" xr:uid="{00000000-0005-0000-0000-000058010000}"/>
    <cellStyle name="Comma 16 2" xfId="404" xr:uid="{00000000-0005-0000-0000-000059010000}"/>
    <cellStyle name="Comma 17" xfId="405" xr:uid="{00000000-0005-0000-0000-00005A010000}"/>
    <cellStyle name="Comma 18" xfId="406" xr:uid="{00000000-0005-0000-0000-00005B010000}"/>
    <cellStyle name="Comma 19" xfId="407" xr:uid="{00000000-0005-0000-0000-00005C010000}"/>
    <cellStyle name="Comma 2" xfId="10" xr:uid="{00000000-0005-0000-0000-00005D010000}"/>
    <cellStyle name="Comma 2 2" xfId="71" xr:uid="{00000000-0005-0000-0000-00005E010000}"/>
    <cellStyle name="Comma 2 2 2" xfId="410" xr:uid="{00000000-0005-0000-0000-00005F010000}"/>
    <cellStyle name="Comma 2 2 2 2" xfId="411" xr:uid="{00000000-0005-0000-0000-000060010000}"/>
    <cellStyle name="Comma 2 2 2 3" xfId="81" xr:uid="{00000000-0005-0000-0000-000061010000}"/>
    <cellStyle name="Comma 2 2 3" xfId="412" xr:uid="{00000000-0005-0000-0000-000062010000}"/>
    <cellStyle name="Comma 2 2 4" xfId="413" xr:uid="{00000000-0005-0000-0000-000063010000}"/>
    <cellStyle name="Comma 2 2 5" xfId="409" xr:uid="{00000000-0005-0000-0000-000064010000}"/>
    <cellStyle name="Comma 2 3" xfId="414" xr:uid="{00000000-0005-0000-0000-000065010000}"/>
    <cellStyle name="Comma 2 3 2" xfId="415" xr:uid="{00000000-0005-0000-0000-000066010000}"/>
    <cellStyle name="Comma 2 3 3" xfId="416" xr:uid="{00000000-0005-0000-0000-000067010000}"/>
    <cellStyle name="Comma 2 4" xfId="417" xr:uid="{00000000-0005-0000-0000-000068010000}"/>
    <cellStyle name="Comma 2 4 2" xfId="418" xr:uid="{00000000-0005-0000-0000-000069010000}"/>
    <cellStyle name="Comma 2 4 3" xfId="419" xr:uid="{00000000-0005-0000-0000-00006A010000}"/>
    <cellStyle name="Comma 2 5" xfId="420" xr:uid="{00000000-0005-0000-0000-00006B010000}"/>
    <cellStyle name="Comma 2 5 2" xfId="421" xr:uid="{00000000-0005-0000-0000-00006C010000}"/>
    <cellStyle name="Comma 2 5 3" xfId="422" xr:uid="{00000000-0005-0000-0000-00006D010000}"/>
    <cellStyle name="Comma 2 6" xfId="423" xr:uid="{00000000-0005-0000-0000-00006E010000}"/>
    <cellStyle name="Comma 2 6 2" xfId="424" xr:uid="{00000000-0005-0000-0000-00006F010000}"/>
    <cellStyle name="Comma 2 6 3" xfId="425" xr:uid="{00000000-0005-0000-0000-000070010000}"/>
    <cellStyle name="Comma 2 7" xfId="426" xr:uid="{00000000-0005-0000-0000-000071010000}"/>
    <cellStyle name="Comma 2 8" xfId="427" xr:uid="{00000000-0005-0000-0000-000072010000}"/>
    <cellStyle name="Comma 2 9" xfId="408" xr:uid="{00000000-0005-0000-0000-000073010000}"/>
    <cellStyle name="Comma 20" xfId="428" xr:uid="{00000000-0005-0000-0000-000074010000}"/>
    <cellStyle name="Comma 21" xfId="388" xr:uid="{00000000-0005-0000-0000-000075010000}"/>
    <cellStyle name="Comma 3" xfId="17" xr:uid="{00000000-0005-0000-0000-000076010000}"/>
    <cellStyle name="Comma 3 10" xfId="844" xr:uid="{00000000-0005-0000-0000-000077010000}"/>
    <cellStyle name="Comma 3 11" xfId="87" xr:uid="{00000000-0005-0000-0000-000078010000}"/>
    <cellStyle name="Comma 3 2" xfId="430" xr:uid="{00000000-0005-0000-0000-000079010000}"/>
    <cellStyle name="Comma 3 2 2" xfId="431" xr:uid="{00000000-0005-0000-0000-00007A010000}"/>
    <cellStyle name="Comma 3 2 2 2" xfId="432" xr:uid="{00000000-0005-0000-0000-00007B010000}"/>
    <cellStyle name="Comma 3 2 2 3" xfId="433" xr:uid="{00000000-0005-0000-0000-00007C010000}"/>
    <cellStyle name="Comma 3 2 3" xfId="434" xr:uid="{00000000-0005-0000-0000-00007D010000}"/>
    <cellStyle name="Comma 3 2 4" xfId="435" xr:uid="{00000000-0005-0000-0000-00007E010000}"/>
    <cellStyle name="Comma 3 2 5" xfId="436" xr:uid="{00000000-0005-0000-0000-00007F010000}"/>
    <cellStyle name="Comma 3 2 6" xfId="437" xr:uid="{00000000-0005-0000-0000-000080010000}"/>
    <cellStyle name="Comma 3 3" xfId="438" xr:uid="{00000000-0005-0000-0000-000081010000}"/>
    <cellStyle name="Comma 3 3 2" xfId="439" xr:uid="{00000000-0005-0000-0000-000082010000}"/>
    <cellStyle name="Comma 3 3 3" xfId="440" xr:uid="{00000000-0005-0000-0000-000083010000}"/>
    <cellStyle name="Comma 3 3 4" xfId="441" xr:uid="{00000000-0005-0000-0000-000084010000}"/>
    <cellStyle name="Comma 3 4" xfId="442" xr:uid="{00000000-0005-0000-0000-000085010000}"/>
    <cellStyle name="Comma 3 4 2" xfId="443" xr:uid="{00000000-0005-0000-0000-000086010000}"/>
    <cellStyle name="Comma 3 5" xfId="444" xr:uid="{00000000-0005-0000-0000-000087010000}"/>
    <cellStyle name="Comma 3 5 2" xfId="445" xr:uid="{00000000-0005-0000-0000-000088010000}"/>
    <cellStyle name="Comma 3 6" xfId="446" xr:uid="{00000000-0005-0000-0000-000089010000}"/>
    <cellStyle name="Comma 3 7" xfId="447" xr:uid="{00000000-0005-0000-0000-00008A010000}"/>
    <cellStyle name="Comma 3 8" xfId="448" xr:uid="{00000000-0005-0000-0000-00008B010000}"/>
    <cellStyle name="Comma 3 9" xfId="429" xr:uid="{00000000-0005-0000-0000-00008C010000}"/>
    <cellStyle name="Comma 4" xfId="25" xr:uid="{00000000-0005-0000-0000-00008D010000}"/>
    <cellStyle name="Comma 4 2" xfId="450" xr:uid="{00000000-0005-0000-0000-00008E010000}"/>
    <cellStyle name="Comma 4 2 2" xfId="451" xr:uid="{00000000-0005-0000-0000-00008F010000}"/>
    <cellStyle name="Comma 4 3" xfId="452" xr:uid="{00000000-0005-0000-0000-000090010000}"/>
    <cellStyle name="Comma 4 4" xfId="453" xr:uid="{00000000-0005-0000-0000-000091010000}"/>
    <cellStyle name="Comma 4 5" xfId="454" xr:uid="{00000000-0005-0000-0000-000092010000}"/>
    <cellStyle name="Comma 4 6" xfId="449" xr:uid="{00000000-0005-0000-0000-000093010000}"/>
    <cellStyle name="Comma 5" xfId="455" xr:uid="{00000000-0005-0000-0000-000094010000}"/>
    <cellStyle name="Comma 5 2" xfId="456" xr:uid="{00000000-0005-0000-0000-000095010000}"/>
    <cellStyle name="Comma 5 3" xfId="457" xr:uid="{00000000-0005-0000-0000-000096010000}"/>
    <cellStyle name="Comma 5 4" xfId="458" xr:uid="{00000000-0005-0000-0000-000097010000}"/>
    <cellStyle name="Comma 6" xfId="459" xr:uid="{00000000-0005-0000-0000-000098010000}"/>
    <cellStyle name="Comma 6 2" xfId="460" xr:uid="{00000000-0005-0000-0000-000099010000}"/>
    <cellStyle name="Comma 6 3" xfId="461" xr:uid="{00000000-0005-0000-0000-00009A010000}"/>
    <cellStyle name="Comma 7" xfId="462" xr:uid="{00000000-0005-0000-0000-00009B010000}"/>
    <cellStyle name="Comma 7 2" xfId="463" xr:uid="{00000000-0005-0000-0000-00009C010000}"/>
    <cellStyle name="Comma 7 2 2" xfId="464" xr:uid="{00000000-0005-0000-0000-00009D010000}"/>
    <cellStyle name="Comma 7 3" xfId="465" xr:uid="{00000000-0005-0000-0000-00009E010000}"/>
    <cellStyle name="Comma 8" xfId="466" xr:uid="{00000000-0005-0000-0000-00009F010000}"/>
    <cellStyle name="Comma 8 2" xfId="467" xr:uid="{00000000-0005-0000-0000-0000A0010000}"/>
    <cellStyle name="Comma 8 3" xfId="468" xr:uid="{00000000-0005-0000-0000-0000A1010000}"/>
    <cellStyle name="Comma 8 3 2" xfId="469" xr:uid="{00000000-0005-0000-0000-0000A2010000}"/>
    <cellStyle name="Comma 8 4" xfId="470" xr:uid="{00000000-0005-0000-0000-0000A3010000}"/>
    <cellStyle name="Comma 8 5" xfId="471" xr:uid="{00000000-0005-0000-0000-0000A4010000}"/>
    <cellStyle name="Comma 9" xfId="472" xr:uid="{00000000-0005-0000-0000-0000A5010000}"/>
    <cellStyle name="Comma 9 2" xfId="473" xr:uid="{00000000-0005-0000-0000-0000A6010000}"/>
    <cellStyle name="Comma 9 3" xfId="474" xr:uid="{00000000-0005-0000-0000-0000A7010000}"/>
    <cellStyle name="Currency 2" xfId="475" xr:uid="{00000000-0005-0000-0000-0000A8010000}"/>
    <cellStyle name="Euro" xfId="476" xr:uid="{00000000-0005-0000-0000-0000A9010000}"/>
    <cellStyle name="Euro 2" xfId="477" xr:uid="{00000000-0005-0000-0000-0000AA010000}"/>
    <cellStyle name="Explanatory Text 2" xfId="58" xr:uid="{00000000-0005-0000-0000-0000AB010000}"/>
    <cellStyle name="Explanatory Text 2 2" xfId="479" xr:uid="{00000000-0005-0000-0000-0000AC010000}"/>
    <cellStyle name="Explanatory Text 2 3" xfId="478" xr:uid="{00000000-0005-0000-0000-0000AD010000}"/>
    <cellStyle name="Explanatory Text 3" xfId="480" xr:uid="{00000000-0005-0000-0000-0000AE010000}"/>
    <cellStyle name="Explanatory Text 3 2" xfId="481" xr:uid="{00000000-0005-0000-0000-0000AF010000}"/>
    <cellStyle name="Explanatory Text 4" xfId="482" xr:uid="{00000000-0005-0000-0000-0000B0010000}"/>
    <cellStyle name="Good 2" xfId="59" xr:uid="{00000000-0005-0000-0000-0000B1010000}"/>
    <cellStyle name="Good 2 2" xfId="484" xr:uid="{00000000-0005-0000-0000-0000B2010000}"/>
    <cellStyle name="Good 2 3" xfId="485" xr:uid="{00000000-0005-0000-0000-0000B3010000}"/>
    <cellStyle name="Good 2 4" xfId="483" xr:uid="{00000000-0005-0000-0000-0000B4010000}"/>
    <cellStyle name="Good 3" xfId="486" xr:uid="{00000000-0005-0000-0000-0000B5010000}"/>
    <cellStyle name="Good 3 2" xfId="487" xr:uid="{00000000-0005-0000-0000-0000B6010000}"/>
    <cellStyle name="Good 4" xfId="488" xr:uid="{00000000-0005-0000-0000-0000B7010000}"/>
    <cellStyle name="Heading 1 2" xfId="60" xr:uid="{00000000-0005-0000-0000-0000B8010000}"/>
    <cellStyle name="Heading 1 2 2" xfId="490" xr:uid="{00000000-0005-0000-0000-0000B9010000}"/>
    <cellStyle name="Heading 1 2 3" xfId="489" xr:uid="{00000000-0005-0000-0000-0000BA010000}"/>
    <cellStyle name="Heading 1 3" xfId="491" xr:uid="{00000000-0005-0000-0000-0000BB010000}"/>
    <cellStyle name="Heading 1 3 2" xfId="492" xr:uid="{00000000-0005-0000-0000-0000BC010000}"/>
    <cellStyle name="Heading 1 4" xfId="493" xr:uid="{00000000-0005-0000-0000-0000BD010000}"/>
    <cellStyle name="Heading 1 5" xfId="760" xr:uid="{00000000-0005-0000-0000-0000BE010000}"/>
    <cellStyle name="Heading 2 2" xfId="61" xr:uid="{00000000-0005-0000-0000-0000BF010000}"/>
    <cellStyle name="Heading 2 2 2" xfId="495" xr:uid="{00000000-0005-0000-0000-0000C0010000}"/>
    <cellStyle name="Heading 2 2 3" xfId="494" xr:uid="{00000000-0005-0000-0000-0000C1010000}"/>
    <cellStyle name="Heading 2 3" xfId="496" xr:uid="{00000000-0005-0000-0000-0000C2010000}"/>
    <cellStyle name="Heading 2 3 2" xfId="497" xr:uid="{00000000-0005-0000-0000-0000C3010000}"/>
    <cellStyle name="Heading 2 4" xfId="498" xr:uid="{00000000-0005-0000-0000-0000C4010000}"/>
    <cellStyle name="Heading 2 5" xfId="762" xr:uid="{00000000-0005-0000-0000-0000C5010000}"/>
    <cellStyle name="Heading 3 2" xfId="62" xr:uid="{00000000-0005-0000-0000-0000C6010000}"/>
    <cellStyle name="Heading 3 2 2" xfId="500" xr:uid="{00000000-0005-0000-0000-0000C7010000}"/>
    <cellStyle name="Heading 3 2 3" xfId="499" xr:uid="{00000000-0005-0000-0000-0000C8010000}"/>
    <cellStyle name="Heading 3 3" xfId="501" xr:uid="{00000000-0005-0000-0000-0000C9010000}"/>
    <cellStyle name="Heading 3 3 2" xfId="502" xr:uid="{00000000-0005-0000-0000-0000CA010000}"/>
    <cellStyle name="Heading 3 4" xfId="503" xr:uid="{00000000-0005-0000-0000-0000CB010000}"/>
    <cellStyle name="Heading 3 5" xfId="764" xr:uid="{00000000-0005-0000-0000-0000CC010000}"/>
    <cellStyle name="Heading 4 2" xfId="63" xr:uid="{00000000-0005-0000-0000-0000CD010000}"/>
    <cellStyle name="Heading 4 2 2" xfId="505" xr:uid="{00000000-0005-0000-0000-0000CE010000}"/>
    <cellStyle name="Heading 4 2 3" xfId="504" xr:uid="{00000000-0005-0000-0000-0000CF010000}"/>
    <cellStyle name="Heading 4 3" xfId="506" xr:uid="{00000000-0005-0000-0000-0000D0010000}"/>
    <cellStyle name="Heading 4 3 2" xfId="507" xr:uid="{00000000-0005-0000-0000-0000D1010000}"/>
    <cellStyle name="Heading 4 4" xfId="508" xr:uid="{00000000-0005-0000-0000-0000D2010000}"/>
    <cellStyle name="Heading 4 5" xfId="766" xr:uid="{00000000-0005-0000-0000-0000D3010000}"/>
    <cellStyle name="Hyperlink 2" xfId="509" xr:uid="{00000000-0005-0000-0000-0000D4010000}"/>
    <cellStyle name="Hyperlink 2 2" xfId="510" xr:uid="{00000000-0005-0000-0000-0000D5010000}"/>
    <cellStyle name="Hyperlink 2 3" xfId="511" xr:uid="{00000000-0005-0000-0000-0000D6010000}"/>
    <cellStyle name="Hyperlink 3" xfId="512" xr:uid="{00000000-0005-0000-0000-0000D7010000}"/>
    <cellStyle name="Hyperlink 3 2" xfId="513" xr:uid="{00000000-0005-0000-0000-0000D8010000}"/>
    <cellStyle name="Input 2" xfId="64" xr:uid="{00000000-0005-0000-0000-0000D9010000}"/>
    <cellStyle name="Input 2 2" xfId="515" xr:uid="{00000000-0005-0000-0000-0000DA010000}"/>
    <cellStyle name="Input 2 3" xfId="514" xr:uid="{00000000-0005-0000-0000-0000DB010000}"/>
    <cellStyle name="Input 3" xfId="516" xr:uid="{00000000-0005-0000-0000-0000DC010000}"/>
    <cellStyle name="Input 3 2" xfId="517" xr:uid="{00000000-0005-0000-0000-0000DD010000}"/>
    <cellStyle name="Input 4" xfId="518" xr:uid="{00000000-0005-0000-0000-0000DE010000}"/>
    <cellStyle name="KPMG Heading 1" xfId="519" xr:uid="{00000000-0005-0000-0000-0000DF010000}"/>
    <cellStyle name="KPMG Heading 2" xfId="520" xr:uid="{00000000-0005-0000-0000-0000E0010000}"/>
    <cellStyle name="KPMG Heading 3" xfId="521" xr:uid="{00000000-0005-0000-0000-0000E1010000}"/>
    <cellStyle name="KPMG Heading 4" xfId="522" xr:uid="{00000000-0005-0000-0000-0000E2010000}"/>
    <cellStyle name="KPMG Normal" xfId="523" xr:uid="{00000000-0005-0000-0000-0000E3010000}"/>
    <cellStyle name="KPMG Normal Text" xfId="524" xr:uid="{00000000-0005-0000-0000-0000E4010000}"/>
    <cellStyle name="KPMG Normal_123" xfId="525" xr:uid="{00000000-0005-0000-0000-0000E5010000}"/>
    <cellStyle name="Linked Cell 2" xfId="65" xr:uid="{00000000-0005-0000-0000-0000E6010000}"/>
    <cellStyle name="Linked Cell 2 2" xfId="527" xr:uid="{00000000-0005-0000-0000-0000E7010000}"/>
    <cellStyle name="Linked Cell 2 3" xfId="526" xr:uid="{00000000-0005-0000-0000-0000E8010000}"/>
    <cellStyle name="Linked Cell 3" xfId="528" xr:uid="{00000000-0005-0000-0000-0000E9010000}"/>
    <cellStyle name="Linked Cell 3 2" xfId="529" xr:uid="{00000000-0005-0000-0000-0000EA010000}"/>
    <cellStyle name="Linked Cell 4" xfId="530" xr:uid="{00000000-0005-0000-0000-0000EB010000}"/>
    <cellStyle name="Neutral 2" xfId="66" xr:uid="{00000000-0005-0000-0000-0000EC010000}"/>
    <cellStyle name="Neutral 2 2" xfId="532" xr:uid="{00000000-0005-0000-0000-0000ED010000}"/>
    <cellStyle name="Neutral 2 3" xfId="533" xr:uid="{00000000-0005-0000-0000-0000EE010000}"/>
    <cellStyle name="Neutral 2 4" xfId="531" xr:uid="{00000000-0005-0000-0000-0000EF010000}"/>
    <cellStyle name="Neutral 3" xfId="534" xr:uid="{00000000-0005-0000-0000-0000F0010000}"/>
    <cellStyle name="Neutral 3 2" xfId="535" xr:uid="{00000000-0005-0000-0000-0000F1010000}"/>
    <cellStyle name="Neutral 4" xfId="536" xr:uid="{00000000-0005-0000-0000-0000F2010000}"/>
    <cellStyle name="Normal" xfId="0" builtinId="0"/>
    <cellStyle name="Normal 10" xfId="4" xr:uid="{00000000-0005-0000-0000-0000F4010000}"/>
    <cellStyle name="Normal 10 2" xfId="23" xr:uid="{00000000-0005-0000-0000-0000F5010000}"/>
    <cellStyle name="Normal 10 2 2" xfId="538" xr:uid="{00000000-0005-0000-0000-0000F6010000}"/>
    <cellStyle name="Normal 10 3" xfId="539" xr:uid="{00000000-0005-0000-0000-0000F7010000}"/>
    <cellStyle name="Normal 10 4" xfId="537" xr:uid="{00000000-0005-0000-0000-0000F8010000}"/>
    <cellStyle name="Normal 11" xfId="24" xr:uid="{00000000-0005-0000-0000-0000F9010000}"/>
    <cellStyle name="Normal 11 2" xfId="82" xr:uid="{00000000-0005-0000-0000-0000FA010000}"/>
    <cellStyle name="Normal 12" xfId="540" xr:uid="{00000000-0005-0000-0000-0000FB010000}"/>
    <cellStyle name="Normal 12 2" xfId="541" xr:uid="{00000000-0005-0000-0000-0000FC010000}"/>
    <cellStyle name="Normal 12 3" xfId="542" xr:uid="{00000000-0005-0000-0000-0000FD010000}"/>
    <cellStyle name="Normal 13" xfId="543" xr:uid="{00000000-0005-0000-0000-0000FE010000}"/>
    <cellStyle name="Normal 13 2" xfId="544" xr:uid="{00000000-0005-0000-0000-0000FF010000}"/>
    <cellStyle name="Normal 13 3" xfId="545" xr:uid="{00000000-0005-0000-0000-000000020000}"/>
    <cellStyle name="Normal 14" xfId="546" xr:uid="{00000000-0005-0000-0000-000001020000}"/>
    <cellStyle name="Normal 15" xfId="547" xr:uid="{00000000-0005-0000-0000-000002020000}"/>
    <cellStyle name="Normal 15 2" xfId="548" xr:uid="{00000000-0005-0000-0000-000003020000}"/>
    <cellStyle name="Normal 16" xfId="549" xr:uid="{00000000-0005-0000-0000-000004020000}"/>
    <cellStyle name="Normal 16 2" xfId="550" xr:uid="{00000000-0005-0000-0000-000005020000}"/>
    <cellStyle name="Normal 16 2 2" xfId="551" xr:uid="{00000000-0005-0000-0000-000006020000}"/>
    <cellStyle name="Normal 16 3" xfId="552" xr:uid="{00000000-0005-0000-0000-000007020000}"/>
    <cellStyle name="Normal 17" xfId="553" xr:uid="{00000000-0005-0000-0000-000008020000}"/>
    <cellStyle name="Normal 17 2" xfId="554" xr:uid="{00000000-0005-0000-0000-000009020000}"/>
    <cellStyle name="Normal 17 3" xfId="555" xr:uid="{00000000-0005-0000-0000-00000A020000}"/>
    <cellStyle name="Normal 17 4" xfId="556" xr:uid="{00000000-0005-0000-0000-00000B020000}"/>
    <cellStyle name="Normal 18" xfId="557" xr:uid="{00000000-0005-0000-0000-00000C020000}"/>
    <cellStyle name="Normal 18 2" xfId="558" xr:uid="{00000000-0005-0000-0000-00000D020000}"/>
    <cellStyle name="Normal 19" xfId="559" xr:uid="{00000000-0005-0000-0000-00000E020000}"/>
    <cellStyle name="Normal 19 2" xfId="560" xr:uid="{00000000-0005-0000-0000-00000F020000}"/>
    <cellStyle name="Normal 2" xfId="1" xr:uid="{00000000-0005-0000-0000-000010020000}"/>
    <cellStyle name="Normal 2 10" xfId="562" xr:uid="{00000000-0005-0000-0000-000011020000}"/>
    <cellStyle name="Normal 2 11" xfId="561" xr:uid="{00000000-0005-0000-0000-000012020000}"/>
    <cellStyle name="Normal 2 2" xfId="12" xr:uid="{00000000-0005-0000-0000-000013020000}"/>
    <cellStyle name="Normal 2 2 2" xfId="29" xr:uid="{00000000-0005-0000-0000-000014020000}"/>
    <cellStyle name="Normal 2 2 2 2" xfId="565" xr:uid="{00000000-0005-0000-0000-000015020000}"/>
    <cellStyle name="Normal 2 2 2 3" xfId="566" xr:uid="{00000000-0005-0000-0000-000016020000}"/>
    <cellStyle name="Normal 2 2 2 4" xfId="564" xr:uid="{00000000-0005-0000-0000-000017020000}"/>
    <cellStyle name="Normal 2 2 3" xfId="567" xr:uid="{00000000-0005-0000-0000-000018020000}"/>
    <cellStyle name="Normal 2 2 4" xfId="568" xr:uid="{00000000-0005-0000-0000-000019020000}"/>
    <cellStyle name="Normal 2 2 5" xfId="569" xr:uid="{00000000-0005-0000-0000-00001A020000}"/>
    <cellStyle name="Normal 2 2 6" xfId="570" xr:uid="{00000000-0005-0000-0000-00001B020000}"/>
    <cellStyle name="Normal 2 2 7" xfId="563" xr:uid="{00000000-0005-0000-0000-00001C020000}"/>
    <cellStyle name="Normal 2 3" xfId="571" xr:uid="{00000000-0005-0000-0000-00001D020000}"/>
    <cellStyle name="Normal 2 3 2" xfId="572" xr:uid="{00000000-0005-0000-0000-00001E020000}"/>
    <cellStyle name="Normal 2 3 3" xfId="573" xr:uid="{00000000-0005-0000-0000-00001F020000}"/>
    <cellStyle name="Normal 2 3 4" xfId="574" xr:uid="{00000000-0005-0000-0000-000020020000}"/>
    <cellStyle name="Normal 2 4" xfId="575" xr:uid="{00000000-0005-0000-0000-000021020000}"/>
    <cellStyle name="Normal 2 4 2" xfId="576" xr:uid="{00000000-0005-0000-0000-000022020000}"/>
    <cellStyle name="Normal 2 5" xfId="577" xr:uid="{00000000-0005-0000-0000-000023020000}"/>
    <cellStyle name="Normal 2 6" xfId="578" xr:uid="{00000000-0005-0000-0000-000024020000}"/>
    <cellStyle name="Normal 2 7" xfId="579" xr:uid="{00000000-0005-0000-0000-000025020000}"/>
    <cellStyle name="Normal 2 8" xfId="580" xr:uid="{00000000-0005-0000-0000-000026020000}"/>
    <cellStyle name="Normal 2 9" xfId="581" xr:uid="{00000000-0005-0000-0000-000027020000}"/>
    <cellStyle name="Normal 2_Gorcuxum ashxatakazm" xfId="582" xr:uid="{00000000-0005-0000-0000-000028020000}"/>
    <cellStyle name="Normal 20" xfId="583" xr:uid="{00000000-0005-0000-0000-000029020000}"/>
    <cellStyle name="Normal 20 2" xfId="584" xr:uid="{00000000-0005-0000-0000-00002A020000}"/>
    <cellStyle name="Normal 20 2 2" xfId="585" xr:uid="{00000000-0005-0000-0000-00002B020000}"/>
    <cellStyle name="Normal 20 2 3" xfId="586" xr:uid="{00000000-0005-0000-0000-00002C020000}"/>
    <cellStyle name="Normal 20 3" xfId="587" xr:uid="{00000000-0005-0000-0000-00002D020000}"/>
    <cellStyle name="Normal 20 4" xfId="588" xr:uid="{00000000-0005-0000-0000-00002E020000}"/>
    <cellStyle name="Normal 21" xfId="589" xr:uid="{00000000-0005-0000-0000-00002F020000}"/>
    <cellStyle name="Normal 21 2" xfId="590" xr:uid="{00000000-0005-0000-0000-000030020000}"/>
    <cellStyle name="Normal 22" xfId="591" xr:uid="{00000000-0005-0000-0000-000031020000}"/>
    <cellStyle name="Normal 23" xfId="592" xr:uid="{00000000-0005-0000-0000-000032020000}"/>
    <cellStyle name="Normal 24" xfId="593" xr:uid="{00000000-0005-0000-0000-000033020000}"/>
    <cellStyle name="Normal 24 2" xfId="594" xr:uid="{00000000-0005-0000-0000-000034020000}"/>
    <cellStyle name="Normal 25" xfId="595" xr:uid="{00000000-0005-0000-0000-000035020000}"/>
    <cellStyle name="Normal 26" xfId="835" xr:uid="{00000000-0005-0000-0000-000036020000}"/>
    <cellStyle name="Normal 27" xfId="838" xr:uid="{00000000-0005-0000-0000-000037020000}"/>
    <cellStyle name="Normal 28" xfId="839" xr:uid="{00000000-0005-0000-0000-000038020000}"/>
    <cellStyle name="Normal 29" xfId="840" xr:uid="{00000000-0005-0000-0000-000039020000}"/>
    <cellStyle name="Normal 3" xfId="3" xr:uid="{00000000-0005-0000-0000-00003A020000}"/>
    <cellStyle name="Normal 3 2" xfId="597" xr:uid="{00000000-0005-0000-0000-00003B020000}"/>
    <cellStyle name="Normal 3 2 2" xfId="598" xr:uid="{00000000-0005-0000-0000-00003C020000}"/>
    <cellStyle name="Normal 3 2 2 2" xfId="599" xr:uid="{00000000-0005-0000-0000-00003D020000}"/>
    <cellStyle name="Normal 3 2 3" xfId="600" xr:uid="{00000000-0005-0000-0000-00003E020000}"/>
    <cellStyle name="Normal 3 2 4" xfId="601" xr:uid="{00000000-0005-0000-0000-00003F020000}"/>
    <cellStyle name="Normal 3 3" xfId="602" xr:uid="{00000000-0005-0000-0000-000040020000}"/>
    <cellStyle name="Normal 3 3 2" xfId="603" xr:uid="{00000000-0005-0000-0000-000041020000}"/>
    <cellStyle name="Normal 3 3 3" xfId="604" xr:uid="{00000000-0005-0000-0000-000042020000}"/>
    <cellStyle name="Normal 3 4" xfId="605" xr:uid="{00000000-0005-0000-0000-000043020000}"/>
    <cellStyle name="Normal 3 4 2" xfId="606" xr:uid="{00000000-0005-0000-0000-000044020000}"/>
    <cellStyle name="Normal 3 5" xfId="607" xr:uid="{00000000-0005-0000-0000-000045020000}"/>
    <cellStyle name="Normal 3 5 2" xfId="608" xr:uid="{00000000-0005-0000-0000-000046020000}"/>
    <cellStyle name="Normal 3 6" xfId="609" xr:uid="{00000000-0005-0000-0000-000047020000}"/>
    <cellStyle name="Normal 3 7" xfId="610" xr:uid="{00000000-0005-0000-0000-000048020000}"/>
    <cellStyle name="Normal 3 8" xfId="596" xr:uid="{00000000-0005-0000-0000-000049020000}"/>
    <cellStyle name="Normal 3_HavelvacN2axjusakN3" xfId="611" xr:uid="{00000000-0005-0000-0000-00004A020000}"/>
    <cellStyle name="Normal 30" xfId="841" xr:uid="{00000000-0005-0000-0000-00004B020000}"/>
    <cellStyle name="Normal 31" xfId="842" xr:uid="{00000000-0005-0000-0000-00004C020000}"/>
    <cellStyle name="Normal 32" xfId="836" xr:uid="{00000000-0005-0000-0000-00004D020000}"/>
    <cellStyle name="Normal 35" xfId="612" xr:uid="{00000000-0005-0000-0000-00004E020000}"/>
    <cellStyle name="Normal 374" xfId="613" xr:uid="{00000000-0005-0000-0000-00004F020000}"/>
    <cellStyle name="Normal 374 2" xfId="614" xr:uid="{00000000-0005-0000-0000-000050020000}"/>
    <cellStyle name="Normal 4" xfId="5" xr:uid="{00000000-0005-0000-0000-000051020000}"/>
    <cellStyle name="Normal 4 2" xfId="27" xr:uid="{00000000-0005-0000-0000-000052020000}"/>
    <cellStyle name="Normal 4 2 2" xfId="617" xr:uid="{00000000-0005-0000-0000-000053020000}"/>
    <cellStyle name="Normal 4 2 2 2" xfId="74" xr:uid="{00000000-0005-0000-0000-000054020000}"/>
    <cellStyle name="Normal 4 2 3" xfId="618" xr:uid="{00000000-0005-0000-0000-000055020000}"/>
    <cellStyle name="Normal 4 2 4" xfId="619" xr:uid="{00000000-0005-0000-0000-000056020000}"/>
    <cellStyle name="Normal 4 2 5" xfId="616" xr:uid="{00000000-0005-0000-0000-000057020000}"/>
    <cellStyle name="Normal 4 3" xfId="620" xr:uid="{00000000-0005-0000-0000-000058020000}"/>
    <cellStyle name="Normal 4 3 2" xfId="621" xr:uid="{00000000-0005-0000-0000-000059020000}"/>
    <cellStyle name="Normal 4 3 3" xfId="622" xr:uid="{00000000-0005-0000-0000-00005A020000}"/>
    <cellStyle name="Normal 4 4" xfId="623" xr:uid="{00000000-0005-0000-0000-00005B020000}"/>
    <cellStyle name="Normal 4 5" xfId="624" xr:uid="{00000000-0005-0000-0000-00005C020000}"/>
    <cellStyle name="Normal 4 6" xfId="625" xr:uid="{00000000-0005-0000-0000-00005D020000}"/>
    <cellStyle name="Normal 4 7" xfId="626" xr:uid="{00000000-0005-0000-0000-00005E020000}"/>
    <cellStyle name="Normal 4 8" xfId="615" xr:uid="{00000000-0005-0000-0000-00005F020000}"/>
    <cellStyle name="Normal 5" xfId="9" xr:uid="{00000000-0005-0000-0000-000060020000}"/>
    <cellStyle name="Normal 5 2" xfId="18" xr:uid="{00000000-0005-0000-0000-000061020000}"/>
    <cellStyle name="Normal 5 2 2" xfId="627" xr:uid="{00000000-0005-0000-0000-000062020000}"/>
    <cellStyle name="Normal 5 3" xfId="628" xr:uid="{00000000-0005-0000-0000-000063020000}"/>
    <cellStyle name="Normal 53 3" xfId="629" xr:uid="{00000000-0005-0000-0000-000064020000}"/>
    <cellStyle name="Normal 54" xfId="630" xr:uid="{00000000-0005-0000-0000-000065020000}"/>
    <cellStyle name="Normal 6" xfId="11" xr:uid="{00000000-0005-0000-0000-000066020000}"/>
    <cellStyle name="Normal 6 2" xfId="21" xr:uid="{00000000-0005-0000-0000-000067020000}"/>
    <cellStyle name="Normal 6 2 2" xfId="633" xr:uid="{00000000-0005-0000-0000-000068020000}"/>
    <cellStyle name="Normal 6 2 3" xfId="632" xr:uid="{00000000-0005-0000-0000-000069020000}"/>
    <cellStyle name="Normal 6 3" xfId="634" xr:uid="{00000000-0005-0000-0000-00006A020000}"/>
    <cellStyle name="Normal 6 4" xfId="635" xr:uid="{00000000-0005-0000-0000-00006B020000}"/>
    <cellStyle name="Normal 6 5" xfId="636" xr:uid="{00000000-0005-0000-0000-00006C020000}"/>
    <cellStyle name="Normal 6 6" xfId="631" xr:uid="{00000000-0005-0000-0000-00006D020000}"/>
    <cellStyle name="Normal 6 7" xfId="84" xr:uid="{00000000-0005-0000-0000-00006E020000}"/>
    <cellStyle name="Normal 67" xfId="637" xr:uid="{00000000-0005-0000-0000-00006F020000}"/>
    <cellStyle name="Normal 7" xfId="13" xr:uid="{00000000-0005-0000-0000-000070020000}"/>
    <cellStyle name="Normal 7 2" xfId="639" xr:uid="{00000000-0005-0000-0000-000071020000}"/>
    <cellStyle name="Normal 7 3" xfId="77" xr:uid="{00000000-0005-0000-0000-000072020000}"/>
    <cellStyle name="Normal 7 4" xfId="640" xr:uid="{00000000-0005-0000-0000-000073020000}"/>
    <cellStyle name="Normal 7 5" xfId="638" xr:uid="{00000000-0005-0000-0000-000074020000}"/>
    <cellStyle name="Normal 7 6" xfId="85" xr:uid="{00000000-0005-0000-0000-000075020000}"/>
    <cellStyle name="Normal 73" xfId="641" xr:uid="{00000000-0005-0000-0000-000076020000}"/>
    <cellStyle name="Normal 78" xfId="642" xr:uid="{00000000-0005-0000-0000-000077020000}"/>
    <cellStyle name="Normal 78 2" xfId="643" xr:uid="{00000000-0005-0000-0000-000078020000}"/>
    <cellStyle name="Normal 8" xfId="14" xr:uid="{00000000-0005-0000-0000-000079020000}"/>
    <cellStyle name="Normal 8 2" xfId="22" xr:uid="{00000000-0005-0000-0000-00007A020000}"/>
    <cellStyle name="Normal 8 2 2" xfId="644" xr:uid="{00000000-0005-0000-0000-00007B020000}"/>
    <cellStyle name="Normal 8 3" xfId="645" xr:uid="{00000000-0005-0000-0000-00007C020000}"/>
    <cellStyle name="Normal 81" xfId="646" xr:uid="{00000000-0005-0000-0000-00007D020000}"/>
    <cellStyle name="Normal 88" xfId="647" xr:uid="{00000000-0005-0000-0000-00007E020000}"/>
    <cellStyle name="Normal 89" xfId="648" xr:uid="{00000000-0005-0000-0000-00007F020000}"/>
    <cellStyle name="Normal 9" xfId="16" xr:uid="{00000000-0005-0000-0000-000080020000}"/>
    <cellStyle name="Normal 9 2" xfId="650" xr:uid="{00000000-0005-0000-0000-000081020000}"/>
    <cellStyle name="Normal 9 3" xfId="649" xr:uid="{00000000-0005-0000-0000-000082020000}"/>
    <cellStyle name="Normal 9 4" xfId="843" xr:uid="{00000000-0005-0000-0000-000083020000}"/>
    <cellStyle name="Normal 9 5" xfId="86" xr:uid="{00000000-0005-0000-0000-000084020000}"/>
    <cellStyle name="Normal 90" xfId="651" xr:uid="{00000000-0005-0000-0000-000085020000}"/>
    <cellStyle name="Note" xfId="30" builtinId="10" customBuiltin="1"/>
    <cellStyle name="Note 2" xfId="652" xr:uid="{00000000-0005-0000-0000-000087020000}"/>
    <cellStyle name="Note 2 2" xfId="653" xr:uid="{00000000-0005-0000-0000-000088020000}"/>
    <cellStyle name="Note 2 2 2" xfId="654" xr:uid="{00000000-0005-0000-0000-000089020000}"/>
    <cellStyle name="Note 2 3" xfId="655" xr:uid="{00000000-0005-0000-0000-00008A020000}"/>
    <cellStyle name="Note 2 4" xfId="656" xr:uid="{00000000-0005-0000-0000-00008B020000}"/>
    <cellStyle name="Note 3" xfId="657" xr:uid="{00000000-0005-0000-0000-00008C020000}"/>
    <cellStyle name="Note 3 2" xfId="658" xr:uid="{00000000-0005-0000-0000-00008D020000}"/>
    <cellStyle name="Note 3 3" xfId="659" xr:uid="{00000000-0005-0000-0000-00008E020000}"/>
    <cellStyle name="Note 3 4" xfId="660" xr:uid="{00000000-0005-0000-0000-00008F020000}"/>
    <cellStyle name="Note 4" xfId="661" xr:uid="{00000000-0005-0000-0000-000090020000}"/>
    <cellStyle name="Note 4 2" xfId="662" xr:uid="{00000000-0005-0000-0000-000091020000}"/>
    <cellStyle name="Note 5" xfId="663" xr:uid="{00000000-0005-0000-0000-000092020000}"/>
    <cellStyle name="Note 5 2" xfId="664" xr:uid="{00000000-0005-0000-0000-000093020000}"/>
    <cellStyle name="Note 6" xfId="665" xr:uid="{00000000-0005-0000-0000-000094020000}"/>
    <cellStyle name="Note 6 2" xfId="666" xr:uid="{00000000-0005-0000-0000-000095020000}"/>
    <cellStyle name="Note 7" xfId="667" xr:uid="{00000000-0005-0000-0000-000096020000}"/>
    <cellStyle name="Note 7 2" xfId="668" xr:uid="{00000000-0005-0000-0000-000097020000}"/>
    <cellStyle name="Note 8" xfId="669" xr:uid="{00000000-0005-0000-0000-000098020000}"/>
    <cellStyle name="Note 9" xfId="670" xr:uid="{00000000-0005-0000-0000-000099020000}"/>
    <cellStyle name="Output 2" xfId="67" xr:uid="{00000000-0005-0000-0000-00009A020000}"/>
    <cellStyle name="Output 2 2" xfId="672" xr:uid="{00000000-0005-0000-0000-00009B020000}"/>
    <cellStyle name="Output 2 3" xfId="671" xr:uid="{00000000-0005-0000-0000-00009C020000}"/>
    <cellStyle name="Output 3" xfId="673" xr:uid="{00000000-0005-0000-0000-00009D020000}"/>
    <cellStyle name="Output 3 2" xfId="674" xr:uid="{00000000-0005-0000-0000-00009E020000}"/>
    <cellStyle name="Output 4" xfId="675" xr:uid="{00000000-0005-0000-0000-00009F020000}"/>
    <cellStyle name="Percent 2" xfId="2" xr:uid="{00000000-0005-0000-0000-0000A0020000}"/>
    <cellStyle name="Percent 2 2" xfId="677" xr:uid="{00000000-0005-0000-0000-0000A1020000}"/>
    <cellStyle name="Percent 2 2 2" xfId="678" xr:uid="{00000000-0005-0000-0000-0000A2020000}"/>
    <cellStyle name="Percent 2 3" xfId="679" xr:uid="{00000000-0005-0000-0000-0000A3020000}"/>
    <cellStyle name="Percent 2 4" xfId="680" xr:uid="{00000000-0005-0000-0000-0000A4020000}"/>
    <cellStyle name="Percent 2 5" xfId="676" xr:uid="{00000000-0005-0000-0000-0000A5020000}"/>
    <cellStyle name="Percent 2 6" xfId="83" xr:uid="{00000000-0005-0000-0000-0000A6020000}"/>
    <cellStyle name="Percent 3" xfId="681" xr:uid="{00000000-0005-0000-0000-0000A7020000}"/>
    <cellStyle name="Percent 4" xfId="682" xr:uid="{00000000-0005-0000-0000-0000A8020000}"/>
    <cellStyle name="Percent 4 2" xfId="683" xr:uid="{00000000-0005-0000-0000-0000A9020000}"/>
    <cellStyle name="Percent 5" xfId="684" xr:uid="{00000000-0005-0000-0000-0000AA020000}"/>
    <cellStyle name="Percent 5 2" xfId="685" xr:uid="{00000000-0005-0000-0000-0000AB020000}"/>
    <cellStyle name="Percent 5 3" xfId="686" xr:uid="{00000000-0005-0000-0000-0000AC020000}"/>
    <cellStyle name="Percent 6" xfId="687" xr:uid="{00000000-0005-0000-0000-0000AD020000}"/>
    <cellStyle name="Percent 7" xfId="688" xr:uid="{00000000-0005-0000-0000-0000AE020000}"/>
    <cellStyle name="Percent 7 2" xfId="689" xr:uid="{00000000-0005-0000-0000-0000AF020000}"/>
    <cellStyle name="Percent 8" xfId="690" xr:uid="{00000000-0005-0000-0000-0000B0020000}"/>
    <cellStyle name="Percent 9" xfId="691" xr:uid="{00000000-0005-0000-0000-0000B1020000}"/>
    <cellStyle name="SN_241" xfId="15" xr:uid="{00000000-0005-0000-0000-0000B2020000}"/>
    <cellStyle name="SN_b" xfId="72" xr:uid="{00000000-0005-0000-0000-0000B3020000}"/>
    <cellStyle name="SN_it" xfId="78" xr:uid="{00000000-0005-0000-0000-0000B4020000}"/>
    <cellStyle name="Style 1" xfId="26" xr:uid="{00000000-0005-0000-0000-0000B5020000}"/>
    <cellStyle name="Style 1 2" xfId="693" xr:uid="{00000000-0005-0000-0000-0000B6020000}"/>
    <cellStyle name="Style 1 3" xfId="694" xr:uid="{00000000-0005-0000-0000-0000B7020000}"/>
    <cellStyle name="Style 1 4" xfId="695" xr:uid="{00000000-0005-0000-0000-0000B8020000}"/>
    <cellStyle name="Style 1 5" xfId="696" xr:uid="{00000000-0005-0000-0000-0000B9020000}"/>
    <cellStyle name="Style 1 6" xfId="692" xr:uid="{00000000-0005-0000-0000-0000BA020000}"/>
    <cellStyle name="Title 2" xfId="68" xr:uid="{00000000-0005-0000-0000-0000BB020000}"/>
    <cellStyle name="Title 2 2" xfId="698" xr:uid="{00000000-0005-0000-0000-0000BC020000}"/>
    <cellStyle name="Title 2 3" xfId="697" xr:uid="{00000000-0005-0000-0000-0000BD020000}"/>
    <cellStyle name="Title 3" xfId="699" xr:uid="{00000000-0005-0000-0000-0000BE020000}"/>
    <cellStyle name="Title 4" xfId="700" xr:uid="{00000000-0005-0000-0000-0000BF020000}"/>
    <cellStyle name="Total 2" xfId="69" xr:uid="{00000000-0005-0000-0000-0000C0020000}"/>
    <cellStyle name="Total 2 2" xfId="702" xr:uid="{00000000-0005-0000-0000-0000C1020000}"/>
    <cellStyle name="Total 2 3" xfId="701" xr:uid="{00000000-0005-0000-0000-0000C2020000}"/>
    <cellStyle name="Total 3" xfId="703" xr:uid="{00000000-0005-0000-0000-0000C3020000}"/>
    <cellStyle name="Total 3 2" xfId="704" xr:uid="{00000000-0005-0000-0000-0000C4020000}"/>
    <cellStyle name="Total 4" xfId="705" xr:uid="{00000000-0005-0000-0000-0000C5020000}"/>
    <cellStyle name="Warning Text 2" xfId="70" xr:uid="{00000000-0005-0000-0000-0000C6020000}"/>
    <cellStyle name="Warning Text 2 2" xfId="707" xr:uid="{00000000-0005-0000-0000-0000C7020000}"/>
    <cellStyle name="Warning Text 2 3" xfId="706" xr:uid="{00000000-0005-0000-0000-0000C8020000}"/>
    <cellStyle name="Warning Text 3" xfId="708" xr:uid="{00000000-0005-0000-0000-0000C9020000}"/>
    <cellStyle name="Warning Text 3 2" xfId="709" xr:uid="{00000000-0005-0000-0000-0000CA020000}"/>
    <cellStyle name="Warning Text 4" xfId="710" xr:uid="{00000000-0005-0000-0000-0000CB020000}"/>
    <cellStyle name="Акцент1" xfId="711" xr:uid="{00000000-0005-0000-0000-0000CC020000}"/>
    <cellStyle name="Акцент1 2" xfId="712" xr:uid="{00000000-0005-0000-0000-0000CD020000}"/>
    <cellStyle name="Акцент2" xfId="713" xr:uid="{00000000-0005-0000-0000-0000CE020000}"/>
    <cellStyle name="Акцент2 2" xfId="714" xr:uid="{00000000-0005-0000-0000-0000CF020000}"/>
    <cellStyle name="Акцент3" xfId="715" xr:uid="{00000000-0005-0000-0000-0000D0020000}"/>
    <cellStyle name="Акцент3 2" xfId="716" xr:uid="{00000000-0005-0000-0000-0000D1020000}"/>
    <cellStyle name="Акцент4" xfId="717" xr:uid="{00000000-0005-0000-0000-0000D2020000}"/>
    <cellStyle name="Акцент4 2" xfId="718" xr:uid="{00000000-0005-0000-0000-0000D3020000}"/>
    <cellStyle name="Акцент5" xfId="719" xr:uid="{00000000-0005-0000-0000-0000D4020000}"/>
    <cellStyle name="Акцент5 2" xfId="720" xr:uid="{00000000-0005-0000-0000-0000D5020000}"/>
    <cellStyle name="Акцент6" xfId="721" xr:uid="{00000000-0005-0000-0000-0000D6020000}"/>
    <cellStyle name="Акцент6 2" xfId="722" xr:uid="{00000000-0005-0000-0000-0000D7020000}"/>
    <cellStyle name="Беззащитный" xfId="723" xr:uid="{00000000-0005-0000-0000-0000D8020000}"/>
    <cellStyle name="Ввод " xfId="724" xr:uid="{00000000-0005-0000-0000-0000D9020000}"/>
    <cellStyle name="Ввод  2" xfId="725" xr:uid="{00000000-0005-0000-0000-0000DA020000}"/>
    <cellStyle name="Ввод  2 2" xfId="726" xr:uid="{00000000-0005-0000-0000-0000DB020000}"/>
    <cellStyle name="Ввод  2 3" xfId="727" xr:uid="{00000000-0005-0000-0000-0000DC020000}"/>
    <cellStyle name="Ввод  2 4" xfId="728" xr:uid="{00000000-0005-0000-0000-0000DD020000}"/>
    <cellStyle name="Ввод  2 5" xfId="729" xr:uid="{00000000-0005-0000-0000-0000DE020000}"/>
    <cellStyle name="Ввод  2 6" xfId="730" xr:uid="{00000000-0005-0000-0000-0000DF020000}"/>
    <cellStyle name="Ввод  3" xfId="731" xr:uid="{00000000-0005-0000-0000-0000E0020000}"/>
    <cellStyle name="Ввод  4" xfId="732" xr:uid="{00000000-0005-0000-0000-0000E1020000}"/>
    <cellStyle name="Ввод  5" xfId="733" xr:uid="{00000000-0005-0000-0000-0000E2020000}"/>
    <cellStyle name="Ввод  6" xfId="734" xr:uid="{00000000-0005-0000-0000-0000E3020000}"/>
    <cellStyle name="Ввод  7" xfId="735" xr:uid="{00000000-0005-0000-0000-0000E4020000}"/>
    <cellStyle name="Вывод" xfId="736" xr:uid="{00000000-0005-0000-0000-0000E5020000}"/>
    <cellStyle name="Вывод 2" xfId="737" xr:uid="{00000000-0005-0000-0000-0000E6020000}"/>
    <cellStyle name="Вывод 2 2" xfId="738" xr:uid="{00000000-0005-0000-0000-0000E7020000}"/>
    <cellStyle name="Вывод 2 3" xfId="739" xr:uid="{00000000-0005-0000-0000-0000E8020000}"/>
    <cellStyle name="Вывод 2 4" xfId="740" xr:uid="{00000000-0005-0000-0000-0000E9020000}"/>
    <cellStyle name="Вывод 2 5" xfId="741" xr:uid="{00000000-0005-0000-0000-0000EA020000}"/>
    <cellStyle name="Вывод 2 6" xfId="742" xr:uid="{00000000-0005-0000-0000-0000EB020000}"/>
    <cellStyle name="Вывод 3" xfId="743" xr:uid="{00000000-0005-0000-0000-0000EC020000}"/>
    <cellStyle name="Вывод 4" xfId="744" xr:uid="{00000000-0005-0000-0000-0000ED020000}"/>
    <cellStyle name="Вывод 5" xfId="745" xr:uid="{00000000-0005-0000-0000-0000EE020000}"/>
    <cellStyle name="Вывод 6" xfId="746" xr:uid="{00000000-0005-0000-0000-0000EF020000}"/>
    <cellStyle name="Вывод 7" xfId="747" xr:uid="{00000000-0005-0000-0000-0000F0020000}"/>
    <cellStyle name="Вычисление" xfId="748" xr:uid="{00000000-0005-0000-0000-0000F1020000}"/>
    <cellStyle name="Вычисление 2" xfId="749" xr:uid="{00000000-0005-0000-0000-0000F2020000}"/>
    <cellStyle name="Вычисление 2 2" xfId="750" xr:uid="{00000000-0005-0000-0000-0000F3020000}"/>
    <cellStyle name="Вычисление 2 3" xfId="751" xr:uid="{00000000-0005-0000-0000-0000F4020000}"/>
    <cellStyle name="Вычисление 2 4" xfId="752" xr:uid="{00000000-0005-0000-0000-0000F5020000}"/>
    <cellStyle name="Вычисление 2 5" xfId="753" xr:uid="{00000000-0005-0000-0000-0000F6020000}"/>
    <cellStyle name="Вычисление 2 6" xfId="754" xr:uid="{00000000-0005-0000-0000-0000F7020000}"/>
    <cellStyle name="Вычисление 3" xfId="755" xr:uid="{00000000-0005-0000-0000-0000F8020000}"/>
    <cellStyle name="Вычисление 4" xfId="756" xr:uid="{00000000-0005-0000-0000-0000F9020000}"/>
    <cellStyle name="Вычисление 5" xfId="757" xr:uid="{00000000-0005-0000-0000-0000FA020000}"/>
    <cellStyle name="Вычисление 6" xfId="758" xr:uid="{00000000-0005-0000-0000-0000FB020000}"/>
    <cellStyle name="Вычисление 7" xfId="759" xr:uid="{00000000-0005-0000-0000-0000FC020000}"/>
    <cellStyle name="Заголовок 1 2" xfId="761" xr:uid="{00000000-0005-0000-0000-0000FD020000}"/>
    <cellStyle name="Заголовок 2 2" xfId="763" xr:uid="{00000000-0005-0000-0000-0000FE020000}"/>
    <cellStyle name="Заголовок 3 2" xfId="765" xr:uid="{00000000-0005-0000-0000-0000FF020000}"/>
    <cellStyle name="Заголовок 4 2" xfId="767" xr:uid="{00000000-0005-0000-0000-000000030000}"/>
    <cellStyle name="Защитный" xfId="768" xr:uid="{00000000-0005-0000-0000-000001030000}"/>
    <cellStyle name="Итог" xfId="769" xr:uid="{00000000-0005-0000-0000-000002030000}"/>
    <cellStyle name="Итог 2" xfId="770" xr:uid="{00000000-0005-0000-0000-000003030000}"/>
    <cellStyle name="Итог 2 2" xfId="771" xr:uid="{00000000-0005-0000-0000-000004030000}"/>
    <cellStyle name="Итог 2 3" xfId="772" xr:uid="{00000000-0005-0000-0000-000005030000}"/>
    <cellStyle name="Итог 2 4" xfId="773" xr:uid="{00000000-0005-0000-0000-000006030000}"/>
    <cellStyle name="Итог 2 5" xfId="774" xr:uid="{00000000-0005-0000-0000-000007030000}"/>
    <cellStyle name="Итог 2 6" xfId="775" xr:uid="{00000000-0005-0000-0000-000008030000}"/>
    <cellStyle name="Итог 3" xfId="776" xr:uid="{00000000-0005-0000-0000-000009030000}"/>
    <cellStyle name="Итог 4" xfId="777" xr:uid="{00000000-0005-0000-0000-00000A030000}"/>
    <cellStyle name="Итог 5" xfId="778" xr:uid="{00000000-0005-0000-0000-00000B030000}"/>
    <cellStyle name="Итог 6" xfId="779" xr:uid="{00000000-0005-0000-0000-00000C030000}"/>
    <cellStyle name="Итог 7" xfId="780" xr:uid="{00000000-0005-0000-0000-00000D030000}"/>
    <cellStyle name="Контрольная ячейка" xfId="781" xr:uid="{00000000-0005-0000-0000-00000E030000}"/>
    <cellStyle name="Контрольная ячейка 2" xfId="782" xr:uid="{00000000-0005-0000-0000-00000F030000}"/>
    <cellStyle name="Название" xfId="783" xr:uid="{00000000-0005-0000-0000-000010030000}"/>
    <cellStyle name="Название 2" xfId="784" xr:uid="{00000000-0005-0000-0000-000011030000}"/>
    <cellStyle name="Нейтральный" xfId="785" xr:uid="{00000000-0005-0000-0000-000012030000}"/>
    <cellStyle name="Нейтральный 2" xfId="786" xr:uid="{00000000-0005-0000-0000-000013030000}"/>
    <cellStyle name="Обычный 2" xfId="6" xr:uid="{00000000-0005-0000-0000-000014030000}"/>
    <cellStyle name="Обычный 2 2" xfId="19" xr:uid="{00000000-0005-0000-0000-000015030000}"/>
    <cellStyle name="Обычный 2 2 2" xfId="788" xr:uid="{00000000-0005-0000-0000-000016030000}"/>
    <cellStyle name="Обычный 2 2 3" xfId="787" xr:uid="{00000000-0005-0000-0000-000017030000}"/>
    <cellStyle name="Обычный 2 3" xfId="789" xr:uid="{00000000-0005-0000-0000-000018030000}"/>
    <cellStyle name="Обычный 3" xfId="80" xr:uid="{00000000-0005-0000-0000-000019030000}"/>
    <cellStyle name="Обычный 3 2" xfId="791" xr:uid="{00000000-0005-0000-0000-00001A030000}"/>
    <cellStyle name="Обычный 3 3" xfId="792" xr:uid="{00000000-0005-0000-0000-00001B030000}"/>
    <cellStyle name="Обычный 3 4" xfId="790" xr:uid="{00000000-0005-0000-0000-00001C030000}"/>
    <cellStyle name="Обычный 4" xfId="73" xr:uid="{00000000-0005-0000-0000-00001D030000}"/>
    <cellStyle name="Обычный 4 2" xfId="845" xr:uid="{00000000-0005-0000-0000-00001E030000}"/>
    <cellStyle name="Обычный 5" xfId="79" xr:uid="{00000000-0005-0000-0000-00001F030000}"/>
    <cellStyle name="Обычный 9 2" xfId="76" xr:uid="{00000000-0005-0000-0000-000020030000}"/>
    <cellStyle name="Плохой" xfId="793" xr:uid="{00000000-0005-0000-0000-000021030000}"/>
    <cellStyle name="Плохой 2" xfId="794" xr:uid="{00000000-0005-0000-0000-000022030000}"/>
    <cellStyle name="Пояснение" xfId="795" xr:uid="{00000000-0005-0000-0000-000023030000}"/>
    <cellStyle name="Пояснение 2" xfId="796" xr:uid="{00000000-0005-0000-0000-000024030000}"/>
    <cellStyle name="Примечание" xfId="797" xr:uid="{00000000-0005-0000-0000-000025030000}"/>
    <cellStyle name="Примечание 2" xfId="798" xr:uid="{00000000-0005-0000-0000-000026030000}"/>
    <cellStyle name="Примечание 2 2" xfId="799" xr:uid="{00000000-0005-0000-0000-000027030000}"/>
    <cellStyle name="Примечание 3" xfId="800" xr:uid="{00000000-0005-0000-0000-000028030000}"/>
    <cellStyle name="Примечание 3 2" xfId="801" xr:uid="{00000000-0005-0000-0000-000029030000}"/>
    <cellStyle name="Примечание 3 3" xfId="802" xr:uid="{00000000-0005-0000-0000-00002A030000}"/>
    <cellStyle name="Примечание 3 4" xfId="803" xr:uid="{00000000-0005-0000-0000-00002B030000}"/>
    <cellStyle name="Примечание 3 5" xfId="804" xr:uid="{00000000-0005-0000-0000-00002C030000}"/>
    <cellStyle name="Примечание 3 6" xfId="805" xr:uid="{00000000-0005-0000-0000-00002D030000}"/>
    <cellStyle name="Примечание 4" xfId="806" xr:uid="{00000000-0005-0000-0000-00002E030000}"/>
    <cellStyle name="Примечание 5" xfId="807" xr:uid="{00000000-0005-0000-0000-00002F030000}"/>
    <cellStyle name="Примечание 6" xfId="808" xr:uid="{00000000-0005-0000-0000-000030030000}"/>
    <cellStyle name="Примечание 7" xfId="809" xr:uid="{00000000-0005-0000-0000-000031030000}"/>
    <cellStyle name="Примечание 8" xfId="810" xr:uid="{00000000-0005-0000-0000-000032030000}"/>
    <cellStyle name="Связанная ячейка" xfId="811" xr:uid="{00000000-0005-0000-0000-000033030000}"/>
    <cellStyle name="Связанная ячейка 2" xfId="812" xr:uid="{00000000-0005-0000-0000-000034030000}"/>
    <cellStyle name="Стиль 1" xfId="813" xr:uid="{00000000-0005-0000-0000-000035030000}"/>
    <cellStyle name="Стиль 1 2" xfId="814" xr:uid="{00000000-0005-0000-0000-000036030000}"/>
    <cellStyle name="Стиль 1 2 2" xfId="815" xr:uid="{00000000-0005-0000-0000-000037030000}"/>
    <cellStyle name="Текст предупреждения" xfId="816" xr:uid="{00000000-0005-0000-0000-000038030000}"/>
    <cellStyle name="Текст предупреждения 2" xfId="817" xr:uid="{00000000-0005-0000-0000-000039030000}"/>
    <cellStyle name="Финансовый 2" xfId="20" xr:uid="{00000000-0005-0000-0000-00003A030000}"/>
    <cellStyle name="Финансовый 2 2" xfId="28" xr:uid="{00000000-0005-0000-0000-00003B030000}"/>
    <cellStyle name="Финансовый 2 2 2" xfId="819" xr:uid="{00000000-0005-0000-0000-00003C030000}"/>
    <cellStyle name="Финансовый 2 3" xfId="820" xr:uid="{00000000-0005-0000-0000-00003D030000}"/>
    <cellStyle name="Финансовый 2 4" xfId="821" xr:uid="{00000000-0005-0000-0000-00003E030000}"/>
    <cellStyle name="Финансовый 2 5" xfId="822" xr:uid="{00000000-0005-0000-0000-00003F030000}"/>
    <cellStyle name="Финансовый 2 6" xfId="818" xr:uid="{00000000-0005-0000-0000-000040030000}"/>
    <cellStyle name="Финансовый 3" xfId="7" xr:uid="{00000000-0005-0000-0000-000041030000}"/>
    <cellStyle name="Финансовый 3 2" xfId="824" xr:uid="{00000000-0005-0000-0000-000042030000}"/>
    <cellStyle name="Финансовый 3 2 2" xfId="825" xr:uid="{00000000-0005-0000-0000-000043030000}"/>
    <cellStyle name="Финансовый 3 3" xfId="826" xr:uid="{00000000-0005-0000-0000-000044030000}"/>
    <cellStyle name="Финансовый 3 4" xfId="823" xr:uid="{00000000-0005-0000-0000-000045030000}"/>
    <cellStyle name="Финансовый 4" xfId="827" xr:uid="{00000000-0005-0000-0000-000046030000}"/>
    <cellStyle name="Финансовый 4 2" xfId="828" xr:uid="{00000000-0005-0000-0000-000047030000}"/>
    <cellStyle name="Финансовый 8" xfId="829" xr:uid="{00000000-0005-0000-0000-000048030000}"/>
    <cellStyle name="Финансовый 8 2" xfId="830" xr:uid="{00000000-0005-0000-0000-000049030000}"/>
    <cellStyle name="Финансовый 8 2 2" xfId="831" xr:uid="{00000000-0005-0000-0000-00004A030000}"/>
    <cellStyle name="Финансовый 8 3" xfId="832" xr:uid="{00000000-0005-0000-0000-00004B030000}"/>
    <cellStyle name="Хороший" xfId="833" xr:uid="{00000000-0005-0000-0000-00004C030000}"/>
    <cellStyle name="Хороший 2" xfId="834" xr:uid="{00000000-0005-0000-0000-00004D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B11" sqref="B11"/>
    </sheetView>
  </sheetViews>
  <sheetFormatPr defaultRowHeight="17.25"/>
  <cols>
    <col min="1" max="1" width="51.42578125" style="144" customWidth="1"/>
    <col min="2" max="2" width="55.140625" style="144" customWidth="1"/>
    <col min="3" max="4" width="9.140625" style="144"/>
    <col min="5" max="5" width="17" style="144" customWidth="1"/>
    <col min="6" max="16384" width="9.140625" style="144"/>
  </cols>
  <sheetData>
    <row r="1" spans="1:5" s="134" customFormat="1">
      <c r="A1" s="132"/>
      <c r="B1" s="133" t="s">
        <v>137</v>
      </c>
    </row>
    <row r="2" spans="1:5" s="134" customFormat="1">
      <c r="A2" s="132"/>
      <c r="B2" s="133" t="s">
        <v>138</v>
      </c>
    </row>
    <row r="3" spans="1:5" s="134" customFormat="1">
      <c r="A3" s="135" t="s">
        <v>139</v>
      </c>
      <c r="B3" s="133" t="s">
        <v>140</v>
      </c>
    </row>
    <row r="4" spans="1:5" s="134" customFormat="1">
      <c r="A4" s="136"/>
      <c r="B4" s="132"/>
    </row>
    <row r="5" spans="1:5" s="134" customFormat="1">
      <c r="A5" s="136"/>
      <c r="B5" s="132"/>
    </row>
    <row r="6" spans="1:5" s="134" customFormat="1" ht="66.75" customHeight="1">
      <c r="A6" s="351" t="s">
        <v>141</v>
      </c>
      <c r="B6" s="351"/>
    </row>
    <row r="7" spans="1:5" s="134" customFormat="1">
      <c r="A7" s="121"/>
      <c r="B7" s="121"/>
    </row>
    <row r="8" spans="1:5" s="134" customFormat="1">
      <c r="A8" s="136"/>
      <c r="B8" s="137" t="s">
        <v>110</v>
      </c>
    </row>
    <row r="9" spans="1:5" s="134" customFormat="1" ht="46.5" customHeight="1">
      <c r="A9" s="138"/>
      <c r="B9" s="125" t="s">
        <v>268</v>
      </c>
    </row>
    <row r="10" spans="1:5" s="134" customFormat="1" ht="22.5" customHeight="1">
      <c r="A10" s="138" t="s">
        <v>142</v>
      </c>
      <c r="B10" s="139">
        <f>-466075.2+7000000-74425.4</f>
        <v>6459499.3999999994</v>
      </c>
    </row>
    <row r="11" spans="1:5" s="134" customFormat="1" ht="27" customHeight="1">
      <c r="A11" s="138" t="s">
        <v>143</v>
      </c>
      <c r="B11" s="140">
        <f>-541075.2+7000000-74425.4</f>
        <v>6384499.3999999994</v>
      </c>
    </row>
    <row r="12" spans="1:5" s="134" customFormat="1" ht="27" customHeight="1">
      <c r="A12" s="138" t="s">
        <v>144</v>
      </c>
      <c r="B12" s="140">
        <f>+B11-B10</f>
        <v>-75000</v>
      </c>
    </row>
    <row r="13" spans="1:5" s="134" customFormat="1">
      <c r="A13" s="136"/>
      <c r="B13" s="132"/>
    </row>
    <row r="14" spans="1:5" s="134" customFormat="1">
      <c r="A14" s="136"/>
      <c r="B14" s="141"/>
    </row>
    <row r="15" spans="1:5" s="134" customFormat="1">
      <c r="A15" s="135"/>
      <c r="B15" s="136"/>
    </row>
    <row r="16" spans="1:5" s="134" customFormat="1">
      <c r="A16" s="135"/>
      <c r="B16" s="142"/>
      <c r="E16" s="143" t="s">
        <v>145</v>
      </c>
    </row>
    <row r="17" spans="1:2" s="134" customFormat="1">
      <c r="A17" s="135"/>
      <c r="B17" s="135"/>
    </row>
    <row r="18" spans="1:2" s="134" customFormat="1">
      <c r="A18" s="132"/>
      <c r="B18" s="132"/>
    </row>
    <row r="19" spans="1:2" s="134" customFormat="1">
      <c r="A19" s="132"/>
      <c r="B19" s="132"/>
    </row>
    <row r="20" spans="1:2" s="134" customFormat="1">
      <c r="A20" s="132"/>
      <c r="B20" s="132"/>
    </row>
    <row r="21" spans="1:2" s="134" customFormat="1">
      <c r="A21" s="132"/>
      <c r="B21" s="132"/>
    </row>
  </sheetData>
  <mergeCells count="1"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I15"/>
  <sheetViews>
    <sheetView workbookViewId="0">
      <selection activeCell="B9" sqref="B9"/>
    </sheetView>
  </sheetViews>
  <sheetFormatPr defaultRowHeight="15.75"/>
  <cols>
    <col min="1" max="1" width="59.28515625" style="145" customWidth="1"/>
    <col min="2" max="2" width="52.5703125" style="145" customWidth="1"/>
    <col min="3" max="16384" width="9.140625" style="145"/>
  </cols>
  <sheetData>
    <row r="1" spans="1:1023" ht="17.25">
      <c r="A1" s="352" t="s">
        <v>146</v>
      </c>
      <c r="B1" s="352"/>
    </row>
    <row r="2" spans="1:1023" ht="17.25">
      <c r="A2" s="352" t="s">
        <v>147</v>
      </c>
      <c r="B2" s="352"/>
    </row>
    <row r="3" spans="1:1023" ht="17.25">
      <c r="A3" s="352" t="s">
        <v>148</v>
      </c>
      <c r="B3" s="352"/>
    </row>
    <row r="4" spans="1:1023" ht="17.25">
      <c r="A4" s="146"/>
      <c r="B4" s="135"/>
    </row>
    <row r="5" spans="1:1023" ht="96" customHeight="1">
      <c r="A5" s="353" t="s">
        <v>149</v>
      </c>
      <c r="B5" s="353"/>
    </row>
    <row r="6" spans="1:1023" ht="17.25">
      <c r="A6" s="146"/>
      <c r="B6" s="151" t="s">
        <v>110</v>
      </c>
    </row>
    <row r="7" spans="1:1023" ht="53.25" customHeight="1">
      <c r="A7" s="354" t="s">
        <v>150</v>
      </c>
      <c r="B7" s="211" t="s">
        <v>268</v>
      </c>
    </row>
    <row r="8" spans="1:1023" ht="26.25" customHeight="1">
      <c r="A8" s="354"/>
      <c r="B8" s="147" t="s">
        <v>5</v>
      </c>
    </row>
    <row r="9" spans="1:1023" ht="24.75" customHeight="1">
      <c r="A9" s="62" t="s">
        <v>151</v>
      </c>
      <c r="B9" s="140">
        <f>+B11+B12</f>
        <v>6459499.3999999994</v>
      </c>
    </row>
    <row r="10" spans="1:1023" ht="23.25" customHeight="1">
      <c r="A10" s="62" t="s">
        <v>152</v>
      </c>
      <c r="B10" s="140"/>
    </row>
    <row r="11" spans="1:1023" s="331" customFormat="1" ht="33" customHeight="1">
      <c r="A11" s="329" t="s">
        <v>475</v>
      </c>
      <c r="B11" s="330">
        <f>7000000-74425.4</f>
        <v>6925574.5999999996</v>
      </c>
      <c r="AMI11"/>
    </row>
    <row r="12" spans="1:1023" ht="28.5" customHeight="1">
      <c r="A12" s="62" t="s">
        <v>153</v>
      </c>
      <c r="B12" s="140">
        <v>-466075.2</v>
      </c>
    </row>
    <row r="13" spans="1:1023" ht="17.25">
      <c r="A13" s="135"/>
      <c r="B13" s="148"/>
    </row>
    <row r="14" spans="1:1023" ht="17.25">
      <c r="A14" s="136"/>
      <c r="B14" s="149"/>
      <c r="C14" s="149"/>
    </row>
    <row r="15" spans="1:1023">
      <c r="B15" s="150"/>
    </row>
  </sheetData>
  <mergeCells count="5">
    <mergeCell ref="A1:B1"/>
    <mergeCell ref="A2:B2"/>
    <mergeCell ref="A3:B3"/>
    <mergeCell ref="A5:B5"/>
    <mergeCell ref="A7:A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1931"/>
  <sheetViews>
    <sheetView workbookViewId="0">
      <selection activeCell="A5" sqref="A5:B5"/>
    </sheetView>
  </sheetViews>
  <sheetFormatPr defaultColWidth="93.140625" defaultRowHeight="13.5"/>
  <cols>
    <col min="1" max="1" width="93.140625" style="323"/>
    <col min="2" max="2" width="44" style="324" customWidth="1"/>
    <col min="3" max="16384" width="93.140625" style="301"/>
  </cols>
  <sheetData>
    <row r="1" spans="1:50" ht="21" customHeight="1">
      <c r="A1" s="299"/>
      <c r="B1" s="297" t="s">
        <v>465</v>
      </c>
      <c r="C1" s="300"/>
      <c r="D1" s="300"/>
    </row>
    <row r="2" spans="1:50" ht="24.75" customHeight="1">
      <c r="A2" s="302"/>
      <c r="B2" s="297" t="s">
        <v>147</v>
      </c>
      <c r="C2" s="303"/>
      <c r="D2" s="303"/>
    </row>
    <row r="3" spans="1:50" ht="19.5" customHeight="1">
      <c r="A3" s="302"/>
      <c r="B3" s="304" t="s">
        <v>148</v>
      </c>
      <c r="C3" s="303"/>
      <c r="D3" s="303"/>
    </row>
    <row r="4" spans="1:50" ht="19.5" customHeight="1">
      <c r="A4" s="302"/>
      <c r="B4" s="305"/>
      <c r="C4" s="303"/>
      <c r="D4" s="303"/>
    </row>
    <row r="5" spans="1:50" ht="77.25" customHeight="1">
      <c r="A5" s="355" t="s">
        <v>466</v>
      </c>
      <c r="B5" s="355"/>
    </row>
    <row r="6" spans="1:50" ht="27.75" customHeight="1">
      <c r="A6" s="306"/>
      <c r="B6" s="307" t="s">
        <v>110</v>
      </c>
    </row>
    <row r="7" spans="1:50" ht="53.25" customHeight="1">
      <c r="A7" s="356" t="s">
        <v>467</v>
      </c>
      <c r="B7" s="308" t="s">
        <v>268</v>
      </c>
    </row>
    <row r="8" spans="1:50" s="310" customFormat="1" ht="22.5" customHeight="1">
      <c r="A8" s="356"/>
      <c r="B8" s="309" t="s">
        <v>131</v>
      </c>
    </row>
    <row r="9" spans="1:50" s="313" customFormat="1" ht="36" customHeight="1">
      <c r="A9" s="311" t="s">
        <v>468</v>
      </c>
      <c r="B9" s="312">
        <f>+B11</f>
        <v>-75000</v>
      </c>
    </row>
    <row r="10" spans="1:50" s="313" customFormat="1" ht="21.75" customHeight="1">
      <c r="A10" s="314" t="s">
        <v>33</v>
      </c>
      <c r="B10" s="315"/>
      <c r="C10" s="316"/>
    </row>
    <row r="11" spans="1:50" s="313" customFormat="1" ht="26.25" customHeight="1">
      <c r="A11" s="317" t="s">
        <v>469</v>
      </c>
      <c r="B11" s="318">
        <f t="shared" ref="B11" si="0">B13</f>
        <v>-75000</v>
      </c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  <c r="AO11" s="319"/>
      <c r="AP11" s="319"/>
      <c r="AQ11" s="319"/>
      <c r="AR11" s="319"/>
      <c r="AS11" s="319"/>
      <c r="AT11" s="319"/>
      <c r="AU11" s="319"/>
      <c r="AV11" s="319"/>
      <c r="AW11" s="319"/>
      <c r="AX11" s="319"/>
    </row>
    <row r="12" spans="1:50" s="313" customFormat="1" ht="28.5" customHeight="1">
      <c r="A12" s="314" t="s">
        <v>470</v>
      </c>
      <c r="B12" s="320"/>
    </row>
    <row r="13" spans="1:50" s="313" customFormat="1" ht="24" customHeight="1">
      <c r="A13" s="317" t="s">
        <v>471</v>
      </c>
      <c r="B13" s="318">
        <f t="shared" ref="B13" si="1">B15</f>
        <v>-75000</v>
      </c>
    </row>
    <row r="14" spans="1:50" s="313" customFormat="1" ht="24" customHeight="1">
      <c r="A14" s="314" t="s">
        <v>33</v>
      </c>
      <c r="B14" s="320"/>
    </row>
    <row r="15" spans="1:50" s="313" customFormat="1" ht="18" customHeight="1">
      <c r="A15" s="317" t="s">
        <v>472</v>
      </c>
      <c r="B15" s="318">
        <f t="shared" ref="B15" si="2">+B17</f>
        <v>-75000</v>
      </c>
    </row>
    <row r="16" spans="1:50" s="313" customFormat="1" ht="26.25" customHeight="1">
      <c r="A16" s="314" t="s">
        <v>473</v>
      </c>
      <c r="B16" s="318"/>
    </row>
    <row r="17" spans="1:2" s="313" customFormat="1" ht="26.25" customHeight="1">
      <c r="A17" s="314" t="s">
        <v>474</v>
      </c>
      <c r="B17" s="318">
        <v>-75000</v>
      </c>
    </row>
    <row r="18" spans="1:2">
      <c r="A18" s="321"/>
      <c r="B18" s="322"/>
    </row>
    <row r="19" spans="1:2">
      <c r="A19" s="321"/>
      <c r="B19" s="322"/>
    </row>
    <row r="20" spans="1:2">
      <c r="A20" s="321"/>
      <c r="B20" s="322"/>
    </row>
    <row r="21" spans="1:2">
      <c r="A21" s="321"/>
      <c r="B21" s="322"/>
    </row>
    <row r="22" spans="1:2">
      <c r="A22" s="321"/>
      <c r="B22" s="322"/>
    </row>
    <row r="23" spans="1:2">
      <c r="A23" s="321"/>
      <c r="B23" s="322"/>
    </row>
    <row r="24" spans="1:2">
      <c r="A24" s="321"/>
      <c r="B24" s="322"/>
    </row>
    <row r="25" spans="1:2">
      <c r="A25" s="321"/>
      <c r="B25" s="322"/>
    </row>
    <row r="26" spans="1:2">
      <c r="A26" s="321"/>
      <c r="B26" s="322"/>
    </row>
    <row r="27" spans="1:2">
      <c r="A27" s="321"/>
      <c r="B27" s="322"/>
    </row>
    <row r="28" spans="1:2">
      <c r="A28" s="321"/>
      <c r="B28" s="322"/>
    </row>
    <row r="29" spans="1:2">
      <c r="A29" s="321"/>
      <c r="B29" s="322"/>
    </row>
    <row r="30" spans="1:2">
      <c r="A30" s="321"/>
      <c r="B30" s="322"/>
    </row>
    <row r="31" spans="1:2">
      <c r="A31" s="321"/>
      <c r="B31" s="322"/>
    </row>
    <row r="32" spans="1:2">
      <c r="A32" s="321"/>
      <c r="B32" s="322"/>
    </row>
    <row r="33" spans="1:2">
      <c r="A33" s="321"/>
      <c r="B33" s="322"/>
    </row>
    <row r="34" spans="1:2">
      <c r="A34" s="321"/>
      <c r="B34" s="322"/>
    </row>
    <row r="35" spans="1:2">
      <c r="A35" s="321"/>
      <c r="B35" s="322"/>
    </row>
    <row r="36" spans="1:2">
      <c r="A36" s="321"/>
      <c r="B36" s="322"/>
    </row>
    <row r="37" spans="1:2">
      <c r="A37" s="321"/>
      <c r="B37" s="322"/>
    </row>
    <row r="38" spans="1:2">
      <c r="A38" s="321"/>
      <c r="B38" s="322"/>
    </row>
    <row r="39" spans="1:2">
      <c r="A39" s="321"/>
      <c r="B39" s="322"/>
    </row>
    <row r="40" spans="1:2">
      <c r="A40" s="321"/>
      <c r="B40" s="322"/>
    </row>
    <row r="41" spans="1:2">
      <c r="A41" s="321"/>
      <c r="B41" s="322"/>
    </row>
    <row r="42" spans="1:2">
      <c r="A42" s="321"/>
      <c r="B42" s="322"/>
    </row>
    <row r="43" spans="1:2">
      <c r="A43" s="321"/>
      <c r="B43" s="322"/>
    </row>
    <row r="44" spans="1:2">
      <c r="A44" s="321"/>
      <c r="B44" s="322"/>
    </row>
    <row r="45" spans="1:2">
      <c r="A45" s="321"/>
      <c r="B45" s="322"/>
    </row>
    <row r="46" spans="1:2">
      <c r="A46" s="321"/>
      <c r="B46" s="322"/>
    </row>
    <row r="47" spans="1:2">
      <c r="A47" s="321"/>
      <c r="B47" s="322"/>
    </row>
    <row r="48" spans="1:2">
      <c r="A48" s="321"/>
      <c r="B48" s="322"/>
    </row>
    <row r="49" spans="1:2">
      <c r="A49" s="321"/>
      <c r="B49" s="322"/>
    </row>
    <row r="50" spans="1:2">
      <c r="A50" s="321"/>
      <c r="B50" s="322"/>
    </row>
    <row r="51" spans="1:2">
      <c r="A51" s="321"/>
      <c r="B51" s="322"/>
    </row>
    <row r="52" spans="1:2">
      <c r="A52" s="321"/>
      <c r="B52" s="322"/>
    </row>
    <row r="53" spans="1:2">
      <c r="A53" s="321"/>
      <c r="B53" s="322"/>
    </row>
    <row r="54" spans="1:2">
      <c r="A54" s="321"/>
      <c r="B54" s="322"/>
    </row>
    <row r="55" spans="1:2">
      <c r="A55" s="321"/>
      <c r="B55" s="322"/>
    </row>
    <row r="56" spans="1:2">
      <c r="A56" s="321"/>
      <c r="B56" s="322"/>
    </row>
    <row r="57" spans="1:2">
      <c r="A57" s="321"/>
      <c r="B57" s="322"/>
    </row>
    <row r="58" spans="1:2">
      <c r="A58" s="321"/>
      <c r="B58" s="322"/>
    </row>
    <row r="59" spans="1:2">
      <c r="A59" s="321"/>
      <c r="B59" s="322"/>
    </row>
    <row r="60" spans="1:2">
      <c r="A60" s="321"/>
      <c r="B60" s="322"/>
    </row>
    <row r="61" spans="1:2">
      <c r="A61" s="321"/>
      <c r="B61" s="322"/>
    </row>
    <row r="62" spans="1:2">
      <c r="A62" s="321"/>
      <c r="B62" s="322"/>
    </row>
    <row r="63" spans="1:2">
      <c r="A63" s="321"/>
      <c r="B63" s="322"/>
    </row>
    <row r="64" spans="1:2">
      <c r="A64" s="321"/>
      <c r="B64" s="322"/>
    </row>
    <row r="65" spans="1:2">
      <c r="A65" s="321"/>
      <c r="B65" s="322"/>
    </row>
    <row r="66" spans="1:2">
      <c r="A66" s="321"/>
      <c r="B66" s="322"/>
    </row>
    <row r="67" spans="1:2">
      <c r="A67" s="321"/>
      <c r="B67" s="322"/>
    </row>
    <row r="68" spans="1:2">
      <c r="A68" s="321"/>
      <c r="B68" s="322"/>
    </row>
    <row r="69" spans="1:2">
      <c r="A69" s="321"/>
      <c r="B69" s="322"/>
    </row>
    <row r="70" spans="1:2">
      <c r="A70" s="321"/>
      <c r="B70" s="322"/>
    </row>
    <row r="71" spans="1:2">
      <c r="A71" s="321"/>
      <c r="B71" s="322"/>
    </row>
    <row r="72" spans="1:2">
      <c r="A72" s="321"/>
      <c r="B72" s="322"/>
    </row>
    <row r="73" spans="1:2">
      <c r="A73" s="321"/>
      <c r="B73" s="322"/>
    </row>
    <row r="74" spans="1:2">
      <c r="A74" s="321"/>
      <c r="B74" s="322"/>
    </row>
    <row r="75" spans="1:2">
      <c r="A75" s="321"/>
      <c r="B75" s="322"/>
    </row>
    <row r="76" spans="1:2">
      <c r="A76" s="321"/>
      <c r="B76" s="322"/>
    </row>
    <row r="77" spans="1:2">
      <c r="A77" s="321"/>
      <c r="B77" s="322"/>
    </row>
    <row r="78" spans="1:2">
      <c r="A78" s="321"/>
      <c r="B78" s="322"/>
    </row>
    <row r="79" spans="1:2">
      <c r="A79" s="321"/>
      <c r="B79" s="322"/>
    </row>
    <row r="80" spans="1:2">
      <c r="A80" s="321"/>
      <c r="B80" s="322"/>
    </row>
    <row r="81" spans="1:2">
      <c r="A81" s="321"/>
      <c r="B81" s="322"/>
    </row>
    <row r="82" spans="1:2">
      <c r="A82" s="321"/>
      <c r="B82" s="322"/>
    </row>
    <row r="83" spans="1:2">
      <c r="A83" s="321"/>
      <c r="B83" s="322"/>
    </row>
    <row r="84" spans="1:2">
      <c r="A84" s="321"/>
      <c r="B84" s="322"/>
    </row>
    <row r="85" spans="1:2">
      <c r="A85" s="321"/>
      <c r="B85" s="322"/>
    </row>
    <row r="86" spans="1:2">
      <c r="A86" s="321"/>
      <c r="B86" s="322"/>
    </row>
    <row r="87" spans="1:2">
      <c r="A87" s="321"/>
      <c r="B87" s="322"/>
    </row>
    <row r="88" spans="1:2">
      <c r="A88" s="321"/>
      <c r="B88" s="322"/>
    </row>
    <row r="89" spans="1:2">
      <c r="A89" s="321"/>
      <c r="B89" s="322"/>
    </row>
    <row r="90" spans="1:2">
      <c r="A90" s="321"/>
      <c r="B90" s="322"/>
    </row>
    <row r="91" spans="1:2">
      <c r="A91" s="321"/>
      <c r="B91" s="322"/>
    </row>
    <row r="92" spans="1:2">
      <c r="A92" s="321"/>
      <c r="B92" s="322"/>
    </row>
    <row r="93" spans="1:2">
      <c r="A93" s="321"/>
      <c r="B93" s="322"/>
    </row>
    <row r="94" spans="1:2">
      <c r="A94" s="321"/>
      <c r="B94" s="322"/>
    </row>
    <row r="95" spans="1:2">
      <c r="A95" s="321"/>
      <c r="B95" s="322"/>
    </row>
    <row r="96" spans="1:2">
      <c r="A96" s="321"/>
      <c r="B96" s="322"/>
    </row>
    <row r="97" spans="1:2">
      <c r="A97" s="321"/>
      <c r="B97" s="322"/>
    </row>
    <row r="98" spans="1:2">
      <c r="A98" s="321"/>
      <c r="B98" s="322"/>
    </row>
    <row r="99" spans="1:2">
      <c r="A99" s="321"/>
      <c r="B99" s="322"/>
    </row>
    <row r="100" spans="1:2">
      <c r="A100" s="321"/>
      <c r="B100" s="322"/>
    </row>
    <row r="101" spans="1:2">
      <c r="A101" s="321"/>
      <c r="B101" s="322"/>
    </row>
    <row r="102" spans="1:2">
      <c r="A102" s="321"/>
      <c r="B102" s="322"/>
    </row>
    <row r="103" spans="1:2">
      <c r="A103" s="321"/>
      <c r="B103" s="322"/>
    </row>
    <row r="104" spans="1:2">
      <c r="A104" s="321"/>
      <c r="B104" s="322"/>
    </row>
    <row r="105" spans="1:2">
      <c r="A105" s="321"/>
      <c r="B105" s="322"/>
    </row>
    <row r="106" spans="1:2">
      <c r="A106" s="321"/>
      <c r="B106" s="322"/>
    </row>
    <row r="107" spans="1:2">
      <c r="A107" s="321"/>
      <c r="B107" s="322"/>
    </row>
    <row r="108" spans="1:2">
      <c r="A108" s="321"/>
      <c r="B108" s="322"/>
    </row>
    <row r="109" spans="1:2">
      <c r="A109" s="321"/>
      <c r="B109" s="322"/>
    </row>
    <row r="110" spans="1:2">
      <c r="A110" s="321"/>
      <c r="B110" s="322"/>
    </row>
    <row r="111" spans="1:2">
      <c r="A111" s="321"/>
      <c r="B111" s="322"/>
    </row>
    <row r="112" spans="1:2">
      <c r="A112" s="321"/>
      <c r="B112" s="322"/>
    </row>
    <row r="113" spans="1:2">
      <c r="A113" s="321"/>
      <c r="B113" s="322"/>
    </row>
    <row r="114" spans="1:2">
      <c r="A114" s="321"/>
      <c r="B114" s="322"/>
    </row>
    <row r="115" spans="1:2">
      <c r="A115" s="321"/>
      <c r="B115" s="322"/>
    </row>
    <row r="116" spans="1:2">
      <c r="A116" s="321"/>
      <c r="B116" s="322"/>
    </row>
    <row r="117" spans="1:2">
      <c r="A117" s="321"/>
      <c r="B117" s="322"/>
    </row>
    <row r="118" spans="1:2">
      <c r="A118" s="321"/>
      <c r="B118" s="322"/>
    </row>
    <row r="119" spans="1:2">
      <c r="A119" s="321"/>
      <c r="B119" s="322"/>
    </row>
    <row r="120" spans="1:2">
      <c r="A120" s="321"/>
      <c r="B120" s="322"/>
    </row>
    <row r="121" spans="1:2">
      <c r="A121" s="321"/>
      <c r="B121" s="322"/>
    </row>
    <row r="122" spans="1:2">
      <c r="A122" s="321"/>
      <c r="B122" s="322"/>
    </row>
    <row r="123" spans="1:2">
      <c r="A123" s="321"/>
      <c r="B123" s="322"/>
    </row>
    <row r="124" spans="1:2">
      <c r="A124" s="321"/>
      <c r="B124" s="322"/>
    </row>
    <row r="125" spans="1:2">
      <c r="A125" s="321"/>
      <c r="B125" s="322"/>
    </row>
    <row r="126" spans="1:2">
      <c r="A126" s="321"/>
      <c r="B126" s="322"/>
    </row>
    <row r="127" spans="1:2">
      <c r="A127" s="321"/>
      <c r="B127" s="322"/>
    </row>
    <row r="128" spans="1:2">
      <c r="A128" s="321"/>
      <c r="B128" s="322"/>
    </row>
    <row r="129" spans="1:2">
      <c r="A129" s="321"/>
      <c r="B129" s="322"/>
    </row>
    <row r="130" spans="1:2">
      <c r="A130" s="321"/>
      <c r="B130" s="322"/>
    </row>
    <row r="131" spans="1:2">
      <c r="A131" s="321"/>
      <c r="B131" s="322"/>
    </row>
    <row r="132" spans="1:2">
      <c r="A132" s="321"/>
      <c r="B132" s="322"/>
    </row>
    <row r="133" spans="1:2">
      <c r="A133" s="321"/>
      <c r="B133" s="322"/>
    </row>
    <row r="134" spans="1:2">
      <c r="A134" s="321"/>
      <c r="B134" s="322"/>
    </row>
    <row r="135" spans="1:2">
      <c r="A135" s="321"/>
      <c r="B135" s="322"/>
    </row>
    <row r="136" spans="1:2">
      <c r="A136" s="321"/>
      <c r="B136" s="322"/>
    </row>
    <row r="137" spans="1:2">
      <c r="A137" s="321"/>
      <c r="B137" s="322"/>
    </row>
    <row r="138" spans="1:2">
      <c r="A138" s="321"/>
      <c r="B138" s="322"/>
    </row>
    <row r="139" spans="1:2">
      <c r="A139" s="321"/>
      <c r="B139" s="322"/>
    </row>
    <row r="140" spans="1:2">
      <c r="A140" s="321"/>
      <c r="B140" s="322"/>
    </row>
    <row r="141" spans="1:2">
      <c r="A141" s="321"/>
      <c r="B141" s="322"/>
    </row>
    <row r="142" spans="1:2">
      <c r="A142" s="321"/>
      <c r="B142" s="322"/>
    </row>
    <row r="143" spans="1:2">
      <c r="A143" s="321"/>
      <c r="B143" s="322"/>
    </row>
    <row r="144" spans="1:2">
      <c r="A144" s="321"/>
      <c r="B144" s="322"/>
    </row>
    <row r="145" spans="1:2">
      <c r="A145" s="321"/>
      <c r="B145" s="322"/>
    </row>
    <row r="146" spans="1:2">
      <c r="A146" s="321"/>
      <c r="B146" s="322"/>
    </row>
    <row r="147" spans="1:2">
      <c r="A147" s="321"/>
      <c r="B147" s="322"/>
    </row>
    <row r="148" spans="1:2">
      <c r="A148" s="321"/>
      <c r="B148" s="322"/>
    </row>
    <row r="149" spans="1:2">
      <c r="A149" s="321"/>
      <c r="B149" s="322"/>
    </row>
    <row r="150" spans="1:2">
      <c r="A150" s="321"/>
      <c r="B150" s="322"/>
    </row>
    <row r="151" spans="1:2">
      <c r="A151" s="321"/>
      <c r="B151" s="322"/>
    </row>
    <row r="152" spans="1:2">
      <c r="A152" s="321"/>
      <c r="B152" s="322"/>
    </row>
    <row r="153" spans="1:2">
      <c r="A153" s="321"/>
      <c r="B153" s="322"/>
    </row>
    <row r="154" spans="1:2">
      <c r="A154" s="321"/>
      <c r="B154" s="322"/>
    </row>
    <row r="155" spans="1:2">
      <c r="A155" s="321"/>
      <c r="B155" s="322"/>
    </row>
    <row r="156" spans="1:2">
      <c r="A156" s="321"/>
      <c r="B156" s="322"/>
    </row>
    <row r="157" spans="1:2">
      <c r="A157" s="321"/>
      <c r="B157" s="322"/>
    </row>
    <row r="158" spans="1:2">
      <c r="A158" s="321"/>
      <c r="B158" s="322"/>
    </row>
    <row r="159" spans="1:2">
      <c r="A159" s="321"/>
      <c r="B159" s="322"/>
    </row>
    <row r="160" spans="1:2">
      <c r="A160" s="321"/>
      <c r="B160" s="322"/>
    </row>
    <row r="161" spans="1:2">
      <c r="A161" s="321"/>
      <c r="B161" s="322"/>
    </row>
    <row r="162" spans="1:2">
      <c r="A162" s="321"/>
      <c r="B162" s="322"/>
    </row>
    <row r="163" spans="1:2">
      <c r="A163" s="321"/>
      <c r="B163" s="322"/>
    </row>
    <row r="164" spans="1:2">
      <c r="A164" s="321"/>
      <c r="B164" s="322"/>
    </row>
    <row r="165" spans="1:2">
      <c r="A165" s="321"/>
      <c r="B165" s="322"/>
    </row>
    <row r="166" spans="1:2">
      <c r="A166" s="321"/>
      <c r="B166" s="322"/>
    </row>
    <row r="167" spans="1:2">
      <c r="A167" s="321"/>
      <c r="B167" s="322"/>
    </row>
    <row r="168" spans="1:2">
      <c r="A168" s="321"/>
      <c r="B168" s="322"/>
    </row>
    <row r="169" spans="1:2">
      <c r="A169" s="321"/>
      <c r="B169" s="322"/>
    </row>
    <row r="170" spans="1:2">
      <c r="A170" s="321"/>
      <c r="B170" s="322"/>
    </row>
    <row r="171" spans="1:2">
      <c r="A171" s="321"/>
      <c r="B171" s="322"/>
    </row>
    <row r="172" spans="1:2">
      <c r="A172" s="321"/>
      <c r="B172" s="322"/>
    </row>
    <row r="173" spans="1:2">
      <c r="A173" s="321"/>
      <c r="B173" s="322"/>
    </row>
    <row r="174" spans="1:2">
      <c r="A174" s="321"/>
      <c r="B174" s="322"/>
    </row>
    <row r="175" spans="1:2">
      <c r="A175" s="321"/>
      <c r="B175" s="322"/>
    </row>
    <row r="176" spans="1:2">
      <c r="A176" s="321"/>
      <c r="B176" s="322"/>
    </row>
    <row r="177" spans="1:2">
      <c r="A177" s="321"/>
      <c r="B177" s="322"/>
    </row>
    <row r="178" spans="1:2">
      <c r="A178" s="321"/>
      <c r="B178" s="322"/>
    </row>
    <row r="179" spans="1:2">
      <c r="A179" s="321"/>
      <c r="B179" s="322"/>
    </row>
    <row r="180" spans="1:2">
      <c r="A180" s="321"/>
      <c r="B180" s="322"/>
    </row>
    <row r="181" spans="1:2">
      <c r="A181" s="321"/>
      <c r="B181" s="322"/>
    </row>
    <row r="182" spans="1:2">
      <c r="A182" s="321"/>
      <c r="B182" s="322"/>
    </row>
    <row r="183" spans="1:2">
      <c r="A183" s="321"/>
      <c r="B183" s="322"/>
    </row>
    <row r="184" spans="1:2">
      <c r="A184" s="321"/>
      <c r="B184" s="322"/>
    </row>
    <row r="185" spans="1:2">
      <c r="A185" s="321"/>
      <c r="B185" s="322"/>
    </row>
    <row r="186" spans="1:2">
      <c r="A186" s="321"/>
      <c r="B186" s="322"/>
    </row>
    <row r="187" spans="1:2">
      <c r="A187" s="321"/>
      <c r="B187" s="322"/>
    </row>
    <row r="188" spans="1:2">
      <c r="A188" s="321"/>
      <c r="B188" s="322"/>
    </row>
    <row r="189" spans="1:2">
      <c r="A189" s="321"/>
      <c r="B189" s="322"/>
    </row>
    <row r="190" spans="1:2">
      <c r="A190" s="321"/>
      <c r="B190" s="322"/>
    </row>
    <row r="191" spans="1:2">
      <c r="A191" s="321"/>
      <c r="B191" s="322"/>
    </row>
    <row r="192" spans="1:2">
      <c r="A192" s="321"/>
      <c r="B192" s="322"/>
    </row>
    <row r="193" spans="1:2">
      <c r="A193" s="321"/>
      <c r="B193" s="322"/>
    </row>
    <row r="194" spans="1:2">
      <c r="A194" s="321"/>
      <c r="B194" s="322"/>
    </row>
    <row r="195" spans="1:2">
      <c r="A195" s="321"/>
      <c r="B195" s="322"/>
    </row>
    <row r="196" spans="1:2">
      <c r="A196" s="321"/>
      <c r="B196" s="322"/>
    </row>
    <row r="197" spans="1:2">
      <c r="A197" s="321"/>
      <c r="B197" s="322"/>
    </row>
    <row r="198" spans="1:2">
      <c r="A198" s="321"/>
      <c r="B198" s="322"/>
    </row>
    <row r="199" spans="1:2">
      <c r="A199" s="321"/>
      <c r="B199" s="322"/>
    </row>
    <row r="200" spans="1:2">
      <c r="A200" s="321"/>
      <c r="B200" s="322"/>
    </row>
    <row r="201" spans="1:2">
      <c r="A201" s="321"/>
      <c r="B201" s="322"/>
    </row>
    <row r="202" spans="1:2">
      <c r="A202" s="321"/>
      <c r="B202" s="322"/>
    </row>
    <row r="203" spans="1:2">
      <c r="A203" s="321"/>
      <c r="B203" s="322"/>
    </row>
    <row r="204" spans="1:2">
      <c r="A204" s="321"/>
      <c r="B204" s="322"/>
    </row>
    <row r="205" spans="1:2">
      <c r="A205" s="321"/>
      <c r="B205" s="322"/>
    </row>
    <row r="206" spans="1:2">
      <c r="A206" s="321"/>
      <c r="B206" s="322"/>
    </row>
    <row r="207" spans="1:2">
      <c r="A207" s="321"/>
      <c r="B207" s="322"/>
    </row>
    <row r="208" spans="1:2">
      <c r="A208" s="321"/>
      <c r="B208" s="322"/>
    </row>
    <row r="209" spans="1:2">
      <c r="A209" s="321"/>
      <c r="B209" s="322"/>
    </row>
    <row r="210" spans="1:2">
      <c r="A210" s="321"/>
      <c r="B210" s="322"/>
    </row>
    <row r="211" spans="1:2">
      <c r="A211" s="321"/>
      <c r="B211" s="322"/>
    </row>
    <row r="212" spans="1:2">
      <c r="A212" s="321"/>
      <c r="B212" s="322"/>
    </row>
    <row r="213" spans="1:2">
      <c r="A213" s="321"/>
      <c r="B213" s="322"/>
    </row>
    <row r="214" spans="1:2">
      <c r="A214" s="321"/>
      <c r="B214" s="322"/>
    </row>
    <row r="215" spans="1:2">
      <c r="A215" s="321"/>
      <c r="B215" s="322"/>
    </row>
    <row r="216" spans="1:2">
      <c r="A216" s="321"/>
      <c r="B216" s="322"/>
    </row>
    <row r="217" spans="1:2">
      <c r="A217" s="321"/>
      <c r="B217" s="322"/>
    </row>
    <row r="218" spans="1:2">
      <c r="A218" s="321"/>
      <c r="B218" s="322"/>
    </row>
    <row r="219" spans="1:2">
      <c r="A219" s="321"/>
      <c r="B219" s="322"/>
    </row>
    <row r="220" spans="1:2">
      <c r="A220" s="321"/>
      <c r="B220" s="322"/>
    </row>
    <row r="221" spans="1:2">
      <c r="A221" s="321"/>
      <c r="B221" s="322"/>
    </row>
    <row r="222" spans="1:2">
      <c r="A222" s="321"/>
      <c r="B222" s="322"/>
    </row>
    <row r="223" spans="1:2">
      <c r="A223" s="321"/>
      <c r="B223" s="322"/>
    </row>
    <row r="224" spans="1:2">
      <c r="A224" s="321"/>
      <c r="B224" s="322"/>
    </row>
    <row r="225" spans="1:2">
      <c r="A225" s="321"/>
      <c r="B225" s="322"/>
    </row>
    <row r="226" spans="1:2">
      <c r="A226" s="321"/>
      <c r="B226" s="322"/>
    </row>
    <row r="227" spans="1:2">
      <c r="A227" s="321"/>
      <c r="B227" s="322"/>
    </row>
    <row r="228" spans="1:2">
      <c r="A228" s="321"/>
      <c r="B228" s="322"/>
    </row>
    <row r="229" spans="1:2">
      <c r="A229" s="321"/>
      <c r="B229" s="322"/>
    </row>
    <row r="230" spans="1:2">
      <c r="A230" s="321"/>
      <c r="B230" s="322"/>
    </row>
    <row r="231" spans="1:2">
      <c r="A231" s="321"/>
      <c r="B231" s="322"/>
    </row>
    <row r="232" spans="1:2">
      <c r="A232" s="321"/>
      <c r="B232" s="322"/>
    </row>
    <row r="233" spans="1:2">
      <c r="A233" s="321"/>
      <c r="B233" s="322"/>
    </row>
    <row r="234" spans="1:2">
      <c r="A234" s="321"/>
      <c r="B234" s="322"/>
    </row>
    <row r="235" spans="1:2">
      <c r="A235" s="321"/>
      <c r="B235" s="322"/>
    </row>
    <row r="236" spans="1:2">
      <c r="A236" s="321"/>
      <c r="B236" s="322"/>
    </row>
    <row r="237" spans="1:2">
      <c r="A237" s="321"/>
      <c r="B237" s="322"/>
    </row>
    <row r="238" spans="1:2">
      <c r="A238" s="321"/>
      <c r="B238" s="322"/>
    </row>
    <row r="239" spans="1:2">
      <c r="A239" s="321"/>
      <c r="B239" s="322"/>
    </row>
    <row r="240" spans="1:2">
      <c r="A240" s="321"/>
      <c r="B240" s="322"/>
    </row>
    <row r="241" spans="1:2">
      <c r="A241" s="321"/>
      <c r="B241" s="322"/>
    </row>
    <row r="242" spans="1:2">
      <c r="A242" s="321"/>
      <c r="B242" s="322"/>
    </row>
    <row r="243" spans="1:2">
      <c r="A243" s="321"/>
      <c r="B243" s="322"/>
    </row>
    <row r="244" spans="1:2">
      <c r="A244" s="321"/>
      <c r="B244" s="322"/>
    </row>
    <row r="245" spans="1:2">
      <c r="A245" s="321"/>
      <c r="B245" s="322"/>
    </row>
    <row r="246" spans="1:2">
      <c r="A246" s="321"/>
      <c r="B246" s="322"/>
    </row>
    <row r="247" spans="1:2">
      <c r="A247" s="321"/>
      <c r="B247" s="322"/>
    </row>
    <row r="248" spans="1:2">
      <c r="A248" s="321"/>
      <c r="B248" s="322"/>
    </row>
    <row r="249" spans="1:2">
      <c r="A249" s="321"/>
      <c r="B249" s="322"/>
    </row>
    <row r="250" spans="1:2">
      <c r="A250" s="321"/>
      <c r="B250" s="322"/>
    </row>
    <row r="251" spans="1:2">
      <c r="A251" s="321"/>
      <c r="B251" s="322"/>
    </row>
    <row r="252" spans="1:2">
      <c r="A252" s="321"/>
      <c r="B252" s="322"/>
    </row>
    <row r="253" spans="1:2">
      <c r="A253" s="321"/>
      <c r="B253" s="322"/>
    </row>
    <row r="254" spans="1:2">
      <c r="A254" s="321"/>
      <c r="B254" s="322"/>
    </row>
    <row r="255" spans="1:2">
      <c r="A255" s="321"/>
      <c r="B255" s="322"/>
    </row>
    <row r="256" spans="1:2">
      <c r="A256" s="321"/>
      <c r="B256" s="322"/>
    </row>
    <row r="257" spans="1:2">
      <c r="A257" s="321"/>
      <c r="B257" s="322"/>
    </row>
    <row r="258" spans="1:2">
      <c r="A258" s="321"/>
      <c r="B258" s="322"/>
    </row>
    <row r="259" spans="1:2">
      <c r="A259" s="321"/>
      <c r="B259" s="322"/>
    </row>
    <row r="260" spans="1:2">
      <c r="A260" s="321"/>
      <c r="B260" s="322"/>
    </row>
    <row r="261" spans="1:2">
      <c r="A261" s="321"/>
      <c r="B261" s="322"/>
    </row>
    <row r="262" spans="1:2">
      <c r="A262" s="321"/>
      <c r="B262" s="322"/>
    </row>
    <row r="263" spans="1:2">
      <c r="A263" s="321"/>
      <c r="B263" s="322"/>
    </row>
    <row r="264" spans="1:2">
      <c r="A264" s="321"/>
      <c r="B264" s="322"/>
    </row>
    <row r="265" spans="1:2">
      <c r="A265" s="321"/>
      <c r="B265" s="322"/>
    </row>
    <row r="266" spans="1:2">
      <c r="A266" s="321"/>
      <c r="B266" s="322"/>
    </row>
    <row r="267" spans="1:2">
      <c r="A267" s="321"/>
      <c r="B267" s="322"/>
    </row>
    <row r="268" spans="1:2">
      <c r="A268" s="321"/>
      <c r="B268" s="322"/>
    </row>
    <row r="269" spans="1:2">
      <c r="A269" s="321"/>
      <c r="B269" s="322"/>
    </row>
    <row r="270" spans="1:2">
      <c r="A270" s="321"/>
      <c r="B270" s="322"/>
    </row>
    <row r="271" spans="1:2">
      <c r="A271" s="321"/>
      <c r="B271" s="322"/>
    </row>
    <row r="272" spans="1:2">
      <c r="A272" s="321"/>
      <c r="B272" s="322"/>
    </row>
    <row r="273" spans="1:2">
      <c r="A273" s="321"/>
      <c r="B273" s="322"/>
    </row>
    <row r="274" spans="1:2">
      <c r="A274" s="321"/>
      <c r="B274" s="322"/>
    </row>
    <row r="275" spans="1:2">
      <c r="A275" s="321"/>
      <c r="B275" s="322"/>
    </row>
    <row r="276" spans="1:2">
      <c r="A276" s="321"/>
      <c r="B276" s="322"/>
    </row>
    <row r="277" spans="1:2">
      <c r="A277" s="321"/>
      <c r="B277" s="322"/>
    </row>
    <row r="278" spans="1:2">
      <c r="A278" s="321"/>
      <c r="B278" s="322"/>
    </row>
    <row r="279" spans="1:2">
      <c r="A279" s="321"/>
      <c r="B279" s="322"/>
    </row>
    <row r="280" spans="1:2">
      <c r="A280" s="321"/>
      <c r="B280" s="322"/>
    </row>
    <row r="281" spans="1:2">
      <c r="A281" s="321"/>
      <c r="B281" s="322"/>
    </row>
    <row r="282" spans="1:2">
      <c r="A282" s="321"/>
      <c r="B282" s="322"/>
    </row>
    <row r="283" spans="1:2">
      <c r="A283" s="321"/>
      <c r="B283" s="322"/>
    </row>
    <row r="284" spans="1:2">
      <c r="A284" s="321"/>
      <c r="B284" s="322"/>
    </row>
    <row r="285" spans="1:2">
      <c r="A285" s="321"/>
      <c r="B285" s="322"/>
    </row>
    <row r="286" spans="1:2">
      <c r="A286" s="321"/>
      <c r="B286" s="322"/>
    </row>
    <row r="287" spans="1:2">
      <c r="A287" s="321"/>
      <c r="B287" s="322"/>
    </row>
    <row r="288" spans="1:2">
      <c r="A288" s="321"/>
      <c r="B288" s="322"/>
    </row>
    <row r="289" spans="1:2">
      <c r="A289" s="321"/>
      <c r="B289" s="322"/>
    </row>
    <row r="290" spans="1:2">
      <c r="A290" s="321"/>
      <c r="B290" s="322"/>
    </row>
    <row r="291" spans="1:2">
      <c r="A291" s="321"/>
      <c r="B291" s="322"/>
    </row>
    <row r="292" spans="1:2">
      <c r="A292" s="321"/>
      <c r="B292" s="322"/>
    </row>
    <row r="293" spans="1:2">
      <c r="A293" s="321"/>
      <c r="B293" s="322"/>
    </row>
    <row r="294" spans="1:2">
      <c r="A294" s="321"/>
      <c r="B294" s="322"/>
    </row>
    <row r="295" spans="1:2">
      <c r="A295" s="321"/>
      <c r="B295" s="322"/>
    </row>
    <row r="296" spans="1:2">
      <c r="A296" s="321"/>
      <c r="B296" s="322"/>
    </row>
    <row r="297" spans="1:2">
      <c r="A297" s="321"/>
      <c r="B297" s="322"/>
    </row>
    <row r="298" spans="1:2">
      <c r="A298" s="321"/>
      <c r="B298" s="322"/>
    </row>
    <row r="299" spans="1:2">
      <c r="A299" s="321"/>
      <c r="B299" s="322"/>
    </row>
    <row r="300" spans="1:2">
      <c r="A300" s="321"/>
      <c r="B300" s="322"/>
    </row>
    <row r="301" spans="1:2">
      <c r="A301" s="321"/>
      <c r="B301" s="322"/>
    </row>
    <row r="302" spans="1:2">
      <c r="A302" s="321"/>
      <c r="B302" s="322"/>
    </row>
    <row r="303" spans="1:2">
      <c r="A303" s="321"/>
      <c r="B303" s="322"/>
    </row>
    <row r="304" spans="1:2">
      <c r="A304" s="321"/>
      <c r="B304" s="322"/>
    </row>
    <row r="305" spans="1:2">
      <c r="A305" s="321"/>
      <c r="B305" s="322"/>
    </row>
    <row r="306" spans="1:2">
      <c r="A306" s="321"/>
      <c r="B306" s="322"/>
    </row>
    <row r="307" spans="1:2">
      <c r="A307" s="321"/>
      <c r="B307" s="322"/>
    </row>
    <row r="308" spans="1:2">
      <c r="A308" s="321"/>
      <c r="B308" s="322"/>
    </row>
    <row r="309" spans="1:2">
      <c r="A309" s="321"/>
      <c r="B309" s="322"/>
    </row>
    <row r="310" spans="1:2">
      <c r="A310" s="321"/>
      <c r="B310" s="322"/>
    </row>
    <row r="311" spans="1:2">
      <c r="A311" s="321"/>
      <c r="B311" s="322"/>
    </row>
    <row r="312" spans="1:2">
      <c r="A312" s="321"/>
      <c r="B312" s="322"/>
    </row>
    <row r="313" spans="1:2">
      <c r="A313" s="321"/>
      <c r="B313" s="322"/>
    </row>
    <row r="314" spans="1:2">
      <c r="A314" s="321"/>
      <c r="B314" s="322"/>
    </row>
    <row r="315" spans="1:2">
      <c r="A315" s="321"/>
      <c r="B315" s="322"/>
    </row>
    <row r="316" spans="1:2">
      <c r="A316" s="321"/>
      <c r="B316" s="322"/>
    </row>
    <row r="317" spans="1:2">
      <c r="A317" s="321"/>
      <c r="B317" s="322"/>
    </row>
    <row r="318" spans="1:2">
      <c r="A318" s="321"/>
      <c r="B318" s="322"/>
    </row>
    <row r="319" spans="1:2">
      <c r="A319" s="321"/>
      <c r="B319" s="322"/>
    </row>
    <row r="320" spans="1:2">
      <c r="A320" s="321"/>
      <c r="B320" s="322"/>
    </row>
    <row r="321" spans="1:2">
      <c r="A321" s="321"/>
      <c r="B321" s="322"/>
    </row>
    <row r="322" spans="1:2">
      <c r="A322" s="321"/>
      <c r="B322" s="322"/>
    </row>
    <row r="323" spans="1:2">
      <c r="A323" s="321"/>
      <c r="B323" s="322"/>
    </row>
    <row r="324" spans="1:2">
      <c r="A324" s="321"/>
      <c r="B324" s="322"/>
    </row>
    <row r="325" spans="1:2">
      <c r="A325" s="321"/>
      <c r="B325" s="322"/>
    </row>
    <row r="326" spans="1:2">
      <c r="A326" s="321"/>
      <c r="B326" s="322"/>
    </row>
    <row r="327" spans="1:2">
      <c r="A327" s="321"/>
      <c r="B327" s="322"/>
    </row>
    <row r="328" spans="1:2">
      <c r="A328" s="321"/>
      <c r="B328" s="322"/>
    </row>
    <row r="329" spans="1:2">
      <c r="A329" s="321"/>
      <c r="B329" s="322"/>
    </row>
    <row r="330" spans="1:2">
      <c r="A330" s="321"/>
      <c r="B330" s="322"/>
    </row>
    <row r="331" spans="1:2">
      <c r="A331" s="321"/>
      <c r="B331" s="322"/>
    </row>
    <row r="332" spans="1:2">
      <c r="A332" s="321"/>
      <c r="B332" s="322"/>
    </row>
    <row r="333" spans="1:2">
      <c r="A333" s="321"/>
      <c r="B333" s="322"/>
    </row>
    <row r="334" spans="1:2">
      <c r="A334" s="321"/>
      <c r="B334" s="322"/>
    </row>
    <row r="335" spans="1:2">
      <c r="A335" s="321"/>
      <c r="B335" s="322"/>
    </row>
    <row r="336" spans="1:2">
      <c r="A336" s="321"/>
      <c r="B336" s="322"/>
    </row>
    <row r="337" spans="1:2">
      <c r="A337" s="321"/>
      <c r="B337" s="322"/>
    </row>
    <row r="338" spans="1:2">
      <c r="A338" s="321"/>
      <c r="B338" s="322"/>
    </row>
    <row r="339" spans="1:2">
      <c r="A339" s="321"/>
      <c r="B339" s="322"/>
    </row>
    <row r="340" spans="1:2">
      <c r="A340" s="321"/>
      <c r="B340" s="322"/>
    </row>
    <row r="341" spans="1:2">
      <c r="A341" s="321"/>
      <c r="B341" s="322"/>
    </row>
    <row r="342" spans="1:2">
      <c r="A342" s="321"/>
      <c r="B342" s="322"/>
    </row>
    <row r="343" spans="1:2">
      <c r="A343" s="321"/>
      <c r="B343" s="322"/>
    </row>
    <row r="344" spans="1:2">
      <c r="A344" s="321"/>
      <c r="B344" s="322"/>
    </row>
    <row r="345" spans="1:2">
      <c r="A345" s="321"/>
      <c r="B345" s="322"/>
    </row>
    <row r="346" spans="1:2">
      <c r="A346" s="321"/>
      <c r="B346" s="322"/>
    </row>
    <row r="347" spans="1:2">
      <c r="A347" s="321"/>
      <c r="B347" s="322"/>
    </row>
    <row r="348" spans="1:2">
      <c r="A348" s="321"/>
      <c r="B348" s="322"/>
    </row>
    <row r="349" spans="1:2">
      <c r="A349" s="321"/>
      <c r="B349" s="322"/>
    </row>
    <row r="350" spans="1:2">
      <c r="A350" s="321"/>
      <c r="B350" s="322"/>
    </row>
    <row r="351" spans="1:2">
      <c r="A351" s="321"/>
      <c r="B351" s="322"/>
    </row>
    <row r="352" spans="1:2">
      <c r="A352" s="321"/>
      <c r="B352" s="322"/>
    </row>
    <row r="353" spans="1:2">
      <c r="A353" s="321"/>
      <c r="B353" s="322"/>
    </row>
    <row r="354" spans="1:2">
      <c r="A354" s="321"/>
      <c r="B354" s="322"/>
    </row>
    <row r="355" spans="1:2">
      <c r="A355" s="321"/>
      <c r="B355" s="322"/>
    </row>
    <row r="356" spans="1:2">
      <c r="A356" s="321"/>
      <c r="B356" s="322"/>
    </row>
    <row r="357" spans="1:2">
      <c r="A357" s="321"/>
      <c r="B357" s="322"/>
    </row>
    <row r="358" spans="1:2">
      <c r="A358" s="321"/>
      <c r="B358" s="322"/>
    </row>
    <row r="359" spans="1:2">
      <c r="A359" s="321"/>
      <c r="B359" s="322"/>
    </row>
    <row r="360" spans="1:2">
      <c r="A360" s="321"/>
      <c r="B360" s="322"/>
    </row>
    <row r="361" spans="1:2">
      <c r="A361" s="321"/>
      <c r="B361" s="322"/>
    </row>
    <row r="362" spans="1:2">
      <c r="A362" s="321"/>
      <c r="B362" s="322"/>
    </row>
    <row r="363" spans="1:2">
      <c r="A363" s="321"/>
      <c r="B363" s="322"/>
    </row>
    <row r="364" spans="1:2">
      <c r="A364" s="321"/>
      <c r="B364" s="322"/>
    </row>
    <row r="365" spans="1:2">
      <c r="A365" s="321"/>
      <c r="B365" s="322"/>
    </row>
    <row r="366" spans="1:2">
      <c r="A366" s="321"/>
      <c r="B366" s="322"/>
    </row>
    <row r="367" spans="1:2">
      <c r="A367" s="321"/>
      <c r="B367" s="322"/>
    </row>
    <row r="368" spans="1:2">
      <c r="A368" s="321"/>
      <c r="B368" s="322"/>
    </row>
    <row r="369" spans="1:2">
      <c r="A369" s="321"/>
      <c r="B369" s="322"/>
    </row>
    <row r="370" spans="1:2">
      <c r="A370" s="321"/>
      <c r="B370" s="322"/>
    </row>
    <row r="371" spans="1:2">
      <c r="A371" s="321"/>
      <c r="B371" s="322"/>
    </row>
    <row r="372" spans="1:2">
      <c r="A372" s="321"/>
      <c r="B372" s="322"/>
    </row>
    <row r="373" spans="1:2">
      <c r="A373" s="321"/>
      <c r="B373" s="322"/>
    </row>
    <row r="374" spans="1:2">
      <c r="A374" s="321"/>
      <c r="B374" s="322"/>
    </row>
    <row r="375" spans="1:2">
      <c r="A375" s="321"/>
      <c r="B375" s="322"/>
    </row>
    <row r="376" spans="1:2">
      <c r="A376" s="321"/>
      <c r="B376" s="322"/>
    </row>
    <row r="377" spans="1:2">
      <c r="A377" s="321"/>
      <c r="B377" s="322"/>
    </row>
    <row r="378" spans="1:2">
      <c r="A378" s="321"/>
      <c r="B378" s="322"/>
    </row>
    <row r="379" spans="1:2">
      <c r="A379" s="321"/>
      <c r="B379" s="322"/>
    </row>
    <row r="380" spans="1:2">
      <c r="A380" s="321"/>
      <c r="B380" s="322"/>
    </row>
    <row r="381" spans="1:2">
      <c r="A381" s="321"/>
      <c r="B381" s="322"/>
    </row>
    <row r="382" spans="1:2">
      <c r="A382" s="321"/>
      <c r="B382" s="322"/>
    </row>
    <row r="383" spans="1:2">
      <c r="A383" s="321"/>
      <c r="B383" s="322"/>
    </row>
    <row r="384" spans="1:2">
      <c r="A384" s="321"/>
      <c r="B384" s="322"/>
    </row>
    <row r="385" spans="1:2">
      <c r="A385" s="321"/>
      <c r="B385" s="322"/>
    </row>
    <row r="386" spans="1:2">
      <c r="A386" s="321"/>
      <c r="B386" s="322"/>
    </row>
    <row r="387" spans="1:2">
      <c r="A387" s="321"/>
      <c r="B387" s="322"/>
    </row>
    <row r="388" spans="1:2">
      <c r="A388" s="321"/>
      <c r="B388" s="322"/>
    </row>
    <row r="389" spans="1:2">
      <c r="A389" s="321"/>
      <c r="B389" s="322"/>
    </row>
    <row r="390" spans="1:2">
      <c r="A390" s="321"/>
      <c r="B390" s="322"/>
    </row>
    <row r="391" spans="1:2">
      <c r="A391" s="321"/>
      <c r="B391" s="322"/>
    </row>
    <row r="392" spans="1:2">
      <c r="A392" s="321"/>
      <c r="B392" s="322"/>
    </row>
    <row r="393" spans="1:2">
      <c r="A393" s="321"/>
      <c r="B393" s="322"/>
    </row>
    <row r="394" spans="1:2">
      <c r="A394" s="321"/>
      <c r="B394" s="322"/>
    </row>
    <row r="395" spans="1:2">
      <c r="A395" s="321"/>
      <c r="B395" s="322"/>
    </row>
    <row r="396" spans="1:2">
      <c r="A396" s="321"/>
      <c r="B396" s="322"/>
    </row>
    <row r="397" spans="1:2">
      <c r="A397" s="321"/>
      <c r="B397" s="322"/>
    </row>
    <row r="398" spans="1:2">
      <c r="A398" s="321"/>
      <c r="B398" s="322"/>
    </row>
    <row r="399" spans="1:2">
      <c r="A399" s="321"/>
      <c r="B399" s="322"/>
    </row>
    <row r="400" spans="1:2">
      <c r="A400" s="321"/>
      <c r="B400" s="322"/>
    </row>
    <row r="401" spans="1:2">
      <c r="A401" s="321"/>
      <c r="B401" s="322"/>
    </row>
    <row r="402" spans="1:2">
      <c r="A402" s="321"/>
      <c r="B402" s="322"/>
    </row>
    <row r="403" spans="1:2">
      <c r="A403" s="321"/>
      <c r="B403" s="322"/>
    </row>
    <row r="404" spans="1:2">
      <c r="A404" s="321"/>
      <c r="B404" s="322"/>
    </row>
    <row r="405" spans="1:2">
      <c r="A405" s="321"/>
      <c r="B405" s="322"/>
    </row>
    <row r="406" spans="1:2">
      <c r="A406" s="321"/>
      <c r="B406" s="322"/>
    </row>
    <row r="407" spans="1:2">
      <c r="A407" s="321"/>
      <c r="B407" s="322"/>
    </row>
    <row r="408" spans="1:2">
      <c r="A408" s="321"/>
      <c r="B408" s="322"/>
    </row>
    <row r="409" spans="1:2">
      <c r="A409" s="321"/>
      <c r="B409" s="322"/>
    </row>
    <row r="410" spans="1:2">
      <c r="A410" s="321"/>
      <c r="B410" s="322"/>
    </row>
    <row r="411" spans="1:2">
      <c r="A411" s="321"/>
      <c r="B411" s="322"/>
    </row>
    <row r="412" spans="1:2">
      <c r="A412" s="321"/>
      <c r="B412" s="322"/>
    </row>
    <row r="413" spans="1:2">
      <c r="A413" s="321"/>
      <c r="B413" s="322"/>
    </row>
    <row r="414" spans="1:2">
      <c r="A414" s="321"/>
      <c r="B414" s="322"/>
    </row>
    <row r="415" spans="1:2">
      <c r="A415" s="321"/>
      <c r="B415" s="322"/>
    </row>
    <row r="416" spans="1:2">
      <c r="A416" s="321"/>
      <c r="B416" s="322"/>
    </row>
    <row r="417" spans="1:2">
      <c r="A417" s="321"/>
      <c r="B417" s="322"/>
    </row>
    <row r="418" spans="1:2">
      <c r="A418" s="321"/>
      <c r="B418" s="322"/>
    </row>
    <row r="419" spans="1:2">
      <c r="A419" s="321"/>
      <c r="B419" s="322"/>
    </row>
    <row r="420" spans="1:2">
      <c r="A420" s="321"/>
      <c r="B420" s="322"/>
    </row>
    <row r="421" spans="1:2">
      <c r="A421" s="321"/>
      <c r="B421" s="322"/>
    </row>
    <row r="422" spans="1:2">
      <c r="A422" s="321"/>
      <c r="B422" s="322"/>
    </row>
    <row r="423" spans="1:2">
      <c r="A423" s="321"/>
      <c r="B423" s="322"/>
    </row>
    <row r="424" spans="1:2">
      <c r="A424" s="321"/>
      <c r="B424" s="322"/>
    </row>
    <row r="425" spans="1:2">
      <c r="A425" s="321"/>
      <c r="B425" s="322"/>
    </row>
    <row r="426" spans="1:2">
      <c r="A426" s="321"/>
      <c r="B426" s="322"/>
    </row>
    <row r="427" spans="1:2">
      <c r="A427" s="321"/>
      <c r="B427" s="322"/>
    </row>
    <row r="428" spans="1:2">
      <c r="A428" s="321"/>
      <c r="B428" s="322"/>
    </row>
    <row r="429" spans="1:2">
      <c r="A429" s="321"/>
      <c r="B429" s="322"/>
    </row>
    <row r="430" spans="1:2">
      <c r="A430" s="321"/>
      <c r="B430" s="322"/>
    </row>
    <row r="431" spans="1:2">
      <c r="A431" s="321"/>
      <c r="B431" s="322"/>
    </row>
    <row r="432" spans="1:2">
      <c r="A432" s="321"/>
      <c r="B432" s="322"/>
    </row>
    <row r="433" spans="1:2">
      <c r="A433" s="321"/>
      <c r="B433" s="322"/>
    </row>
    <row r="434" spans="1:2">
      <c r="A434" s="321"/>
      <c r="B434" s="322"/>
    </row>
    <row r="435" spans="1:2">
      <c r="A435" s="321"/>
      <c r="B435" s="322"/>
    </row>
    <row r="436" spans="1:2">
      <c r="A436" s="321"/>
      <c r="B436" s="322"/>
    </row>
    <row r="437" spans="1:2">
      <c r="A437" s="321"/>
      <c r="B437" s="322"/>
    </row>
    <row r="438" spans="1:2">
      <c r="A438" s="321"/>
      <c r="B438" s="322"/>
    </row>
    <row r="439" spans="1:2">
      <c r="A439" s="321"/>
      <c r="B439" s="322"/>
    </row>
    <row r="440" spans="1:2">
      <c r="A440" s="321"/>
      <c r="B440" s="322"/>
    </row>
    <row r="441" spans="1:2">
      <c r="A441" s="321"/>
      <c r="B441" s="322"/>
    </row>
    <row r="442" spans="1:2">
      <c r="A442" s="321"/>
      <c r="B442" s="322"/>
    </row>
    <row r="443" spans="1:2">
      <c r="A443" s="321"/>
      <c r="B443" s="322"/>
    </row>
    <row r="444" spans="1:2">
      <c r="A444" s="321"/>
      <c r="B444" s="322"/>
    </row>
    <row r="445" spans="1:2">
      <c r="A445" s="321"/>
      <c r="B445" s="322"/>
    </row>
    <row r="446" spans="1:2">
      <c r="A446" s="321"/>
      <c r="B446" s="322"/>
    </row>
    <row r="447" spans="1:2">
      <c r="A447" s="321"/>
      <c r="B447" s="322"/>
    </row>
    <row r="448" spans="1:2">
      <c r="A448" s="321"/>
      <c r="B448" s="322"/>
    </row>
    <row r="449" spans="1:2">
      <c r="A449" s="321"/>
      <c r="B449" s="322"/>
    </row>
    <row r="450" spans="1:2">
      <c r="A450" s="321"/>
      <c r="B450" s="322"/>
    </row>
    <row r="451" spans="1:2">
      <c r="A451" s="321"/>
      <c r="B451" s="322"/>
    </row>
    <row r="452" spans="1:2">
      <c r="A452" s="321"/>
      <c r="B452" s="322"/>
    </row>
    <row r="453" spans="1:2">
      <c r="A453" s="321"/>
      <c r="B453" s="322"/>
    </row>
    <row r="454" spans="1:2">
      <c r="A454" s="321"/>
      <c r="B454" s="322"/>
    </row>
    <row r="455" spans="1:2">
      <c r="A455" s="321"/>
      <c r="B455" s="322"/>
    </row>
    <row r="456" spans="1:2">
      <c r="A456" s="321"/>
      <c r="B456" s="322"/>
    </row>
    <row r="457" spans="1:2">
      <c r="A457" s="321"/>
      <c r="B457" s="322"/>
    </row>
    <row r="458" spans="1:2">
      <c r="A458" s="321"/>
      <c r="B458" s="322"/>
    </row>
    <row r="459" spans="1:2">
      <c r="A459" s="321"/>
      <c r="B459" s="322"/>
    </row>
    <row r="460" spans="1:2">
      <c r="A460" s="321"/>
      <c r="B460" s="322"/>
    </row>
    <row r="461" spans="1:2">
      <c r="A461" s="321"/>
      <c r="B461" s="322"/>
    </row>
    <row r="462" spans="1:2">
      <c r="A462" s="321"/>
      <c r="B462" s="322"/>
    </row>
    <row r="463" spans="1:2">
      <c r="A463" s="321"/>
      <c r="B463" s="322"/>
    </row>
    <row r="464" spans="1:2">
      <c r="A464" s="321"/>
      <c r="B464" s="322"/>
    </row>
    <row r="465" spans="1:2">
      <c r="A465" s="321"/>
      <c r="B465" s="322"/>
    </row>
    <row r="466" spans="1:2">
      <c r="A466" s="321"/>
      <c r="B466" s="322"/>
    </row>
    <row r="467" spans="1:2">
      <c r="A467" s="321"/>
      <c r="B467" s="322"/>
    </row>
    <row r="468" spans="1:2">
      <c r="A468" s="321"/>
      <c r="B468" s="322"/>
    </row>
    <row r="469" spans="1:2">
      <c r="A469" s="321"/>
      <c r="B469" s="322"/>
    </row>
    <row r="470" spans="1:2">
      <c r="A470" s="321"/>
      <c r="B470" s="322"/>
    </row>
    <row r="471" spans="1:2">
      <c r="A471" s="321"/>
      <c r="B471" s="322"/>
    </row>
    <row r="472" spans="1:2">
      <c r="A472" s="321"/>
      <c r="B472" s="322"/>
    </row>
    <row r="473" spans="1:2">
      <c r="A473" s="321"/>
      <c r="B473" s="322"/>
    </row>
    <row r="474" spans="1:2">
      <c r="A474" s="321"/>
      <c r="B474" s="322"/>
    </row>
    <row r="475" spans="1:2">
      <c r="A475" s="321"/>
      <c r="B475" s="322"/>
    </row>
    <row r="476" spans="1:2">
      <c r="A476" s="321"/>
      <c r="B476" s="322"/>
    </row>
    <row r="477" spans="1:2">
      <c r="A477" s="321"/>
      <c r="B477" s="322"/>
    </row>
    <row r="478" spans="1:2">
      <c r="A478" s="321"/>
      <c r="B478" s="322"/>
    </row>
    <row r="479" spans="1:2">
      <c r="A479" s="321"/>
      <c r="B479" s="322"/>
    </row>
    <row r="480" spans="1:2">
      <c r="A480" s="321"/>
      <c r="B480" s="322"/>
    </row>
    <row r="481" spans="1:2">
      <c r="A481" s="321"/>
      <c r="B481" s="322"/>
    </row>
    <row r="482" spans="1:2">
      <c r="A482" s="321"/>
      <c r="B482" s="322"/>
    </row>
    <row r="483" spans="1:2">
      <c r="A483" s="321"/>
      <c r="B483" s="322"/>
    </row>
    <row r="484" spans="1:2">
      <c r="A484" s="321"/>
      <c r="B484" s="322"/>
    </row>
    <row r="485" spans="1:2">
      <c r="A485" s="321"/>
      <c r="B485" s="322"/>
    </row>
    <row r="486" spans="1:2">
      <c r="A486" s="321"/>
      <c r="B486" s="322"/>
    </row>
    <row r="487" spans="1:2">
      <c r="A487" s="321"/>
      <c r="B487" s="322"/>
    </row>
    <row r="488" spans="1:2">
      <c r="A488" s="321"/>
      <c r="B488" s="322"/>
    </row>
    <row r="489" spans="1:2">
      <c r="A489" s="321"/>
      <c r="B489" s="322"/>
    </row>
    <row r="490" spans="1:2">
      <c r="A490" s="321"/>
      <c r="B490" s="322"/>
    </row>
    <row r="491" spans="1:2">
      <c r="A491" s="321"/>
      <c r="B491" s="322"/>
    </row>
    <row r="492" spans="1:2">
      <c r="A492" s="321"/>
      <c r="B492" s="322"/>
    </row>
    <row r="493" spans="1:2">
      <c r="A493" s="321"/>
      <c r="B493" s="322"/>
    </row>
    <row r="494" spans="1:2">
      <c r="A494" s="321"/>
      <c r="B494" s="322"/>
    </row>
    <row r="495" spans="1:2">
      <c r="A495" s="321"/>
      <c r="B495" s="322"/>
    </row>
    <row r="496" spans="1:2">
      <c r="A496" s="321"/>
      <c r="B496" s="322"/>
    </row>
    <row r="497" spans="1:2">
      <c r="A497" s="321"/>
      <c r="B497" s="322"/>
    </row>
    <row r="498" spans="1:2">
      <c r="A498" s="321"/>
      <c r="B498" s="322"/>
    </row>
    <row r="499" spans="1:2">
      <c r="A499" s="321"/>
      <c r="B499" s="322"/>
    </row>
    <row r="500" spans="1:2">
      <c r="A500" s="321"/>
      <c r="B500" s="322"/>
    </row>
    <row r="501" spans="1:2">
      <c r="A501" s="321"/>
      <c r="B501" s="322"/>
    </row>
    <row r="502" spans="1:2">
      <c r="A502" s="321"/>
      <c r="B502" s="322"/>
    </row>
    <row r="503" spans="1:2">
      <c r="A503" s="321"/>
      <c r="B503" s="322"/>
    </row>
    <row r="504" spans="1:2">
      <c r="A504" s="321"/>
      <c r="B504" s="322"/>
    </row>
    <row r="505" spans="1:2">
      <c r="A505" s="321"/>
      <c r="B505" s="322"/>
    </row>
    <row r="506" spans="1:2">
      <c r="A506" s="321"/>
      <c r="B506" s="322"/>
    </row>
    <row r="507" spans="1:2">
      <c r="A507" s="321"/>
      <c r="B507" s="322"/>
    </row>
    <row r="508" spans="1:2">
      <c r="A508" s="321"/>
      <c r="B508" s="322"/>
    </row>
    <row r="509" spans="1:2">
      <c r="A509" s="321"/>
      <c r="B509" s="322"/>
    </row>
    <row r="510" spans="1:2">
      <c r="A510" s="321"/>
      <c r="B510" s="322"/>
    </row>
    <row r="511" spans="1:2">
      <c r="A511" s="321"/>
      <c r="B511" s="322"/>
    </row>
    <row r="512" spans="1:2">
      <c r="A512" s="321"/>
      <c r="B512" s="322"/>
    </row>
    <row r="513" spans="1:2">
      <c r="A513" s="321"/>
      <c r="B513" s="322"/>
    </row>
    <row r="514" spans="1:2">
      <c r="A514" s="321"/>
      <c r="B514" s="322"/>
    </row>
    <row r="515" spans="1:2">
      <c r="A515" s="321"/>
      <c r="B515" s="322"/>
    </row>
    <row r="516" spans="1:2">
      <c r="A516" s="321"/>
      <c r="B516" s="322"/>
    </row>
    <row r="517" spans="1:2">
      <c r="A517" s="321"/>
      <c r="B517" s="322"/>
    </row>
    <row r="518" spans="1:2">
      <c r="A518" s="321"/>
      <c r="B518" s="322"/>
    </row>
    <row r="519" spans="1:2">
      <c r="A519" s="321"/>
      <c r="B519" s="322"/>
    </row>
    <row r="520" spans="1:2">
      <c r="A520" s="321"/>
      <c r="B520" s="322"/>
    </row>
    <row r="521" spans="1:2">
      <c r="A521" s="321"/>
      <c r="B521" s="322"/>
    </row>
    <row r="522" spans="1:2">
      <c r="A522" s="321"/>
      <c r="B522" s="322"/>
    </row>
    <row r="523" spans="1:2">
      <c r="A523" s="321"/>
      <c r="B523" s="322"/>
    </row>
    <row r="524" spans="1:2">
      <c r="A524" s="321"/>
      <c r="B524" s="322"/>
    </row>
    <row r="525" spans="1:2">
      <c r="A525" s="321"/>
      <c r="B525" s="322"/>
    </row>
    <row r="526" spans="1:2">
      <c r="A526" s="321"/>
      <c r="B526" s="322"/>
    </row>
    <row r="527" spans="1:2">
      <c r="A527" s="321"/>
      <c r="B527" s="322"/>
    </row>
    <row r="528" spans="1:2">
      <c r="A528" s="321"/>
      <c r="B528" s="322"/>
    </row>
    <row r="529" spans="1:2">
      <c r="A529" s="321"/>
      <c r="B529" s="322"/>
    </row>
    <row r="530" spans="1:2">
      <c r="A530" s="321"/>
      <c r="B530" s="322"/>
    </row>
    <row r="531" spans="1:2">
      <c r="A531" s="321"/>
      <c r="B531" s="322"/>
    </row>
    <row r="532" spans="1:2">
      <c r="A532" s="321"/>
      <c r="B532" s="322"/>
    </row>
    <row r="533" spans="1:2">
      <c r="A533" s="321"/>
      <c r="B533" s="322"/>
    </row>
    <row r="534" spans="1:2">
      <c r="A534" s="321"/>
      <c r="B534" s="322"/>
    </row>
    <row r="535" spans="1:2">
      <c r="A535" s="321"/>
      <c r="B535" s="322"/>
    </row>
    <row r="536" spans="1:2">
      <c r="A536" s="321"/>
      <c r="B536" s="322"/>
    </row>
    <row r="537" spans="1:2">
      <c r="A537" s="321"/>
      <c r="B537" s="322"/>
    </row>
    <row r="538" spans="1:2">
      <c r="A538" s="321"/>
      <c r="B538" s="322"/>
    </row>
    <row r="539" spans="1:2">
      <c r="A539" s="321"/>
      <c r="B539" s="322"/>
    </row>
    <row r="540" spans="1:2">
      <c r="A540" s="321"/>
      <c r="B540" s="322"/>
    </row>
    <row r="541" spans="1:2">
      <c r="A541" s="321"/>
      <c r="B541" s="322"/>
    </row>
    <row r="542" spans="1:2">
      <c r="A542" s="321"/>
      <c r="B542" s="322"/>
    </row>
    <row r="543" spans="1:2">
      <c r="A543" s="321"/>
      <c r="B543" s="322"/>
    </row>
    <row r="544" spans="1:2">
      <c r="A544" s="321"/>
      <c r="B544" s="322"/>
    </row>
    <row r="545" spans="1:2">
      <c r="A545" s="321"/>
      <c r="B545" s="322"/>
    </row>
    <row r="546" spans="1:2">
      <c r="A546" s="321"/>
      <c r="B546" s="322"/>
    </row>
    <row r="547" spans="1:2">
      <c r="A547" s="321"/>
      <c r="B547" s="322"/>
    </row>
    <row r="548" spans="1:2">
      <c r="A548" s="321"/>
      <c r="B548" s="322"/>
    </row>
    <row r="549" spans="1:2">
      <c r="A549" s="321"/>
      <c r="B549" s="322"/>
    </row>
    <row r="550" spans="1:2">
      <c r="A550" s="321"/>
      <c r="B550" s="322"/>
    </row>
    <row r="551" spans="1:2">
      <c r="A551" s="321"/>
      <c r="B551" s="322"/>
    </row>
    <row r="552" spans="1:2">
      <c r="A552" s="321"/>
      <c r="B552" s="322"/>
    </row>
    <row r="553" spans="1:2">
      <c r="A553" s="321"/>
      <c r="B553" s="322"/>
    </row>
    <row r="554" spans="1:2">
      <c r="A554" s="321"/>
      <c r="B554" s="322"/>
    </row>
    <row r="555" spans="1:2">
      <c r="A555" s="321"/>
      <c r="B555" s="322"/>
    </row>
    <row r="556" spans="1:2">
      <c r="A556" s="321"/>
      <c r="B556" s="322"/>
    </row>
    <row r="557" spans="1:2">
      <c r="A557" s="321"/>
      <c r="B557" s="322"/>
    </row>
    <row r="558" spans="1:2">
      <c r="A558" s="321"/>
      <c r="B558" s="322"/>
    </row>
    <row r="559" spans="1:2">
      <c r="A559" s="321"/>
      <c r="B559" s="322"/>
    </row>
    <row r="560" spans="1:2">
      <c r="A560" s="321"/>
      <c r="B560" s="322"/>
    </row>
    <row r="561" spans="1:2">
      <c r="A561" s="321"/>
      <c r="B561" s="322"/>
    </row>
    <row r="562" spans="1:2">
      <c r="A562" s="321"/>
      <c r="B562" s="322"/>
    </row>
    <row r="563" spans="1:2">
      <c r="A563" s="321"/>
      <c r="B563" s="322"/>
    </row>
    <row r="564" spans="1:2">
      <c r="A564" s="321"/>
      <c r="B564" s="322"/>
    </row>
    <row r="565" spans="1:2">
      <c r="A565" s="321"/>
      <c r="B565" s="322"/>
    </row>
    <row r="566" spans="1:2">
      <c r="A566" s="321"/>
      <c r="B566" s="322"/>
    </row>
    <row r="567" spans="1:2">
      <c r="A567" s="321"/>
      <c r="B567" s="322"/>
    </row>
    <row r="568" spans="1:2">
      <c r="A568" s="321"/>
      <c r="B568" s="322"/>
    </row>
    <row r="569" spans="1:2">
      <c r="A569" s="321"/>
      <c r="B569" s="322"/>
    </row>
    <row r="570" spans="1:2">
      <c r="A570" s="321"/>
      <c r="B570" s="322"/>
    </row>
    <row r="571" spans="1:2">
      <c r="A571" s="321"/>
      <c r="B571" s="322"/>
    </row>
    <row r="572" spans="1:2">
      <c r="A572" s="321"/>
      <c r="B572" s="322"/>
    </row>
    <row r="573" spans="1:2">
      <c r="A573" s="321"/>
      <c r="B573" s="322"/>
    </row>
    <row r="574" spans="1:2">
      <c r="A574" s="321"/>
      <c r="B574" s="322"/>
    </row>
    <row r="575" spans="1:2">
      <c r="A575" s="321"/>
      <c r="B575" s="322"/>
    </row>
    <row r="576" spans="1:2">
      <c r="A576" s="321"/>
      <c r="B576" s="322"/>
    </row>
    <row r="577" spans="1:2">
      <c r="A577" s="321"/>
      <c r="B577" s="322"/>
    </row>
    <row r="578" spans="1:2">
      <c r="A578" s="321"/>
      <c r="B578" s="322"/>
    </row>
    <row r="579" spans="1:2">
      <c r="A579" s="321"/>
      <c r="B579" s="322"/>
    </row>
    <row r="580" spans="1:2">
      <c r="A580" s="321"/>
      <c r="B580" s="322"/>
    </row>
    <row r="581" spans="1:2">
      <c r="A581" s="321"/>
      <c r="B581" s="322"/>
    </row>
    <row r="582" spans="1:2">
      <c r="A582" s="321"/>
      <c r="B582" s="322"/>
    </row>
    <row r="583" spans="1:2">
      <c r="A583" s="321"/>
      <c r="B583" s="322"/>
    </row>
    <row r="584" spans="1:2">
      <c r="A584" s="321"/>
      <c r="B584" s="322"/>
    </row>
    <row r="585" spans="1:2">
      <c r="A585" s="321"/>
      <c r="B585" s="322"/>
    </row>
    <row r="586" spans="1:2">
      <c r="A586" s="321"/>
      <c r="B586" s="322"/>
    </row>
    <row r="587" spans="1:2">
      <c r="A587" s="321"/>
      <c r="B587" s="322"/>
    </row>
    <row r="588" spans="1:2">
      <c r="A588" s="321"/>
      <c r="B588" s="322"/>
    </row>
    <row r="589" spans="1:2">
      <c r="A589" s="321"/>
      <c r="B589" s="322"/>
    </row>
    <row r="590" spans="1:2">
      <c r="A590" s="321"/>
      <c r="B590" s="322"/>
    </row>
    <row r="591" spans="1:2">
      <c r="A591" s="321"/>
      <c r="B591" s="322"/>
    </row>
    <row r="592" spans="1:2">
      <c r="A592" s="321"/>
      <c r="B592" s="322"/>
    </row>
    <row r="593" spans="1:2">
      <c r="A593" s="321"/>
      <c r="B593" s="322"/>
    </row>
    <row r="594" spans="1:2">
      <c r="A594" s="321"/>
      <c r="B594" s="322"/>
    </row>
    <row r="595" spans="1:2">
      <c r="A595" s="321"/>
      <c r="B595" s="322"/>
    </row>
    <row r="596" spans="1:2">
      <c r="A596" s="321"/>
      <c r="B596" s="322"/>
    </row>
    <row r="597" spans="1:2">
      <c r="A597" s="321"/>
      <c r="B597" s="322"/>
    </row>
    <row r="598" spans="1:2">
      <c r="A598" s="321"/>
      <c r="B598" s="322"/>
    </row>
    <row r="599" spans="1:2">
      <c r="A599" s="321"/>
      <c r="B599" s="322"/>
    </row>
    <row r="600" spans="1:2">
      <c r="A600" s="321"/>
      <c r="B600" s="322"/>
    </row>
    <row r="601" spans="1:2">
      <c r="A601" s="321"/>
      <c r="B601" s="322"/>
    </row>
    <row r="602" spans="1:2">
      <c r="A602" s="321"/>
      <c r="B602" s="322"/>
    </row>
    <row r="603" spans="1:2">
      <c r="A603" s="321"/>
      <c r="B603" s="322"/>
    </row>
    <row r="604" spans="1:2">
      <c r="A604" s="321"/>
      <c r="B604" s="322"/>
    </row>
    <row r="605" spans="1:2">
      <c r="A605" s="321"/>
      <c r="B605" s="322"/>
    </row>
    <row r="606" spans="1:2">
      <c r="A606" s="321"/>
      <c r="B606" s="322"/>
    </row>
    <row r="607" spans="1:2">
      <c r="A607" s="321"/>
      <c r="B607" s="322"/>
    </row>
    <row r="608" spans="1:2">
      <c r="A608" s="321"/>
      <c r="B608" s="322"/>
    </row>
    <row r="609" spans="1:2">
      <c r="A609" s="321"/>
      <c r="B609" s="322"/>
    </row>
    <row r="610" spans="1:2">
      <c r="A610" s="321"/>
      <c r="B610" s="322"/>
    </row>
    <row r="611" spans="1:2">
      <c r="A611" s="321"/>
      <c r="B611" s="322"/>
    </row>
    <row r="612" spans="1:2">
      <c r="A612" s="321"/>
      <c r="B612" s="322"/>
    </row>
    <row r="613" spans="1:2">
      <c r="A613" s="321"/>
      <c r="B613" s="322"/>
    </row>
    <row r="614" spans="1:2">
      <c r="A614" s="321"/>
      <c r="B614" s="322"/>
    </row>
    <row r="615" spans="1:2">
      <c r="A615" s="321"/>
      <c r="B615" s="322"/>
    </row>
    <row r="616" spans="1:2">
      <c r="A616" s="321"/>
      <c r="B616" s="322"/>
    </row>
    <row r="617" spans="1:2">
      <c r="A617" s="321"/>
      <c r="B617" s="322"/>
    </row>
    <row r="618" spans="1:2">
      <c r="A618" s="321"/>
      <c r="B618" s="322"/>
    </row>
    <row r="619" spans="1:2">
      <c r="A619" s="321"/>
      <c r="B619" s="322"/>
    </row>
    <row r="620" spans="1:2">
      <c r="A620" s="321"/>
      <c r="B620" s="322"/>
    </row>
    <row r="621" spans="1:2">
      <c r="A621" s="321"/>
      <c r="B621" s="322"/>
    </row>
    <row r="622" spans="1:2">
      <c r="A622" s="321"/>
      <c r="B622" s="322"/>
    </row>
    <row r="623" spans="1:2">
      <c r="A623" s="321"/>
      <c r="B623" s="322"/>
    </row>
    <row r="624" spans="1:2">
      <c r="A624" s="321"/>
      <c r="B624" s="322"/>
    </row>
    <row r="625" spans="1:2">
      <c r="A625" s="321"/>
      <c r="B625" s="322"/>
    </row>
    <row r="626" spans="1:2">
      <c r="A626" s="321"/>
      <c r="B626" s="322"/>
    </row>
    <row r="627" spans="1:2">
      <c r="A627" s="321"/>
      <c r="B627" s="322"/>
    </row>
    <row r="628" spans="1:2">
      <c r="A628" s="321"/>
      <c r="B628" s="322"/>
    </row>
    <row r="629" spans="1:2">
      <c r="A629" s="321"/>
      <c r="B629" s="322"/>
    </row>
    <row r="630" spans="1:2">
      <c r="A630" s="321"/>
      <c r="B630" s="322"/>
    </row>
    <row r="631" spans="1:2">
      <c r="A631" s="321"/>
      <c r="B631" s="322"/>
    </row>
    <row r="632" spans="1:2">
      <c r="A632" s="321"/>
      <c r="B632" s="322"/>
    </row>
    <row r="633" spans="1:2">
      <c r="A633" s="321"/>
      <c r="B633" s="322"/>
    </row>
    <row r="634" spans="1:2">
      <c r="A634" s="321"/>
      <c r="B634" s="322"/>
    </row>
    <row r="635" spans="1:2">
      <c r="A635" s="321"/>
      <c r="B635" s="322"/>
    </row>
    <row r="636" spans="1:2">
      <c r="A636" s="321"/>
      <c r="B636" s="322"/>
    </row>
    <row r="637" spans="1:2">
      <c r="A637" s="321"/>
      <c r="B637" s="322"/>
    </row>
    <row r="638" spans="1:2">
      <c r="A638" s="321"/>
      <c r="B638" s="322"/>
    </row>
    <row r="639" spans="1:2">
      <c r="A639" s="321"/>
      <c r="B639" s="322"/>
    </row>
    <row r="640" spans="1:2">
      <c r="A640" s="321"/>
      <c r="B640" s="322"/>
    </row>
    <row r="641" spans="1:2">
      <c r="A641" s="321"/>
      <c r="B641" s="322"/>
    </row>
    <row r="642" spans="1:2">
      <c r="A642" s="321"/>
      <c r="B642" s="322"/>
    </row>
    <row r="643" spans="1:2">
      <c r="A643" s="321"/>
      <c r="B643" s="322"/>
    </row>
    <row r="644" spans="1:2">
      <c r="A644" s="321"/>
      <c r="B644" s="322"/>
    </row>
    <row r="645" spans="1:2">
      <c r="A645" s="321"/>
      <c r="B645" s="322"/>
    </row>
    <row r="646" spans="1:2">
      <c r="A646" s="321"/>
      <c r="B646" s="322"/>
    </row>
    <row r="647" spans="1:2">
      <c r="A647" s="321"/>
      <c r="B647" s="322"/>
    </row>
    <row r="648" spans="1:2">
      <c r="A648" s="321"/>
      <c r="B648" s="322"/>
    </row>
    <row r="649" spans="1:2">
      <c r="A649" s="321"/>
      <c r="B649" s="322"/>
    </row>
    <row r="650" spans="1:2">
      <c r="A650" s="321"/>
      <c r="B650" s="322"/>
    </row>
    <row r="651" spans="1:2">
      <c r="A651" s="321"/>
      <c r="B651" s="322"/>
    </row>
    <row r="652" spans="1:2">
      <c r="A652" s="321"/>
      <c r="B652" s="322"/>
    </row>
    <row r="653" spans="1:2">
      <c r="A653" s="321"/>
      <c r="B653" s="322"/>
    </row>
    <row r="654" spans="1:2">
      <c r="A654" s="321"/>
      <c r="B654" s="322"/>
    </row>
    <row r="655" spans="1:2">
      <c r="A655" s="321"/>
      <c r="B655" s="322"/>
    </row>
    <row r="656" spans="1:2">
      <c r="A656" s="321"/>
      <c r="B656" s="322"/>
    </row>
    <row r="657" spans="1:2">
      <c r="A657" s="321"/>
      <c r="B657" s="322"/>
    </row>
    <row r="658" spans="1:2">
      <c r="A658" s="321"/>
      <c r="B658" s="322"/>
    </row>
    <row r="659" spans="1:2">
      <c r="A659" s="321"/>
      <c r="B659" s="322"/>
    </row>
    <row r="660" spans="1:2">
      <c r="A660" s="321"/>
      <c r="B660" s="322"/>
    </row>
    <row r="661" spans="1:2">
      <c r="A661" s="321"/>
      <c r="B661" s="322"/>
    </row>
    <row r="662" spans="1:2">
      <c r="A662" s="321"/>
      <c r="B662" s="322"/>
    </row>
    <row r="663" spans="1:2">
      <c r="A663" s="321"/>
      <c r="B663" s="322"/>
    </row>
    <row r="664" spans="1:2">
      <c r="A664" s="321"/>
      <c r="B664" s="322"/>
    </row>
    <row r="665" spans="1:2">
      <c r="A665" s="321"/>
      <c r="B665" s="322"/>
    </row>
    <row r="666" spans="1:2">
      <c r="A666" s="321"/>
      <c r="B666" s="322"/>
    </row>
    <row r="667" spans="1:2">
      <c r="A667" s="321"/>
      <c r="B667" s="322"/>
    </row>
    <row r="668" spans="1:2">
      <c r="A668" s="321"/>
      <c r="B668" s="322"/>
    </row>
    <row r="669" spans="1:2">
      <c r="A669" s="321"/>
      <c r="B669" s="322"/>
    </row>
    <row r="670" spans="1:2">
      <c r="A670" s="321"/>
      <c r="B670" s="322"/>
    </row>
    <row r="671" spans="1:2">
      <c r="A671" s="321"/>
      <c r="B671" s="322"/>
    </row>
    <row r="672" spans="1:2">
      <c r="A672" s="321"/>
      <c r="B672" s="322"/>
    </row>
    <row r="673" spans="1:2">
      <c r="A673" s="321"/>
      <c r="B673" s="322"/>
    </row>
    <row r="674" spans="1:2">
      <c r="A674" s="321"/>
      <c r="B674" s="322"/>
    </row>
    <row r="675" spans="1:2">
      <c r="A675" s="321"/>
      <c r="B675" s="322"/>
    </row>
    <row r="676" spans="1:2">
      <c r="A676" s="321"/>
      <c r="B676" s="322"/>
    </row>
    <row r="677" spans="1:2">
      <c r="A677" s="321"/>
      <c r="B677" s="322"/>
    </row>
    <row r="678" spans="1:2">
      <c r="A678" s="321"/>
      <c r="B678" s="322"/>
    </row>
    <row r="679" spans="1:2">
      <c r="A679" s="321"/>
      <c r="B679" s="322"/>
    </row>
    <row r="680" spans="1:2">
      <c r="A680" s="321"/>
      <c r="B680" s="322"/>
    </row>
    <row r="681" spans="1:2">
      <c r="A681" s="321"/>
      <c r="B681" s="322"/>
    </row>
    <row r="682" spans="1:2">
      <c r="A682" s="321"/>
      <c r="B682" s="322"/>
    </row>
    <row r="683" spans="1:2">
      <c r="A683" s="321"/>
      <c r="B683" s="322"/>
    </row>
    <row r="684" spans="1:2">
      <c r="A684" s="321"/>
      <c r="B684" s="322"/>
    </row>
    <row r="685" spans="1:2">
      <c r="A685" s="321"/>
      <c r="B685" s="322"/>
    </row>
    <row r="686" spans="1:2">
      <c r="A686" s="321"/>
      <c r="B686" s="322"/>
    </row>
    <row r="687" spans="1:2">
      <c r="A687" s="321"/>
      <c r="B687" s="322"/>
    </row>
    <row r="688" spans="1:2">
      <c r="A688" s="321"/>
      <c r="B688" s="322"/>
    </row>
    <row r="689" spans="1:2">
      <c r="A689" s="321"/>
      <c r="B689" s="322"/>
    </row>
    <row r="690" spans="1:2">
      <c r="A690" s="321"/>
      <c r="B690" s="322"/>
    </row>
    <row r="691" spans="1:2">
      <c r="A691" s="321"/>
      <c r="B691" s="322"/>
    </row>
    <row r="692" spans="1:2">
      <c r="A692" s="321"/>
      <c r="B692" s="322"/>
    </row>
    <row r="693" spans="1:2">
      <c r="A693" s="321"/>
      <c r="B693" s="322"/>
    </row>
    <row r="694" spans="1:2">
      <c r="A694" s="321"/>
      <c r="B694" s="322"/>
    </row>
    <row r="695" spans="1:2">
      <c r="A695" s="321"/>
      <c r="B695" s="322"/>
    </row>
    <row r="696" spans="1:2">
      <c r="A696" s="321"/>
      <c r="B696" s="322"/>
    </row>
    <row r="697" spans="1:2">
      <c r="A697" s="321"/>
      <c r="B697" s="322"/>
    </row>
    <row r="698" spans="1:2">
      <c r="A698" s="321"/>
      <c r="B698" s="322"/>
    </row>
    <row r="699" spans="1:2">
      <c r="A699" s="321"/>
      <c r="B699" s="322"/>
    </row>
    <row r="700" spans="1:2">
      <c r="A700" s="321"/>
      <c r="B700" s="322"/>
    </row>
    <row r="701" spans="1:2">
      <c r="A701" s="321"/>
      <c r="B701" s="322"/>
    </row>
    <row r="702" spans="1:2">
      <c r="A702" s="321"/>
      <c r="B702" s="322"/>
    </row>
    <row r="703" spans="1:2">
      <c r="A703" s="321"/>
      <c r="B703" s="322"/>
    </row>
    <row r="704" spans="1:2">
      <c r="A704" s="321"/>
      <c r="B704" s="322"/>
    </row>
    <row r="705" spans="1:2">
      <c r="A705" s="321"/>
      <c r="B705" s="322"/>
    </row>
    <row r="706" spans="1:2">
      <c r="A706" s="321"/>
      <c r="B706" s="322"/>
    </row>
    <row r="707" spans="1:2">
      <c r="A707" s="321"/>
      <c r="B707" s="322"/>
    </row>
    <row r="708" spans="1:2">
      <c r="A708" s="321"/>
      <c r="B708" s="322"/>
    </row>
    <row r="709" spans="1:2">
      <c r="A709" s="321"/>
      <c r="B709" s="322"/>
    </row>
    <row r="710" spans="1:2">
      <c r="A710" s="321"/>
      <c r="B710" s="322"/>
    </row>
    <row r="711" spans="1:2">
      <c r="A711" s="321"/>
      <c r="B711" s="322"/>
    </row>
    <row r="712" spans="1:2">
      <c r="A712" s="321"/>
      <c r="B712" s="322"/>
    </row>
    <row r="713" spans="1:2">
      <c r="A713" s="321"/>
      <c r="B713" s="322"/>
    </row>
    <row r="714" spans="1:2">
      <c r="A714" s="321"/>
      <c r="B714" s="322"/>
    </row>
    <row r="715" spans="1:2">
      <c r="A715" s="321"/>
      <c r="B715" s="322"/>
    </row>
    <row r="716" spans="1:2">
      <c r="A716" s="321"/>
      <c r="B716" s="322"/>
    </row>
    <row r="717" spans="1:2">
      <c r="A717" s="321"/>
      <c r="B717" s="322"/>
    </row>
    <row r="718" spans="1:2">
      <c r="A718" s="321"/>
      <c r="B718" s="322"/>
    </row>
    <row r="719" spans="1:2">
      <c r="A719" s="321"/>
      <c r="B719" s="322"/>
    </row>
    <row r="720" spans="1:2">
      <c r="A720" s="321"/>
      <c r="B720" s="322"/>
    </row>
    <row r="721" spans="1:2">
      <c r="A721" s="321"/>
      <c r="B721" s="322"/>
    </row>
    <row r="722" spans="1:2">
      <c r="A722" s="321"/>
      <c r="B722" s="322"/>
    </row>
    <row r="723" spans="1:2">
      <c r="A723" s="321"/>
      <c r="B723" s="322"/>
    </row>
    <row r="724" spans="1:2">
      <c r="A724" s="321"/>
      <c r="B724" s="322"/>
    </row>
    <row r="725" spans="1:2">
      <c r="A725" s="321"/>
      <c r="B725" s="322"/>
    </row>
    <row r="726" spans="1:2">
      <c r="A726" s="321"/>
      <c r="B726" s="322"/>
    </row>
    <row r="727" spans="1:2">
      <c r="A727" s="321"/>
      <c r="B727" s="322"/>
    </row>
    <row r="728" spans="1:2">
      <c r="A728" s="321"/>
      <c r="B728" s="322"/>
    </row>
    <row r="729" spans="1:2">
      <c r="A729" s="321"/>
      <c r="B729" s="322"/>
    </row>
    <row r="730" spans="1:2">
      <c r="A730" s="321"/>
      <c r="B730" s="322"/>
    </row>
    <row r="731" spans="1:2">
      <c r="A731" s="321"/>
      <c r="B731" s="322"/>
    </row>
    <row r="732" spans="1:2">
      <c r="A732" s="321"/>
      <c r="B732" s="322"/>
    </row>
    <row r="733" spans="1:2">
      <c r="A733" s="321"/>
      <c r="B733" s="322"/>
    </row>
    <row r="734" spans="1:2">
      <c r="A734" s="321"/>
      <c r="B734" s="322"/>
    </row>
    <row r="735" spans="1:2">
      <c r="A735" s="321"/>
      <c r="B735" s="322"/>
    </row>
    <row r="736" spans="1:2">
      <c r="A736" s="321"/>
      <c r="B736" s="322"/>
    </row>
    <row r="737" spans="1:2">
      <c r="A737" s="321"/>
      <c r="B737" s="322"/>
    </row>
    <row r="738" spans="1:2">
      <c r="A738" s="321"/>
      <c r="B738" s="322"/>
    </row>
    <row r="739" spans="1:2">
      <c r="A739" s="321"/>
      <c r="B739" s="322"/>
    </row>
    <row r="740" spans="1:2">
      <c r="A740" s="321"/>
      <c r="B740" s="322"/>
    </row>
    <row r="741" spans="1:2">
      <c r="A741" s="321"/>
      <c r="B741" s="322"/>
    </row>
    <row r="742" spans="1:2">
      <c r="A742" s="321"/>
      <c r="B742" s="322"/>
    </row>
    <row r="743" spans="1:2">
      <c r="A743" s="321"/>
      <c r="B743" s="322"/>
    </row>
    <row r="744" spans="1:2">
      <c r="A744" s="321"/>
      <c r="B744" s="322"/>
    </row>
    <row r="745" spans="1:2">
      <c r="A745" s="321"/>
      <c r="B745" s="322"/>
    </row>
    <row r="746" spans="1:2">
      <c r="A746" s="321"/>
      <c r="B746" s="322"/>
    </row>
    <row r="747" spans="1:2">
      <c r="A747" s="321"/>
      <c r="B747" s="322"/>
    </row>
    <row r="748" spans="1:2">
      <c r="A748" s="321"/>
      <c r="B748" s="322"/>
    </row>
    <row r="749" spans="1:2">
      <c r="A749" s="321"/>
      <c r="B749" s="322"/>
    </row>
    <row r="750" spans="1:2">
      <c r="A750" s="321"/>
      <c r="B750" s="322"/>
    </row>
    <row r="751" spans="1:2">
      <c r="A751" s="321"/>
      <c r="B751" s="322"/>
    </row>
    <row r="752" spans="1:2">
      <c r="A752" s="321"/>
      <c r="B752" s="322"/>
    </row>
    <row r="753" spans="1:2">
      <c r="A753" s="321"/>
      <c r="B753" s="322"/>
    </row>
    <row r="754" spans="1:2">
      <c r="A754" s="321"/>
      <c r="B754" s="322"/>
    </row>
    <row r="755" spans="1:2">
      <c r="A755" s="321"/>
      <c r="B755" s="322"/>
    </row>
    <row r="756" spans="1:2">
      <c r="A756" s="321"/>
      <c r="B756" s="322"/>
    </row>
    <row r="757" spans="1:2">
      <c r="A757" s="321"/>
      <c r="B757" s="322"/>
    </row>
    <row r="758" spans="1:2">
      <c r="A758" s="321"/>
      <c r="B758" s="322"/>
    </row>
    <row r="759" spans="1:2">
      <c r="A759" s="321"/>
      <c r="B759" s="322"/>
    </row>
    <row r="760" spans="1:2">
      <c r="A760" s="321"/>
      <c r="B760" s="322"/>
    </row>
    <row r="761" spans="1:2">
      <c r="A761" s="321"/>
      <c r="B761" s="322"/>
    </row>
    <row r="762" spans="1:2">
      <c r="A762" s="321"/>
      <c r="B762" s="322"/>
    </row>
    <row r="763" spans="1:2">
      <c r="A763" s="321"/>
      <c r="B763" s="322"/>
    </row>
    <row r="764" spans="1:2">
      <c r="A764" s="321"/>
      <c r="B764" s="322"/>
    </row>
    <row r="765" spans="1:2">
      <c r="A765" s="321"/>
      <c r="B765" s="322"/>
    </row>
    <row r="766" spans="1:2">
      <c r="A766" s="321"/>
      <c r="B766" s="322"/>
    </row>
    <row r="767" spans="1:2">
      <c r="A767" s="321"/>
      <c r="B767" s="322"/>
    </row>
    <row r="768" spans="1:2">
      <c r="A768" s="321"/>
      <c r="B768" s="322"/>
    </row>
    <row r="769" spans="1:2">
      <c r="A769" s="321"/>
      <c r="B769" s="322"/>
    </row>
    <row r="770" spans="1:2">
      <c r="A770" s="321"/>
      <c r="B770" s="322"/>
    </row>
    <row r="771" spans="1:2">
      <c r="A771" s="321"/>
      <c r="B771" s="322"/>
    </row>
    <row r="772" spans="1:2">
      <c r="A772" s="321"/>
      <c r="B772" s="322"/>
    </row>
    <row r="773" spans="1:2">
      <c r="A773" s="321"/>
      <c r="B773" s="322"/>
    </row>
    <row r="774" spans="1:2">
      <c r="A774" s="321"/>
      <c r="B774" s="322"/>
    </row>
    <row r="775" spans="1:2">
      <c r="A775" s="321"/>
      <c r="B775" s="322"/>
    </row>
    <row r="776" spans="1:2">
      <c r="A776" s="321"/>
      <c r="B776" s="322"/>
    </row>
    <row r="777" spans="1:2">
      <c r="A777" s="321"/>
      <c r="B777" s="322"/>
    </row>
    <row r="778" spans="1:2">
      <c r="A778" s="321"/>
      <c r="B778" s="322"/>
    </row>
    <row r="779" spans="1:2">
      <c r="A779" s="321"/>
      <c r="B779" s="322"/>
    </row>
    <row r="780" spans="1:2">
      <c r="A780" s="321"/>
      <c r="B780" s="322"/>
    </row>
    <row r="781" spans="1:2">
      <c r="A781" s="321"/>
      <c r="B781" s="322"/>
    </row>
    <row r="782" spans="1:2">
      <c r="A782" s="321"/>
      <c r="B782" s="322"/>
    </row>
    <row r="783" spans="1:2">
      <c r="A783" s="321"/>
      <c r="B783" s="322"/>
    </row>
    <row r="784" spans="1:2">
      <c r="A784" s="321"/>
      <c r="B784" s="322"/>
    </row>
    <row r="785" spans="1:2">
      <c r="A785" s="321"/>
      <c r="B785" s="322"/>
    </row>
    <row r="786" spans="1:2">
      <c r="A786" s="321"/>
      <c r="B786" s="322"/>
    </row>
    <row r="787" spans="1:2">
      <c r="A787" s="321"/>
      <c r="B787" s="322"/>
    </row>
    <row r="788" spans="1:2">
      <c r="A788" s="321"/>
      <c r="B788" s="322"/>
    </row>
    <row r="789" spans="1:2">
      <c r="A789" s="321"/>
      <c r="B789" s="322"/>
    </row>
    <row r="790" spans="1:2">
      <c r="A790" s="321"/>
      <c r="B790" s="322"/>
    </row>
    <row r="791" spans="1:2">
      <c r="A791" s="321"/>
      <c r="B791" s="322"/>
    </row>
    <row r="792" spans="1:2">
      <c r="A792" s="321"/>
      <c r="B792" s="322"/>
    </row>
    <row r="793" spans="1:2">
      <c r="A793" s="321"/>
      <c r="B793" s="322"/>
    </row>
    <row r="794" spans="1:2">
      <c r="A794" s="321"/>
      <c r="B794" s="322"/>
    </row>
    <row r="795" spans="1:2">
      <c r="A795" s="321"/>
      <c r="B795" s="322"/>
    </row>
    <row r="796" spans="1:2">
      <c r="A796" s="321"/>
      <c r="B796" s="322"/>
    </row>
    <row r="797" spans="1:2">
      <c r="A797" s="321"/>
      <c r="B797" s="322"/>
    </row>
    <row r="798" spans="1:2">
      <c r="A798" s="321"/>
      <c r="B798" s="322"/>
    </row>
    <row r="799" spans="1:2">
      <c r="A799" s="321"/>
      <c r="B799" s="322"/>
    </row>
    <row r="800" spans="1:2">
      <c r="A800" s="321"/>
      <c r="B800" s="322"/>
    </row>
    <row r="801" spans="1:2">
      <c r="A801" s="321"/>
      <c r="B801" s="322"/>
    </row>
    <row r="802" spans="1:2">
      <c r="A802" s="321"/>
      <c r="B802" s="322"/>
    </row>
    <row r="803" spans="1:2">
      <c r="A803" s="321"/>
      <c r="B803" s="322"/>
    </row>
    <row r="804" spans="1:2">
      <c r="A804" s="321"/>
      <c r="B804" s="322"/>
    </row>
    <row r="805" spans="1:2">
      <c r="A805" s="321"/>
      <c r="B805" s="322"/>
    </row>
    <row r="806" spans="1:2">
      <c r="A806" s="321"/>
      <c r="B806" s="322"/>
    </row>
    <row r="807" spans="1:2">
      <c r="A807" s="321"/>
      <c r="B807" s="322"/>
    </row>
    <row r="808" spans="1:2">
      <c r="A808" s="321"/>
      <c r="B808" s="322"/>
    </row>
    <row r="809" spans="1:2">
      <c r="A809" s="321"/>
      <c r="B809" s="322"/>
    </row>
    <row r="810" spans="1:2">
      <c r="A810" s="321"/>
      <c r="B810" s="322"/>
    </row>
    <row r="811" spans="1:2">
      <c r="A811" s="321"/>
      <c r="B811" s="322"/>
    </row>
    <row r="812" spans="1:2">
      <c r="A812" s="321"/>
      <c r="B812" s="322"/>
    </row>
    <row r="813" spans="1:2">
      <c r="A813" s="321"/>
      <c r="B813" s="322"/>
    </row>
    <row r="814" spans="1:2">
      <c r="A814" s="321"/>
      <c r="B814" s="322"/>
    </row>
    <row r="815" spans="1:2">
      <c r="A815" s="321"/>
      <c r="B815" s="322"/>
    </row>
    <row r="816" spans="1:2">
      <c r="A816" s="321"/>
      <c r="B816" s="322"/>
    </row>
    <row r="817" spans="1:2">
      <c r="A817" s="321"/>
      <c r="B817" s="322"/>
    </row>
    <row r="818" spans="1:2">
      <c r="A818" s="321"/>
      <c r="B818" s="322"/>
    </row>
    <row r="819" spans="1:2">
      <c r="A819" s="321"/>
      <c r="B819" s="322"/>
    </row>
    <row r="820" spans="1:2">
      <c r="A820" s="321"/>
      <c r="B820" s="322"/>
    </row>
    <row r="821" spans="1:2">
      <c r="A821" s="321"/>
      <c r="B821" s="322"/>
    </row>
    <row r="822" spans="1:2">
      <c r="A822" s="321"/>
      <c r="B822" s="322"/>
    </row>
    <row r="823" spans="1:2">
      <c r="A823" s="321"/>
      <c r="B823" s="322"/>
    </row>
    <row r="824" spans="1:2">
      <c r="A824" s="321"/>
      <c r="B824" s="322"/>
    </row>
    <row r="825" spans="1:2">
      <c r="A825" s="321"/>
      <c r="B825" s="322"/>
    </row>
    <row r="826" spans="1:2">
      <c r="A826" s="321"/>
      <c r="B826" s="322"/>
    </row>
    <row r="827" spans="1:2">
      <c r="A827" s="321"/>
      <c r="B827" s="322"/>
    </row>
    <row r="828" spans="1:2">
      <c r="A828" s="321"/>
      <c r="B828" s="322"/>
    </row>
    <row r="829" spans="1:2">
      <c r="A829" s="321"/>
      <c r="B829" s="322"/>
    </row>
    <row r="830" spans="1:2">
      <c r="A830" s="321"/>
      <c r="B830" s="322"/>
    </row>
    <row r="831" spans="1:2">
      <c r="A831" s="321"/>
      <c r="B831" s="322"/>
    </row>
    <row r="832" spans="1:2">
      <c r="A832" s="321"/>
      <c r="B832" s="322"/>
    </row>
    <row r="833" spans="1:2">
      <c r="A833" s="321"/>
      <c r="B833" s="322"/>
    </row>
    <row r="834" spans="1:2">
      <c r="A834" s="321"/>
      <c r="B834" s="322"/>
    </row>
    <row r="835" spans="1:2">
      <c r="A835" s="321"/>
      <c r="B835" s="322"/>
    </row>
    <row r="836" spans="1:2">
      <c r="A836" s="321"/>
      <c r="B836" s="322"/>
    </row>
    <row r="837" spans="1:2">
      <c r="A837" s="321"/>
      <c r="B837" s="322"/>
    </row>
    <row r="838" spans="1:2">
      <c r="A838" s="321"/>
      <c r="B838" s="322"/>
    </row>
    <row r="839" spans="1:2">
      <c r="A839" s="321"/>
      <c r="B839" s="322"/>
    </row>
    <row r="840" spans="1:2">
      <c r="A840" s="321"/>
      <c r="B840" s="322"/>
    </row>
    <row r="841" spans="1:2">
      <c r="A841" s="321"/>
      <c r="B841" s="322"/>
    </row>
    <row r="842" spans="1:2">
      <c r="A842" s="321"/>
      <c r="B842" s="322"/>
    </row>
    <row r="843" spans="1:2">
      <c r="A843" s="321"/>
      <c r="B843" s="322"/>
    </row>
    <row r="844" spans="1:2">
      <c r="A844" s="321"/>
      <c r="B844" s="322"/>
    </row>
    <row r="845" spans="1:2">
      <c r="A845" s="321"/>
      <c r="B845" s="322"/>
    </row>
    <row r="846" spans="1:2">
      <c r="A846" s="321"/>
      <c r="B846" s="322"/>
    </row>
    <row r="847" spans="1:2">
      <c r="A847" s="321"/>
      <c r="B847" s="322"/>
    </row>
    <row r="848" spans="1:2">
      <c r="A848" s="321"/>
      <c r="B848" s="322"/>
    </row>
    <row r="849" spans="1:2">
      <c r="A849" s="321"/>
      <c r="B849" s="322"/>
    </row>
    <row r="850" spans="1:2">
      <c r="A850" s="321"/>
      <c r="B850" s="322"/>
    </row>
    <row r="851" spans="1:2">
      <c r="A851" s="321"/>
      <c r="B851" s="322"/>
    </row>
    <row r="852" spans="1:2">
      <c r="A852" s="321"/>
      <c r="B852" s="322"/>
    </row>
    <row r="853" spans="1:2">
      <c r="A853" s="321"/>
      <c r="B853" s="322"/>
    </row>
    <row r="854" spans="1:2">
      <c r="A854" s="321"/>
      <c r="B854" s="322"/>
    </row>
    <row r="855" spans="1:2">
      <c r="A855" s="321"/>
      <c r="B855" s="322"/>
    </row>
    <row r="856" spans="1:2">
      <c r="A856" s="321"/>
      <c r="B856" s="322"/>
    </row>
    <row r="857" spans="1:2">
      <c r="A857" s="321"/>
      <c r="B857" s="322"/>
    </row>
    <row r="858" spans="1:2">
      <c r="A858" s="321"/>
      <c r="B858" s="322"/>
    </row>
    <row r="859" spans="1:2">
      <c r="A859" s="321"/>
      <c r="B859" s="322"/>
    </row>
    <row r="860" spans="1:2">
      <c r="A860" s="321"/>
      <c r="B860" s="322"/>
    </row>
    <row r="861" spans="1:2">
      <c r="A861" s="321"/>
      <c r="B861" s="322"/>
    </row>
    <row r="862" spans="1:2">
      <c r="A862" s="321"/>
      <c r="B862" s="322"/>
    </row>
    <row r="863" spans="1:2">
      <c r="A863" s="321"/>
      <c r="B863" s="322"/>
    </row>
    <row r="864" spans="1:2">
      <c r="A864" s="321"/>
      <c r="B864" s="322"/>
    </row>
    <row r="865" spans="1:2">
      <c r="A865" s="321"/>
      <c r="B865" s="322"/>
    </row>
    <row r="866" spans="1:2">
      <c r="A866" s="321"/>
      <c r="B866" s="322"/>
    </row>
    <row r="867" spans="1:2">
      <c r="A867" s="321"/>
      <c r="B867" s="322"/>
    </row>
    <row r="868" spans="1:2">
      <c r="A868" s="321"/>
      <c r="B868" s="322"/>
    </row>
    <row r="869" spans="1:2">
      <c r="A869" s="321"/>
      <c r="B869" s="322"/>
    </row>
    <row r="870" spans="1:2">
      <c r="A870" s="321"/>
      <c r="B870" s="322"/>
    </row>
    <row r="871" spans="1:2">
      <c r="A871" s="321"/>
      <c r="B871" s="322"/>
    </row>
    <row r="872" spans="1:2">
      <c r="A872" s="321"/>
      <c r="B872" s="322"/>
    </row>
    <row r="873" spans="1:2">
      <c r="A873" s="321"/>
      <c r="B873" s="322"/>
    </row>
    <row r="874" spans="1:2">
      <c r="A874" s="321"/>
      <c r="B874" s="322"/>
    </row>
    <row r="875" spans="1:2">
      <c r="A875" s="321"/>
      <c r="B875" s="322"/>
    </row>
    <row r="876" spans="1:2">
      <c r="A876" s="321"/>
      <c r="B876" s="322"/>
    </row>
    <row r="877" spans="1:2">
      <c r="A877" s="321"/>
      <c r="B877" s="322"/>
    </row>
    <row r="878" spans="1:2">
      <c r="A878" s="321"/>
      <c r="B878" s="322"/>
    </row>
    <row r="879" spans="1:2">
      <c r="A879" s="321"/>
      <c r="B879" s="322"/>
    </row>
    <row r="880" spans="1:2">
      <c r="A880" s="321"/>
      <c r="B880" s="322"/>
    </row>
    <row r="881" spans="1:2">
      <c r="A881" s="321"/>
      <c r="B881" s="322"/>
    </row>
    <row r="882" spans="1:2">
      <c r="A882" s="321"/>
      <c r="B882" s="322"/>
    </row>
    <row r="883" spans="1:2">
      <c r="A883" s="321"/>
      <c r="B883" s="322"/>
    </row>
    <row r="884" spans="1:2">
      <c r="A884" s="321"/>
      <c r="B884" s="322"/>
    </row>
    <row r="885" spans="1:2">
      <c r="A885" s="321"/>
      <c r="B885" s="322"/>
    </row>
    <row r="886" spans="1:2">
      <c r="A886" s="321"/>
      <c r="B886" s="322"/>
    </row>
    <row r="887" spans="1:2">
      <c r="A887" s="321"/>
      <c r="B887" s="322"/>
    </row>
    <row r="888" spans="1:2">
      <c r="A888" s="321"/>
      <c r="B888" s="322"/>
    </row>
    <row r="889" spans="1:2">
      <c r="A889" s="321"/>
      <c r="B889" s="322"/>
    </row>
    <row r="890" spans="1:2">
      <c r="A890" s="321"/>
      <c r="B890" s="322"/>
    </row>
    <row r="891" spans="1:2">
      <c r="A891" s="321"/>
      <c r="B891" s="322"/>
    </row>
    <row r="892" spans="1:2">
      <c r="A892" s="321"/>
      <c r="B892" s="322"/>
    </row>
    <row r="893" spans="1:2">
      <c r="A893" s="321"/>
      <c r="B893" s="322"/>
    </row>
    <row r="894" spans="1:2">
      <c r="A894" s="321"/>
      <c r="B894" s="322"/>
    </row>
    <row r="895" spans="1:2">
      <c r="A895" s="321"/>
      <c r="B895" s="322"/>
    </row>
    <row r="896" spans="1:2">
      <c r="A896" s="321"/>
      <c r="B896" s="322"/>
    </row>
    <row r="897" spans="1:2">
      <c r="A897" s="321"/>
      <c r="B897" s="322"/>
    </row>
    <row r="898" spans="1:2">
      <c r="A898" s="321"/>
      <c r="B898" s="322"/>
    </row>
    <row r="899" spans="1:2">
      <c r="A899" s="321"/>
      <c r="B899" s="322"/>
    </row>
    <row r="900" spans="1:2">
      <c r="A900" s="321"/>
      <c r="B900" s="322"/>
    </row>
    <row r="901" spans="1:2">
      <c r="A901" s="321"/>
      <c r="B901" s="322"/>
    </row>
    <row r="902" spans="1:2">
      <c r="A902" s="321"/>
      <c r="B902" s="322"/>
    </row>
    <row r="903" spans="1:2">
      <c r="A903" s="321"/>
      <c r="B903" s="322"/>
    </row>
    <row r="904" spans="1:2">
      <c r="A904" s="321"/>
      <c r="B904" s="322"/>
    </row>
    <row r="905" spans="1:2">
      <c r="A905" s="321"/>
      <c r="B905" s="322"/>
    </row>
    <row r="906" spans="1:2">
      <c r="A906" s="321"/>
      <c r="B906" s="322"/>
    </row>
    <row r="907" spans="1:2">
      <c r="A907" s="321"/>
      <c r="B907" s="322"/>
    </row>
    <row r="908" spans="1:2">
      <c r="A908" s="321"/>
      <c r="B908" s="322"/>
    </row>
    <row r="909" spans="1:2">
      <c r="A909" s="321"/>
      <c r="B909" s="322"/>
    </row>
    <row r="910" spans="1:2">
      <c r="A910" s="321"/>
      <c r="B910" s="322"/>
    </row>
    <row r="911" spans="1:2">
      <c r="A911" s="321"/>
      <c r="B911" s="322"/>
    </row>
    <row r="912" spans="1:2">
      <c r="A912" s="321"/>
      <c r="B912" s="322"/>
    </row>
    <row r="913" spans="1:2">
      <c r="A913" s="321"/>
      <c r="B913" s="322"/>
    </row>
    <row r="914" spans="1:2">
      <c r="A914" s="321"/>
      <c r="B914" s="322"/>
    </row>
    <row r="915" spans="1:2">
      <c r="A915" s="321"/>
      <c r="B915" s="322"/>
    </row>
    <row r="916" spans="1:2">
      <c r="A916" s="321"/>
      <c r="B916" s="322"/>
    </row>
    <row r="917" spans="1:2">
      <c r="A917" s="321"/>
      <c r="B917" s="322"/>
    </row>
    <row r="918" spans="1:2">
      <c r="A918" s="321"/>
      <c r="B918" s="322"/>
    </row>
    <row r="919" spans="1:2">
      <c r="A919" s="321"/>
      <c r="B919" s="322"/>
    </row>
    <row r="920" spans="1:2">
      <c r="A920" s="321"/>
      <c r="B920" s="322"/>
    </row>
    <row r="921" spans="1:2">
      <c r="A921" s="321"/>
      <c r="B921" s="322"/>
    </row>
    <row r="922" spans="1:2">
      <c r="A922" s="321"/>
      <c r="B922" s="322"/>
    </row>
    <row r="923" spans="1:2">
      <c r="A923" s="321"/>
      <c r="B923" s="322"/>
    </row>
    <row r="924" spans="1:2">
      <c r="A924" s="321"/>
      <c r="B924" s="322"/>
    </row>
    <row r="925" spans="1:2">
      <c r="A925" s="321"/>
      <c r="B925" s="322"/>
    </row>
    <row r="926" spans="1:2">
      <c r="A926" s="321"/>
      <c r="B926" s="322"/>
    </row>
    <row r="927" spans="1:2">
      <c r="A927" s="321"/>
      <c r="B927" s="322"/>
    </row>
    <row r="928" spans="1:2">
      <c r="A928" s="321"/>
      <c r="B928" s="322"/>
    </row>
    <row r="929" spans="1:2">
      <c r="A929" s="321"/>
      <c r="B929" s="322"/>
    </row>
    <row r="930" spans="1:2">
      <c r="A930" s="321"/>
      <c r="B930" s="322"/>
    </row>
    <row r="931" spans="1:2">
      <c r="A931" s="321"/>
      <c r="B931" s="322"/>
    </row>
    <row r="932" spans="1:2">
      <c r="A932" s="321"/>
      <c r="B932" s="322"/>
    </row>
    <row r="933" spans="1:2">
      <c r="A933" s="321"/>
      <c r="B933" s="322"/>
    </row>
    <row r="934" spans="1:2">
      <c r="A934" s="321"/>
      <c r="B934" s="322"/>
    </row>
    <row r="935" spans="1:2">
      <c r="A935" s="321"/>
      <c r="B935" s="322"/>
    </row>
    <row r="936" spans="1:2">
      <c r="A936" s="321"/>
      <c r="B936" s="322"/>
    </row>
    <row r="937" spans="1:2">
      <c r="A937" s="321"/>
      <c r="B937" s="322"/>
    </row>
    <row r="938" spans="1:2">
      <c r="A938" s="321"/>
      <c r="B938" s="322"/>
    </row>
    <row r="939" spans="1:2">
      <c r="A939" s="321"/>
      <c r="B939" s="322"/>
    </row>
    <row r="940" spans="1:2">
      <c r="A940" s="321"/>
      <c r="B940" s="322"/>
    </row>
    <row r="941" spans="1:2">
      <c r="A941" s="321"/>
      <c r="B941" s="322"/>
    </row>
    <row r="942" spans="1:2">
      <c r="A942" s="321"/>
      <c r="B942" s="322"/>
    </row>
    <row r="943" spans="1:2">
      <c r="A943" s="321"/>
      <c r="B943" s="322"/>
    </row>
    <row r="944" spans="1:2">
      <c r="A944" s="321"/>
      <c r="B944" s="322"/>
    </row>
    <row r="945" spans="1:2">
      <c r="A945" s="321"/>
      <c r="B945" s="322"/>
    </row>
    <row r="946" spans="1:2">
      <c r="A946" s="321"/>
      <c r="B946" s="322"/>
    </row>
    <row r="947" spans="1:2">
      <c r="A947" s="321"/>
      <c r="B947" s="322"/>
    </row>
    <row r="948" spans="1:2">
      <c r="A948" s="321"/>
      <c r="B948" s="322"/>
    </row>
    <row r="949" spans="1:2">
      <c r="A949" s="321"/>
      <c r="B949" s="322"/>
    </row>
    <row r="950" spans="1:2">
      <c r="A950" s="321"/>
      <c r="B950" s="322"/>
    </row>
    <row r="951" spans="1:2">
      <c r="A951" s="321"/>
      <c r="B951" s="322"/>
    </row>
    <row r="952" spans="1:2">
      <c r="A952" s="321"/>
      <c r="B952" s="322"/>
    </row>
    <row r="953" spans="1:2">
      <c r="A953" s="321"/>
      <c r="B953" s="322"/>
    </row>
    <row r="954" spans="1:2">
      <c r="A954" s="321"/>
      <c r="B954" s="322"/>
    </row>
    <row r="955" spans="1:2">
      <c r="A955" s="321"/>
      <c r="B955" s="322"/>
    </row>
    <row r="956" spans="1:2">
      <c r="A956" s="321"/>
      <c r="B956" s="322"/>
    </row>
    <row r="957" spans="1:2">
      <c r="A957" s="321"/>
      <c r="B957" s="322"/>
    </row>
    <row r="958" spans="1:2">
      <c r="A958" s="321"/>
      <c r="B958" s="322"/>
    </row>
    <row r="959" spans="1:2">
      <c r="A959" s="321"/>
      <c r="B959" s="322"/>
    </row>
    <row r="960" spans="1:2">
      <c r="A960" s="321"/>
      <c r="B960" s="322"/>
    </row>
    <row r="961" spans="1:2">
      <c r="A961" s="321"/>
      <c r="B961" s="322"/>
    </row>
    <row r="962" spans="1:2">
      <c r="A962" s="321"/>
      <c r="B962" s="322"/>
    </row>
    <row r="963" spans="1:2">
      <c r="A963" s="321"/>
      <c r="B963" s="322"/>
    </row>
    <row r="964" spans="1:2">
      <c r="A964" s="321"/>
      <c r="B964" s="322"/>
    </row>
    <row r="965" spans="1:2">
      <c r="A965" s="321"/>
      <c r="B965" s="322"/>
    </row>
    <row r="966" spans="1:2">
      <c r="A966" s="321"/>
      <c r="B966" s="322"/>
    </row>
    <row r="967" spans="1:2">
      <c r="A967" s="321"/>
      <c r="B967" s="322"/>
    </row>
    <row r="968" spans="1:2">
      <c r="A968" s="321"/>
      <c r="B968" s="322"/>
    </row>
    <row r="969" spans="1:2">
      <c r="A969" s="321"/>
      <c r="B969" s="322"/>
    </row>
    <row r="970" spans="1:2">
      <c r="A970" s="321"/>
      <c r="B970" s="322"/>
    </row>
    <row r="971" spans="1:2">
      <c r="A971" s="321"/>
      <c r="B971" s="322"/>
    </row>
    <row r="972" spans="1:2">
      <c r="A972" s="321"/>
      <c r="B972" s="322"/>
    </row>
    <row r="973" spans="1:2">
      <c r="A973" s="321"/>
      <c r="B973" s="322"/>
    </row>
    <row r="974" spans="1:2">
      <c r="A974" s="321"/>
      <c r="B974" s="322"/>
    </row>
    <row r="975" spans="1:2">
      <c r="A975" s="321"/>
      <c r="B975" s="322"/>
    </row>
    <row r="976" spans="1:2">
      <c r="A976" s="321"/>
      <c r="B976" s="322"/>
    </row>
    <row r="977" spans="1:2">
      <c r="A977" s="321"/>
      <c r="B977" s="322"/>
    </row>
    <row r="978" spans="1:2">
      <c r="A978" s="321"/>
      <c r="B978" s="322"/>
    </row>
    <row r="979" spans="1:2">
      <c r="A979" s="321"/>
      <c r="B979" s="322"/>
    </row>
    <row r="980" spans="1:2">
      <c r="A980" s="321"/>
      <c r="B980" s="322"/>
    </row>
    <row r="981" spans="1:2">
      <c r="A981" s="321"/>
      <c r="B981" s="322"/>
    </row>
    <row r="982" spans="1:2">
      <c r="A982" s="321"/>
      <c r="B982" s="322"/>
    </row>
    <row r="983" spans="1:2">
      <c r="A983" s="321"/>
      <c r="B983" s="322"/>
    </row>
    <row r="984" spans="1:2">
      <c r="A984" s="321"/>
      <c r="B984" s="322"/>
    </row>
    <row r="985" spans="1:2">
      <c r="A985" s="321"/>
      <c r="B985" s="322"/>
    </row>
    <row r="986" spans="1:2">
      <c r="A986" s="321"/>
      <c r="B986" s="322"/>
    </row>
    <row r="987" spans="1:2">
      <c r="A987" s="321"/>
      <c r="B987" s="322"/>
    </row>
    <row r="988" spans="1:2">
      <c r="A988" s="321"/>
      <c r="B988" s="322"/>
    </row>
    <row r="989" spans="1:2">
      <c r="A989" s="321"/>
      <c r="B989" s="322"/>
    </row>
    <row r="990" spans="1:2">
      <c r="A990" s="321"/>
      <c r="B990" s="322"/>
    </row>
    <row r="991" spans="1:2">
      <c r="A991" s="321"/>
      <c r="B991" s="322"/>
    </row>
    <row r="992" spans="1:2">
      <c r="A992" s="321"/>
      <c r="B992" s="322"/>
    </row>
    <row r="993" spans="1:2">
      <c r="A993" s="321"/>
      <c r="B993" s="322"/>
    </row>
    <row r="994" spans="1:2">
      <c r="A994" s="321"/>
      <c r="B994" s="322"/>
    </row>
    <row r="995" spans="1:2">
      <c r="A995" s="321"/>
      <c r="B995" s="322"/>
    </row>
    <row r="996" spans="1:2">
      <c r="A996" s="321"/>
      <c r="B996" s="322"/>
    </row>
    <row r="997" spans="1:2">
      <c r="A997" s="321"/>
      <c r="B997" s="322"/>
    </row>
    <row r="998" spans="1:2">
      <c r="A998" s="321"/>
      <c r="B998" s="322"/>
    </row>
    <row r="999" spans="1:2">
      <c r="A999" s="321"/>
      <c r="B999" s="322"/>
    </row>
    <row r="1000" spans="1:2">
      <c r="A1000" s="321"/>
      <c r="B1000" s="322"/>
    </row>
    <row r="1001" spans="1:2">
      <c r="A1001" s="321"/>
      <c r="B1001" s="322"/>
    </row>
    <row r="1002" spans="1:2">
      <c r="A1002" s="321"/>
      <c r="B1002" s="322"/>
    </row>
    <row r="1003" spans="1:2">
      <c r="A1003" s="321"/>
      <c r="B1003" s="322"/>
    </row>
    <row r="1004" spans="1:2">
      <c r="A1004" s="321"/>
      <c r="B1004" s="322"/>
    </row>
    <row r="1005" spans="1:2">
      <c r="A1005" s="321"/>
      <c r="B1005" s="322"/>
    </row>
    <row r="1006" spans="1:2">
      <c r="A1006" s="321"/>
      <c r="B1006" s="322"/>
    </row>
    <row r="1007" spans="1:2">
      <c r="A1007" s="321"/>
      <c r="B1007" s="322"/>
    </row>
    <row r="1008" spans="1:2">
      <c r="A1008" s="321"/>
      <c r="B1008" s="322"/>
    </row>
    <row r="1009" spans="1:2">
      <c r="A1009" s="321"/>
      <c r="B1009" s="322"/>
    </row>
    <row r="1010" spans="1:2">
      <c r="A1010" s="321"/>
      <c r="B1010" s="322"/>
    </row>
    <row r="1011" spans="1:2">
      <c r="A1011" s="321"/>
      <c r="B1011" s="322"/>
    </row>
    <row r="1012" spans="1:2">
      <c r="A1012" s="321"/>
      <c r="B1012" s="322"/>
    </row>
    <row r="1013" spans="1:2">
      <c r="A1013" s="321"/>
      <c r="B1013" s="322"/>
    </row>
    <row r="1014" spans="1:2">
      <c r="A1014" s="321"/>
      <c r="B1014" s="322"/>
    </row>
    <row r="1015" spans="1:2">
      <c r="A1015" s="321"/>
      <c r="B1015" s="322"/>
    </row>
    <row r="1016" spans="1:2">
      <c r="A1016" s="321"/>
      <c r="B1016" s="322"/>
    </row>
    <row r="1017" spans="1:2">
      <c r="A1017" s="321"/>
      <c r="B1017" s="322"/>
    </row>
    <row r="1018" spans="1:2">
      <c r="A1018" s="321"/>
      <c r="B1018" s="322"/>
    </row>
    <row r="1019" spans="1:2">
      <c r="A1019" s="321"/>
      <c r="B1019" s="322"/>
    </row>
    <row r="1020" spans="1:2">
      <c r="A1020" s="321"/>
      <c r="B1020" s="322"/>
    </row>
    <row r="1021" spans="1:2">
      <c r="A1021" s="321"/>
      <c r="B1021" s="322"/>
    </row>
    <row r="1022" spans="1:2">
      <c r="A1022" s="321"/>
      <c r="B1022" s="322"/>
    </row>
    <row r="1023" spans="1:2">
      <c r="A1023" s="321"/>
      <c r="B1023" s="322"/>
    </row>
    <row r="1024" spans="1:2">
      <c r="A1024" s="321"/>
      <c r="B1024" s="322"/>
    </row>
    <row r="1025" spans="1:2">
      <c r="A1025" s="321"/>
      <c r="B1025" s="322"/>
    </row>
    <row r="1026" spans="1:2">
      <c r="A1026" s="321"/>
      <c r="B1026" s="322"/>
    </row>
    <row r="1027" spans="1:2">
      <c r="A1027" s="321"/>
      <c r="B1027" s="322"/>
    </row>
    <row r="1028" spans="1:2">
      <c r="A1028" s="321"/>
      <c r="B1028" s="322"/>
    </row>
    <row r="1029" spans="1:2">
      <c r="A1029" s="321"/>
      <c r="B1029" s="322"/>
    </row>
    <row r="1030" spans="1:2">
      <c r="A1030" s="321"/>
      <c r="B1030" s="322"/>
    </row>
    <row r="1031" spans="1:2">
      <c r="A1031" s="321"/>
      <c r="B1031" s="322"/>
    </row>
    <row r="1032" spans="1:2">
      <c r="A1032" s="321"/>
      <c r="B1032" s="322"/>
    </row>
    <row r="1033" spans="1:2">
      <c r="A1033" s="321"/>
      <c r="B1033" s="322"/>
    </row>
    <row r="1034" spans="1:2">
      <c r="A1034" s="321"/>
      <c r="B1034" s="322"/>
    </row>
    <row r="1035" spans="1:2">
      <c r="A1035" s="321"/>
      <c r="B1035" s="322"/>
    </row>
    <row r="1036" spans="1:2">
      <c r="A1036" s="321"/>
      <c r="B1036" s="322"/>
    </row>
    <row r="1037" spans="1:2">
      <c r="A1037" s="321"/>
      <c r="B1037" s="322"/>
    </row>
    <row r="1038" spans="1:2">
      <c r="A1038" s="321"/>
      <c r="B1038" s="322"/>
    </row>
    <row r="1039" spans="1:2">
      <c r="A1039" s="321"/>
      <c r="B1039" s="322"/>
    </row>
    <row r="1040" spans="1:2">
      <c r="A1040" s="321"/>
      <c r="B1040" s="322"/>
    </row>
    <row r="1041" spans="1:2">
      <c r="A1041" s="321"/>
      <c r="B1041" s="322"/>
    </row>
    <row r="1042" spans="1:2">
      <c r="A1042" s="321"/>
      <c r="B1042" s="322"/>
    </row>
    <row r="1043" spans="1:2">
      <c r="A1043" s="321"/>
      <c r="B1043" s="322"/>
    </row>
    <row r="1044" spans="1:2">
      <c r="A1044" s="321"/>
      <c r="B1044" s="322"/>
    </row>
    <row r="1045" spans="1:2">
      <c r="A1045" s="321"/>
      <c r="B1045" s="322"/>
    </row>
    <row r="1046" spans="1:2">
      <c r="A1046" s="321"/>
      <c r="B1046" s="322"/>
    </row>
    <row r="1047" spans="1:2">
      <c r="A1047" s="321"/>
      <c r="B1047" s="322"/>
    </row>
    <row r="1048" spans="1:2">
      <c r="A1048" s="321"/>
      <c r="B1048" s="322"/>
    </row>
    <row r="1049" spans="1:2">
      <c r="A1049" s="321"/>
      <c r="B1049" s="322"/>
    </row>
    <row r="1050" spans="1:2">
      <c r="A1050" s="321"/>
      <c r="B1050" s="322"/>
    </row>
    <row r="1051" spans="1:2">
      <c r="A1051" s="321"/>
      <c r="B1051" s="322"/>
    </row>
    <row r="1052" spans="1:2">
      <c r="A1052" s="321"/>
      <c r="B1052" s="322"/>
    </row>
    <row r="1053" spans="1:2">
      <c r="A1053" s="321"/>
      <c r="B1053" s="322"/>
    </row>
    <row r="1054" spans="1:2">
      <c r="A1054" s="321"/>
      <c r="B1054" s="322"/>
    </row>
    <row r="1055" spans="1:2">
      <c r="A1055" s="321"/>
      <c r="B1055" s="322"/>
    </row>
    <row r="1056" spans="1:2">
      <c r="A1056" s="321"/>
      <c r="B1056" s="322"/>
    </row>
    <row r="1057" spans="1:2">
      <c r="A1057" s="321"/>
      <c r="B1057" s="322"/>
    </row>
    <row r="1058" spans="1:2">
      <c r="A1058" s="321"/>
      <c r="B1058" s="322"/>
    </row>
    <row r="1059" spans="1:2">
      <c r="A1059" s="321"/>
      <c r="B1059" s="322"/>
    </row>
    <row r="1060" spans="1:2">
      <c r="A1060" s="321"/>
      <c r="B1060" s="322"/>
    </row>
    <row r="1061" spans="1:2">
      <c r="A1061" s="321"/>
      <c r="B1061" s="322"/>
    </row>
    <row r="1062" spans="1:2">
      <c r="A1062" s="321"/>
      <c r="B1062" s="322"/>
    </row>
    <row r="1063" spans="1:2">
      <c r="A1063" s="321"/>
      <c r="B1063" s="322"/>
    </row>
    <row r="1064" spans="1:2">
      <c r="A1064" s="321"/>
      <c r="B1064" s="322"/>
    </row>
    <row r="1065" spans="1:2">
      <c r="A1065" s="321"/>
      <c r="B1065" s="322"/>
    </row>
    <row r="1066" spans="1:2">
      <c r="A1066" s="321"/>
      <c r="B1066" s="322"/>
    </row>
    <row r="1067" spans="1:2">
      <c r="A1067" s="321"/>
      <c r="B1067" s="322"/>
    </row>
    <row r="1068" spans="1:2">
      <c r="A1068" s="321"/>
      <c r="B1068" s="322"/>
    </row>
    <row r="1069" spans="1:2">
      <c r="A1069" s="321"/>
      <c r="B1069" s="322"/>
    </row>
    <row r="1070" spans="1:2">
      <c r="A1070" s="321"/>
      <c r="B1070" s="322"/>
    </row>
    <row r="1071" spans="1:2">
      <c r="A1071" s="321"/>
      <c r="B1071" s="322"/>
    </row>
    <row r="1072" spans="1:2">
      <c r="A1072" s="321"/>
      <c r="B1072" s="322"/>
    </row>
    <row r="1073" spans="1:2">
      <c r="A1073" s="321"/>
      <c r="B1073" s="322"/>
    </row>
    <row r="1074" spans="1:2">
      <c r="A1074" s="321"/>
      <c r="B1074" s="322"/>
    </row>
    <row r="1075" spans="1:2">
      <c r="A1075" s="321"/>
      <c r="B1075" s="322"/>
    </row>
    <row r="1076" spans="1:2">
      <c r="A1076" s="321"/>
      <c r="B1076" s="322"/>
    </row>
    <row r="1077" spans="1:2">
      <c r="A1077" s="321"/>
      <c r="B1077" s="322"/>
    </row>
    <row r="1078" spans="1:2">
      <c r="A1078" s="321"/>
      <c r="B1078" s="322"/>
    </row>
    <row r="1079" spans="1:2">
      <c r="A1079" s="321"/>
      <c r="B1079" s="322"/>
    </row>
    <row r="1080" spans="1:2">
      <c r="A1080" s="321"/>
      <c r="B1080" s="322"/>
    </row>
    <row r="1081" spans="1:2">
      <c r="A1081" s="321"/>
      <c r="B1081" s="322"/>
    </row>
    <row r="1082" spans="1:2">
      <c r="A1082" s="321"/>
      <c r="B1082" s="322"/>
    </row>
    <row r="1083" spans="1:2">
      <c r="A1083" s="321"/>
      <c r="B1083" s="322"/>
    </row>
    <row r="1084" spans="1:2">
      <c r="A1084" s="321"/>
      <c r="B1084" s="322"/>
    </row>
    <row r="1085" spans="1:2">
      <c r="A1085" s="321"/>
      <c r="B1085" s="322"/>
    </row>
    <row r="1086" spans="1:2">
      <c r="A1086" s="321"/>
      <c r="B1086" s="322"/>
    </row>
    <row r="1087" spans="1:2">
      <c r="A1087" s="321"/>
      <c r="B1087" s="322"/>
    </row>
    <row r="1088" spans="1:2">
      <c r="A1088" s="321"/>
      <c r="B1088" s="322"/>
    </row>
    <row r="1089" spans="1:2">
      <c r="A1089" s="321"/>
      <c r="B1089" s="322"/>
    </row>
    <row r="1090" spans="1:2">
      <c r="A1090" s="321"/>
      <c r="B1090" s="322"/>
    </row>
    <row r="1091" spans="1:2">
      <c r="A1091" s="321"/>
      <c r="B1091" s="322"/>
    </row>
    <row r="1092" spans="1:2">
      <c r="A1092" s="321"/>
      <c r="B1092" s="322"/>
    </row>
    <row r="1093" spans="1:2">
      <c r="A1093" s="321"/>
      <c r="B1093" s="322"/>
    </row>
    <row r="1094" spans="1:2">
      <c r="A1094" s="321"/>
      <c r="B1094" s="322"/>
    </row>
    <row r="1095" spans="1:2">
      <c r="A1095" s="321"/>
      <c r="B1095" s="322"/>
    </row>
    <row r="1096" spans="1:2">
      <c r="A1096" s="321"/>
      <c r="B1096" s="322"/>
    </row>
    <row r="1097" spans="1:2">
      <c r="A1097" s="321"/>
      <c r="B1097" s="322"/>
    </row>
    <row r="1098" spans="1:2">
      <c r="A1098" s="321"/>
      <c r="B1098" s="322"/>
    </row>
    <row r="1099" spans="1:2">
      <c r="A1099" s="321"/>
      <c r="B1099" s="322"/>
    </row>
    <row r="1100" spans="1:2">
      <c r="A1100" s="321"/>
      <c r="B1100" s="322"/>
    </row>
    <row r="1101" spans="1:2">
      <c r="A1101" s="321"/>
      <c r="B1101" s="322"/>
    </row>
    <row r="1102" spans="1:2">
      <c r="A1102" s="321"/>
      <c r="B1102" s="322"/>
    </row>
    <row r="1103" spans="1:2">
      <c r="A1103" s="321"/>
      <c r="B1103" s="322"/>
    </row>
    <row r="1104" spans="1:2">
      <c r="A1104" s="321"/>
      <c r="B1104" s="322"/>
    </row>
    <row r="1105" spans="1:2">
      <c r="A1105" s="321"/>
      <c r="B1105" s="322"/>
    </row>
    <row r="1106" spans="1:2">
      <c r="A1106" s="321"/>
      <c r="B1106" s="322"/>
    </row>
    <row r="1107" spans="1:2">
      <c r="A1107" s="321"/>
      <c r="B1107" s="322"/>
    </row>
    <row r="1108" spans="1:2">
      <c r="A1108" s="321"/>
      <c r="B1108" s="322"/>
    </row>
    <row r="1109" spans="1:2">
      <c r="A1109" s="321"/>
      <c r="B1109" s="322"/>
    </row>
    <row r="1110" spans="1:2">
      <c r="A1110" s="321"/>
      <c r="B1110" s="322"/>
    </row>
    <row r="1111" spans="1:2">
      <c r="A1111" s="321"/>
      <c r="B1111" s="322"/>
    </row>
    <row r="1112" spans="1:2">
      <c r="A1112" s="321"/>
      <c r="B1112" s="322"/>
    </row>
    <row r="1113" spans="1:2">
      <c r="A1113" s="321"/>
      <c r="B1113" s="322"/>
    </row>
    <row r="1114" spans="1:2">
      <c r="A1114" s="321"/>
      <c r="B1114" s="322"/>
    </row>
    <row r="1115" spans="1:2">
      <c r="A1115" s="321"/>
      <c r="B1115" s="322"/>
    </row>
    <row r="1116" spans="1:2">
      <c r="A1116" s="321"/>
      <c r="B1116" s="322"/>
    </row>
    <row r="1117" spans="1:2">
      <c r="A1117" s="321"/>
      <c r="B1117" s="322"/>
    </row>
    <row r="1118" spans="1:2">
      <c r="A1118" s="321"/>
      <c r="B1118" s="322"/>
    </row>
    <row r="1119" spans="1:2">
      <c r="A1119" s="321"/>
      <c r="B1119" s="322"/>
    </row>
    <row r="1120" spans="1:2">
      <c r="A1120" s="321"/>
      <c r="B1120" s="322"/>
    </row>
    <row r="1121" spans="1:2">
      <c r="A1121" s="321"/>
      <c r="B1121" s="322"/>
    </row>
    <row r="1122" spans="1:2">
      <c r="A1122" s="321"/>
      <c r="B1122" s="322"/>
    </row>
    <row r="1123" spans="1:2">
      <c r="A1123" s="321"/>
      <c r="B1123" s="322"/>
    </row>
    <row r="1124" spans="1:2">
      <c r="A1124" s="321"/>
      <c r="B1124" s="322"/>
    </row>
    <row r="1125" spans="1:2">
      <c r="A1125" s="321"/>
      <c r="B1125" s="322"/>
    </row>
    <row r="1126" spans="1:2">
      <c r="A1126" s="321"/>
      <c r="B1126" s="322"/>
    </row>
    <row r="1127" spans="1:2">
      <c r="A1127" s="321"/>
      <c r="B1127" s="322"/>
    </row>
    <row r="1128" spans="1:2">
      <c r="A1128" s="321"/>
      <c r="B1128" s="322"/>
    </row>
    <row r="1129" spans="1:2">
      <c r="A1129" s="321"/>
      <c r="B1129" s="322"/>
    </row>
    <row r="1130" spans="1:2">
      <c r="A1130" s="321"/>
      <c r="B1130" s="322"/>
    </row>
    <row r="1131" spans="1:2">
      <c r="A1131" s="321"/>
      <c r="B1131" s="322"/>
    </row>
    <row r="1132" spans="1:2">
      <c r="A1132" s="321"/>
      <c r="B1132" s="322"/>
    </row>
    <row r="1133" spans="1:2">
      <c r="A1133" s="321"/>
      <c r="B1133" s="322"/>
    </row>
    <row r="1134" spans="1:2">
      <c r="A1134" s="321"/>
      <c r="B1134" s="322"/>
    </row>
    <row r="1135" spans="1:2">
      <c r="A1135" s="321"/>
      <c r="B1135" s="322"/>
    </row>
    <row r="1136" spans="1:2">
      <c r="A1136" s="321"/>
      <c r="B1136" s="322"/>
    </row>
    <row r="1137" spans="1:2">
      <c r="A1137" s="321"/>
      <c r="B1137" s="322"/>
    </row>
    <row r="1138" spans="1:2">
      <c r="A1138" s="321"/>
      <c r="B1138" s="322"/>
    </row>
    <row r="1139" spans="1:2">
      <c r="A1139" s="321"/>
      <c r="B1139" s="322"/>
    </row>
    <row r="1140" spans="1:2">
      <c r="A1140" s="321"/>
      <c r="B1140" s="322"/>
    </row>
    <row r="1141" spans="1:2">
      <c r="A1141" s="321"/>
      <c r="B1141" s="322"/>
    </row>
    <row r="1142" spans="1:2">
      <c r="A1142" s="321"/>
      <c r="B1142" s="322"/>
    </row>
    <row r="1143" spans="1:2">
      <c r="A1143" s="321"/>
      <c r="B1143" s="322"/>
    </row>
    <row r="1144" spans="1:2">
      <c r="A1144" s="321"/>
      <c r="B1144" s="322"/>
    </row>
    <row r="1145" spans="1:2">
      <c r="A1145" s="321"/>
      <c r="B1145" s="322"/>
    </row>
    <row r="1146" spans="1:2">
      <c r="A1146" s="321"/>
      <c r="B1146" s="322"/>
    </row>
    <row r="1147" spans="1:2">
      <c r="A1147" s="321"/>
      <c r="B1147" s="322"/>
    </row>
    <row r="1148" spans="1:2">
      <c r="A1148" s="321"/>
      <c r="B1148" s="322"/>
    </row>
    <row r="1149" spans="1:2">
      <c r="A1149" s="321"/>
      <c r="B1149" s="322"/>
    </row>
    <row r="1150" spans="1:2">
      <c r="A1150" s="321"/>
      <c r="B1150" s="322"/>
    </row>
    <row r="1151" spans="1:2">
      <c r="A1151" s="321"/>
      <c r="B1151" s="322"/>
    </row>
    <row r="1152" spans="1:2">
      <c r="A1152" s="321"/>
      <c r="B1152" s="322"/>
    </row>
    <row r="1153" spans="1:2">
      <c r="A1153" s="321"/>
      <c r="B1153" s="322"/>
    </row>
    <row r="1154" spans="1:2">
      <c r="A1154" s="321"/>
      <c r="B1154" s="322"/>
    </row>
    <row r="1155" spans="1:2">
      <c r="A1155" s="321"/>
      <c r="B1155" s="322"/>
    </row>
    <row r="1156" spans="1:2">
      <c r="A1156" s="321"/>
      <c r="B1156" s="322"/>
    </row>
    <row r="1157" spans="1:2">
      <c r="A1157" s="321"/>
      <c r="B1157" s="322"/>
    </row>
    <row r="1158" spans="1:2">
      <c r="A1158" s="321"/>
      <c r="B1158" s="322"/>
    </row>
    <row r="1159" spans="1:2">
      <c r="A1159" s="321"/>
      <c r="B1159" s="322"/>
    </row>
    <row r="1160" spans="1:2">
      <c r="A1160" s="321"/>
      <c r="B1160" s="322"/>
    </row>
    <row r="1161" spans="1:2">
      <c r="A1161" s="321"/>
      <c r="B1161" s="322"/>
    </row>
    <row r="1162" spans="1:2">
      <c r="A1162" s="321"/>
      <c r="B1162" s="322"/>
    </row>
    <row r="1163" spans="1:2">
      <c r="A1163" s="321"/>
      <c r="B1163" s="322"/>
    </row>
    <row r="1164" spans="1:2">
      <c r="A1164" s="321"/>
      <c r="B1164" s="322"/>
    </row>
    <row r="1165" spans="1:2">
      <c r="A1165" s="321"/>
      <c r="B1165" s="322"/>
    </row>
    <row r="1166" spans="1:2">
      <c r="A1166" s="321"/>
      <c r="B1166" s="322"/>
    </row>
    <row r="1167" spans="1:2">
      <c r="A1167" s="321"/>
      <c r="B1167" s="322"/>
    </row>
    <row r="1168" spans="1:2">
      <c r="A1168" s="321"/>
      <c r="B1168" s="322"/>
    </row>
    <row r="1169" spans="1:2">
      <c r="A1169" s="321"/>
      <c r="B1169" s="322"/>
    </row>
    <row r="1170" spans="1:2">
      <c r="A1170" s="321"/>
      <c r="B1170" s="322"/>
    </row>
    <row r="1171" spans="1:2">
      <c r="A1171" s="321"/>
      <c r="B1171" s="322"/>
    </row>
    <row r="1172" spans="1:2">
      <c r="A1172" s="321"/>
      <c r="B1172" s="322"/>
    </row>
    <row r="1173" spans="1:2">
      <c r="A1173" s="321"/>
      <c r="B1173" s="322"/>
    </row>
    <row r="1174" spans="1:2">
      <c r="A1174" s="321"/>
      <c r="B1174" s="322"/>
    </row>
    <row r="1175" spans="1:2">
      <c r="A1175" s="321"/>
      <c r="B1175" s="322"/>
    </row>
    <row r="1176" spans="1:2">
      <c r="A1176" s="321"/>
      <c r="B1176" s="322"/>
    </row>
    <row r="1177" spans="1:2">
      <c r="A1177" s="321"/>
      <c r="B1177" s="322"/>
    </row>
    <row r="1178" spans="1:2">
      <c r="A1178" s="321"/>
      <c r="B1178" s="322"/>
    </row>
    <row r="1179" spans="1:2">
      <c r="A1179" s="321"/>
      <c r="B1179" s="322"/>
    </row>
    <row r="1180" spans="1:2">
      <c r="A1180" s="321"/>
      <c r="B1180" s="322"/>
    </row>
    <row r="1181" spans="1:2">
      <c r="A1181" s="321"/>
      <c r="B1181" s="322"/>
    </row>
    <row r="1182" spans="1:2">
      <c r="A1182" s="321"/>
      <c r="B1182" s="322"/>
    </row>
    <row r="1183" spans="1:2">
      <c r="A1183" s="321"/>
      <c r="B1183" s="322"/>
    </row>
    <row r="1184" spans="1:2">
      <c r="A1184" s="321"/>
      <c r="B1184" s="322"/>
    </row>
    <row r="1185" spans="1:2">
      <c r="A1185" s="321"/>
      <c r="B1185" s="322"/>
    </row>
    <row r="1186" spans="1:2">
      <c r="A1186" s="321"/>
      <c r="B1186" s="322"/>
    </row>
    <row r="1187" spans="1:2">
      <c r="A1187" s="321"/>
      <c r="B1187" s="322"/>
    </row>
    <row r="1188" spans="1:2">
      <c r="A1188" s="321"/>
      <c r="B1188" s="322"/>
    </row>
    <row r="1189" spans="1:2">
      <c r="A1189" s="321"/>
      <c r="B1189" s="322"/>
    </row>
    <row r="1190" spans="1:2">
      <c r="A1190" s="321"/>
      <c r="B1190" s="322"/>
    </row>
    <row r="1191" spans="1:2">
      <c r="A1191" s="321"/>
      <c r="B1191" s="322"/>
    </row>
    <row r="1192" spans="1:2">
      <c r="A1192" s="321"/>
      <c r="B1192" s="322"/>
    </row>
    <row r="1193" spans="1:2">
      <c r="A1193" s="321"/>
      <c r="B1193" s="322"/>
    </row>
    <row r="1194" spans="1:2">
      <c r="A1194" s="321"/>
      <c r="B1194" s="322"/>
    </row>
    <row r="1195" spans="1:2">
      <c r="A1195" s="321"/>
      <c r="B1195" s="322"/>
    </row>
    <row r="1196" spans="1:2">
      <c r="A1196" s="321"/>
      <c r="B1196" s="322"/>
    </row>
    <row r="1197" spans="1:2">
      <c r="A1197" s="321"/>
      <c r="B1197" s="322"/>
    </row>
    <row r="1198" spans="1:2">
      <c r="A1198" s="321"/>
      <c r="B1198" s="322"/>
    </row>
    <row r="1199" spans="1:2">
      <c r="A1199" s="321"/>
      <c r="B1199" s="322"/>
    </row>
    <row r="1200" spans="1:2">
      <c r="A1200" s="321"/>
      <c r="B1200" s="322"/>
    </row>
    <row r="1201" spans="1:2">
      <c r="A1201" s="321"/>
      <c r="B1201" s="322"/>
    </row>
    <row r="1202" spans="1:2">
      <c r="A1202" s="321"/>
      <c r="B1202" s="322"/>
    </row>
    <row r="1203" spans="1:2">
      <c r="A1203" s="321"/>
      <c r="B1203" s="322"/>
    </row>
    <row r="1204" spans="1:2">
      <c r="A1204" s="321"/>
      <c r="B1204" s="322"/>
    </row>
    <row r="1205" spans="1:2">
      <c r="A1205" s="321"/>
      <c r="B1205" s="322"/>
    </row>
    <row r="1206" spans="1:2">
      <c r="A1206" s="321"/>
      <c r="B1206" s="322"/>
    </row>
    <row r="1207" spans="1:2">
      <c r="A1207" s="321"/>
      <c r="B1207" s="322"/>
    </row>
    <row r="1208" spans="1:2">
      <c r="A1208" s="321"/>
      <c r="B1208" s="322"/>
    </row>
    <row r="1209" spans="1:2">
      <c r="A1209" s="321"/>
      <c r="B1209" s="322"/>
    </row>
    <row r="1210" spans="1:2">
      <c r="A1210" s="321"/>
      <c r="B1210" s="322"/>
    </row>
    <row r="1211" spans="1:2">
      <c r="A1211" s="321"/>
      <c r="B1211" s="322"/>
    </row>
    <row r="1212" spans="1:2">
      <c r="A1212" s="321"/>
      <c r="B1212" s="322"/>
    </row>
    <row r="1213" spans="1:2">
      <c r="A1213" s="321"/>
      <c r="B1213" s="322"/>
    </row>
    <row r="1214" spans="1:2">
      <c r="A1214" s="321"/>
      <c r="B1214" s="322"/>
    </row>
    <row r="1215" spans="1:2">
      <c r="A1215" s="321"/>
      <c r="B1215" s="322"/>
    </row>
    <row r="1216" spans="1:2">
      <c r="A1216" s="321"/>
      <c r="B1216" s="322"/>
    </row>
    <row r="1217" spans="1:2">
      <c r="A1217" s="321"/>
      <c r="B1217" s="322"/>
    </row>
    <row r="1218" spans="1:2">
      <c r="A1218" s="321"/>
      <c r="B1218" s="322"/>
    </row>
    <row r="1219" spans="1:2">
      <c r="A1219" s="321"/>
      <c r="B1219" s="322"/>
    </row>
    <row r="1220" spans="1:2">
      <c r="A1220" s="321"/>
      <c r="B1220" s="322"/>
    </row>
    <row r="1221" spans="1:2">
      <c r="A1221" s="321"/>
      <c r="B1221" s="322"/>
    </row>
    <row r="1222" spans="1:2">
      <c r="A1222" s="321"/>
      <c r="B1222" s="322"/>
    </row>
    <row r="1223" spans="1:2">
      <c r="A1223" s="321"/>
      <c r="B1223" s="322"/>
    </row>
    <row r="1224" spans="1:2">
      <c r="A1224" s="321"/>
      <c r="B1224" s="322"/>
    </row>
    <row r="1225" spans="1:2">
      <c r="A1225" s="321"/>
      <c r="B1225" s="322"/>
    </row>
    <row r="1226" spans="1:2">
      <c r="A1226" s="321"/>
      <c r="B1226" s="322"/>
    </row>
    <row r="1227" spans="1:2">
      <c r="A1227" s="321"/>
      <c r="B1227" s="322"/>
    </row>
    <row r="1228" spans="1:2">
      <c r="A1228" s="321"/>
      <c r="B1228" s="322"/>
    </row>
    <row r="1229" spans="1:2">
      <c r="A1229" s="321"/>
      <c r="B1229" s="322"/>
    </row>
    <row r="1230" spans="1:2">
      <c r="A1230" s="321"/>
      <c r="B1230" s="322"/>
    </row>
    <row r="1231" spans="1:2">
      <c r="A1231" s="321"/>
      <c r="B1231" s="322"/>
    </row>
    <row r="1232" spans="1:2">
      <c r="A1232" s="321"/>
      <c r="B1232" s="322"/>
    </row>
    <row r="1233" spans="1:2">
      <c r="A1233" s="321"/>
      <c r="B1233" s="322"/>
    </row>
    <row r="1234" spans="1:2">
      <c r="A1234" s="321"/>
      <c r="B1234" s="322"/>
    </row>
    <row r="1235" spans="1:2">
      <c r="A1235" s="321"/>
      <c r="B1235" s="322"/>
    </row>
    <row r="1236" spans="1:2">
      <c r="A1236" s="321"/>
      <c r="B1236" s="322"/>
    </row>
    <row r="1237" spans="1:2">
      <c r="A1237" s="321"/>
      <c r="B1237" s="322"/>
    </row>
    <row r="1238" spans="1:2">
      <c r="A1238" s="321"/>
      <c r="B1238" s="322"/>
    </row>
    <row r="1239" spans="1:2">
      <c r="A1239" s="321"/>
      <c r="B1239" s="322"/>
    </row>
    <row r="1240" spans="1:2">
      <c r="A1240" s="321"/>
      <c r="B1240" s="322"/>
    </row>
    <row r="1241" spans="1:2">
      <c r="A1241" s="321"/>
      <c r="B1241" s="322"/>
    </row>
    <row r="1242" spans="1:2">
      <c r="A1242" s="321"/>
      <c r="B1242" s="322"/>
    </row>
    <row r="1243" spans="1:2">
      <c r="A1243" s="321"/>
      <c r="B1243" s="322"/>
    </row>
    <row r="1244" spans="1:2">
      <c r="A1244" s="321"/>
      <c r="B1244" s="322"/>
    </row>
    <row r="1245" spans="1:2">
      <c r="A1245" s="321"/>
      <c r="B1245" s="322"/>
    </row>
    <row r="1246" spans="1:2">
      <c r="A1246" s="321"/>
      <c r="B1246" s="322"/>
    </row>
    <row r="1247" spans="1:2">
      <c r="A1247" s="321"/>
      <c r="B1247" s="322"/>
    </row>
    <row r="1248" spans="1:2">
      <c r="A1248" s="321"/>
      <c r="B1248" s="322"/>
    </row>
    <row r="1249" spans="1:2">
      <c r="A1249" s="321"/>
      <c r="B1249" s="322"/>
    </row>
    <row r="1250" spans="1:2">
      <c r="A1250" s="321"/>
      <c r="B1250" s="322"/>
    </row>
    <row r="1251" spans="1:2">
      <c r="A1251" s="321"/>
      <c r="B1251" s="322"/>
    </row>
    <row r="1252" spans="1:2">
      <c r="A1252" s="321"/>
      <c r="B1252" s="322"/>
    </row>
    <row r="1253" spans="1:2">
      <c r="A1253" s="321"/>
      <c r="B1253" s="322"/>
    </row>
    <row r="1254" spans="1:2">
      <c r="A1254" s="321"/>
      <c r="B1254" s="322"/>
    </row>
    <row r="1255" spans="1:2">
      <c r="A1255" s="321"/>
      <c r="B1255" s="322"/>
    </row>
    <row r="1256" spans="1:2">
      <c r="A1256" s="321"/>
      <c r="B1256" s="322"/>
    </row>
    <row r="1257" spans="1:2">
      <c r="A1257" s="321"/>
      <c r="B1257" s="322"/>
    </row>
    <row r="1258" spans="1:2">
      <c r="A1258" s="321"/>
      <c r="B1258" s="322"/>
    </row>
    <row r="1259" spans="1:2">
      <c r="A1259" s="321"/>
      <c r="B1259" s="322"/>
    </row>
    <row r="1260" spans="1:2">
      <c r="A1260" s="321"/>
      <c r="B1260" s="322"/>
    </row>
    <row r="1261" spans="1:2">
      <c r="A1261" s="321"/>
      <c r="B1261" s="322"/>
    </row>
    <row r="1262" spans="1:2">
      <c r="A1262" s="321"/>
      <c r="B1262" s="322"/>
    </row>
    <row r="1263" spans="1:2">
      <c r="A1263" s="321"/>
      <c r="B1263" s="322"/>
    </row>
    <row r="1264" spans="1:2">
      <c r="A1264" s="321"/>
      <c r="B1264" s="322"/>
    </row>
    <row r="1265" spans="1:2">
      <c r="A1265" s="321"/>
      <c r="B1265" s="322"/>
    </row>
    <row r="1266" spans="1:2">
      <c r="A1266" s="321"/>
      <c r="B1266" s="322"/>
    </row>
    <row r="1267" spans="1:2">
      <c r="A1267" s="321"/>
      <c r="B1267" s="322"/>
    </row>
    <row r="1268" spans="1:2">
      <c r="A1268" s="321"/>
      <c r="B1268" s="322"/>
    </row>
    <row r="1269" spans="1:2">
      <c r="A1269" s="321"/>
      <c r="B1269" s="322"/>
    </row>
    <row r="1270" spans="1:2">
      <c r="A1270" s="321"/>
      <c r="B1270" s="322"/>
    </row>
    <row r="1271" spans="1:2">
      <c r="A1271" s="321"/>
      <c r="B1271" s="322"/>
    </row>
    <row r="1272" spans="1:2">
      <c r="A1272" s="321"/>
      <c r="B1272" s="322"/>
    </row>
    <row r="1273" spans="1:2">
      <c r="A1273" s="321"/>
      <c r="B1273" s="322"/>
    </row>
    <row r="1274" spans="1:2">
      <c r="A1274" s="321"/>
      <c r="B1274" s="322"/>
    </row>
    <row r="1275" spans="1:2">
      <c r="A1275" s="321"/>
      <c r="B1275" s="322"/>
    </row>
    <row r="1276" spans="1:2">
      <c r="A1276" s="321"/>
      <c r="B1276" s="322"/>
    </row>
    <row r="1277" spans="1:2">
      <c r="A1277" s="321"/>
      <c r="B1277" s="322"/>
    </row>
    <row r="1278" spans="1:2">
      <c r="A1278" s="321"/>
      <c r="B1278" s="322"/>
    </row>
    <row r="1279" spans="1:2">
      <c r="A1279" s="321"/>
      <c r="B1279" s="322"/>
    </row>
    <row r="1280" spans="1:2">
      <c r="A1280" s="321"/>
      <c r="B1280" s="322"/>
    </row>
    <row r="1281" spans="1:2">
      <c r="A1281" s="321"/>
      <c r="B1281" s="322"/>
    </row>
    <row r="1282" spans="1:2">
      <c r="A1282" s="321"/>
      <c r="B1282" s="322"/>
    </row>
    <row r="1283" spans="1:2">
      <c r="A1283" s="321"/>
      <c r="B1283" s="322"/>
    </row>
    <row r="1284" spans="1:2">
      <c r="A1284" s="321"/>
      <c r="B1284" s="322"/>
    </row>
    <row r="1285" spans="1:2">
      <c r="A1285" s="321"/>
      <c r="B1285" s="322"/>
    </row>
    <row r="1286" spans="1:2">
      <c r="A1286" s="321"/>
      <c r="B1286" s="322"/>
    </row>
    <row r="1287" spans="1:2">
      <c r="A1287" s="321"/>
      <c r="B1287" s="322"/>
    </row>
    <row r="1288" spans="1:2">
      <c r="A1288" s="321"/>
      <c r="B1288" s="322"/>
    </row>
    <row r="1289" spans="1:2">
      <c r="A1289" s="321"/>
      <c r="B1289" s="322"/>
    </row>
    <row r="1290" spans="1:2">
      <c r="A1290" s="321"/>
      <c r="B1290" s="322"/>
    </row>
    <row r="1291" spans="1:2">
      <c r="A1291" s="321"/>
      <c r="B1291" s="322"/>
    </row>
    <row r="1292" spans="1:2">
      <c r="A1292" s="321"/>
      <c r="B1292" s="322"/>
    </row>
    <row r="1293" spans="1:2">
      <c r="A1293" s="321"/>
      <c r="B1293" s="322"/>
    </row>
    <row r="1294" spans="1:2">
      <c r="A1294" s="321"/>
      <c r="B1294" s="322"/>
    </row>
    <row r="1295" spans="1:2">
      <c r="A1295" s="321"/>
      <c r="B1295" s="322"/>
    </row>
    <row r="1296" spans="1:2">
      <c r="A1296" s="321"/>
      <c r="B1296" s="322"/>
    </row>
    <row r="1297" spans="1:2">
      <c r="A1297" s="321"/>
      <c r="B1297" s="322"/>
    </row>
    <row r="1298" spans="1:2">
      <c r="A1298" s="321"/>
      <c r="B1298" s="322"/>
    </row>
    <row r="1299" spans="1:2">
      <c r="A1299" s="321"/>
      <c r="B1299" s="322"/>
    </row>
    <row r="1300" spans="1:2">
      <c r="A1300" s="321"/>
      <c r="B1300" s="322"/>
    </row>
    <row r="1301" spans="1:2">
      <c r="A1301" s="321"/>
      <c r="B1301" s="322"/>
    </row>
    <row r="1302" spans="1:2">
      <c r="A1302" s="321"/>
      <c r="B1302" s="322"/>
    </row>
    <row r="1303" spans="1:2">
      <c r="A1303" s="321"/>
      <c r="B1303" s="322"/>
    </row>
    <row r="1304" spans="1:2">
      <c r="A1304" s="321"/>
      <c r="B1304" s="322"/>
    </row>
    <row r="1305" spans="1:2">
      <c r="A1305" s="321"/>
      <c r="B1305" s="322"/>
    </row>
    <row r="1306" spans="1:2">
      <c r="A1306" s="321"/>
      <c r="B1306" s="322"/>
    </row>
    <row r="1307" spans="1:2">
      <c r="A1307" s="321"/>
      <c r="B1307" s="322"/>
    </row>
    <row r="1308" spans="1:2">
      <c r="A1308" s="321"/>
      <c r="B1308" s="322"/>
    </row>
    <row r="1309" spans="1:2">
      <c r="A1309" s="321"/>
      <c r="B1309" s="322"/>
    </row>
    <row r="1310" spans="1:2">
      <c r="A1310" s="321"/>
      <c r="B1310" s="322"/>
    </row>
    <row r="1311" spans="1:2">
      <c r="A1311" s="321"/>
      <c r="B1311" s="322"/>
    </row>
    <row r="1312" spans="1:2">
      <c r="A1312" s="321"/>
      <c r="B1312" s="322"/>
    </row>
    <row r="1313" spans="1:2">
      <c r="A1313" s="321"/>
      <c r="B1313" s="322"/>
    </row>
    <row r="1314" spans="1:2">
      <c r="A1314" s="321"/>
      <c r="B1314" s="322"/>
    </row>
    <row r="1315" spans="1:2">
      <c r="A1315" s="321"/>
      <c r="B1315" s="322"/>
    </row>
    <row r="1316" spans="1:2">
      <c r="A1316" s="321"/>
      <c r="B1316" s="322"/>
    </row>
    <row r="1317" spans="1:2">
      <c r="A1317" s="321"/>
      <c r="B1317" s="322"/>
    </row>
    <row r="1318" spans="1:2">
      <c r="A1318" s="321"/>
      <c r="B1318" s="322"/>
    </row>
    <row r="1319" spans="1:2">
      <c r="A1319" s="321"/>
      <c r="B1319" s="322"/>
    </row>
    <row r="1320" spans="1:2">
      <c r="A1320" s="321"/>
      <c r="B1320" s="322"/>
    </row>
    <row r="1321" spans="1:2">
      <c r="A1321" s="321"/>
      <c r="B1321" s="322"/>
    </row>
    <row r="1322" spans="1:2">
      <c r="A1322" s="321"/>
      <c r="B1322" s="322"/>
    </row>
    <row r="1323" spans="1:2">
      <c r="A1323" s="321"/>
      <c r="B1323" s="322"/>
    </row>
    <row r="1324" spans="1:2">
      <c r="A1324" s="321"/>
      <c r="B1324" s="322"/>
    </row>
    <row r="1325" spans="1:2">
      <c r="A1325" s="321"/>
      <c r="B1325" s="322"/>
    </row>
    <row r="1326" spans="1:2">
      <c r="A1326" s="321"/>
      <c r="B1326" s="322"/>
    </row>
    <row r="1327" spans="1:2">
      <c r="A1327" s="321"/>
      <c r="B1327" s="322"/>
    </row>
    <row r="1328" spans="1:2">
      <c r="A1328" s="321"/>
      <c r="B1328" s="322"/>
    </row>
    <row r="1329" spans="1:2">
      <c r="A1329" s="321"/>
      <c r="B1329" s="322"/>
    </row>
    <row r="1330" spans="1:2">
      <c r="A1330" s="321"/>
      <c r="B1330" s="322"/>
    </row>
    <row r="1331" spans="1:2">
      <c r="A1331" s="321"/>
      <c r="B1331" s="322"/>
    </row>
    <row r="1332" spans="1:2">
      <c r="A1332" s="321"/>
      <c r="B1332" s="322"/>
    </row>
    <row r="1333" spans="1:2">
      <c r="A1333" s="321"/>
      <c r="B1333" s="322"/>
    </row>
    <row r="1334" spans="1:2">
      <c r="A1334" s="321"/>
      <c r="B1334" s="322"/>
    </row>
    <row r="1335" spans="1:2">
      <c r="A1335" s="321"/>
      <c r="B1335" s="322"/>
    </row>
    <row r="1336" spans="1:2">
      <c r="A1336" s="321"/>
      <c r="B1336" s="322"/>
    </row>
    <row r="1337" spans="1:2">
      <c r="A1337" s="321"/>
      <c r="B1337" s="322"/>
    </row>
    <row r="1338" spans="1:2">
      <c r="A1338" s="321"/>
      <c r="B1338" s="322"/>
    </row>
    <row r="1339" spans="1:2">
      <c r="A1339" s="321"/>
      <c r="B1339" s="322"/>
    </row>
    <row r="1340" spans="1:2">
      <c r="A1340" s="321"/>
      <c r="B1340" s="322"/>
    </row>
    <row r="1341" spans="1:2">
      <c r="A1341" s="321"/>
      <c r="B1341" s="322"/>
    </row>
    <row r="1342" spans="1:2">
      <c r="A1342" s="321"/>
      <c r="B1342" s="322"/>
    </row>
    <row r="1343" spans="1:2">
      <c r="A1343" s="321"/>
      <c r="B1343" s="322"/>
    </row>
    <row r="1344" spans="1:2">
      <c r="A1344" s="321"/>
      <c r="B1344" s="322"/>
    </row>
    <row r="1345" spans="1:2">
      <c r="A1345" s="321"/>
      <c r="B1345" s="322"/>
    </row>
    <row r="1346" spans="1:2">
      <c r="A1346" s="321"/>
      <c r="B1346" s="322"/>
    </row>
    <row r="1347" spans="1:2">
      <c r="A1347" s="321"/>
      <c r="B1347" s="322"/>
    </row>
    <row r="1348" spans="1:2">
      <c r="A1348" s="321"/>
      <c r="B1348" s="322"/>
    </row>
    <row r="1349" spans="1:2">
      <c r="A1349" s="321"/>
      <c r="B1349" s="322"/>
    </row>
    <row r="1350" spans="1:2">
      <c r="A1350" s="321"/>
      <c r="B1350" s="322"/>
    </row>
    <row r="1351" spans="1:2">
      <c r="A1351" s="321"/>
      <c r="B1351" s="322"/>
    </row>
    <row r="1352" spans="1:2">
      <c r="A1352" s="321"/>
      <c r="B1352" s="322"/>
    </row>
    <row r="1353" spans="1:2">
      <c r="A1353" s="321"/>
      <c r="B1353" s="322"/>
    </row>
    <row r="1354" spans="1:2">
      <c r="A1354" s="321"/>
      <c r="B1354" s="322"/>
    </row>
    <row r="1355" spans="1:2">
      <c r="A1355" s="321"/>
      <c r="B1355" s="322"/>
    </row>
    <row r="1356" spans="1:2">
      <c r="A1356" s="321"/>
      <c r="B1356" s="322"/>
    </row>
    <row r="1357" spans="1:2">
      <c r="A1357" s="321"/>
      <c r="B1357" s="322"/>
    </row>
    <row r="1358" spans="1:2">
      <c r="A1358" s="321"/>
      <c r="B1358" s="322"/>
    </row>
    <row r="1359" spans="1:2">
      <c r="A1359" s="321"/>
      <c r="B1359" s="322"/>
    </row>
    <row r="1360" spans="1:2">
      <c r="A1360" s="321"/>
      <c r="B1360" s="322"/>
    </row>
    <row r="1361" spans="1:2">
      <c r="A1361" s="321"/>
      <c r="B1361" s="322"/>
    </row>
    <row r="1362" spans="1:2">
      <c r="A1362" s="321"/>
      <c r="B1362" s="322"/>
    </row>
    <row r="1363" spans="1:2">
      <c r="A1363" s="321"/>
      <c r="B1363" s="322"/>
    </row>
    <row r="1364" spans="1:2">
      <c r="A1364" s="321"/>
      <c r="B1364" s="322"/>
    </row>
    <row r="1365" spans="1:2">
      <c r="A1365" s="321"/>
      <c r="B1365" s="322"/>
    </row>
    <row r="1366" spans="1:2">
      <c r="A1366" s="321"/>
      <c r="B1366" s="322"/>
    </row>
    <row r="1367" spans="1:2">
      <c r="A1367" s="321"/>
      <c r="B1367" s="322"/>
    </row>
    <row r="1368" spans="1:2">
      <c r="A1368" s="321"/>
      <c r="B1368" s="322"/>
    </row>
    <row r="1369" spans="1:2">
      <c r="A1369" s="321"/>
      <c r="B1369" s="322"/>
    </row>
    <row r="1370" spans="1:2">
      <c r="A1370" s="321"/>
      <c r="B1370" s="322"/>
    </row>
    <row r="1371" spans="1:2">
      <c r="A1371" s="321"/>
      <c r="B1371" s="322"/>
    </row>
    <row r="1372" spans="1:2">
      <c r="A1372" s="321"/>
      <c r="B1372" s="322"/>
    </row>
    <row r="1373" spans="1:2">
      <c r="A1373" s="321"/>
      <c r="B1373" s="322"/>
    </row>
    <row r="1374" spans="1:2">
      <c r="A1374" s="321"/>
      <c r="B1374" s="322"/>
    </row>
    <row r="1375" spans="1:2">
      <c r="A1375" s="321"/>
      <c r="B1375" s="322"/>
    </row>
    <row r="1376" spans="1:2">
      <c r="A1376" s="321"/>
      <c r="B1376" s="322"/>
    </row>
    <row r="1377" spans="1:2">
      <c r="A1377" s="321"/>
      <c r="B1377" s="322"/>
    </row>
    <row r="1378" spans="1:2">
      <c r="A1378" s="321"/>
      <c r="B1378" s="322"/>
    </row>
    <row r="1379" spans="1:2">
      <c r="A1379" s="321"/>
      <c r="B1379" s="322"/>
    </row>
    <row r="1380" spans="1:2">
      <c r="A1380" s="321"/>
      <c r="B1380" s="322"/>
    </row>
    <row r="1381" spans="1:2">
      <c r="A1381" s="321"/>
      <c r="B1381" s="322"/>
    </row>
    <row r="1382" spans="1:2">
      <c r="A1382" s="321"/>
      <c r="B1382" s="322"/>
    </row>
    <row r="1383" spans="1:2">
      <c r="A1383" s="321"/>
      <c r="B1383" s="322"/>
    </row>
    <row r="1384" spans="1:2">
      <c r="A1384" s="321"/>
      <c r="B1384" s="322"/>
    </row>
    <row r="1385" spans="1:2">
      <c r="A1385" s="321"/>
      <c r="B1385" s="322"/>
    </row>
    <row r="1386" spans="1:2">
      <c r="A1386" s="321"/>
      <c r="B1386" s="322"/>
    </row>
    <row r="1387" spans="1:2">
      <c r="A1387" s="321"/>
      <c r="B1387" s="322"/>
    </row>
    <row r="1388" spans="1:2">
      <c r="A1388" s="321"/>
      <c r="B1388" s="322"/>
    </row>
    <row r="1389" spans="1:2">
      <c r="A1389" s="321"/>
      <c r="B1389" s="322"/>
    </row>
    <row r="1390" spans="1:2">
      <c r="A1390" s="321"/>
      <c r="B1390" s="322"/>
    </row>
    <row r="1391" spans="1:2">
      <c r="A1391" s="321"/>
      <c r="B1391" s="322"/>
    </row>
    <row r="1392" spans="1:2">
      <c r="A1392" s="321"/>
      <c r="B1392" s="322"/>
    </row>
    <row r="1393" spans="1:2">
      <c r="A1393" s="321"/>
      <c r="B1393" s="322"/>
    </row>
    <row r="1394" spans="1:2">
      <c r="A1394" s="321"/>
      <c r="B1394" s="322"/>
    </row>
    <row r="1395" spans="1:2">
      <c r="A1395" s="321"/>
      <c r="B1395" s="322"/>
    </row>
    <row r="1396" spans="1:2">
      <c r="A1396" s="321"/>
      <c r="B1396" s="322"/>
    </row>
    <row r="1397" spans="1:2">
      <c r="A1397" s="321"/>
      <c r="B1397" s="322"/>
    </row>
    <row r="1398" spans="1:2">
      <c r="A1398" s="321"/>
      <c r="B1398" s="322"/>
    </row>
    <row r="1399" spans="1:2">
      <c r="A1399" s="321"/>
      <c r="B1399" s="322"/>
    </row>
    <row r="1400" spans="1:2">
      <c r="A1400" s="321"/>
      <c r="B1400" s="322"/>
    </row>
    <row r="1401" spans="1:2">
      <c r="A1401" s="321"/>
      <c r="B1401" s="322"/>
    </row>
    <row r="1402" spans="1:2">
      <c r="A1402" s="321"/>
      <c r="B1402" s="322"/>
    </row>
    <row r="1403" spans="1:2">
      <c r="A1403" s="321"/>
      <c r="B1403" s="322"/>
    </row>
    <row r="1404" spans="1:2">
      <c r="A1404" s="321"/>
      <c r="B1404" s="322"/>
    </row>
    <row r="1405" spans="1:2">
      <c r="A1405" s="321"/>
      <c r="B1405" s="322"/>
    </row>
    <row r="1406" spans="1:2">
      <c r="A1406" s="321"/>
      <c r="B1406" s="322"/>
    </row>
    <row r="1407" spans="1:2">
      <c r="A1407" s="321"/>
      <c r="B1407" s="322"/>
    </row>
    <row r="1408" spans="1:2">
      <c r="A1408" s="321"/>
      <c r="B1408" s="322"/>
    </row>
    <row r="1409" spans="1:2">
      <c r="A1409" s="321"/>
      <c r="B1409" s="322"/>
    </row>
    <row r="1410" spans="1:2">
      <c r="A1410" s="321"/>
      <c r="B1410" s="322"/>
    </row>
    <row r="1411" spans="1:2">
      <c r="A1411" s="321"/>
      <c r="B1411" s="322"/>
    </row>
    <row r="1412" spans="1:2">
      <c r="A1412" s="321"/>
      <c r="B1412" s="322"/>
    </row>
    <row r="1413" spans="1:2">
      <c r="A1413" s="321"/>
      <c r="B1413" s="322"/>
    </row>
    <row r="1414" spans="1:2">
      <c r="A1414" s="321"/>
      <c r="B1414" s="322"/>
    </row>
    <row r="1415" spans="1:2">
      <c r="A1415" s="321"/>
      <c r="B1415" s="322"/>
    </row>
    <row r="1416" spans="1:2">
      <c r="A1416" s="321"/>
      <c r="B1416" s="322"/>
    </row>
    <row r="1417" spans="1:2">
      <c r="A1417" s="321"/>
      <c r="B1417" s="322"/>
    </row>
    <row r="1418" spans="1:2">
      <c r="A1418" s="321"/>
      <c r="B1418" s="322"/>
    </row>
    <row r="1419" spans="1:2">
      <c r="A1419" s="321"/>
      <c r="B1419" s="322"/>
    </row>
    <row r="1420" spans="1:2">
      <c r="A1420" s="321"/>
      <c r="B1420" s="322"/>
    </row>
    <row r="1421" spans="1:2">
      <c r="A1421" s="321"/>
      <c r="B1421" s="322"/>
    </row>
    <row r="1422" spans="1:2">
      <c r="A1422" s="321"/>
      <c r="B1422" s="322"/>
    </row>
    <row r="1423" spans="1:2">
      <c r="A1423" s="321"/>
      <c r="B1423" s="322"/>
    </row>
    <row r="1424" spans="1:2">
      <c r="A1424" s="321"/>
      <c r="B1424" s="322"/>
    </row>
    <row r="1425" spans="1:2">
      <c r="A1425" s="321"/>
      <c r="B1425" s="322"/>
    </row>
    <row r="1426" spans="1:2">
      <c r="A1426" s="321"/>
      <c r="B1426" s="322"/>
    </row>
    <row r="1427" spans="1:2">
      <c r="A1427" s="321"/>
      <c r="B1427" s="322"/>
    </row>
    <row r="1428" spans="1:2">
      <c r="A1428" s="321"/>
      <c r="B1428" s="322"/>
    </row>
    <row r="1429" spans="1:2">
      <c r="A1429" s="321"/>
      <c r="B1429" s="322"/>
    </row>
    <row r="1430" spans="1:2">
      <c r="A1430" s="321"/>
      <c r="B1430" s="322"/>
    </row>
    <row r="1431" spans="1:2">
      <c r="A1431" s="321"/>
      <c r="B1431" s="322"/>
    </row>
    <row r="1432" spans="1:2">
      <c r="A1432" s="321"/>
      <c r="B1432" s="322"/>
    </row>
    <row r="1433" spans="1:2">
      <c r="A1433" s="321"/>
      <c r="B1433" s="322"/>
    </row>
    <row r="1434" spans="1:2">
      <c r="A1434" s="321"/>
      <c r="B1434" s="322"/>
    </row>
    <row r="1435" spans="1:2">
      <c r="A1435" s="321"/>
      <c r="B1435" s="322"/>
    </row>
    <row r="1436" spans="1:2">
      <c r="A1436" s="321"/>
      <c r="B1436" s="322"/>
    </row>
    <row r="1437" spans="1:2">
      <c r="A1437" s="321"/>
      <c r="B1437" s="322"/>
    </row>
    <row r="1438" spans="1:2">
      <c r="A1438" s="321"/>
      <c r="B1438" s="322"/>
    </row>
    <row r="1439" spans="1:2">
      <c r="A1439" s="321"/>
      <c r="B1439" s="322"/>
    </row>
    <row r="1440" spans="1:2">
      <c r="A1440" s="321"/>
      <c r="B1440" s="322"/>
    </row>
    <row r="1441" spans="1:2">
      <c r="A1441" s="321"/>
      <c r="B1441" s="322"/>
    </row>
    <row r="1442" spans="1:2">
      <c r="A1442" s="321"/>
      <c r="B1442" s="322"/>
    </row>
    <row r="1443" spans="1:2">
      <c r="A1443" s="321"/>
      <c r="B1443" s="322"/>
    </row>
    <row r="1444" spans="1:2">
      <c r="A1444" s="321"/>
      <c r="B1444" s="322"/>
    </row>
    <row r="1445" spans="1:2">
      <c r="A1445" s="321"/>
      <c r="B1445" s="322"/>
    </row>
    <row r="1446" spans="1:2">
      <c r="A1446" s="321"/>
      <c r="B1446" s="322"/>
    </row>
    <row r="1447" spans="1:2">
      <c r="A1447" s="321"/>
      <c r="B1447" s="322"/>
    </row>
    <row r="1448" spans="1:2">
      <c r="A1448" s="321"/>
      <c r="B1448" s="322"/>
    </row>
    <row r="1449" spans="1:2">
      <c r="A1449" s="321"/>
      <c r="B1449" s="322"/>
    </row>
    <row r="1450" spans="1:2">
      <c r="A1450" s="321"/>
      <c r="B1450" s="322"/>
    </row>
    <row r="1451" spans="1:2">
      <c r="A1451" s="321"/>
      <c r="B1451" s="322"/>
    </row>
    <row r="1452" spans="1:2">
      <c r="A1452" s="321"/>
      <c r="B1452" s="322"/>
    </row>
    <row r="1453" spans="1:2">
      <c r="A1453" s="321"/>
      <c r="B1453" s="322"/>
    </row>
    <row r="1454" spans="1:2">
      <c r="A1454" s="321"/>
      <c r="B1454" s="322"/>
    </row>
    <row r="1455" spans="1:2">
      <c r="A1455" s="321"/>
      <c r="B1455" s="322"/>
    </row>
    <row r="1456" spans="1:2">
      <c r="A1456" s="321"/>
      <c r="B1456" s="322"/>
    </row>
    <row r="1457" spans="1:2">
      <c r="A1457" s="321"/>
      <c r="B1457" s="322"/>
    </row>
    <row r="1458" spans="1:2">
      <c r="A1458" s="321"/>
      <c r="B1458" s="322"/>
    </row>
    <row r="1459" spans="1:2">
      <c r="A1459" s="321"/>
      <c r="B1459" s="322"/>
    </row>
    <row r="1460" spans="1:2">
      <c r="A1460" s="321"/>
      <c r="B1460" s="322"/>
    </row>
    <row r="1461" spans="1:2">
      <c r="A1461" s="321"/>
      <c r="B1461" s="322"/>
    </row>
    <row r="1462" spans="1:2">
      <c r="A1462" s="321"/>
      <c r="B1462" s="322"/>
    </row>
    <row r="1463" spans="1:2">
      <c r="A1463" s="321"/>
      <c r="B1463" s="322"/>
    </row>
    <row r="1464" spans="1:2">
      <c r="A1464" s="321"/>
      <c r="B1464" s="322"/>
    </row>
    <row r="1465" spans="1:2">
      <c r="A1465" s="321"/>
      <c r="B1465" s="322"/>
    </row>
    <row r="1466" spans="1:2">
      <c r="A1466" s="321"/>
      <c r="B1466" s="322"/>
    </row>
    <row r="1467" spans="1:2">
      <c r="A1467" s="321"/>
      <c r="B1467" s="322"/>
    </row>
    <row r="1468" spans="1:2">
      <c r="A1468" s="321"/>
      <c r="B1468" s="322"/>
    </row>
    <row r="1469" spans="1:2">
      <c r="A1469" s="321"/>
      <c r="B1469" s="322"/>
    </row>
    <row r="1470" spans="1:2">
      <c r="A1470" s="321"/>
      <c r="B1470" s="322"/>
    </row>
    <row r="1471" spans="1:2">
      <c r="A1471" s="321"/>
      <c r="B1471" s="322"/>
    </row>
    <row r="1472" spans="1:2">
      <c r="A1472" s="321"/>
      <c r="B1472" s="322"/>
    </row>
    <row r="1473" spans="1:2">
      <c r="A1473" s="321"/>
      <c r="B1473" s="322"/>
    </row>
    <row r="1474" spans="1:2">
      <c r="A1474" s="321"/>
      <c r="B1474" s="322"/>
    </row>
    <row r="1475" spans="1:2">
      <c r="A1475" s="321"/>
      <c r="B1475" s="322"/>
    </row>
    <row r="1476" spans="1:2">
      <c r="A1476" s="321"/>
      <c r="B1476" s="322"/>
    </row>
    <row r="1477" spans="1:2">
      <c r="A1477" s="321"/>
      <c r="B1477" s="322"/>
    </row>
    <row r="1478" spans="1:2">
      <c r="A1478" s="321"/>
      <c r="B1478" s="322"/>
    </row>
    <row r="1479" spans="1:2">
      <c r="A1479" s="321"/>
      <c r="B1479" s="322"/>
    </row>
    <row r="1480" spans="1:2">
      <c r="A1480" s="321"/>
      <c r="B1480" s="322"/>
    </row>
    <row r="1481" spans="1:2">
      <c r="A1481" s="321"/>
      <c r="B1481" s="322"/>
    </row>
    <row r="1482" spans="1:2">
      <c r="A1482" s="321"/>
      <c r="B1482" s="322"/>
    </row>
    <row r="1483" spans="1:2">
      <c r="A1483" s="321"/>
      <c r="B1483" s="322"/>
    </row>
    <row r="1484" spans="1:2">
      <c r="A1484" s="321"/>
      <c r="B1484" s="322"/>
    </row>
    <row r="1485" spans="1:2">
      <c r="A1485" s="321"/>
      <c r="B1485" s="322"/>
    </row>
    <row r="1486" spans="1:2">
      <c r="A1486" s="321"/>
      <c r="B1486" s="322"/>
    </row>
    <row r="1487" spans="1:2">
      <c r="A1487" s="321"/>
      <c r="B1487" s="322"/>
    </row>
    <row r="1488" spans="1:2">
      <c r="A1488" s="321"/>
      <c r="B1488" s="322"/>
    </row>
    <row r="1489" spans="1:2">
      <c r="A1489" s="321"/>
      <c r="B1489" s="322"/>
    </row>
    <row r="1490" spans="1:2">
      <c r="A1490" s="321"/>
      <c r="B1490" s="322"/>
    </row>
    <row r="1491" spans="1:2">
      <c r="A1491" s="321"/>
      <c r="B1491" s="322"/>
    </row>
    <row r="1492" spans="1:2">
      <c r="A1492" s="321"/>
      <c r="B1492" s="322"/>
    </row>
    <row r="1493" spans="1:2">
      <c r="A1493" s="321"/>
      <c r="B1493" s="322"/>
    </row>
    <row r="1494" spans="1:2">
      <c r="A1494" s="321"/>
      <c r="B1494" s="322"/>
    </row>
    <row r="1495" spans="1:2">
      <c r="A1495" s="321"/>
      <c r="B1495" s="322"/>
    </row>
    <row r="1496" spans="1:2">
      <c r="A1496" s="321"/>
      <c r="B1496" s="322"/>
    </row>
    <row r="1497" spans="1:2">
      <c r="A1497" s="321"/>
      <c r="B1497" s="322"/>
    </row>
    <row r="1498" spans="1:2">
      <c r="A1498" s="321"/>
      <c r="B1498" s="322"/>
    </row>
    <row r="1499" spans="1:2">
      <c r="A1499" s="321"/>
      <c r="B1499" s="322"/>
    </row>
    <row r="1500" spans="1:2">
      <c r="A1500" s="321"/>
      <c r="B1500" s="322"/>
    </row>
    <row r="1501" spans="1:2">
      <c r="A1501" s="321"/>
      <c r="B1501" s="322"/>
    </row>
    <row r="1502" spans="1:2">
      <c r="A1502" s="321"/>
      <c r="B1502" s="322"/>
    </row>
    <row r="1503" spans="1:2">
      <c r="A1503" s="321"/>
      <c r="B1503" s="322"/>
    </row>
    <row r="1504" spans="1:2">
      <c r="A1504" s="321"/>
      <c r="B1504" s="322"/>
    </row>
    <row r="1505" spans="1:2">
      <c r="A1505" s="321"/>
      <c r="B1505" s="322"/>
    </row>
    <row r="1506" spans="1:2">
      <c r="A1506" s="321"/>
      <c r="B1506" s="322"/>
    </row>
    <row r="1507" spans="1:2">
      <c r="A1507" s="321"/>
      <c r="B1507" s="322"/>
    </row>
    <row r="1508" spans="1:2">
      <c r="A1508" s="321"/>
      <c r="B1508" s="322"/>
    </row>
    <row r="1509" spans="1:2">
      <c r="A1509" s="321"/>
      <c r="B1509" s="322"/>
    </row>
    <row r="1510" spans="1:2">
      <c r="A1510" s="321"/>
      <c r="B1510" s="322"/>
    </row>
    <row r="1511" spans="1:2">
      <c r="A1511" s="321"/>
      <c r="B1511" s="322"/>
    </row>
    <row r="1512" spans="1:2">
      <c r="A1512" s="321"/>
      <c r="B1512" s="322"/>
    </row>
    <row r="1513" spans="1:2">
      <c r="A1513" s="321"/>
      <c r="B1513" s="322"/>
    </row>
    <row r="1514" spans="1:2">
      <c r="A1514" s="321"/>
      <c r="B1514" s="322"/>
    </row>
    <row r="1515" spans="1:2">
      <c r="A1515" s="321"/>
      <c r="B1515" s="322"/>
    </row>
    <row r="1516" spans="1:2">
      <c r="A1516" s="321"/>
      <c r="B1516" s="322"/>
    </row>
    <row r="1517" spans="1:2">
      <c r="A1517" s="321"/>
      <c r="B1517" s="322"/>
    </row>
    <row r="1518" spans="1:2">
      <c r="A1518" s="321"/>
      <c r="B1518" s="322"/>
    </row>
    <row r="1519" spans="1:2">
      <c r="A1519" s="321"/>
      <c r="B1519" s="322"/>
    </row>
    <row r="1520" spans="1:2">
      <c r="A1520" s="321"/>
      <c r="B1520" s="322"/>
    </row>
    <row r="1521" spans="1:2">
      <c r="A1521" s="321"/>
      <c r="B1521" s="322"/>
    </row>
    <row r="1522" spans="1:2">
      <c r="A1522" s="321"/>
      <c r="B1522" s="322"/>
    </row>
    <row r="1523" spans="1:2">
      <c r="A1523" s="321"/>
      <c r="B1523" s="322"/>
    </row>
    <row r="1524" spans="1:2">
      <c r="A1524" s="321"/>
      <c r="B1524" s="322"/>
    </row>
    <row r="1525" spans="1:2">
      <c r="A1525" s="321"/>
      <c r="B1525" s="322"/>
    </row>
    <row r="1526" spans="1:2">
      <c r="A1526" s="321"/>
      <c r="B1526" s="322"/>
    </row>
    <row r="1527" spans="1:2">
      <c r="A1527" s="321"/>
      <c r="B1527" s="322"/>
    </row>
    <row r="1528" spans="1:2">
      <c r="A1528" s="321"/>
      <c r="B1528" s="322"/>
    </row>
    <row r="1529" spans="1:2">
      <c r="A1529" s="321"/>
      <c r="B1529" s="322"/>
    </row>
    <row r="1530" spans="1:2">
      <c r="A1530" s="321"/>
      <c r="B1530" s="322"/>
    </row>
    <row r="1531" spans="1:2">
      <c r="A1531" s="321"/>
      <c r="B1531" s="322"/>
    </row>
    <row r="1532" spans="1:2">
      <c r="A1532" s="321"/>
      <c r="B1532" s="322"/>
    </row>
    <row r="1533" spans="1:2">
      <c r="A1533" s="321"/>
      <c r="B1533" s="322"/>
    </row>
    <row r="1534" spans="1:2">
      <c r="A1534" s="321"/>
      <c r="B1534" s="322"/>
    </row>
    <row r="1535" spans="1:2">
      <c r="A1535" s="321"/>
      <c r="B1535" s="322"/>
    </row>
    <row r="1536" spans="1:2">
      <c r="A1536" s="321"/>
      <c r="B1536" s="322"/>
    </row>
    <row r="1537" spans="1:2">
      <c r="A1537" s="321"/>
      <c r="B1537" s="322"/>
    </row>
    <row r="1538" spans="1:2">
      <c r="A1538" s="321"/>
      <c r="B1538" s="322"/>
    </row>
    <row r="1539" spans="1:2">
      <c r="A1539" s="321"/>
      <c r="B1539" s="322"/>
    </row>
    <row r="1540" spans="1:2">
      <c r="A1540" s="321"/>
      <c r="B1540" s="322"/>
    </row>
    <row r="1541" spans="1:2">
      <c r="A1541" s="321"/>
      <c r="B1541" s="322"/>
    </row>
    <row r="1542" spans="1:2">
      <c r="A1542" s="321"/>
      <c r="B1542" s="322"/>
    </row>
    <row r="1543" spans="1:2">
      <c r="A1543" s="321"/>
      <c r="B1543" s="322"/>
    </row>
    <row r="1544" spans="1:2">
      <c r="A1544" s="321"/>
      <c r="B1544" s="322"/>
    </row>
    <row r="1545" spans="1:2">
      <c r="A1545" s="321"/>
      <c r="B1545" s="322"/>
    </row>
    <row r="1546" spans="1:2">
      <c r="A1546" s="321"/>
      <c r="B1546" s="322"/>
    </row>
    <row r="1547" spans="1:2">
      <c r="A1547" s="321"/>
      <c r="B1547" s="322"/>
    </row>
    <row r="1548" spans="1:2">
      <c r="A1548" s="321"/>
      <c r="B1548" s="322"/>
    </row>
    <row r="1549" spans="1:2">
      <c r="A1549" s="321"/>
      <c r="B1549" s="322"/>
    </row>
    <row r="1550" spans="1:2">
      <c r="A1550" s="321"/>
      <c r="B1550" s="322"/>
    </row>
    <row r="1551" spans="1:2">
      <c r="A1551" s="321"/>
      <c r="B1551" s="322"/>
    </row>
    <row r="1552" spans="1:2">
      <c r="A1552" s="321"/>
      <c r="B1552" s="322"/>
    </row>
    <row r="1553" spans="1:2">
      <c r="A1553" s="321"/>
      <c r="B1553" s="322"/>
    </row>
    <row r="1554" spans="1:2">
      <c r="A1554" s="321"/>
      <c r="B1554" s="322"/>
    </row>
    <row r="1555" spans="1:2">
      <c r="A1555" s="321"/>
      <c r="B1555" s="322"/>
    </row>
    <row r="1556" spans="1:2">
      <c r="A1556" s="321"/>
      <c r="B1556" s="322"/>
    </row>
    <row r="1557" spans="1:2">
      <c r="A1557" s="321"/>
      <c r="B1557" s="322"/>
    </row>
    <row r="1558" spans="1:2">
      <c r="A1558" s="321"/>
      <c r="B1558" s="322"/>
    </row>
    <row r="1559" spans="1:2">
      <c r="A1559" s="321"/>
      <c r="B1559" s="322"/>
    </row>
    <row r="1560" spans="1:2">
      <c r="A1560" s="321"/>
      <c r="B1560" s="322"/>
    </row>
    <row r="1561" spans="1:2">
      <c r="A1561" s="321"/>
      <c r="B1561" s="322"/>
    </row>
    <row r="1562" spans="1:2">
      <c r="A1562" s="321"/>
      <c r="B1562" s="322"/>
    </row>
    <row r="1563" spans="1:2">
      <c r="A1563" s="321"/>
      <c r="B1563" s="322"/>
    </row>
    <row r="1564" spans="1:2">
      <c r="A1564" s="321"/>
      <c r="B1564" s="322"/>
    </row>
    <row r="1565" spans="1:2">
      <c r="A1565" s="321"/>
      <c r="B1565" s="322"/>
    </row>
    <row r="1566" spans="1:2">
      <c r="A1566" s="321"/>
      <c r="B1566" s="322"/>
    </row>
    <row r="1567" spans="1:2">
      <c r="A1567" s="321"/>
      <c r="B1567" s="322"/>
    </row>
    <row r="1568" spans="1:2">
      <c r="A1568" s="321"/>
      <c r="B1568" s="322"/>
    </row>
    <row r="1569" spans="1:2">
      <c r="A1569" s="321"/>
      <c r="B1569" s="322"/>
    </row>
    <row r="1570" spans="1:2">
      <c r="A1570" s="321"/>
      <c r="B1570" s="322"/>
    </row>
    <row r="1571" spans="1:2">
      <c r="A1571" s="321"/>
      <c r="B1571" s="322"/>
    </row>
    <row r="1572" spans="1:2">
      <c r="A1572" s="321"/>
      <c r="B1572" s="322"/>
    </row>
    <row r="1573" spans="1:2">
      <c r="A1573" s="321"/>
      <c r="B1573" s="322"/>
    </row>
    <row r="1574" spans="1:2">
      <c r="A1574" s="321"/>
      <c r="B1574" s="322"/>
    </row>
    <row r="1575" spans="1:2">
      <c r="A1575" s="321"/>
      <c r="B1575" s="322"/>
    </row>
    <row r="1576" spans="1:2">
      <c r="A1576" s="321"/>
      <c r="B1576" s="322"/>
    </row>
    <row r="1577" spans="1:2">
      <c r="A1577" s="321"/>
      <c r="B1577" s="322"/>
    </row>
    <row r="1578" spans="1:2">
      <c r="A1578" s="321"/>
      <c r="B1578" s="322"/>
    </row>
    <row r="1579" spans="1:2">
      <c r="A1579" s="321"/>
      <c r="B1579" s="322"/>
    </row>
    <row r="1580" spans="1:2">
      <c r="A1580" s="321"/>
      <c r="B1580" s="322"/>
    </row>
    <row r="1581" spans="1:2">
      <c r="A1581" s="321"/>
      <c r="B1581" s="322"/>
    </row>
    <row r="1582" spans="1:2">
      <c r="A1582" s="321"/>
      <c r="B1582" s="322"/>
    </row>
    <row r="1583" spans="1:2">
      <c r="A1583" s="321"/>
      <c r="B1583" s="322"/>
    </row>
    <row r="1584" spans="1:2">
      <c r="A1584" s="321"/>
      <c r="B1584" s="322"/>
    </row>
    <row r="1585" spans="1:2">
      <c r="A1585" s="321"/>
      <c r="B1585" s="322"/>
    </row>
    <row r="1586" spans="1:2">
      <c r="A1586" s="321"/>
      <c r="B1586" s="322"/>
    </row>
    <row r="1587" spans="1:2">
      <c r="A1587" s="321"/>
      <c r="B1587" s="322"/>
    </row>
    <row r="1588" spans="1:2">
      <c r="A1588" s="321"/>
      <c r="B1588" s="322"/>
    </row>
    <row r="1589" spans="1:2">
      <c r="A1589" s="321"/>
      <c r="B1589" s="322"/>
    </row>
    <row r="1590" spans="1:2">
      <c r="A1590" s="321"/>
      <c r="B1590" s="322"/>
    </row>
    <row r="1591" spans="1:2">
      <c r="A1591" s="321"/>
      <c r="B1591" s="322"/>
    </row>
    <row r="1592" spans="1:2">
      <c r="A1592" s="321"/>
      <c r="B1592" s="322"/>
    </row>
    <row r="1593" spans="1:2">
      <c r="A1593" s="321"/>
      <c r="B1593" s="322"/>
    </row>
    <row r="1594" spans="1:2">
      <c r="A1594" s="321"/>
      <c r="B1594" s="322"/>
    </row>
    <row r="1595" spans="1:2">
      <c r="A1595" s="321"/>
      <c r="B1595" s="322"/>
    </row>
    <row r="1596" spans="1:2">
      <c r="A1596" s="321"/>
      <c r="B1596" s="322"/>
    </row>
    <row r="1597" spans="1:2">
      <c r="A1597" s="321"/>
      <c r="B1597" s="322"/>
    </row>
    <row r="1598" spans="1:2">
      <c r="A1598" s="321"/>
      <c r="B1598" s="322"/>
    </row>
    <row r="1599" spans="1:2">
      <c r="A1599" s="321"/>
      <c r="B1599" s="322"/>
    </row>
    <row r="1600" spans="1:2">
      <c r="A1600" s="321"/>
      <c r="B1600" s="322"/>
    </row>
    <row r="1601" spans="1:2">
      <c r="A1601" s="321"/>
      <c r="B1601" s="322"/>
    </row>
    <row r="1602" spans="1:2">
      <c r="A1602" s="321"/>
      <c r="B1602" s="322"/>
    </row>
    <row r="1603" spans="1:2">
      <c r="A1603" s="321"/>
      <c r="B1603" s="322"/>
    </row>
    <row r="1604" spans="1:2">
      <c r="A1604" s="321"/>
      <c r="B1604" s="322"/>
    </row>
    <row r="1605" spans="1:2">
      <c r="A1605" s="321"/>
      <c r="B1605" s="322"/>
    </row>
    <row r="1606" spans="1:2">
      <c r="A1606" s="321"/>
      <c r="B1606" s="322"/>
    </row>
    <row r="1607" spans="1:2">
      <c r="A1607" s="321"/>
      <c r="B1607" s="322"/>
    </row>
    <row r="1608" spans="1:2">
      <c r="A1608" s="321"/>
      <c r="B1608" s="322"/>
    </row>
    <row r="1609" spans="1:2">
      <c r="A1609" s="321"/>
      <c r="B1609" s="322"/>
    </row>
    <row r="1610" spans="1:2">
      <c r="A1610" s="321"/>
      <c r="B1610" s="322"/>
    </row>
    <row r="1611" spans="1:2">
      <c r="A1611" s="321"/>
      <c r="B1611" s="322"/>
    </row>
    <row r="1612" spans="1:2">
      <c r="A1612" s="321"/>
      <c r="B1612" s="322"/>
    </row>
    <row r="1613" spans="1:2">
      <c r="A1613" s="321"/>
      <c r="B1613" s="322"/>
    </row>
    <row r="1614" spans="1:2">
      <c r="A1614" s="321"/>
      <c r="B1614" s="322"/>
    </row>
    <row r="1615" spans="1:2">
      <c r="A1615" s="321"/>
      <c r="B1615" s="322"/>
    </row>
    <row r="1616" spans="1:2">
      <c r="A1616" s="321"/>
      <c r="B1616" s="322"/>
    </row>
    <row r="1617" spans="1:2">
      <c r="A1617" s="321"/>
      <c r="B1617" s="322"/>
    </row>
    <row r="1618" spans="1:2">
      <c r="A1618" s="321"/>
      <c r="B1618" s="322"/>
    </row>
    <row r="1619" spans="1:2">
      <c r="A1619" s="321"/>
      <c r="B1619" s="322"/>
    </row>
    <row r="1620" spans="1:2">
      <c r="A1620" s="321"/>
      <c r="B1620" s="322"/>
    </row>
    <row r="1621" spans="1:2">
      <c r="A1621" s="321"/>
      <c r="B1621" s="322"/>
    </row>
    <row r="1622" spans="1:2">
      <c r="A1622" s="321"/>
      <c r="B1622" s="322"/>
    </row>
    <row r="1623" spans="1:2">
      <c r="A1623" s="321"/>
      <c r="B1623" s="322"/>
    </row>
    <row r="1624" spans="1:2">
      <c r="A1624" s="321"/>
      <c r="B1624" s="322"/>
    </row>
    <row r="1625" spans="1:2">
      <c r="A1625" s="321"/>
      <c r="B1625" s="322"/>
    </row>
    <row r="1626" spans="1:2">
      <c r="A1626" s="321"/>
      <c r="B1626" s="322"/>
    </row>
    <row r="1627" spans="1:2">
      <c r="A1627" s="321"/>
      <c r="B1627" s="322"/>
    </row>
    <row r="1628" spans="1:2">
      <c r="A1628" s="321"/>
      <c r="B1628" s="322"/>
    </row>
    <row r="1629" spans="1:2">
      <c r="A1629" s="321"/>
      <c r="B1629" s="322"/>
    </row>
    <row r="1630" spans="1:2">
      <c r="A1630" s="321"/>
      <c r="B1630" s="322"/>
    </row>
    <row r="1631" spans="1:2">
      <c r="A1631" s="321"/>
      <c r="B1631" s="322"/>
    </row>
    <row r="1632" spans="1:2">
      <c r="A1632" s="321"/>
      <c r="B1632" s="322"/>
    </row>
    <row r="1633" spans="1:2">
      <c r="A1633" s="321"/>
      <c r="B1633" s="322"/>
    </row>
    <row r="1634" spans="1:2">
      <c r="A1634" s="321"/>
      <c r="B1634" s="322"/>
    </row>
    <row r="1635" spans="1:2">
      <c r="A1635" s="321"/>
      <c r="B1635" s="322"/>
    </row>
    <row r="1636" spans="1:2">
      <c r="A1636" s="321"/>
      <c r="B1636" s="322"/>
    </row>
    <row r="1637" spans="1:2">
      <c r="A1637" s="321"/>
      <c r="B1637" s="322"/>
    </row>
    <row r="1638" spans="1:2">
      <c r="A1638" s="321"/>
      <c r="B1638" s="322"/>
    </row>
    <row r="1639" spans="1:2">
      <c r="A1639" s="321"/>
      <c r="B1639" s="322"/>
    </row>
    <row r="1640" spans="1:2">
      <c r="A1640" s="321"/>
      <c r="B1640" s="322"/>
    </row>
    <row r="1641" spans="1:2">
      <c r="A1641" s="321"/>
      <c r="B1641" s="322"/>
    </row>
    <row r="1642" spans="1:2">
      <c r="A1642" s="321"/>
      <c r="B1642" s="322"/>
    </row>
    <row r="1643" spans="1:2">
      <c r="A1643" s="321"/>
      <c r="B1643" s="322"/>
    </row>
    <row r="1644" spans="1:2">
      <c r="A1644" s="321"/>
      <c r="B1644" s="322"/>
    </row>
    <row r="1645" spans="1:2">
      <c r="A1645" s="321"/>
      <c r="B1645" s="322"/>
    </row>
    <row r="1646" spans="1:2">
      <c r="A1646" s="321"/>
      <c r="B1646" s="322"/>
    </row>
    <row r="1647" spans="1:2">
      <c r="A1647" s="321"/>
      <c r="B1647" s="322"/>
    </row>
    <row r="1648" spans="1:2">
      <c r="A1648" s="321"/>
      <c r="B1648" s="322"/>
    </row>
    <row r="1649" spans="1:2">
      <c r="A1649" s="321"/>
      <c r="B1649" s="322"/>
    </row>
    <row r="1650" spans="1:2">
      <c r="A1650" s="321"/>
      <c r="B1650" s="322"/>
    </row>
    <row r="1651" spans="1:2">
      <c r="A1651" s="321"/>
      <c r="B1651" s="322"/>
    </row>
    <row r="1652" spans="1:2">
      <c r="A1652" s="321"/>
      <c r="B1652" s="322"/>
    </row>
    <row r="1653" spans="1:2">
      <c r="A1653" s="321"/>
      <c r="B1653" s="322"/>
    </row>
    <row r="1654" spans="1:2">
      <c r="A1654" s="321"/>
      <c r="B1654" s="322"/>
    </row>
    <row r="1655" spans="1:2">
      <c r="A1655" s="321"/>
      <c r="B1655" s="322"/>
    </row>
    <row r="1656" spans="1:2">
      <c r="A1656" s="321"/>
      <c r="B1656" s="322"/>
    </row>
    <row r="1657" spans="1:2">
      <c r="A1657" s="321"/>
      <c r="B1657" s="322"/>
    </row>
    <row r="1658" spans="1:2">
      <c r="A1658" s="321"/>
      <c r="B1658" s="322"/>
    </row>
    <row r="1659" spans="1:2">
      <c r="A1659" s="321"/>
      <c r="B1659" s="322"/>
    </row>
    <row r="1660" spans="1:2">
      <c r="A1660" s="321"/>
      <c r="B1660" s="322"/>
    </row>
    <row r="1661" spans="1:2">
      <c r="A1661" s="321"/>
      <c r="B1661" s="322"/>
    </row>
    <row r="1662" spans="1:2">
      <c r="A1662" s="321"/>
      <c r="B1662" s="322"/>
    </row>
    <row r="1663" spans="1:2">
      <c r="A1663" s="321"/>
      <c r="B1663" s="322"/>
    </row>
    <row r="1664" spans="1:2">
      <c r="A1664" s="321"/>
      <c r="B1664" s="322"/>
    </row>
    <row r="1665" spans="1:2">
      <c r="A1665" s="321"/>
      <c r="B1665" s="322"/>
    </row>
    <row r="1666" spans="1:2">
      <c r="A1666" s="321"/>
      <c r="B1666" s="322"/>
    </row>
    <row r="1667" spans="1:2">
      <c r="A1667" s="321"/>
      <c r="B1667" s="322"/>
    </row>
    <row r="1668" spans="1:2">
      <c r="A1668" s="321"/>
      <c r="B1668" s="322"/>
    </row>
    <row r="1669" spans="1:2">
      <c r="A1669" s="321"/>
      <c r="B1669" s="322"/>
    </row>
    <row r="1670" spans="1:2">
      <c r="A1670" s="321"/>
      <c r="B1670" s="322"/>
    </row>
    <row r="1671" spans="1:2">
      <c r="A1671" s="321"/>
      <c r="B1671" s="322"/>
    </row>
    <row r="1672" spans="1:2">
      <c r="A1672" s="321"/>
      <c r="B1672" s="322"/>
    </row>
    <row r="1673" spans="1:2">
      <c r="A1673" s="321"/>
      <c r="B1673" s="322"/>
    </row>
    <row r="1674" spans="1:2">
      <c r="A1674" s="321"/>
      <c r="B1674" s="322"/>
    </row>
    <row r="1675" spans="1:2">
      <c r="A1675" s="321"/>
      <c r="B1675" s="322"/>
    </row>
    <row r="1676" spans="1:2">
      <c r="A1676" s="321"/>
      <c r="B1676" s="322"/>
    </row>
    <row r="1677" spans="1:2">
      <c r="A1677" s="321"/>
      <c r="B1677" s="322"/>
    </row>
    <row r="1678" spans="1:2">
      <c r="A1678" s="321"/>
      <c r="B1678" s="322"/>
    </row>
    <row r="1679" spans="1:2">
      <c r="A1679" s="321"/>
      <c r="B1679" s="322"/>
    </row>
    <row r="1680" spans="1:2">
      <c r="A1680" s="321"/>
      <c r="B1680" s="322"/>
    </row>
    <row r="1681" spans="1:2">
      <c r="A1681" s="321"/>
      <c r="B1681" s="322"/>
    </row>
    <row r="1682" spans="1:2">
      <c r="A1682" s="321"/>
      <c r="B1682" s="322"/>
    </row>
    <row r="1683" spans="1:2">
      <c r="A1683" s="321"/>
      <c r="B1683" s="322"/>
    </row>
    <row r="1684" spans="1:2">
      <c r="A1684" s="321"/>
      <c r="B1684" s="322"/>
    </row>
    <row r="1685" spans="1:2">
      <c r="A1685" s="321"/>
      <c r="B1685" s="322"/>
    </row>
    <row r="1686" spans="1:2">
      <c r="A1686" s="321"/>
      <c r="B1686" s="322"/>
    </row>
    <row r="1687" spans="1:2">
      <c r="A1687" s="321"/>
      <c r="B1687" s="322"/>
    </row>
    <row r="1688" spans="1:2">
      <c r="A1688" s="321"/>
      <c r="B1688" s="322"/>
    </row>
    <row r="1689" spans="1:2">
      <c r="A1689" s="321"/>
      <c r="B1689" s="322"/>
    </row>
    <row r="1690" spans="1:2">
      <c r="A1690" s="321"/>
      <c r="B1690" s="322"/>
    </row>
    <row r="1691" spans="1:2">
      <c r="A1691" s="321"/>
      <c r="B1691" s="322"/>
    </row>
    <row r="1692" spans="1:2">
      <c r="A1692" s="321"/>
      <c r="B1692" s="322"/>
    </row>
    <row r="1693" spans="1:2">
      <c r="A1693" s="321"/>
      <c r="B1693" s="322"/>
    </row>
    <row r="1694" spans="1:2">
      <c r="A1694" s="321"/>
      <c r="B1694" s="322"/>
    </row>
    <row r="1695" spans="1:2">
      <c r="A1695" s="321"/>
      <c r="B1695" s="322"/>
    </row>
    <row r="1696" spans="1:2">
      <c r="A1696" s="321"/>
      <c r="B1696" s="322"/>
    </row>
    <row r="1697" spans="1:2">
      <c r="A1697" s="321"/>
      <c r="B1697" s="322"/>
    </row>
    <row r="1698" spans="1:2">
      <c r="A1698" s="321"/>
      <c r="B1698" s="322"/>
    </row>
    <row r="1699" spans="1:2">
      <c r="A1699" s="321"/>
      <c r="B1699" s="322"/>
    </row>
    <row r="1700" spans="1:2">
      <c r="A1700" s="321"/>
      <c r="B1700" s="322"/>
    </row>
    <row r="1701" spans="1:2">
      <c r="A1701" s="321"/>
      <c r="B1701" s="322"/>
    </row>
    <row r="1702" spans="1:2">
      <c r="A1702" s="321"/>
      <c r="B1702" s="322"/>
    </row>
    <row r="1703" spans="1:2">
      <c r="A1703" s="321"/>
      <c r="B1703" s="322"/>
    </row>
    <row r="1704" spans="1:2">
      <c r="A1704" s="321"/>
      <c r="B1704" s="322"/>
    </row>
    <row r="1705" spans="1:2">
      <c r="A1705" s="321"/>
      <c r="B1705" s="322"/>
    </row>
    <row r="1706" spans="1:2">
      <c r="A1706" s="321"/>
      <c r="B1706" s="322"/>
    </row>
    <row r="1707" spans="1:2">
      <c r="A1707" s="321"/>
      <c r="B1707" s="322"/>
    </row>
    <row r="1708" spans="1:2">
      <c r="A1708" s="321"/>
      <c r="B1708" s="322"/>
    </row>
    <row r="1709" spans="1:2">
      <c r="A1709" s="321"/>
      <c r="B1709" s="322"/>
    </row>
    <row r="1710" spans="1:2">
      <c r="A1710" s="321"/>
      <c r="B1710" s="322"/>
    </row>
    <row r="1711" spans="1:2">
      <c r="A1711" s="321"/>
      <c r="B1711" s="322"/>
    </row>
    <row r="1712" spans="1:2">
      <c r="A1712" s="321"/>
      <c r="B1712" s="322"/>
    </row>
    <row r="1713" spans="1:2">
      <c r="A1713" s="321"/>
      <c r="B1713" s="322"/>
    </row>
    <row r="1714" spans="1:2">
      <c r="A1714" s="321"/>
      <c r="B1714" s="322"/>
    </row>
    <row r="1715" spans="1:2">
      <c r="A1715" s="321"/>
      <c r="B1715" s="322"/>
    </row>
    <row r="1716" spans="1:2">
      <c r="A1716" s="321"/>
      <c r="B1716" s="322"/>
    </row>
    <row r="1717" spans="1:2">
      <c r="A1717" s="321"/>
      <c r="B1717" s="322"/>
    </row>
    <row r="1718" spans="1:2">
      <c r="A1718" s="321"/>
      <c r="B1718" s="322"/>
    </row>
    <row r="1719" spans="1:2">
      <c r="A1719" s="321"/>
      <c r="B1719" s="322"/>
    </row>
    <row r="1720" spans="1:2">
      <c r="A1720" s="321"/>
      <c r="B1720" s="322"/>
    </row>
    <row r="1721" spans="1:2">
      <c r="A1721" s="321"/>
      <c r="B1721" s="322"/>
    </row>
    <row r="1722" spans="1:2">
      <c r="A1722" s="321"/>
      <c r="B1722" s="322"/>
    </row>
    <row r="1723" spans="1:2">
      <c r="A1723" s="321"/>
      <c r="B1723" s="322"/>
    </row>
    <row r="1724" spans="1:2">
      <c r="A1724" s="321"/>
      <c r="B1724" s="322"/>
    </row>
    <row r="1725" spans="1:2">
      <c r="A1725" s="321"/>
      <c r="B1725" s="322"/>
    </row>
    <row r="1726" spans="1:2">
      <c r="A1726" s="321"/>
      <c r="B1726" s="322"/>
    </row>
    <row r="1727" spans="1:2">
      <c r="A1727" s="321"/>
      <c r="B1727" s="322"/>
    </row>
    <row r="1728" spans="1:2">
      <c r="A1728" s="321"/>
      <c r="B1728" s="322"/>
    </row>
    <row r="1729" spans="1:2">
      <c r="A1729" s="321"/>
      <c r="B1729" s="322"/>
    </row>
    <row r="1730" spans="1:2">
      <c r="A1730" s="321"/>
      <c r="B1730" s="322"/>
    </row>
    <row r="1731" spans="1:2">
      <c r="A1731" s="321"/>
      <c r="B1731" s="322"/>
    </row>
    <row r="1732" spans="1:2">
      <c r="A1732" s="321"/>
      <c r="B1732" s="322"/>
    </row>
    <row r="1733" spans="1:2">
      <c r="A1733" s="321"/>
      <c r="B1733" s="322"/>
    </row>
    <row r="1734" spans="1:2">
      <c r="A1734" s="321"/>
      <c r="B1734" s="322"/>
    </row>
    <row r="1735" spans="1:2">
      <c r="A1735" s="321"/>
      <c r="B1735" s="322"/>
    </row>
    <row r="1736" spans="1:2">
      <c r="A1736" s="321"/>
      <c r="B1736" s="322"/>
    </row>
    <row r="1737" spans="1:2">
      <c r="A1737" s="321"/>
      <c r="B1737" s="322"/>
    </row>
    <row r="1738" spans="1:2">
      <c r="A1738" s="321"/>
      <c r="B1738" s="322"/>
    </row>
    <row r="1739" spans="1:2">
      <c r="A1739" s="321"/>
      <c r="B1739" s="322"/>
    </row>
    <row r="1740" spans="1:2">
      <c r="A1740" s="321"/>
      <c r="B1740" s="322"/>
    </row>
    <row r="1741" spans="1:2">
      <c r="A1741" s="321"/>
      <c r="B1741" s="322"/>
    </row>
    <row r="1742" spans="1:2">
      <c r="A1742" s="321"/>
      <c r="B1742" s="322"/>
    </row>
    <row r="1743" spans="1:2">
      <c r="A1743" s="321"/>
      <c r="B1743" s="322"/>
    </row>
    <row r="1744" spans="1:2">
      <c r="A1744" s="321"/>
      <c r="B1744" s="322"/>
    </row>
    <row r="1745" spans="1:2">
      <c r="A1745" s="321"/>
      <c r="B1745" s="322"/>
    </row>
    <row r="1746" spans="1:2">
      <c r="A1746" s="321"/>
      <c r="B1746" s="322"/>
    </row>
    <row r="1747" spans="1:2">
      <c r="A1747" s="321"/>
      <c r="B1747" s="322"/>
    </row>
    <row r="1748" spans="1:2">
      <c r="A1748" s="321"/>
      <c r="B1748" s="322"/>
    </row>
    <row r="1749" spans="1:2">
      <c r="A1749" s="321"/>
      <c r="B1749" s="322"/>
    </row>
    <row r="1750" spans="1:2">
      <c r="A1750" s="321"/>
      <c r="B1750" s="322"/>
    </row>
    <row r="1751" spans="1:2">
      <c r="A1751" s="321"/>
      <c r="B1751" s="322"/>
    </row>
    <row r="1752" spans="1:2">
      <c r="A1752" s="321"/>
      <c r="B1752" s="322"/>
    </row>
    <row r="1753" spans="1:2">
      <c r="A1753" s="321"/>
      <c r="B1753" s="322"/>
    </row>
    <row r="1754" spans="1:2">
      <c r="A1754" s="321"/>
      <c r="B1754" s="322"/>
    </row>
    <row r="1755" spans="1:2">
      <c r="A1755" s="321"/>
      <c r="B1755" s="322"/>
    </row>
    <row r="1756" spans="1:2">
      <c r="A1756" s="321"/>
      <c r="B1756" s="322"/>
    </row>
    <row r="1757" spans="1:2">
      <c r="A1757" s="321"/>
      <c r="B1757" s="322"/>
    </row>
    <row r="1758" spans="1:2">
      <c r="A1758" s="321"/>
      <c r="B1758" s="322"/>
    </row>
    <row r="1759" spans="1:2">
      <c r="A1759" s="321"/>
      <c r="B1759" s="322"/>
    </row>
    <row r="1760" spans="1:2">
      <c r="A1760" s="321"/>
      <c r="B1760" s="322"/>
    </row>
    <row r="1761" spans="1:2">
      <c r="A1761" s="321"/>
      <c r="B1761" s="322"/>
    </row>
    <row r="1762" spans="1:2">
      <c r="A1762" s="321"/>
      <c r="B1762" s="322"/>
    </row>
    <row r="1763" spans="1:2">
      <c r="A1763" s="321"/>
      <c r="B1763" s="322"/>
    </row>
    <row r="1764" spans="1:2">
      <c r="A1764" s="321"/>
      <c r="B1764" s="322"/>
    </row>
    <row r="1765" spans="1:2">
      <c r="A1765" s="321"/>
      <c r="B1765" s="322"/>
    </row>
    <row r="1766" spans="1:2">
      <c r="A1766" s="321"/>
      <c r="B1766" s="322"/>
    </row>
    <row r="1767" spans="1:2">
      <c r="A1767" s="321"/>
      <c r="B1767" s="322"/>
    </row>
    <row r="1768" spans="1:2">
      <c r="A1768" s="321"/>
      <c r="B1768" s="322"/>
    </row>
    <row r="1769" spans="1:2">
      <c r="A1769" s="321"/>
      <c r="B1769" s="322"/>
    </row>
    <row r="1770" spans="1:2">
      <c r="A1770" s="321"/>
      <c r="B1770" s="322"/>
    </row>
    <row r="1771" spans="1:2">
      <c r="A1771" s="321"/>
      <c r="B1771" s="322"/>
    </row>
    <row r="1772" spans="1:2">
      <c r="A1772" s="321"/>
      <c r="B1772" s="322"/>
    </row>
    <row r="1773" spans="1:2">
      <c r="A1773" s="321"/>
      <c r="B1773" s="322"/>
    </row>
    <row r="1774" spans="1:2">
      <c r="A1774" s="321"/>
      <c r="B1774" s="322"/>
    </row>
    <row r="1775" spans="1:2">
      <c r="A1775" s="321"/>
      <c r="B1775" s="322"/>
    </row>
    <row r="1776" spans="1:2">
      <c r="A1776" s="321"/>
      <c r="B1776" s="322"/>
    </row>
    <row r="1777" spans="1:2">
      <c r="A1777" s="321"/>
      <c r="B1777" s="322"/>
    </row>
    <row r="1778" spans="1:2">
      <c r="A1778" s="321"/>
      <c r="B1778" s="322"/>
    </row>
    <row r="1779" spans="1:2">
      <c r="A1779" s="321"/>
      <c r="B1779" s="322"/>
    </row>
    <row r="1780" spans="1:2">
      <c r="A1780" s="321"/>
      <c r="B1780" s="322"/>
    </row>
    <row r="1781" spans="1:2">
      <c r="A1781" s="321"/>
      <c r="B1781" s="322"/>
    </row>
    <row r="1782" spans="1:2">
      <c r="A1782" s="321"/>
      <c r="B1782" s="322"/>
    </row>
    <row r="1783" spans="1:2">
      <c r="A1783" s="321"/>
      <c r="B1783" s="322"/>
    </row>
    <row r="1784" spans="1:2">
      <c r="A1784" s="321"/>
      <c r="B1784" s="322"/>
    </row>
    <row r="1785" spans="1:2">
      <c r="A1785" s="321"/>
      <c r="B1785" s="322"/>
    </row>
    <row r="1786" spans="1:2">
      <c r="A1786" s="321"/>
      <c r="B1786" s="322"/>
    </row>
    <row r="1787" spans="1:2">
      <c r="A1787" s="321"/>
      <c r="B1787" s="322"/>
    </row>
    <row r="1788" spans="1:2">
      <c r="A1788" s="321"/>
      <c r="B1788" s="322"/>
    </row>
    <row r="1789" spans="1:2">
      <c r="A1789" s="321"/>
      <c r="B1789" s="322"/>
    </row>
    <row r="1790" spans="1:2">
      <c r="A1790" s="321"/>
      <c r="B1790" s="322"/>
    </row>
    <row r="1791" spans="1:2">
      <c r="A1791" s="321"/>
      <c r="B1791" s="322"/>
    </row>
    <row r="1792" spans="1:2">
      <c r="A1792" s="321"/>
      <c r="B1792" s="322"/>
    </row>
    <row r="1793" spans="1:2">
      <c r="A1793" s="321"/>
      <c r="B1793" s="322"/>
    </row>
    <row r="1794" spans="1:2">
      <c r="A1794" s="321"/>
      <c r="B1794" s="322"/>
    </row>
    <row r="1795" spans="1:2">
      <c r="A1795" s="321"/>
      <c r="B1795" s="322"/>
    </row>
    <row r="1796" spans="1:2">
      <c r="A1796" s="321"/>
      <c r="B1796" s="322"/>
    </row>
    <row r="1797" spans="1:2">
      <c r="A1797" s="321"/>
      <c r="B1797" s="322"/>
    </row>
    <row r="1798" spans="1:2">
      <c r="A1798" s="321"/>
      <c r="B1798" s="322"/>
    </row>
    <row r="1799" spans="1:2">
      <c r="A1799" s="321"/>
      <c r="B1799" s="322"/>
    </row>
    <row r="1800" spans="1:2">
      <c r="A1800" s="321"/>
      <c r="B1800" s="322"/>
    </row>
    <row r="1801" spans="1:2">
      <c r="A1801" s="321"/>
      <c r="B1801" s="322"/>
    </row>
    <row r="1802" spans="1:2">
      <c r="A1802" s="321"/>
      <c r="B1802" s="322"/>
    </row>
    <row r="1803" spans="1:2">
      <c r="A1803" s="321"/>
      <c r="B1803" s="322"/>
    </row>
    <row r="1804" spans="1:2">
      <c r="A1804" s="321"/>
      <c r="B1804" s="322"/>
    </row>
    <row r="1805" spans="1:2">
      <c r="A1805" s="321"/>
      <c r="B1805" s="322"/>
    </row>
    <row r="1806" spans="1:2">
      <c r="A1806" s="321"/>
      <c r="B1806" s="322"/>
    </row>
    <row r="1807" spans="1:2">
      <c r="A1807" s="321"/>
      <c r="B1807" s="322"/>
    </row>
    <row r="1808" spans="1:2">
      <c r="A1808" s="321"/>
      <c r="B1808" s="322"/>
    </row>
    <row r="1809" spans="1:2">
      <c r="A1809" s="321"/>
      <c r="B1809" s="322"/>
    </row>
    <row r="1810" spans="1:2">
      <c r="A1810" s="321"/>
      <c r="B1810" s="322"/>
    </row>
    <row r="1811" spans="1:2">
      <c r="A1811" s="321"/>
      <c r="B1811" s="322"/>
    </row>
    <row r="1812" spans="1:2">
      <c r="A1812" s="321"/>
      <c r="B1812" s="322"/>
    </row>
    <row r="1813" spans="1:2">
      <c r="A1813" s="321"/>
      <c r="B1813" s="322"/>
    </row>
    <row r="1814" spans="1:2">
      <c r="A1814" s="321"/>
      <c r="B1814" s="322"/>
    </row>
    <row r="1815" spans="1:2">
      <c r="A1815" s="321"/>
      <c r="B1815" s="322"/>
    </row>
    <row r="1816" spans="1:2">
      <c r="A1816" s="321"/>
      <c r="B1816" s="322"/>
    </row>
    <row r="1817" spans="1:2">
      <c r="A1817" s="321"/>
      <c r="B1817" s="322"/>
    </row>
    <row r="1818" spans="1:2">
      <c r="A1818" s="321"/>
      <c r="B1818" s="322"/>
    </row>
    <row r="1819" spans="1:2">
      <c r="A1819" s="321"/>
      <c r="B1819" s="322"/>
    </row>
    <row r="1820" spans="1:2">
      <c r="A1820" s="321"/>
      <c r="B1820" s="322"/>
    </row>
    <row r="1821" spans="1:2">
      <c r="A1821" s="321"/>
      <c r="B1821" s="322"/>
    </row>
    <row r="1822" spans="1:2">
      <c r="A1822" s="321"/>
      <c r="B1822" s="322"/>
    </row>
    <row r="1823" spans="1:2">
      <c r="A1823" s="321"/>
      <c r="B1823" s="322"/>
    </row>
    <row r="1824" spans="1:2">
      <c r="A1824" s="321"/>
      <c r="B1824" s="322"/>
    </row>
    <row r="1825" spans="1:2">
      <c r="A1825" s="321"/>
      <c r="B1825" s="322"/>
    </row>
    <row r="1826" spans="1:2">
      <c r="A1826" s="321"/>
      <c r="B1826" s="322"/>
    </row>
    <row r="1827" spans="1:2">
      <c r="A1827" s="321"/>
      <c r="B1827" s="322"/>
    </row>
    <row r="1828" spans="1:2">
      <c r="A1828" s="321"/>
      <c r="B1828" s="322"/>
    </row>
    <row r="1829" spans="1:2">
      <c r="A1829" s="321"/>
      <c r="B1829" s="322"/>
    </row>
    <row r="1830" spans="1:2">
      <c r="A1830" s="321"/>
      <c r="B1830" s="322"/>
    </row>
    <row r="1831" spans="1:2">
      <c r="A1831" s="321"/>
      <c r="B1831" s="322"/>
    </row>
    <row r="1832" spans="1:2">
      <c r="A1832" s="321"/>
      <c r="B1832" s="322"/>
    </row>
    <row r="1833" spans="1:2">
      <c r="A1833" s="321"/>
      <c r="B1833" s="322"/>
    </row>
    <row r="1834" spans="1:2">
      <c r="A1834" s="321"/>
      <c r="B1834" s="322"/>
    </row>
    <row r="1835" spans="1:2">
      <c r="A1835" s="321"/>
      <c r="B1835" s="322"/>
    </row>
    <row r="1836" spans="1:2">
      <c r="A1836" s="321"/>
      <c r="B1836" s="322"/>
    </row>
    <row r="1837" spans="1:2">
      <c r="A1837" s="321"/>
      <c r="B1837" s="322"/>
    </row>
    <row r="1838" spans="1:2">
      <c r="A1838" s="321"/>
      <c r="B1838" s="322"/>
    </row>
    <row r="1839" spans="1:2">
      <c r="A1839" s="321"/>
      <c r="B1839" s="322"/>
    </row>
    <row r="1840" spans="1:2">
      <c r="A1840" s="321"/>
      <c r="B1840" s="322"/>
    </row>
    <row r="1841" spans="1:2">
      <c r="A1841" s="321"/>
      <c r="B1841" s="322"/>
    </row>
    <row r="1842" spans="1:2">
      <c r="A1842" s="321"/>
      <c r="B1842" s="322"/>
    </row>
    <row r="1843" spans="1:2">
      <c r="A1843" s="321"/>
      <c r="B1843" s="322"/>
    </row>
    <row r="1844" spans="1:2">
      <c r="A1844" s="321"/>
      <c r="B1844" s="322"/>
    </row>
    <row r="1845" spans="1:2">
      <c r="A1845" s="321"/>
      <c r="B1845" s="322"/>
    </row>
    <row r="1846" spans="1:2">
      <c r="A1846" s="321"/>
      <c r="B1846" s="322"/>
    </row>
    <row r="1847" spans="1:2">
      <c r="A1847" s="321"/>
      <c r="B1847" s="322"/>
    </row>
    <row r="1848" spans="1:2">
      <c r="A1848" s="321"/>
      <c r="B1848" s="322"/>
    </row>
    <row r="1849" spans="1:2">
      <c r="A1849" s="321"/>
      <c r="B1849" s="322"/>
    </row>
    <row r="1850" spans="1:2">
      <c r="A1850" s="321"/>
      <c r="B1850" s="322"/>
    </row>
    <row r="1851" spans="1:2">
      <c r="A1851" s="321"/>
      <c r="B1851" s="322"/>
    </row>
    <row r="1852" spans="1:2">
      <c r="A1852" s="321"/>
      <c r="B1852" s="322"/>
    </row>
    <row r="1853" spans="1:2">
      <c r="A1853" s="321"/>
      <c r="B1853" s="322"/>
    </row>
    <row r="1854" spans="1:2">
      <c r="A1854" s="321"/>
      <c r="B1854" s="322"/>
    </row>
    <row r="1855" spans="1:2">
      <c r="A1855" s="321"/>
      <c r="B1855" s="322"/>
    </row>
    <row r="1856" spans="1:2">
      <c r="A1856" s="321"/>
      <c r="B1856" s="322"/>
    </row>
    <row r="1857" spans="1:2">
      <c r="A1857" s="321"/>
      <c r="B1857" s="322"/>
    </row>
    <row r="1858" spans="1:2">
      <c r="A1858" s="321"/>
      <c r="B1858" s="322"/>
    </row>
    <row r="1859" spans="1:2">
      <c r="A1859" s="321"/>
      <c r="B1859" s="322"/>
    </row>
    <row r="1860" spans="1:2">
      <c r="A1860" s="321"/>
      <c r="B1860" s="322"/>
    </row>
    <row r="1861" spans="1:2">
      <c r="A1861" s="321"/>
      <c r="B1861" s="322"/>
    </row>
    <row r="1862" spans="1:2">
      <c r="A1862" s="321"/>
      <c r="B1862" s="322"/>
    </row>
    <row r="1863" spans="1:2">
      <c r="A1863" s="321"/>
      <c r="B1863" s="322"/>
    </row>
    <row r="1864" spans="1:2">
      <c r="A1864" s="321"/>
      <c r="B1864" s="322"/>
    </row>
    <row r="1865" spans="1:2">
      <c r="A1865" s="321"/>
      <c r="B1865" s="322"/>
    </row>
    <row r="1866" spans="1:2">
      <c r="A1866" s="321"/>
      <c r="B1866" s="322"/>
    </row>
    <row r="1867" spans="1:2">
      <c r="A1867" s="321"/>
      <c r="B1867" s="322"/>
    </row>
    <row r="1868" spans="1:2">
      <c r="A1868" s="321"/>
      <c r="B1868" s="322"/>
    </row>
    <row r="1869" spans="1:2">
      <c r="A1869" s="321"/>
      <c r="B1869" s="322"/>
    </row>
    <row r="1870" spans="1:2">
      <c r="A1870" s="321"/>
      <c r="B1870" s="322"/>
    </row>
    <row r="1871" spans="1:2">
      <c r="A1871" s="321"/>
      <c r="B1871" s="322"/>
    </row>
    <row r="1872" spans="1:2">
      <c r="A1872" s="321"/>
      <c r="B1872" s="322"/>
    </row>
    <row r="1873" spans="1:2">
      <c r="A1873" s="321"/>
      <c r="B1873" s="322"/>
    </row>
    <row r="1874" spans="1:2">
      <c r="A1874" s="321"/>
      <c r="B1874" s="322"/>
    </row>
    <row r="1875" spans="1:2">
      <c r="A1875" s="321"/>
      <c r="B1875" s="322"/>
    </row>
    <row r="1876" spans="1:2">
      <c r="A1876" s="321"/>
      <c r="B1876" s="322"/>
    </row>
    <row r="1877" spans="1:2">
      <c r="A1877" s="321"/>
      <c r="B1877" s="322"/>
    </row>
    <row r="1878" spans="1:2">
      <c r="A1878" s="321"/>
      <c r="B1878" s="322"/>
    </row>
    <row r="1879" spans="1:2">
      <c r="A1879" s="321"/>
      <c r="B1879" s="322"/>
    </row>
    <row r="1880" spans="1:2">
      <c r="A1880" s="321"/>
      <c r="B1880" s="322"/>
    </row>
    <row r="1881" spans="1:2">
      <c r="A1881" s="321"/>
      <c r="B1881" s="322"/>
    </row>
    <row r="1882" spans="1:2">
      <c r="A1882" s="321"/>
      <c r="B1882" s="322"/>
    </row>
    <row r="1883" spans="1:2">
      <c r="A1883" s="321"/>
      <c r="B1883" s="322"/>
    </row>
    <row r="1884" spans="1:2">
      <c r="A1884" s="321"/>
      <c r="B1884" s="322"/>
    </row>
    <row r="1885" spans="1:2">
      <c r="A1885" s="321"/>
      <c r="B1885" s="322"/>
    </row>
    <row r="1886" spans="1:2">
      <c r="A1886" s="321"/>
      <c r="B1886" s="322"/>
    </row>
    <row r="1887" spans="1:2">
      <c r="A1887" s="321"/>
      <c r="B1887" s="322"/>
    </row>
    <row r="1888" spans="1:2">
      <c r="A1888" s="321"/>
      <c r="B1888" s="322"/>
    </row>
    <row r="1889" spans="1:2">
      <c r="A1889" s="321"/>
      <c r="B1889" s="322"/>
    </row>
    <row r="1890" spans="1:2">
      <c r="A1890" s="321"/>
      <c r="B1890" s="322"/>
    </row>
    <row r="1891" spans="1:2">
      <c r="A1891" s="321"/>
      <c r="B1891" s="322"/>
    </row>
    <row r="1892" spans="1:2">
      <c r="A1892" s="321"/>
      <c r="B1892" s="322"/>
    </row>
    <row r="1893" spans="1:2">
      <c r="A1893" s="321"/>
      <c r="B1893" s="322"/>
    </row>
    <row r="1894" spans="1:2">
      <c r="A1894" s="321"/>
      <c r="B1894" s="322"/>
    </row>
    <row r="1895" spans="1:2">
      <c r="A1895" s="321"/>
      <c r="B1895" s="322"/>
    </row>
    <row r="1896" spans="1:2">
      <c r="A1896" s="321"/>
      <c r="B1896" s="322"/>
    </row>
    <row r="1897" spans="1:2">
      <c r="A1897" s="321"/>
      <c r="B1897" s="322"/>
    </row>
    <row r="1898" spans="1:2">
      <c r="A1898" s="321"/>
      <c r="B1898" s="322"/>
    </row>
    <row r="1899" spans="1:2">
      <c r="A1899" s="321"/>
      <c r="B1899" s="322"/>
    </row>
    <row r="1900" spans="1:2">
      <c r="A1900" s="321"/>
      <c r="B1900" s="322"/>
    </row>
    <row r="1901" spans="1:2">
      <c r="A1901" s="321"/>
      <c r="B1901" s="322"/>
    </row>
    <row r="1902" spans="1:2">
      <c r="A1902" s="321"/>
      <c r="B1902" s="322"/>
    </row>
    <row r="1903" spans="1:2">
      <c r="A1903" s="321"/>
      <c r="B1903" s="322"/>
    </row>
    <row r="1904" spans="1:2">
      <c r="A1904" s="321"/>
      <c r="B1904" s="322"/>
    </row>
    <row r="1905" spans="1:2">
      <c r="A1905" s="321"/>
      <c r="B1905" s="322"/>
    </row>
    <row r="1906" spans="1:2">
      <c r="A1906" s="321"/>
      <c r="B1906" s="322"/>
    </row>
    <row r="1907" spans="1:2">
      <c r="A1907" s="321"/>
      <c r="B1907" s="322"/>
    </row>
    <row r="1908" spans="1:2">
      <c r="A1908" s="321"/>
      <c r="B1908" s="322"/>
    </row>
    <row r="1909" spans="1:2">
      <c r="A1909" s="321"/>
      <c r="B1909" s="322"/>
    </row>
    <row r="1910" spans="1:2">
      <c r="A1910" s="321"/>
      <c r="B1910" s="322"/>
    </row>
    <row r="1911" spans="1:2">
      <c r="A1911" s="321"/>
      <c r="B1911" s="322"/>
    </row>
    <row r="1912" spans="1:2">
      <c r="A1912" s="321"/>
      <c r="B1912" s="322"/>
    </row>
    <row r="1913" spans="1:2">
      <c r="A1913" s="321"/>
      <c r="B1913" s="322"/>
    </row>
    <row r="1914" spans="1:2">
      <c r="A1914" s="321"/>
      <c r="B1914" s="322"/>
    </row>
    <row r="1915" spans="1:2">
      <c r="A1915" s="321"/>
      <c r="B1915" s="322"/>
    </row>
    <row r="1916" spans="1:2">
      <c r="A1916" s="321"/>
      <c r="B1916" s="322"/>
    </row>
    <row r="1917" spans="1:2">
      <c r="A1917" s="321"/>
      <c r="B1917" s="322"/>
    </row>
    <row r="1918" spans="1:2">
      <c r="A1918" s="321"/>
      <c r="B1918" s="322"/>
    </row>
    <row r="1919" spans="1:2">
      <c r="A1919" s="321"/>
      <c r="B1919" s="322"/>
    </row>
    <row r="1920" spans="1:2">
      <c r="A1920" s="321"/>
      <c r="B1920" s="322"/>
    </row>
    <row r="1921" spans="1:2">
      <c r="A1921" s="321"/>
      <c r="B1921" s="322"/>
    </row>
    <row r="1922" spans="1:2">
      <c r="A1922" s="321"/>
      <c r="B1922" s="322"/>
    </row>
    <row r="1923" spans="1:2">
      <c r="A1923" s="321"/>
      <c r="B1923" s="322"/>
    </row>
    <row r="1924" spans="1:2">
      <c r="A1924" s="321"/>
      <c r="B1924" s="322"/>
    </row>
    <row r="1925" spans="1:2">
      <c r="A1925" s="321"/>
      <c r="B1925" s="322"/>
    </row>
    <row r="1926" spans="1:2">
      <c r="A1926" s="321"/>
      <c r="B1926" s="322"/>
    </row>
    <row r="1927" spans="1:2">
      <c r="A1927" s="321"/>
      <c r="B1927" s="322"/>
    </row>
    <row r="1928" spans="1:2">
      <c r="A1928" s="321"/>
      <c r="B1928" s="322"/>
    </row>
    <row r="1929" spans="1:2">
      <c r="A1929" s="321"/>
      <c r="B1929" s="322"/>
    </row>
    <row r="1930" spans="1:2">
      <c r="A1930" s="321"/>
      <c r="B1930" s="322"/>
    </row>
    <row r="1931" spans="1:2">
      <c r="A1931" s="321"/>
      <c r="B1931" s="322"/>
    </row>
  </sheetData>
  <mergeCells count="2">
    <mergeCell ref="A5:B5"/>
    <mergeCell ref="A7:A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I272"/>
  <sheetViews>
    <sheetView zoomScaleNormal="100" workbookViewId="0">
      <selection activeCell="D8" sqref="D8"/>
    </sheetView>
  </sheetViews>
  <sheetFormatPr defaultColWidth="9.140625" defaultRowHeight="13.5"/>
  <cols>
    <col min="1" max="1" width="12.140625" style="1" customWidth="1"/>
    <col min="2" max="2" width="16" style="1" customWidth="1"/>
    <col min="3" max="3" width="72.7109375" style="1" customWidth="1"/>
    <col min="4" max="4" width="43.42578125" style="4" customWidth="1"/>
    <col min="5" max="5" width="13.7109375" style="1" customWidth="1"/>
    <col min="6" max="6" width="13.85546875" style="1" customWidth="1"/>
    <col min="7" max="7" width="10" style="1" bestFit="1" customWidth="1"/>
    <col min="8" max="8" width="9.140625" style="1"/>
    <col min="9" max="9" width="12.7109375" style="1" bestFit="1" customWidth="1"/>
    <col min="10" max="16384" width="9.140625" style="1"/>
  </cols>
  <sheetData>
    <row r="1" spans="1:9" ht="63" customHeight="1">
      <c r="A1" s="30"/>
      <c r="B1" s="30"/>
      <c r="C1" s="30"/>
      <c r="D1" s="117" t="s">
        <v>464</v>
      </c>
    </row>
    <row r="2" spans="1:9" ht="17.25">
      <c r="A2" s="30"/>
      <c r="B2" s="30"/>
      <c r="C2" s="30"/>
      <c r="D2" s="34"/>
    </row>
    <row r="3" spans="1:9" ht="60.75" customHeight="1">
      <c r="A3" s="397" t="s">
        <v>98</v>
      </c>
      <c r="B3" s="397"/>
      <c r="C3" s="397"/>
      <c r="D3" s="397"/>
    </row>
    <row r="4" spans="1:9" ht="17.25">
      <c r="A4" s="30"/>
      <c r="B4" s="30"/>
      <c r="C4" s="30"/>
      <c r="D4" s="34"/>
    </row>
    <row r="5" spans="1:9" ht="21" customHeight="1">
      <c r="A5" s="30"/>
      <c r="B5" s="30"/>
      <c r="C5" s="30"/>
      <c r="D5" s="116" t="s">
        <v>110</v>
      </c>
    </row>
    <row r="6" spans="1:9" s="2" customFormat="1" ht="78" customHeight="1">
      <c r="A6" s="398" t="s">
        <v>3</v>
      </c>
      <c r="B6" s="398"/>
      <c r="C6" s="398" t="s">
        <v>4</v>
      </c>
      <c r="D6" s="130" t="s">
        <v>99</v>
      </c>
      <c r="F6" s="340">
        <v>6457925.2999999998</v>
      </c>
      <c r="G6" s="341">
        <f>+F6-D8</f>
        <v>73425.899999999441</v>
      </c>
      <c r="H6" s="340"/>
      <c r="I6" s="340"/>
    </row>
    <row r="7" spans="1:9" s="2" customFormat="1" ht="23.25" customHeight="1">
      <c r="A7" s="37" t="s">
        <v>6</v>
      </c>
      <c r="B7" s="37" t="s">
        <v>7</v>
      </c>
      <c r="C7" s="398"/>
      <c r="D7" s="31" t="s">
        <v>2</v>
      </c>
      <c r="F7" s="340">
        <v>6532925.2999999998</v>
      </c>
      <c r="G7" s="341"/>
      <c r="H7" s="340"/>
      <c r="I7" s="340"/>
    </row>
    <row r="8" spans="1:9" s="2" customFormat="1" ht="21.75" customHeight="1">
      <c r="A8" s="35"/>
      <c r="B8" s="359" t="s">
        <v>25</v>
      </c>
      <c r="C8" s="360"/>
      <c r="D8" s="36">
        <f>+D9</f>
        <v>6384499.4000000004</v>
      </c>
      <c r="F8" s="340">
        <v>7000000</v>
      </c>
      <c r="G8" s="340"/>
      <c r="H8" s="340"/>
      <c r="I8" s="340"/>
    </row>
    <row r="9" spans="1:9" s="2" customFormat="1" ht="21" customHeight="1">
      <c r="A9" s="371" t="s">
        <v>34</v>
      </c>
      <c r="B9" s="372"/>
      <c r="C9" s="372"/>
      <c r="D9" s="68">
        <f>+D10+D35+D48+D92+D105+D124+D61+D143+D216+D229+D254</f>
        <v>6384499.4000000004</v>
      </c>
      <c r="F9" s="341"/>
      <c r="G9" s="340"/>
      <c r="H9" s="340"/>
      <c r="I9" s="340"/>
    </row>
    <row r="10" spans="1:9" s="2" customFormat="1" ht="17.25" customHeight="1">
      <c r="A10" s="365">
        <v>1022</v>
      </c>
      <c r="B10" s="380"/>
      <c r="C10" s="73" t="s">
        <v>14</v>
      </c>
      <c r="D10" s="373">
        <f>+D17+D23+D29</f>
        <v>4283173.7</v>
      </c>
      <c r="F10" s="342">
        <f>+D35+D48+D92+D105+D124+D174+D192+D198+D204+D210+D236+D254+D248</f>
        <v>-790986.5</v>
      </c>
      <c r="G10" s="340">
        <v>175000</v>
      </c>
      <c r="H10" s="340">
        <v>23943.3</v>
      </c>
      <c r="I10" s="342">
        <f>+F10-G10-H10</f>
        <v>-989929.8</v>
      </c>
    </row>
    <row r="11" spans="1:9" s="2" customFormat="1" ht="22.5" customHeight="1">
      <c r="A11" s="366"/>
      <c r="B11" s="381"/>
      <c r="C11" s="26" t="s">
        <v>51</v>
      </c>
      <c r="D11" s="374"/>
      <c r="F11" s="342">
        <f>+D17+D23+D150+D156+D162+D168+D180+D186+D242</f>
        <v>7915504.4000000013</v>
      </c>
      <c r="G11" s="340"/>
      <c r="H11" s="340"/>
      <c r="I11" s="340"/>
    </row>
    <row r="12" spans="1:9" s="2" customFormat="1" ht="20.25" customHeight="1">
      <c r="A12" s="366"/>
      <c r="B12" s="381"/>
      <c r="C12" s="73" t="s">
        <v>15</v>
      </c>
      <c r="D12" s="374"/>
      <c r="F12" s="342">
        <f>+F11+I10</f>
        <v>6925574.6000000015</v>
      </c>
      <c r="G12" s="340"/>
      <c r="H12" s="340"/>
      <c r="I12" s="340"/>
    </row>
    <row r="13" spans="1:9" s="2" customFormat="1" ht="38.25" customHeight="1">
      <c r="A13" s="366"/>
      <c r="B13" s="381"/>
      <c r="C13" s="26" t="s">
        <v>52</v>
      </c>
      <c r="D13" s="374"/>
      <c r="F13" s="342">
        <f>+F8-F12</f>
        <v>74425.39999999851</v>
      </c>
      <c r="G13" s="340"/>
      <c r="H13" s="340"/>
      <c r="I13" s="340"/>
    </row>
    <row r="14" spans="1:9" s="2" customFormat="1" ht="20.25" customHeight="1">
      <c r="A14" s="366"/>
      <c r="B14" s="381"/>
      <c r="C14" s="73" t="s">
        <v>16</v>
      </c>
      <c r="D14" s="374"/>
    </row>
    <row r="15" spans="1:9" s="2" customFormat="1" ht="57.75" customHeight="1">
      <c r="A15" s="367"/>
      <c r="B15" s="382"/>
      <c r="C15" s="26" t="s">
        <v>53</v>
      </c>
      <c r="D15" s="375"/>
    </row>
    <row r="16" spans="1:9" ht="17.25">
      <c r="A16" s="395"/>
      <c r="B16" s="396"/>
      <c r="C16" s="392" t="s">
        <v>8</v>
      </c>
      <c r="D16" s="393"/>
    </row>
    <row r="17" spans="1:4" s="2" customFormat="1" ht="20.25" customHeight="1">
      <c r="A17" s="380"/>
      <c r="B17" s="389">
        <v>12001</v>
      </c>
      <c r="C17" s="73" t="s">
        <v>17</v>
      </c>
      <c r="D17" s="368">
        <v>3556923.9</v>
      </c>
    </row>
    <row r="18" spans="1:4" s="2" customFormat="1" ht="39.75" customHeight="1">
      <c r="A18" s="381"/>
      <c r="B18" s="390"/>
      <c r="C18" s="26" t="s">
        <v>54</v>
      </c>
      <c r="D18" s="369"/>
    </row>
    <row r="19" spans="1:4" s="2" customFormat="1" ht="19.5" customHeight="1">
      <c r="A19" s="381"/>
      <c r="B19" s="390"/>
      <c r="C19" s="73" t="s">
        <v>18</v>
      </c>
      <c r="D19" s="369"/>
    </row>
    <row r="20" spans="1:4" s="2" customFormat="1" ht="35.25" customHeight="1">
      <c r="A20" s="381"/>
      <c r="B20" s="390"/>
      <c r="C20" s="26" t="s">
        <v>55</v>
      </c>
      <c r="D20" s="369"/>
    </row>
    <row r="21" spans="1:4" s="2" customFormat="1" ht="19.5" customHeight="1">
      <c r="A21" s="381"/>
      <c r="B21" s="390"/>
      <c r="C21" s="73" t="s">
        <v>19</v>
      </c>
      <c r="D21" s="369"/>
    </row>
    <row r="22" spans="1:4" s="2" customFormat="1" ht="20.25" customHeight="1">
      <c r="A22" s="382"/>
      <c r="B22" s="391"/>
      <c r="C22" s="26" t="s">
        <v>56</v>
      </c>
      <c r="D22" s="370"/>
    </row>
    <row r="23" spans="1:4" s="2" customFormat="1" ht="20.25" customHeight="1">
      <c r="A23" s="380"/>
      <c r="B23" s="389">
        <v>12004</v>
      </c>
      <c r="C23" s="73" t="s">
        <v>17</v>
      </c>
      <c r="D23" s="368">
        <v>976247.5</v>
      </c>
    </row>
    <row r="24" spans="1:4" s="2" customFormat="1" ht="42" customHeight="1">
      <c r="A24" s="381"/>
      <c r="B24" s="390"/>
      <c r="C24" s="26" t="s">
        <v>122</v>
      </c>
      <c r="D24" s="369"/>
    </row>
    <row r="25" spans="1:4" s="2" customFormat="1" ht="24" customHeight="1">
      <c r="A25" s="381"/>
      <c r="B25" s="390"/>
      <c r="C25" s="73" t="s">
        <v>18</v>
      </c>
      <c r="D25" s="369"/>
    </row>
    <row r="26" spans="1:4" s="2" customFormat="1" ht="58.5" customHeight="1">
      <c r="A26" s="381"/>
      <c r="B26" s="390"/>
      <c r="C26" s="229" t="s">
        <v>456</v>
      </c>
      <c r="D26" s="369"/>
    </row>
    <row r="27" spans="1:4" s="2" customFormat="1" ht="19.5" customHeight="1">
      <c r="A27" s="381"/>
      <c r="B27" s="390"/>
      <c r="C27" s="73" t="s">
        <v>19</v>
      </c>
      <c r="D27" s="369"/>
    </row>
    <row r="28" spans="1:4" s="2" customFormat="1" ht="20.25" customHeight="1">
      <c r="A28" s="382"/>
      <c r="B28" s="391"/>
      <c r="C28" s="26" t="s">
        <v>56</v>
      </c>
      <c r="D28" s="370"/>
    </row>
    <row r="29" spans="1:4" s="2" customFormat="1" ht="20.25" customHeight="1">
      <c r="A29" s="380"/>
      <c r="B29" s="389">
        <v>12005</v>
      </c>
      <c r="C29" s="73" t="s">
        <v>17</v>
      </c>
      <c r="D29" s="368">
        <v>-249997.7</v>
      </c>
    </row>
    <row r="30" spans="1:4" s="2" customFormat="1" ht="72.75" customHeight="1">
      <c r="A30" s="381"/>
      <c r="B30" s="390"/>
      <c r="C30" s="26" t="s">
        <v>163</v>
      </c>
      <c r="D30" s="369"/>
    </row>
    <row r="31" spans="1:4" s="2" customFormat="1" ht="24" customHeight="1">
      <c r="A31" s="381"/>
      <c r="B31" s="390"/>
      <c r="C31" s="73" t="s">
        <v>18</v>
      </c>
      <c r="D31" s="369"/>
    </row>
    <row r="32" spans="1:4" s="2" customFormat="1" ht="54" customHeight="1">
      <c r="A32" s="381"/>
      <c r="B32" s="390"/>
      <c r="C32" s="26" t="s">
        <v>164</v>
      </c>
      <c r="D32" s="369"/>
    </row>
    <row r="33" spans="1:4" s="2" customFormat="1" ht="19.5" customHeight="1">
      <c r="A33" s="381"/>
      <c r="B33" s="390"/>
      <c r="C33" s="73" t="s">
        <v>19</v>
      </c>
      <c r="D33" s="369"/>
    </row>
    <row r="34" spans="1:4" s="2" customFormat="1" ht="20.25" customHeight="1">
      <c r="A34" s="382"/>
      <c r="B34" s="391"/>
      <c r="C34" s="26" t="s">
        <v>56</v>
      </c>
      <c r="D34" s="370"/>
    </row>
    <row r="35" spans="1:4" s="2" customFormat="1" ht="17.25" customHeight="1">
      <c r="A35" s="365">
        <v>1058</v>
      </c>
      <c r="B35" s="380"/>
      <c r="C35" s="217" t="s">
        <v>14</v>
      </c>
      <c r="D35" s="373">
        <f>+D42</f>
        <v>-21000</v>
      </c>
    </row>
    <row r="36" spans="1:4" s="2" customFormat="1" ht="39" customHeight="1">
      <c r="A36" s="366"/>
      <c r="B36" s="381"/>
      <c r="C36" s="229" t="s">
        <v>281</v>
      </c>
      <c r="D36" s="374"/>
    </row>
    <row r="37" spans="1:4" s="2" customFormat="1" ht="20.25" customHeight="1">
      <c r="A37" s="366"/>
      <c r="B37" s="381"/>
      <c r="C37" s="217" t="s">
        <v>15</v>
      </c>
      <c r="D37" s="374"/>
    </row>
    <row r="38" spans="1:4" s="2" customFormat="1" ht="38.25" customHeight="1">
      <c r="A38" s="366"/>
      <c r="B38" s="381"/>
      <c r="C38" s="229" t="s">
        <v>282</v>
      </c>
      <c r="D38" s="374"/>
    </row>
    <row r="39" spans="1:4" s="2" customFormat="1" ht="20.25" customHeight="1">
      <c r="A39" s="366"/>
      <c r="B39" s="381"/>
      <c r="C39" s="217" t="s">
        <v>16</v>
      </c>
      <c r="D39" s="374"/>
    </row>
    <row r="40" spans="1:4" s="2" customFormat="1" ht="39" customHeight="1">
      <c r="A40" s="367"/>
      <c r="B40" s="382"/>
      <c r="C40" s="229" t="s">
        <v>283</v>
      </c>
      <c r="D40" s="375"/>
    </row>
    <row r="41" spans="1:4" ht="17.25">
      <c r="A41" s="395"/>
      <c r="B41" s="396"/>
      <c r="C41" s="392" t="s">
        <v>8</v>
      </c>
      <c r="D41" s="393"/>
    </row>
    <row r="42" spans="1:4" s="2" customFormat="1" ht="20.25" customHeight="1">
      <c r="A42" s="380"/>
      <c r="B42" s="389">
        <v>11002</v>
      </c>
      <c r="C42" s="217" t="s">
        <v>17</v>
      </c>
      <c r="D42" s="368">
        <v>-21000</v>
      </c>
    </row>
    <row r="43" spans="1:4" s="2" customFormat="1" ht="37.5" customHeight="1">
      <c r="A43" s="381"/>
      <c r="B43" s="390"/>
      <c r="C43" s="229" t="s">
        <v>279</v>
      </c>
      <c r="D43" s="369"/>
    </row>
    <row r="44" spans="1:4" s="2" customFormat="1" ht="19.5" customHeight="1">
      <c r="A44" s="381"/>
      <c r="B44" s="390"/>
      <c r="C44" s="217" t="s">
        <v>18</v>
      </c>
      <c r="D44" s="369"/>
    </row>
    <row r="45" spans="1:4" s="2" customFormat="1" ht="35.25" customHeight="1">
      <c r="A45" s="381"/>
      <c r="B45" s="390"/>
      <c r="C45" s="229" t="s">
        <v>280</v>
      </c>
      <c r="D45" s="369"/>
    </row>
    <row r="46" spans="1:4" s="2" customFormat="1" ht="19.5" customHeight="1">
      <c r="A46" s="381"/>
      <c r="B46" s="390"/>
      <c r="C46" s="217" t="s">
        <v>19</v>
      </c>
      <c r="D46" s="369"/>
    </row>
    <row r="47" spans="1:4" s="2" customFormat="1" ht="20.25" customHeight="1">
      <c r="A47" s="382"/>
      <c r="B47" s="391"/>
      <c r="C47" s="229" t="s">
        <v>42</v>
      </c>
      <c r="D47" s="370"/>
    </row>
    <row r="48" spans="1:4" s="2" customFormat="1" ht="17.25" customHeight="1">
      <c r="A48" s="365">
        <v>1059</v>
      </c>
      <c r="B48" s="380"/>
      <c r="C48" s="232" t="s">
        <v>14</v>
      </c>
      <c r="D48" s="373">
        <f>+D55</f>
        <v>-5929.5</v>
      </c>
    </row>
    <row r="49" spans="1:4" s="2" customFormat="1" ht="22.5" customHeight="1">
      <c r="A49" s="366"/>
      <c r="B49" s="381"/>
      <c r="C49" s="233" t="s">
        <v>269</v>
      </c>
      <c r="D49" s="374"/>
    </row>
    <row r="50" spans="1:4" s="2" customFormat="1" ht="20.25" customHeight="1">
      <c r="A50" s="366"/>
      <c r="B50" s="381"/>
      <c r="C50" s="232" t="s">
        <v>15</v>
      </c>
      <c r="D50" s="374"/>
    </row>
    <row r="51" spans="1:4" s="2" customFormat="1" ht="23.25" customHeight="1">
      <c r="A51" s="366"/>
      <c r="B51" s="381"/>
      <c r="C51" s="233" t="s">
        <v>270</v>
      </c>
      <c r="D51" s="374"/>
    </row>
    <row r="52" spans="1:4" s="2" customFormat="1" ht="20.25" customHeight="1">
      <c r="A52" s="366"/>
      <c r="B52" s="381"/>
      <c r="C52" s="232" t="s">
        <v>16</v>
      </c>
      <c r="D52" s="374"/>
    </row>
    <row r="53" spans="1:4" s="2" customFormat="1" ht="57.75" customHeight="1">
      <c r="A53" s="367"/>
      <c r="B53" s="382"/>
      <c r="C53" s="233" t="s">
        <v>271</v>
      </c>
      <c r="D53" s="375"/>
    </row>
    <row r="54" spans="1:4" ht="17.25">
      <c r="A54" s="395"/>
      <c r="B54" s="396"/>
      <c r="C54" s="392" t="s">
        <v>8</v>
      </c>
      <c r="D54" s="393"/>
    </row>
    <row r="55" spans="1:4" s="2" customFormat="1" ht="20.25" customHeight="1">
      <c r="A55" s="380"/>
      <c r="B55" s="389">
        <v>11002</v>
      </c>
      <c r="C55" s="232" t="s">
        <v>17</v>
      </c>
      <c r="D55" s="368">
        <v>-5929.5</v>
      </c>
    </row>
    <row r="56" spans="1:4" s="2" customFormat="1" ht="24.75" customHeight="1">
      <c r="A56" s="381"/>
      <c r="B56" s="390"/>
      <c r="C56" s="233" t="s">
        <v>272</v>
      </c>
      <c r="D56" s="369"/>
    </row>
    <row r="57" spans="1:4" s="2" customFormat="1" ht="19.5" customHeight="1">
      <c r="A57" s="381"/>
      <c r="B57" s="390"/>
      <c r="C57" s="232" t="s">
        <v>18</v>
      </c>
      <c r="D57" s="369"/>
    </row>
    <row r="58" spans="1:4" s="2" customFormat="1" ht="35.25" customHeight="1">
      <c r="A58" s="381"/>
      <c r="B58" s="390"/>
      <c r="C58" s="233" t="s">
        <v>273</v>
      </c>
      <c r="D58" s="369"/>
    </row>
    <row r="59" spans="1:4" s="2" customFormat="1" ht="19.5" customHeight="1">
      <c r="A59" s="381"/>
      <c r="B59" s="390"/>
      <c r="C59" s="232" t="s">
        <v>19</v>
      </c>
      <c r="D59" s="369"/>
    </row>
    <row r="60" spans="1:4" s="2" customFormat="1" ht="20.25" customHeight="1">
      <c r="A60" s="382"/>
      <c r="B60" s="391"/>
      <c r="C60" s="233" t="s">
        <v>42</v>
      </c>
      <c r="D60" s="370"/>
    </row>
    <row r="61" spans="1:4" s="2" customFormat="1" ht="20.25" customHeight="1">
      <c r="A61" s="376">
        <v>1086</v>
      </c>
      <c r="B61" s="379"/>
      <c r="C61" s="73" t="s">
        <v>14</v>
      </c>
      <c r="D61" s="373">
        <f>+D68+D74+D80+D86</f>
        <v>-390020.8</v>
      </c>
    </row>
    <row r="62" spans="1:4" s="2" customFormat="1" ht="23.25" customHeight="1">
      <c r="A62" s="377"/>
      <c r="B62" s="379"/>
      <c r="C62" s="26" t="s">
        <v>154</v>
      </c>
      <c r="D62" s="374"/>
    </row>
    <row r="63" spans="1:4" s="2" customFormat="1" ht="20.25" customHeight="1">
      <c r="A63" s="377"/>
      <c r="B63" s="379"/>
      <c r="C63" s="73" t="s">
        <v>15</v>
      </c>
      <c r="D63" s="374"/>
    </row>
    <row r="64" spans="1:4" s="2" customFormat="1" ht="21.75" customHeight="1">
      <c r="A64" s="377"/>
      <c r="B64" s="379"/>
      <c r="C64" s="26" t="s">
        <v>155</v>
      </c>
      <c r="D64" s="374"/>
    </row>
    <row r="65" spans="1:4" s="2" customFormat="1" ht="20.25" customHeight="1">
      <c r="A65" s="377"/>
      <c r="B65" s="379"/>
      <c r="C65" s="73" t="s">
        <v>16</v>
      </c>
      <c r="D65" s="374"/>
    </row>
    <row r="66" spans="1:4" s="2" customFormat="1" ht="24" customHeight="1">
      <c r="A66" s="378"/>
      <c r="B66" s="379"/>
      <c r="C66" s="26" t="s">
        <v>156</v>
      </c>
      <c r="D66" s="375"/>
    </row>
    <row r="67" spans="1:4" ht="17.25">
      <c r="A67" s="392"/>
      <c r="B67" s="393"/>
      <c r="C67" s="392" t="s">
        <v>8</v>
      </c>
      <c r="D67" s="394"/>
    </row>
    <row r="68" spans="1:4" s="2" customFormat="1" ht="20.25" customHeight="1">
      <c r="A68" s="380"/>
      <c r="B68" s="383">
        <v>11001</v>
      </c>
      <c r="C68" s="152" t="s">
        <v>17</v>
      </c>
      <c r="D68" s="368">
        <v>100000</v>
      </c>
    </row>
    <row r="69" spans="1:4" s="2" customFormat="1" ht="54.75" customHeight="1">
      <c r="A69" s="381"/>
      <c r="B69" s="384"/>
      <c r="C69" s="153" t="s">
        <v>161</v>
      </c>
      <c r="D69" s="369"/>
    </row>
    <row r="70" spans="1:4" s="2" customFormat="1" ht="20.25" customHeight="1">
      <c r="A70" s="381"/>
      <c r="B70" s="384"/>
      <c r="C70" s="152" t="s">
        <v>18</v>
      </c>
      <c r="D70" s="369"/>
    </row>
    <row r="71" spans="1:4" s="2" customFormat="1" ht="39.75" customHeight="1">
      <c r="A71" s="381"/>
      <c r="B71" s="384"/>
      <c r="C71" s="153" t="s">
        <v>162</v>
      </c>
      <c r="D71" s="369"/>
    </row>
    <row r="72" spans="1:4" s="2" customFormat="1" ht="19.5" customHeight="1">
      <c r="A72" s="381"/>
      <c r="B72" s="384"/>
      <c r="C72" s="152" t="s">
        <v>19</v>
      </c>
      <c r="D72" s="369"/>
    </row>
    <row r="73" spans="1:4" s="2" customFormat="1" ht="18" customHeight="1">
      <c r="A73" s="382"/>
      <c r="B73" s="385"/>
      <c r="C73" s="153" t="s">
        <v>42</v>
      </c>
      <c r="D73" s="370"/>
    </row>
    <row r="74" spans="1:4" s="2" customFormat="1" ht="20.25" customHeight="1">
      <c r="A74" s="380"/>
      <c r="B74" s="383">
        <v>11004</v>
      </c>
      <c r="C74" s="152" t="s">
        <v>17</v>
      </c>
      <c r="D74" s="368">
        <v>-78024.5</v>
      </c>
    </row>
    <row r="75" spans="1:4" s="2" customFormat="1" ht="73.5" customHeight="1">
      <c r="A75" s="381"/>
      <c r="B75" s="384"/>
      <c r="C75" s="153" t="s">
        <v>157</v>
      </c>
      <c r="D75" s="369"/>
    </row>
    <row r="76" spans="1:4" s="2" customFormat="1" ht="21.75" customHeight="1">
      <c r="A76" s="381"/>
      <c r="B76" s="384"/>
      <c r="C76" s="152" t="s">
        <v>18</v>
      </c>
      <c r="D76" s="369"/>
    </row>
    <row r="77" spans="1:4" s="2" customFormat="1" ht="74.25" customHeight="1">
      <c r="A77" s="381"/>
      <c r="B77" s="384"/>
      <c r="C77" s="153" t="s">
        <v>158</v>
      </c>
      <c r="D77" s="369"/>
    </row>
    <row r="78" spans="1:4" s="2" customFormat="1" ht="19.5" customHeight="1">
      <c r="A78" s="381"/>
      <c r="B78" s="384"/>
      <c r="C78" s="152" t="s">
        <v>19</v>
      </c>
      <c r="D78" s="369"/>
    </row>
    <row r="79" spans="1:4" s="2" customFormat="1" ht="19.5" customHeight="1">
      <c r="A79" s="382"/>
      <c r="B79" s="385"/>
      <c r="C79" s="153" t="s">
        <v>42</v>
      </c>
      <c r="D79" s="370"/>
    </row>
    <row r="80" spans="1:4" s="2" customFormat="1" ht="20.25" customHeight="1">
      <c r="A80" s="380"/>
      <c r="B80" s="383">
        <v>12001</v>
      </c>
      <c r="C80" s="152" t="s">
        <v>17</v>
      </c>
      <c r="D80" s="386">
        <v>-250000</v>
      </c>
    </row>
    <row r="81" spans="1:4" s="2" customFormat="1" ht="93" customHeight="1">
      <c r="A81" s="381"/>
      <c r="B81" s="384"/>
      <c r="C81" s="153" t="s">
        <v>242</v>
      </c>
      <c r="D81" s="387"/>
    </row>
    <row r="82" spans="1:4" s="2" customFormat="1" ht="26.25" customHeight="1">
      <c r="A82" s="381"/>
      <c r="B82" s="384"/>
      <c r="C82" s="152" t="s">
        <v>18</v>
      </c>
      <c r="D82" s="387"/>
    </row>
    <row r="83" spans="1:4" s="2" customFormat="1" ht="38.25" customHeight="1">
      <c r="A83" s="381"/>
      <c r="B83" s="384"/>
      <c r="C83" s="153" t="s">
        <v>243</v>
      </c>
      <c r="D83" s="387"/>
    </row>
    <row r="84" spans="1:4" s="2" customFormat="1" ht="19.5" customHeight="1">
      <c r="A84" s="381"/>
      <c r="B84" s="384"/>
      <c r="C84" s="152" t="s">
        <v>19</v>
      </c>
      <c r="D84" s="387"/>
    </row>
    <row r="85" spans="1:4" s="2" customFormat="1" ht="19.5" customHeight="1">
      <c r="A85" s="382"/>
      <c r="B85" s="385"/>
      <c r="C85" s="153" t="s">
        <v>56</v>
      </c>
      <c r="D85" s="388"/>
    </row>
    <row r="86" spans="1:4" s="2" customFormat="1" ht="20.25" customHeight="1">
      <c r="A86" s="380"/>
      <c r="B86" s="383">
        <v>12003</v>
      </c>
      <c r="C86" s="152" t="s">
        <v>17</v>
      </c>
      <c r="D86" s="386">
        <v>-161996.29999999999</v>
      </c>
    </row>
    <row r="87" spans="1:4" s="2" customFormat="1" ht="73.5" customHeight="1">
      <c r="A87" s="381"/>
      <c r="B87" s="384"/>
      <c r="C87" s="153" t="s">
        <v>159</v>
      </c>
      <c r="D87" s="387"/>
    </row>
    <row r="88" spans="1:4" s="2" customFormat="1" ht="21" customHeight="1">
      <c r="A88" s="381"/>
      <c r="B88" s="384"/>
      <c r="C88" s="152" t="s">
        <v>18</v>
      </c>
      <c r="D88" s="387"/>
    </row>
    <row r="89" spans="1:4" s="2" customFormat="1" ht="60" customHeight="1">
      <c r="A89" s="381"/>
      <c r="B89" s="384"/>
      <c r="C89" s="153" t="s">
        <v>160</v>
      </c>
      <c r="D89" s="387"/>
    </row>
    <row r="90" spans="1:4" s="2" customFormat="1" ht="19.5" customHeight="1">
      <c r="A90" s="381"/>
      <c r="B90" s="384"/>
      <c r="C90" s="152" t="s">
        <v>19</v>
      </c>
      <c r="D90" s="387"/>
    </row>
    <row r="91" spans="1:4" s="2" customFormat="1" ht="18" customHeight="1">
      <c r="A91" s="382"/>
      <c r="B91" s="385"/>
      <c r="C91" s="153" t="s">
        <v>56</v>
      </c>
      <c r="D91" s="388"/>
    </row>
    <row r="92" spans="1:4" s="2" customFormat="1" ht="17.25" customHeight="1">
      <c r="A92" s="365">
        <v>1104</v>
      </c>
      <c r="B92" s="380"/>
      <c r="C92" s="217" t="s">
        <v>14</v>
      </c>
      <c r="D92" s="373">
        <f>+D99</f>
        <v>-78120</v>
      </c>
    </row>
    <row r="93" spans="1:4" s="2" customFormat="1" ht="22.5" customHeight="1">
      <c r="A93" s="366"/>
      <c r="B93" s="381"/>
      <c r="C93" s="229" t="s">
        <v>274</v>
      </c>
      <c r="D93" s="374"/>
    </row>
    <row r="94" spans="1:4" s="2" customFormat="1" ht="20.25" customHeight="1">
      <c r="A94" s="366"/>
      <c r="B94" s="381"/>
      <c r="C94" s="217" t="s">
        <v>15</v>
      </c>
      <c r="D94" s="374"/>
    </row>
    <row r="95" spans="1:4" s="2" customFormat="1" ht="24" customHeight="1">
      <c r="A95" s="366"/>
      <c r="B95" s="381"/>
      <c r="C95" s="229" t="s">
        <v>275</v>
      </c>
      <c r="D95" s="374"/>
    </row>
    <row r="96" spans="1:4" s="2" customFormat="1" ht="20.25" customHeight="1">
      <c r="A96" s="366"/>
      <c r="B96" s="381"/>
      <c r="C96" s="217" t="s">
        <v>16</v>
      </c>
      <c r="D96" s="374"/>
    </row>
    <row r="97" spans="1:4" s="2" customFormat="1" ht="37.5" customHeight="1">
      <c r="A97" s="367"/>
      <c r="B97" s="382"/>
      <c r="C97" s="229" t="s">
        <v>276</v>
      </c>
      <c r="D97" s="375"/>
    </row>
    <row r="98" spans="1:4" ht="17.25">
      <c r="A98" s="395"/>
      <c r="B98" s="396"/>
      <c r="C98" s="392" t="s">
        <v>8</v>
      </c>
      <c r="D98" s="393"/>
    </row>
    <row r="99" spans="1:4" s="2" customFormat="1" ht="20.25" customHeight="1">
      <c r="A99" s="380"/>
      <c r="B99" s="389">
        <v>11001</v>
      </c>
      <c r="C99" s="217" t="s">
        <v>17</v>
      </c>
      <c r="D99" s="368">
        <v>-78120</v>
      </c>
    </row>
    <row r="100" spans="1:4" s="2" customFormat="1" ht="39.75" customHeight="1">
      <c r="A100" s="381"/>
      <c r="B100" s="390"/>
      <c r="C100" s="229" t="s">
        <v>277</v>
      </c>
      <c r="D100" s="369"/>
    </row>
    <row r="101" spans="1:4" s="2" customFormat="1" ht="19.5" customHeight="1">
      <c r="A101" s="381"/>
      <c r="B101" s="390"/>
      <c r="C101" s="217" t="s">
        <v>18</v>
      </c>
      <c r="D101" s="369"/>
    </row>
    <row r="102" spans="1:4" s="2" customFormat="1" ht="35.25" customHeight="1">
      <c r="A102" s="381"/>
      <c r="B102" s="390"/>
      <c r="C102" s="229" t="s">
        <v>278</v>
      </c>
      <c r="D102" s="369"/>
    </row>
    <row r="103" spans="1:4" s="2" customFormat="1" ht="19.5" customHeight="1">
      <c r="A103" s="381"/>
      <c r="B103" s="390"/>
      <c r="C103" s="217" t="s">
        <v>19</v>
      </c>
      <c r="D103" s="369"/>
    </row>
    <row r="104" spans="1:4" s="2" customFormat="1" ht="20.25" customHeight="1">
      <c r="A104" s="382"/>
      <c r="B104" s="391"/>
      <c r="C104" s="229" t="s">
        <v>42</v>
      </c>
      <c r="D104" s="370"/>
    </row>
    <row r="105" spans="1:4" s="2" customFormat="1" ht="19.5" customHeight="1">
      <c r="A105" s="365">
        <v>1116</v>
      </c>
      <c r="B105" s="380"/>
      <c r="C105" s="232" t="s">
        <v>14</v>
      </c>
      <c r="D105" s="373">
        <f>+D112+D118</f>
        <v>-53944.6</v>
      </c>
    </row>
    <row r="106" spans="1:4" s="2" customFormat="1" ht="22.5" customHeight="1">
      <c r="A106" s="366"/>
      <c r="B106" s="381"/>
      <c r="C106" s="233" t="s">
        <v>284</v>
      </c>
      <c r="D106" s="374"/>
    </row>
    <row r="107" spans="1:4" s="2" customFormat="1" ht="20.25" customHeight="1">
      <c r="A107" s="366"/>
      <c r="B107" s="381"/>
      <c r="C107" s="232" t="s">
        <v>15</v>
      </c>
      <c r="D107" s="374"/>
    </row>
    <row r="108" spans="1:4" s="2" customFormat="1" ht="24" customHeight="1">
      <c r="A108" s="366"/>
      <c r="B108" s="381"/>
      <c r="C108" s="233" t="s">
        <v>285</v>
      </c>
      <c r="D108" s="374"/>
    </row>
    <row r="109" spans="1:4" s="2" customFormat="1" ht="20.25" customHeight="1">
      <c r="A109" s="366"/>
      <c r="B109" s="381"/>
      <c r="C109" s="232" t="s">
        <v>16</v>
      </c>
      <c r="D109" s="374"/>
    </row>
    <row r="110" spans="1:4" s="2" customFormat="1" ht="37.5" customHeight="1">
      <c r="A110" s="367"/>
      <c r="B110" s="382"/>
      <c r="C110" s="233" t="s">
        <v>286</v>
      </c>
      <c r="D110" s="375"/>
    </row>
    <row r="111" spans="1:4" ht="17.25">
      <c r="A111" s="395"/>
      <c r="B111" s="396"/>
      <c r="C111" s="392" t="s">
        <v>8</v>
      </c>
      <c r="D111" s="393"/>
    </row>
    <row r="112" spans="1:4" s="2" customFormat="1" ht="20.25" customHeight="1">
      <c r="A112" s="380"/>
      <c r="B112" s="389">
        <v>11001</v>
      </c>
      <c r="C112" s="232" t="s">
        <v>17</v>
      </c>
      <c r="D112" s="368">
        <v>-26963</v>
      </c>
    </row>
    <row r="113" spans="1:4" s="2" customFormat="1" ht="22.5" customHeight="1">
      <c r="A113" s="381"/>
      <c r="B113" s="390"/>
      <c r="C113" s="233" t="s">
        <v>287</v>
      </c>
      <c r="D113" s="369"/>
    </row>
    <row r="114" spans="1:4" s="2" customFormat="1" ht="19.5" customHeight="1">
      <c r="A114" s="381"/>
      <c r="B114" s="390"/>
      <c r="C114" s="232" t="s">
        <v>18</v>
      </c>
      <c r="D114" s="369"/>
    </row>
    <row r="115" spans="1:4" s="2" customFormat="1" ht="75" customHeight="1">
      <c r="A115" s="381"/>
      <c r="B115" s="390"/>
      <c r="C115" s="233" t="s">
        <v>288</v>
      </c>
      <c r="D115" s="369"/>
    </row>
    <row r="116" spans="1:4" s="2" customFormat="1" ht="19.5" customHeight="1">
      <c r="A116" s="381"/>
      <c r="B116" s="390"/>
      <c r="C116" s="232" t="s">
        <v>19</v>
      </c>
      <c r="D116" s="369"/>
    </row>
    <row r="117" spans="1:4" s="2" customFormat="1" ht="20.25" customHeight="1">
      <c r="A117" s="382"/>
      <c r="B117" s="391"/>
      <c r="C117" s="233" t="s">
        <v>42</v>
      </c>
      <c r="D117" s="370"/>
    </row>
    <row r="118" spans="1:4" s="2" customFormat="1" ht="20.25" customHeight="1">
      <c r="A118" s="380"/>
      <c r="B118" s="389">
        <v>11003</v>
      </c>
      <c r="C118" s="217" t="s">
        <v>17</v>
      </c>
      <c r="D118" s="368">
        <v>-26981.599999999999</v>
      </c>
    </row>
    <row r="119" spans="1:4" s="2" customFormat="1" ht="59.25" customHeight="1">
      <c r="A119" s="381"/>
      <c r="B119" s="390"/>
      <c r="C119" s="229" t="s">
        <v>289</v>
      </c>
      <c r="D119" s="369"/>
    </row>
    <row r="120" spans="1:4" s="2" customFormat="1" ht="19.5" customHeight="1">
      <c r="A120" s="381"/>
      <c r="B120" s="390"/>
      <c r="C120" s="217" t="s">
        <v>18</v>
      </c>
      <c r="D120" s="369"/>
    </row>
    <row r="121" spans="1:4" s="2" customFormat="1" ht="57" customHeight="1">
      <c r="A121" s="381"/>
      <c r="B121" s="390"/>
      <c r="C121" s="229" t="s">
        <v>290</v>
      </c>
      <c r="D121" s="369"/>
    </row>
    <row r="122" spans="1:4" s="2" customFormat="1" ht="19.5" customHeight="1">
      <c r="A122" s="381"/>
      <c r="B122" s="390"/>
      <c r="C122" s="217" t="s">
        <v>19</v>
      </c>
      <c r="D122" s="369"/>
    </row>
    <row r="123" spans="1:4" s="2" customFormat="1" ht="20.25" customHeight="1">
      <c r="A123" s="382"/>
      <c r="B123" s="391"/>
      <c r="C123" s="229" t="s">
        <v>42</v>
      </c>
      <c r="D123" s="370"/>
    </row>
    <row r="124" spans="1:4" s="2" customFormat="1" ht="19.5" customHeight="1">
      <c r="A124" s="365">
        <v>1165</v>
      </c>
      <c r="B124" s="380"/>
      <c r="C124" s="232" t="s">
        <v>14</v>
      </c>
      <c r="D124" s="373">
        <f>+D131+D137</f>
        <v>-195922.8</v>
      </c>
    </row>
    <row r="125" spans="1:4" s="2" customFormat="1" ht="22.5" customHeight="1">
      <c r="A125" s="366"/>
      <c r="B125" s="381"/>
      <c r="C125" s="233" t="s">
        <v>360</v>
      </c>
      <c r="D125" s="374"/>
    </row>
    <row r="126" spans="1:4" s="2" customFormat="1" ht="20.25" customHeight="1">
      <c r="A126" s="366"/>
      <c r="B126" s="381"/>
      <c r="C126" s="232" t="s">
        <v>15</v>
      </c>
      <c r="D126" s="374"/>
    </row>
    <row r="127" spans="1:4" s="2" customFormat="1" ht="24" customHeight="1">
      <c r="A127" s="366"/>
      <c r="B127" s="381"/>
      <c r="C127" s="233" t="s">
        <v>361</v>
      </c>
      <c r="D127" s="374"/>
    </row>
    <row r="128" spans="1:4" s="2" customFormat="1" ht="20.25" customHeight="1">
      <c r="A128" s="366"/>
      <c r="B128" s="381"/>
      <c r="C128" s="232" t="s">
        <v>16</v>
      </c>
      <c r="D128" s="374"/>
    </row>
    <row r="129" spans="1:4" s="2" customFormat="1" ht="37.5" customHeight="1">
      <c r="A129" s="367"/>
      <c r="B129" s="382"/>
      <c r="C129" s="233" t="s">
        <v>362</v>
      </c>
      <c r="D129" s="375"/>
    </row>
    <row r="130" spans="1:4" ht="17.25">
      <c r="A130" s="395"/>
      <c r="B130" s="396"/>
      <c r="C130" s="392" t="s">
        <v>8</v>
      </c>
      <c r="D130" s="393"/>
    </row>
    <row r="131" spans="1:4" s="2" customFormat="1" ht="20.25" customHeight="1">
      <c r="A131" s="380"/>
      <c r="B131" s="389">
        <v>11004</v>
      </c>
      <c r="C131" s="232" t="s">
        <v>17</v>
      </c>
      <c r="D131" s="414">
        <v>-139494.79999999999</v>
      </c>
    </row>
    <row r="132" spans="1:4" s="2" customFormat="1" ht="59.25" customHeight="1">
      <c r="A132" s="381"/>
      <c r="B132" s="390"/>
      <c r="C132" s="233" t="s">
        <v>476</v>
      </c>
      <c r="D132" s="414"/>
    </row>
    <row r="133" spans="1:4" s="2" customFormat="1" ht="19.5" customHeight="1">
      <c r="A133" s="381"/>
      <c r="B133" s="390"/>
      <c r="C133" s="232" t="s">
        <v>18</v>
      </c>
      <c r="D133" s="414"/>
    </row>
    <row r="134" spans="1:4" s="2" customFormat="1" ht="108" customHeight="1">
      <c r="A134" s="381"/>
      <c r="B134" s="390"/>
      <c r="C134" s="233" t="s">
        <v>477</v>
      </c>
      <c r="D134" s="414"/>
    </row>
    <row r="135" spans="1:4" s="2" customFormat="1" ht="19.5" customHeight="1">
      <c r="A135" s="381"/>
      <c r="B135" s="390"/>
      <c r="C135" s="232" t="s">
        <v>19</v>
      </c>
      <c r="D135" s="414"/>
    </row>
    <row r="136" spans="1:4" s="2" customFormat="1" ht="20.25" customHeight="1">
      <c r="A136" s="382"/>
      <c r="B136" s="391"/>
      <c r="C136" s="233" t="s">
        <v>102</v>
      </c>
      <c r="D136" s="414"/>
    </row>
    <row r="137" spans="1:4" s="2" customFormat="1" ht="20.25" customHeight="1">
      <c r="A137" s="380"/>
      <c r="B137" s="389">
        <v>11005</v>
      </c>
      <c r="C137" s="232" t="s">
        <v>17</v>
      </c>
      <c r="D137" s="368">
        <v>-56428</v>
      </c>
    </row>
    <row r="138" spans="1:4" s="2" customFormat="1" ht="36" customHeight="1">
      <c r="A138" s="381"/>
      <c r="B138" s="390"/>
      <c r="C138" s="233" t="s">
        <v>363</v>
      </c>
      <c r="D138" s="369"/>
    </row>
    <row r="139" spans="1:4" s="2" customFormat="1" ht="19.5" customHeight="1">
      <c r="A139" s="381"/>
      <c r="B139" s="390"/>
      <c r="C139" s="232" t="s">
        <v>18</v>
      </c>
      <c r="D139" s="369"/>
    </row>
    <row r="140" spans="1:4" s="2" customFormat="1" ht="39" customHeight="1">
      <c r="A140" s="381"/>
      <c r="B140" s="390"/>
      <c r="C140" s="233" t="s">
        <v>363</v>
      </c>
      <c r="D140" s="369"/>
    </row>
    <row r="141" spans="1:4" s="2" customFormat="1" ht="19.5" customHeight="1">
      <c r="A141" s="381"/>
      <c r="B141" s="390"/>
      <c r="C141" s="232" t="s">
        <v>19</v>
      </c>
      <c r="D141" s="369"/>
    </row>
    <row r="142" spans="1:4" s="2" customFormat="1" ht="20.25" customHeight="1">
      <c r="A142" s="382"/>
      <c r="B142" s="391"/>
      <c r="C142" s="233" t="s">
        <v>42</v>
      </c>
      <c r="D142" s="370"/>
    </row>
    <row r="143" spans="1:4" s="2" customFormat="1" ht="17.25" customHeight="1">
      <c r="A143" s="365">
        <v>1187</v>
      </c>
      <c r="B143" s="380"/>
      <c r="C143" s="73" t="s">
        <v>14</v>
      </c>
      <c r="D143" s="373">
        <f>+D150+D156+D162+D168+D174+D180+D186+D192+D198+D204+D210</f>
        <v>873743.29999999993</v>
      </c>
    </row>
    <row r="144" spans="1:4" s="2" customFormat="1" ht="22.5" customHeight="1">
      <c r="A144" s="366"/>
      <c r="B144" s="381"/>
      <c r="C144" s="29" t="s">
        <v>70</v>
      </c>
      <c r="D144" s="374"/>
    </row>
    <row r="145" spans="1:4" s="2" customFormat="1" ht="17.25" customHeight="1">
      <c r="A145" s="366"/>
      <c r="B145" s="381"/>
      <c r="C145" s="73" t="s">
        <v>15</v>
      </c>
      <c r="D145" s="374"/>
    </row>
    <row r="146" spans="1:4" s="2" customFormat="1" ht="74.25" customHeight="1">
      <c r="A146" s="366"/>
      <c r="B146" s="381"/>
      <c r="C146" s="26" t="s">
        <v>71</v>
      </c>
      <c r="D146" s="374"/>
    </row>
    <row r="147" spans="1:4" s="2" customFormat="1" ht="20.25" customHeight="1">
      <c r="A147" s="366"/>
      <c r="B147" s="381"/>
      <c r="C147" s="73" t="s">
        <v>16</v>
      </c>
      <c r="D147" s="374"/>
    </row>
    <row r="148" spans="1:4" s="2" customFormat="1" ht="42" customHeight="1">
      <c r="A148" s="367"/>
      <c r="B148" s="382"/>
      <c r="C148" s="26" t="s">
        <v>72</v>
      </c>
      <c r="D148" s="375"/>
    </row>
    <row r="149" spans="1:4" ht="17.25" customHeight="1">
      <c r="A149" s="395"/>
      <c r="B149" s="396"/>
      <c r="C149" s="392" t="s">
        <v>8</v>
      </c>
      <c r="D149" s="393"/>
    </row>
    <row r="150" spans="1:4" s="2" customFormat="1" ht="20.25" customHeight="1">
      <c r="A150" s="380"/>
      <c r="B150" s="389">
        <v>12002</v>
      </c>
      <c r="C150" s="73" t="s">
        <v>17</v>
      </c>
      <c r="D150" s="368">
        <v>415269</v>
      </c>
    </row>
    <row r="151" spans="1:4" s="2" customFormat="1" ht="72.75" customHeight="1">
      <c r="A151" s="381"/>
      <c r="B151" s="390"/>
      <c r="C151" s="26" t="s">
        <v>73</v>
      </c>
      <c r="D151" s="369"/>
    </row>
    <row r="152" spans="1:4" s="2" customFormat="1" ht="18.75" customHeight="1">
      <c r="A152" s="381"/>
      <c r="B152" s="390"/>
      <c r="C152" s="73" t="s">
        <v>18</v>
      </c>
      <c r="D152" s="369"/>
    </row>
    <row r="153" spans="1:4" s="2" customFormat="1" ht="90" customHeight="1">
      <c r="A153" s="381"/>
      <c r="B153" s="390"/>
      <c r="C153" s="26" t="s">
        <v>74</v>
      </c>
      <c r="D153" s="369"/>
    </row>
    <row r="154" spans="1:4" s="2" customFormat="1" ht="19.5" customHeight="1">
      <c r="A154" s="381"/>
      <c r="B154" s="390"/>
      <c r="C154" s="73" t="s">
        <v>19</v>
      </c>
      <c r="D154" s="369"/>
    </row>
    <row r="155" spans="1:4" s="2" customFormat="1" ht="20.25" customHeight="1">
      <c r="A155" s="382"/>
      <c r="B155" s="391"/>
      <c r="C155" s="26" t="s">
        <v>56</v>
      </c>
      <c r="D155" s="370"/>
    </row>
    <row r="156" spans="1:4" s="2" customFormat="1" ht="20.25" customHeight="1">
      <c r="A156" s="380"/>
      <c r="B156" s="389">
        <v>12003</v>
      </c>
      <c r="C156" s="73" t="s">
        <v>17</v>
      </c>
      <c r="D156" s="368">
        <v>141605.4</v>
      </c>
    </row>
    <row r="157" spans="1:4" s="2" customFormat="1" ht="51.75" customHeight="1">
      <c r="A157" s="381"/>
      <c r="B157" s="390"/>
      <c r="C157" s="26" t="s">
        <v>75</v>
      </c>
      <c r="D157" s="369"/>
    </row>
    <row r="158" spans="1:4" s="2" customFormat="1" ht="20.25" customHeight="1">
      <c r="A158" s="381"/>
      <c r="B158" s="390"/>
      <c r="C158" s="73" t="s">
        <v>18</v>
      </c>
      <c r="D158" s="369"/>
    </row>
    <row r="159" spans="1:4" s="2" customFormat="1" ht="36" customHeight="1">
      <c r="A159" s="381"/>
      <c r="B159" s="390"/>
      <c r="C159" s="26" t="s">
        <v>76</v>
      </c>
      <c r="D159" s="369"/>
    </row>
    <row r="160" spans="1:4" s="2" customFormat="1" ht="19.5" customHeight="1">
      <c r="A160" s="381"/>
      <c r="B160" s="390"/>
      <c r="C160" s="73" t="s">
        <v>19</v>
      </c>
      <c r="D160" s="369"/>
    </row>
    <row r="161" spans="1:4" s="2" customFormat="1" ht="20.25" customHeight="1">
      <c r="A161" s="382"/>
      <c r="B161" s="391"/>
      <c r="C161" s="26" t="s">
        <v>56</v>
      </c>
      <c r="D161" s="370"/>
    </row>
    <row r="162" spans="1:4" s="2" customFormat="1" ht="20.25" customHeight="1">
      <c r="A162" s="380"/>
      <c r="B162" s="389">
        <v>12004</v>
      </c>
      <c r="C162" s="73" t="s">
        <v>17</v>
      </c>
      <c r="D162" s="368">
        <v>434482.4</v>
      </c>
    </row>
    <row r="163" spans="1:4" s="2" customFormat="1" ht="58.5" customHeight="1">
      <c r="A163" s="381"/>
      <c r="B163" s="390"/>
      <c r="C163" s="26" t="s">
        <v>77</v>
      </c>
      <c r="D163" s="369"/>
    </row>
    <row r="164" spans="1:4" s="2" customFormat="1" ht="22.5" customHeight="1">
      <c r="A164" s="381"/>
      <c r="B164" s="390"/>
      <c r="C164" s="73" t="s">
        <v>18</v>
      </c>
      <c r="D164" s="369"/>
    </row>
    <row r="165" spans="1:4" s="2" customFormat="1" ht="38.25" customHeight="1">
      <c r="A165" s="381"/>
      <c r="B165" s="390"/>
      <c r="C165" s="26" t="s">
        <v>78</v>
      </c>
      <c r="D165" s="369"/>
    </row>
    <row r="166" spans="1:4" s="2" customFormat="1" ht="19.5" customHeight="1">
      <c r="A166" s="381"/>
      <c r="B166" s="390"/>
      <c r="C166" s="73" t="s">
        <v>19</v>
      </c>
      <c r="D166" s="369"/>
    </row>
    <row r="167" spans="1:4" s="2" customFormat="1" ht="20.25" customHeight="1">
      <c r="A167" s="382"/>
      <c r="B167" s="391"/>
      <c r="C167" s="26" t="s">
        <v>56</v>
      </c>
      <c r="D167" s="370"/>
    </row>
    <row r="168" spans="1:4" s="2" customFormat="1" ht="20.25" customHeight="1">
      <c r="A168" s="380"/>
      <c r="B168" s="389">
        <v>12005</v>
      </c>
      <c r="C168" s="217" t="s">
        <v>17</v>
      </c>
      <c r="D168" s="368">
        <v>5917.4</v>
      </c>
    </row>
    <row r="169" spans="1:4" s="2" customFormat="1" ht="56.25" customHeight="1">
      <c r="A169" s="381"/>
      <c r="B169" s="390"/>
      <c r="C169" s="229" t="s">
        <v>291</v>
      </c>
      <c r="D169" s="369"/>
    </row>
    <row r="170" spans="1:4" s="2" customFormat="1" ht="22.5" customHeight="1">
      <c r="A170" s="381"/>
      <c r="B170" s="390"/>
      <c r="C170" s="217" t="s">
        <v>18</v>
      </c>
      <c r="D170" s="369"/>
    </row>
    <row r="171" spans="1:4" s="2" customFormat="1" ht="38.25" customHeight="1">
      <c r="A171" s="381"/>
      <c r="B171" s="390"/>
      <c r="C171" s="229" t="s">
        <v>292</v>
      </c>
      <c r="D171" s="369"/>
    </row>
    <row r="172" spans="1:4" s="2" customFormat="1" ht="19.5" customHeight="1">
      <c r="A172" s="381"/>
      <c r="B172" s="390"/>
      <c r="C172" s="217" t="s">
        <v>19</v>
      </c>
      <c r="D172" s="369"/>
    </row>
    <row r="173" spans="1:4" s="2" customFormat="1" ht="20.25" customHeight="1">
      <c r="A173" s="382"/>
      <c r="B173" s="391"/>
      <c r="C173" s="229" t="s">
        <v>56</v>
      </c>
      <c r="D173" s="370"/>
    </row>
    <row r="174" spans="1:4" s="2" customFormat="1" ht="20.25" customHeight="1">
      <c r="A174" s="380"/>
      <c r="B174" s="389">
        <v>12007</v>
      </c>
      <c r="C174" s="217" t="s">
        <v>17</v>
      </c>
      <c r="D174" s="368">
        <v>-102300</v>
      </c>
    </row>
    <row r="175" spans="1:4" s="2" customFormat="1" ht="56.25" customHeight="1">
      <c r="A175" s="381"/>
      <c r="B175" s="390"/>
      <c r="C175" s="229" t="s">
        <v>293</v>
      </c>
      <c r="D175" s="369"/>
    </row>
    <row r="176" spans="1:4" s="2" customFormat="1" ht="22.5" customHeight="1">
      <c r="A176" s="381"/>
      <c r="B176" s="390"/>
      <c r="C176" s="217" t="s">
        <v>18</v>
      </c>
      <c r="D176" s="369"/>
    </row>
    <row r="177" spans="1:4" s="2" customFormat="1" ht="72.75" customHeight="1">
      <c r="A177" s="381"/>
      <c r="B177" s="390"/>
      <c r="C177" s="229" t="s">
        <v>294</v>
      </c>
      <c r="D177" s="369"/>
    </row>
    <row r="178" spans="1:4" s="2" customFormat="1" ht="19.5" customHeight="1">
      <c r="A178" s="381"/>
      <c r="B178" s="390"/>
      <c r="C178" s="217" t="s">
        <v>19</v>
      </c>
      <c r="D178" s="369"/>
    </row>
    <row r="179" spans="1:4" s="2" customFormat="1" ht="20.25" customHeight="1">
      <c r="A179" s="382"/>
      <c r="B179" s="391"/>
      <c r="C179" s="229" t="s">
        <v>56</v>
      </c>
      <c r="D179" s="370"/>
    </row>
    <row r="180" spans="1:4" s="2" customFormat="1" ht="20.25" customHeight="1">
      <c r="A180" s="380"/>
      <c r="B180" s="389">
        <v>12008</v>
      </c>
      <c r="C180" s="217" t="s">
        <v>17</v>
      </c>
      <c r="D180" s="411">
        <v>11000</v>
      </c>
    </row>
    <row r="181" spans="1:4" s="2" customFormat="1" ht="43.5" customHeight="1">
      <c r="A181" s="381"/>
      <c r="B181" s="390"/>
      <c r="C181" s="229" t="s">
        <v>295</v>
      </c>
      <c r="D181" s="412"/>
    </row>
    <row r="182" spans="1:4" s="2" customFormat="1" ht="22.5" customHeight="1">
      <c r="A182" s="381"/>
      <c r="B182" s="390"/>
      <c r="C182" s="217" t="s">
        <v>18</v>
      </c>
      <c r="D182" s="412"/>
    </row>
    <row r="183" spans="1:4" s="2" customFormat="1" ht="56.25" customHeight="1">
      <c r="A183" s="381"/>
      <c r="B183" s="390"/>
      <c r="C183" s="229" t="s">
        <v>296</v>
      </c>
      <c r="D183" s="412"/>
    </row>
    <row r="184" spans="1:4" s="2" customFormat="1" ht="19.5" customHeight="1">
      <c r="A184" s="381"/>
      <c r="B184" s="390"/>
      <c r="C184" s="217" t="s">
        <v>19</v>
      </c>
      <c r="D184" s="412"/>
    </row>
    <row r="185" spans="1:4" s="2" customFormat="1" ht="20.25" customHeight="1">
      <c r="A185" s="382"/>
      <c r="B185" s="391"/>
      <c r="C185" s="229" t="s">
        <v>56</v>
      </c>
      <c r="D185" s="413"/>
    </row>
    <row r="186" spans="1:4" s="2" customFormat="1" ht="20.25" customHeight="1">
      <c r="A186" s="380"/>
      <c r="B186" s="389">
        <v>12009</v>
      </c>
      <c r="C186" s="73" t="s">
        <v>17</v>
      </c>
      <c r="D186" s="368">
        <v>232639.8</v>
      </c>
    </row>
    <row r="187" spans="1:4" s="2" customFormat="1" ht="58.5" customHeight="1">
      <c r="A187" s="381"/>
      <c r="B187" s="390"/>
      <c r="C187" s="26" t="s">
        <v>111</v>
      </c>
      <c r="D187" s="369"/>
    </row>
    <row r="188" spans="1:4" s="2" customFormat="1" ht="18.75" customHeight="1">
      <c r="A188" s="381"/>
      <c r="B188" s="390"/>
      <c r="C188" s="73" t="s">
        <v>18</v>
      </c>
      <c r="D188" s="369"/>
    </row>
    <row r="189" spans="1:4" s="2" customFormat="1" ht="74.25" customHeight="1">
      <c r="A189" s="381"/>
      <c r="B189" s="390"/>
      <c r="C189" s="26" t="s">
        <v>112</v>
      </c>
      <c r="D189" s="369"/>
    </row>
    <row r="190" spans="1:4" s="2" customFormat="1" ht="19.5" customHeight="1">
      <c r="A190" s="381"/>
      <c r="B190" s="390"/>
      <c r="C190" s="73" t="s">
        <v>19</v>
      </c>
      <c r="D190" s="369"/>
    </row>
    <row r="191" spans="1:4" s="2" customFormat="1" ht="20.25" customHeight="1">
      <c r="A191" s="382"/>
      <c r="B191" s="391"/>
      <c r="C191" s="26" t="s">
        <v>56</v>
      </c>
      <c r="D191" s="370"/>
    </row>
    <row r="192" spans="1:4" s="2" customFormat="1" ht="20.25" customHeight="1">
      <c r="A192" s="380"/>
      <c r="B192" s="389">
        <v>12010</v>
      </c>
      <c r="C192" s="217" t="s">
        <v>17</v>
      </c>
      <c r="D192" s="368">
        <v>-28405.3</v>
      </c>
    </row>
    <row r="193" spans="1:4" s="2" customFormat="1" ht="40.5" customHeight="1">
      <c r="A193" s="381"/>
      <c r="B193" s="390"/>
      <c r="C193" s="229" t="s">
        <v>297</v>
      </c>
      <c r="D193" s="369"/>
    </row>
    <row r="194" spans="1:4" s="2" customFormat="1" ht="18.75" customHeight="1">
      <c r="A194" s="381"/>
      <c r="B194" s="390"/>
      <c r="C194" s="217" t="s">
        <v>18</v>
      </c>
      <c r="D194" s="369"/>
    </row>
    <row r="195" spans="1:4" s="2" customFormat="1" ht="58.5" customHeight="1">
      <c r="A195" s="381"/>
      <c r="B195" s="390"/>
      <c r="C195" s="229" t="s">
        <v>298</v>
      </c>
      <c r="D195" s="369"/>
    </row>
    <row r="196" spans="1:4" s="2" customFormat="1" ht="19.5" customHeight="1">
      <c r="A196" s="381"/>
      <c r="B196" s="390"/>
      <c r="C196" s="217" t="s">
        <v>19</v>
      </c>
      <c r="D196" s="369"/>
    </row>
    <row r="197" spans="1:4" s="2" customFormat="1" ht="20.25" customHeight="1">
      <c r="A197" s="382"/>
      <c r="B197" s="391"/>
      <c r="C197" s="229" t="s">
        <v>56</v>
      </c>
      <c r="D197" s="370"/>
    </row>
    <row r="198" spans="1:4" s="2" customFormat="1" ht="20.25" customHeight="1">
      <c r="A198" s="380"/>
      <c r="B198" s="389">
        <v>12011</v>
      </c>
      <c r="C198" s="217" t="s">
        <v>17</v>
      </c>
      <c r="D198" s="368">
        <v>-218152.8</v>
      </c>
    </row>
    <row r="199" spans="1:4" s="2" customFormat="1" ht="42" customHeight="1">
      <c r="A199" s="381"/>
      <c r="B199" s="390"/>
      <c r="C199" s="229" t="s">
        <v>299</v>
      </c>
      <c r="D199" s="369"/>
    </row>
    <row r="200" spans="1:4" s="2" customFormat="1" ht="18.75" customHeight="1">
      <c r="A200" s="381"/>
      <c r="B200" s="390"/>
      <c r="C200" s="217" t="s">
        <v>18</v>
      </c>
      <c r="D200" s="369"/>
    </row>
    <row r="201" spans="1:4" s="2" customFormat="1" ht="26.25" customHeight="1">
      <c r="A201" s="381"/>
      <c r="B201" s="390"/>
      <c r="C201" s="229" t="s">
        <v>300</v>
      </c>
      <c r="D201" s="369"/>
    </row>
    <row r="202" spans="1:4" s="2" customFormat="1" ht="19.5" customHeight="1">
      <c r="A202" s="381"/>
      <c r="B202" s="390"/>
      <c r="C202" s="217" t="s">
        <v>19</v>
      </c>
      <c r="D202" s="369"/>
    </row>
    <row r="203" spans="1:4" s="2" customFormat="1" ht="20.25" customHeight="1">
      <c r="A203" s="382"/>
      <c r="B203" s="391"/>
      <c r="C203" s="229" t="s">
        <v>56</v>
      </c>
      <c r="D203" s="370"/>
    </row>
    <row r="204" spans="1:4" s="2" customFormat="1" ht="20.25" customHeight="1">
      <c r="A204" s="380"/>
      <c r="B204" s="389">
        <v>12012</v>
      </c>
      <c r="C204" s="217" t="s">
        <v>17</v>
      </c>
      <c r="D204" s="368">
        <v>-4336.7</v>
      </c>
    </row>
    <row r="205" spans="1:4" s="2" customFormat="1" ht="58.5" customHeight="1">
      <c r="A205" s="381"/>
      <c r="B205" s="390"/>
      <c r="C205" s="229" t="s">
        <v>301</v>
      </c>
      <c r="D205" s="369"/>
    </row>
    <row r="206" spans="1:4" s="2" customFormat="1" ht="18.75" customHeight="1">
      <c r="A206" s="381"/>
      <c r="B206" s="390"/>
      <c r="C206" s="217" t="s">
        <v>18</v>
      </c>
      <c r="D206" s="369"/>
    </row>
    <row r="207" spans="1:4" s="2" customFormat="1" ht="60" customHeight="1">
      <c r="A207" s="381"/>
      <c r="B207" s="390"/>
      <c r="C207" s="229" t="s">
        <v>302</v>
      </c>
      <c r="D207" s="369"/>
    </row>
    <row r="208" spans="1:4" s="2" customFormat="1" ht="19.5" customHeight="1">
      <c r="A208" s="381"/>
      <c r="B208" s="390"/>
      <c r="C208" s="217" t="s">
        <v>19</v>
      </c>
      <c r="D208" s="369"/>
    </row>
    <row r="209" spans="1:4" s="2" customFormat="1" ht="20.25" customHeight="1">
      <c r="A209" s="382"/>
      <c r="B209" s="391"/>
      <c r="C209" s="229" t="s">
        <v>56</v>
      </c>
      <c r="D209" s="370"/>
    </row>
    <row r="210" spans="1:4" s="2" customFormat="1" ht="20.25" customHeight="1">
      <c r="A210" s="380"/>
      <c r="B210" s="389">
        <v>12013</v>
      </c>
      <c r="C210" s="217" t="s">
        <v>17</v>
      </c>
      <c r="D210" s="368">
        <v>-13975.9</v>
      </c>
    </row>
    <row r="211" spans="1:4" s="2" customFormat="1" ht="42.75" customHeight="1">
      <c r="A211" s="381"/>
      <c r="B211" s="390"/>
      <c r="C211" s="229" t="s">
        <v>303</v>
      </c>
      <c r="D211" s="369"/>
    </row>
    <row r="212" spans="1:4" s="2" customFormat="1" ht="18.75" customHeight="1">
      <c r="A212" s="381"/>
      <c r="B212" s="390"/>
      <c r="C212" s="217" t="s">
        <v>18</v>
      </c>
      <c r="D212" s="369"/>
    </row>
    <row r="213" spans="1:4" s="2" customFormat="1" ht="57" customHeight="1">
      <c r="A213" s="381"/>
      <c r="B213" s="390"/>
      <c r="C213" s="229" t="s">
        <v>304</v>
      </c>
      <c r="D213" s="369"/>
    </row>
    <row r="214" spans="1:4" s="2" customFormat="1" ht="19.5" customHeight="1">
      <c r="A214" s="381"/>
      <c r="B214" s="390"/>
      <c r="C214" s="217" t="s">
        <v>19</v>
      </c>
      <c r="D214" s="369"/>
    </row>
    <row r="215" spans="1:4" s="2" customFormat="1" ht="20.25" customHeight="1">
      <c r="A215" s="382"/>
      <c r="B215" s="391"/>
      <c r="C215" s="229" t="s">
        <v>56</v>
      </c>
      <c r="D215" s="370"/>
    </row>
    <row r="216" spans="1:4" s="2" customFormat="1" ht="19.5" customHeight="1">
      <c r="A216" s="365">
        <v>1190</v>
      </c>
      <c r="B216" s="380"/>
      <c r="C216" s="73" t="s">
        <v>14</v>
      </c>
      <c r="D216" s="373">
        <f>D223</f>
        <v>-100000</v>
      </c>
    </row>
    <row r="217" spans="1:4" s="2" customFormat="1" ht="22.5" customHeight="1">
      <c r="A217" s="366"/>
      <c r="B217" s="381"/>
      <c r="C217" s="26" t="s">
        <v>165</v>
      </c>
      <c r="D217" s="374"/>
    </row>
    <row r="218" spans="1:4" s="2" customFormat="1" ht="21" customHeight="1">
      <c r="A218" s="366"/>
      <c r="B218" s="381"/>
      <c r="C218" s="73" t="s">
        <v>15</v>
      </c>
      <c r="D218" s="374"/>
    </row>
    <row r="219" spans="1:4" s="2" customFormat="1" ht="40.5" customHeight="1">
      <c r="A219" s="366"/>
      <c r="B219" s="381"/>
      <c r="C219" s="26" t="s">
        <v>166</v>
      </c>
      <c r="D219" s="374"/>
    </row>
    <row r="220" spans="1:4" s="2" customFormat="1" ht="20.25" customHeight="1">
      <c r="A220" s="366"/>
      <c r="B220" s="381"/>
      <c r="C220" s="73" t="s">
        <v>16</v>
      </c>
      <c r="D220" s="374"/>
    </row>
    <row r="221" spans="1:4" s="2" customFormat="1" ht="24.75" customHeight="1">
      <c r="A221" s="367"/>
      <c r="B221" s="382"/>
      <c r="C221" s="26" t="s">
        <v>167</v>
      </c>
      <c r="D221" s="375"/>
    </row>
    <row r="222" spans="1:4" ht="17.25" customHeight="1">
      <c r="A222" s="395"/>
      <c r="B222" s="396"/>
      <c r="C222" s="392" t="s">
        <v>8</v>
      </c>
      <c r="D222" s="393"/>
    </row>
    <row r="223" spans="1:4" s="2" customFormat="1" ht="20.25" customHeight="1">
      <c r="A223" s="380"/>
      <c r="B223" s="389">
        <v>12001</v>
      </c>
      <c r="C223" s="73" t="s">
        <v>17</v>
      </c>
      <c r="D223" s="368">
        <v>-100000</v>
      </c>
    </row>
    <row r="224" spans="1:4" s="2" customFormat="1" ht="90" customHeight="1">
      <c r="A224" s="381"/>
      <c r="B224" s="390"/>
      <c r="C224" s="26" t="s">
        <v>168</v>
      </c>
      <c r="D224" s="369"/>
    </row>
    <row r="225" spans="1:4" s="2" customFormat="1" ht="21.75" customHeight="1">
      <c r="A225" s="381"/>
      <c r="B225" s="390"/>
      <c r="C225" s="73" t="s">
        <v>18</v>
      </c>
      <c r="D225" s="369"/>
    </row>
    <row r="226" spans="1:4" s="2" customFormat="1" ht="71.25" customHeight="1">
      <c r="A226" s="381"/>
      <c r="B226" s="390"/>
      <c r="C226" s="26" t="s">
        <v>169</v>
      </c>
      <c r="D226" s="369"/>
    </row>
    <row r="227" spans="1:4" s="2" customFormat="1" ht="19.5" customHeight="1">
      <c r="A227" s="381"/>
      <c r="B227" s="390"/>
      <c r="C227" s="73" t="s">
        <v>19</v>
      </c>
      <c r="D227" s="369"/>
    </row>
    <row r="228" spans="1:4" s="2" customFormat="1" ht="20.25" customHeight="1">
      <c r="A228" s="382"/>
      <c r="B228" s="391"/>
      <c r="C228" s="26" t="s">
        <v>56</v>
      </c>
      <c r="D228" s="370"/>
    </row>
    <row r="229" spans="1:4" s="2" customFormat="1" ht="21" customHeight="1">
      <c r="A229" s="361">
        <v>1224</v>
      </c>
      <c r="B229" s="364"/>
      <c r="C229" s="72" t="s">
        <v>14</v>
      </c>
      <c r="D229" s="373">
        <f>D236+D242+D248</f>
        <v>2092224.1</v>
      </c>
    </row>
    <row r="230" spans="1:4" s="2" customFormat="1" ht="41.25" customHeight="1">
      <c r="A230" s="362"/>
      <c r="B230" s="364"/>
      <c r="C230" s="71" t="s">
        <v>44</v>
      </c>
      <c r="D230" s="374"/>
    </row>
    <row r="231" spans="1:4" s="2" customFormat="1" ht="24" customHeight="1">
      <c r="A231" s="362"/>
      <c r="B231" s="364"/>
      <c r="C231" s="72" t="s">
        <v>15</v>
      </c>
      <c r="D231" s="374"/>
    </row>
    <row r="232" spans="1:4" s="2" customFormat="1" ht="39.75" customHeight="1">
      <c r="A232" s="362"/>
      <c r="B232" s="364"/>
      <c r="C232" s="72" t="s">
        <v>45</v>
      </c>
      <c r="D232" s="374"/>
    </row>
    <row r="233" spans="1:4" s="2" customFormat="1" ht="20.25" customHeight="1">
      <c r="A233" s="362"/>
      <c r="B233" s="364"/>
      <c r="C233" s="72" t="s">
        <v>16</v>
      </c>
      <c r="D233" s="374"/>
    </row>
    <row r="234" spans="1:4" s="2" customFormat="1" ht="38.25" customHeight="1">
      <c r="A234" s="363"/>
      <c r="B234" s="364"/>
      <c r="C234" s="72" t="s">
        <v>46</v>
      </c>
      <c r="D234" s="375"/>
    </row>
    <row r="235" spans="1:4" ht="17.25">
      <c r="A235" s="357"/>
      <c r="B235" s="358"/>
      <c r="C235" s="402" t="s">
        <v>8</v>
      </c>
      <c r="D235" s="403"/>
    </row>
    <row r="236" spans="1:4" s="2" customFormat="1" ht="20.25" customHeight="1">
      <c r="A236" s="380"/>
      <c r="B236" s="399">
        <v>11001</v>
      </c>
      <c r="C236" s="72" t="s">
        <v>17</v>
      </c>
      <c r="D236" s="368">
        <v>-11194.9</v>
      </c>
    </row>
    <row r="237" spans="1:4" s="2" customFormat="1" ht="39.75" customHeight="1">
      <c r="A237" s="381"/>
      <c r="B237" s="400"/>
      <c r="C237" s="72" t="s">
        <v>306</v>
      </c>
      <c r="D237" s="369"/>
    </row>
    <row r="238" spans="1:4" s="2" customFormat="1" ht="21.75" customHeight="1">
      <c r="A238" s="381"/>
      <c r="B238" s="400"/>
      <c r="C238" s="72" t="s">
        <v>18</v>
      </c>
      <c r="D238" s="369"/>
    </row>
    <row r="239" spans="1:4" s="2" customFormat="1" ht="55.5" customHeight="1">
      <c r="A239" s="381"/>
      <c r="B239" s="400"/>
      <c r="C239" s="72" t="s">
        <v>307</v>
      </c>
      <c r="D239" s="369"/>
    </row>
    <row r="240" spans="1:4" s="2" customFormat="1" ht="19.5" customHeight="1">
      <c r="A240" s="381"/>
      <c r="B240" s="400"/>
      <c r="C240" s="72" t="s">
        <v>19</v>
      </c>
      <c r="D240" s="369"/>
    </row>
    <row r="241" spans="1:4" s="2" customFormat="1" ht="20.25" customHeight="1">
      <c r="A241" s="382"/>
      <c r="B241" s="401"/>
      <c r="C241" s="72" t="s">
        <v>42</v>
      </c>
      <c r="D241" s="370"/>
    </row>
    <row r="242" spans="1:4" s="2" customFormat="1" ht="20.25" customHeight="1">
      <c r="A242" s="380"/>
      <c r="B242" s="399">
        <v>12001</v>
      </c>
      <c r="C242" s="72" t="s">
        <v>17</v>
      </c>
      <c r="D242" s="368">
        <v>2141419</v>
      </c>
    </row>
    <row r="243" spans="1:4" s="2" customFormat="1" ht="54" customHeight="1">
      <c r="A243" s="381"/>
      <c r="B243" s="400"/>
      <c r="C243" s="72" t="s">
        <v>79</v>
      </c>
      <c r="D243" s="369"/>
    </row>
    <row r="244" spans="1:4" s="2" customFormat="1" ht="21.75" customHeight="1">
      <c r="A244" s="381"/>
      <c r="B244" s="400"/>
      <c r="C244" s="72" t="s">
        <v>18</v>
      </c>
      <c r="D244" s="369"/>
    </row>
    <row r="245" spans="1:4" s="2" customFormat="1" ht="57.75" customHeight="1">
      <c r="A245" s="381"/>
      <c r="B245" s="400"/>
      <c r="C245" s="72" t="s">
        <v>80</v>
      </c>
      <c r="D245" s="369"/>
    </row>
    <row r="246" spans="1:4" s="2" customFormat="1" ht="19.5" customHeight="1">
      <c r="A246" s="381"/>
      <c r="B246" s="400"/>
      <c r="C246" s="72" t="s">
        <v>19</v>
      </c>
      <c r="D246" s="369"/>
    </row>
    <row r="247" spans="1:4" s="2" customFormat="1" ht="20.25" customHeight="1">
      <c r="A247" s="382"/>
      <c r="B247" s="401"/>
      <c r="C247" s="72" t="s">
        <v>56</v>
      </c>
      <c r="D247" s="370"/>
    </row>
    <row r="248" spans="1:4" s="332" customFormat="1" ht="20.25" customHeight="1">
      <c r="A248" s="410"/>
      <c r="B248" s="404">
        <v>12003</v>
      </c>
      <c r="C248" s="325" t="s">
        <v>17</v>
      </c>
      <c r="D248" s="407">
        <v>-38000</v>
      </c>
    </row>
    <row r="249" spans="1:4" s="332" customFormat="1" ht="37.5" customHeight="1">
      <c r="A249" s="410"/>
      <c r="B249" s="405"/>
      <c r="C249" s="217" t="s">
        <v>478</v>
      </c>
      <c r="D249" s="408"/>
    </row>
    <row r="250" spans="1:4" s="332" customFormat="1" ht="21.75" customHeight="1">
      <c r="A250" s="410"/>
      <c r="B250" s="405"/>
      <c r="C250" s="325" t="s">
        <v>18</v>
      </c>
      <c r="D250" s="408"/>
    </row>
    <row r="251" spans="1:4" s="332" customFormat="1" ht="41.25" customHeight="1">
      <c r="A251" s="410"/>
      <c r="B251" s="405"/>
      <c r="C251" s="217" t="s">
        <v>479</v>
      </c>
      <c r="D251" s="408"/>
    </row>
    <row r="252" spans="1:4" s="332" customFormat="1" ht="21.75" customHeight="1">
      <c r="A252" s="410"/>
      <c r="B252" s="405"/>
      <c r="C252" s="325" t="s">
        <v>19</v>
      </c>
      <c r="D252" s="408"/>
    </row>
    <row r="253" spans="1:4" s="332" customFormat="1" ht="19.5" customHeight="1">
      <c r="A253" s="410"/>
      <c r="B253" s="406"/>
      <c r="C253" s="325" t="s">
        <v>56</v>
      </c>
      <c r="D253" s="409"/>
    </row>
    <row r="254" spans="1:4" s="2" customFormat="1" ht="21" customHeight="1">
      <c r="A254" s="361">
        <v>1230</v>
      </c>
      <c r="B254" s="364"/>
      <c r="C254" s="72" t="s">
        <v>14</v>
      </c>
      <c r="D254" s="373">
        <f>+D261+D267</f>
        <v>-19704</v>
      </c>
    </row>
    <row r="255" spans="1:4" s="2" customFormat="1" ht="57.75" customHeight="1">
      <c r="A255" s="362"/>
      <c r="B255" s="364"/>
      <c r="C255" s="72" t="s">
        <v>308</v>
      </c>
      <c r="D255" s="374"/>
    </row>
    <row r="256" spans="1:4" s="2" customFormat="1" ht="24" customHeight="1">
      <c r="A256" s="362"/>
      <c r="B256" s="364"/>
      <c r="C256" s="72" t="s">
        <v>15</v>
      </c>
      <c r="D256" s="374"/>
    </row>
    <row r="257" spans="1:4" s="2" customFormat="1" ht="59.25" customHeight="1">
      <c r="A257" s="362"/>
      <c r="B257" s="364"/>
      <c r="C257" s="72" t="s">
        <v>309</v>
      </c>
      <c r="D257" s="374"/>
    </row>
    <row r="258" spans="1:4" s="2" customFormat="1" ht="20.25" customHeight="1">
      <c r="A258" s="362"/>
      <c r="B258" s="364"/>
      <c r="C258" s="72" t="s">
        <v>16</v>
      </c>
      <c r="D258" s="374"/>
    </row>
    <row r="259" spans="1:4" s="2" customFormat="1" ht="71.25" customHeight="1">
      <c r="A259" s="363"/>
      <c r="B259" s="364"/>
      <c r="C259" s="72" t="s">
        <v>310</v>
      </c>
      <c r="D259" s="375"/>
    </row>
    <row r="260" spans="1:4" ht="17.25">
      <c r="A260" s="357"/>
      <c r="B260" s="358"/>
      <c r="C260" s="402" t="s">
        <v>8</v>
      </c>
      <c r="D260" s="403"/>
    </row>
    <row r="261" spans="1:4" s="2" customFormat="1" ht="20.25" customHeight="1">
      <c r="A261" s="380"/>
      <c r="B261" s="399">
        <v>11001</v>
      </c>
      <c r="C261" s="72" t="s">
        <v>17</v>
      </c>
      <c r="D261" s="368">
        <v>-17932</v>
      </c>
    </row>
    <row r="262" spans="1:4" s="2" customFormat="1" ht="39.75" customHeight="1">
      <c r="A262" s="381"/>
      <c r="B262" s="400"/>
      <c r="C262" s="72" t="s">
        <v>311</v>
      </c>
      <c r="D262" s="369"/>
    </row>
    <row r="263" spans="1:4" s="2" customFormat="1" ht="21.75" customHeight="1">
      <c r="A263" s="381"/>
      <c r="B263" s="400"/>
      <c r="C263" s="72" t="s">
        <v>18</v>
      </c>
      <c r="D263" s="369"/>
    </row>
    <row r="264" spans="1:4" s="2" customFormat="1" ht="41.25" customHeight="1">
      <c r="A264" s="381"/>
      <c r="B264" s="400"/>
      <c r="C264" s="72" t="s">
        <v>312</v>
      </c>
      <c r="D264" s="369"/>
    </row>
    <row r="265" spans="1:4" s="2" customFormat="1" ht="19.5" customHeight="1">
      <c r="A265" s="381"/>
      <c r="B265" s="400"/>
      <c r="C265" s="72" t="s">
        <v>19</v>
      </c>
      <c r="D265" s="369"/>
    </row>
    <row r="266" spans="1:4" s="2" customFormat="1" ht="20.25" customHeight="1">
      <c r="A266" s="382"/>
      <c r="B266" s="401"/>
      <c r="C266" s="72" t="s">
        <v>233</v>
      </c>
      <c r="D266" s="370"/>
    </row>
    <row r="267" spans="1:4" s="2" customFormat="1" ht="20.25" customHeight="1">
      <c r="A267" s="380"/>
      <c r="B267" s="399">
        <v>12002</v>
      </c>
      <c r="C267" s="72" t="s">
        <v>17</v>
      </c>
      <c r="D267" s="368">
        <v>-1772</v>
      </c>
    </row>
    <row r="268" spans="1:4" s="2" customFormat="1" ht="57.75" customHeight="1">
      <c r="A268" s="381"/>
      <c r="B268" s="400"/>
      <c r="C268" s="72" t="s">
        <v>313</v>
      </c>
      <c r="D268" s="369"/>
    </row>
    <row r="269" spans="1:4" s="2" customFormat="1" ht="21.75" customHeight="1">
      <c r="A269" s="381"/>
      <c r="B269" s="400"/>
      <c r="C269" s="72" t="s">
        <v>18</v>
      </c>
      <c r="D269" s="369"/>
    </row>
    <row r="270" spans="1:4" s="2" customFormat="1" ht="58.5" customHeight="1">
      <c r="A270" s="381"/>
      <c r="B270" s="400"/>
      <c r="C270" s="72" t="s">
        <v>314</v>
      </c>
      <c r="D270" s="369"/>
    </row>
    <row r="271" spans="1:4" s="2" customFormat="1" ht="19.5" customHeight="1">
      <c r="A271" s="381"/>
      <c r="B271" s="400"/>
      <c r="C271" s="72" t="s">
        <v>19</v>
      </c>
      <c r="D271" s="369"/>
    </row>
    <row r="272" spans="1:4" s="2" customFormat="1" ht="20.25" customHeight="1">
      <c r="A272" s="382"/>
      <c r="B272" s="401"/>
      <c r="C272" s="72" t="s">
        <v>56</v>
      </c>
      <c r="D272" s="370"/>
    </row>
  </sheetData>
  <mergeCells count="153">
    <mergeCell ref="A186:A191"/>
    <mergeCell ref="B186:B191"/>
    <mergeCell ref="D186:D191"/>
    <mergeCell ref="A174:A179"/>
    <mergeCell ref="B174:B179"/>
    <mergeCell ref="D174:D179"/>
    <mergeCell ref="A180:A185"/>
    <mergeCell ref="A236:A241"/>
    <mergeCell ref="B236:B241"/>
    <mergeCell ref="D236:D241"/>
    <mergeCell ref="A192:A197"/>
    <mergeCell ref="B192:B197"/>
    <mergeCell ref="D192:D197"/>
    <mergeCell ref="A198:A203"/>
    <mergeCell ref="B198:B203"/>
    <mergeCell ref="D198:D203"/>
    <mergeCell ref="A204:A209"/>
    <mergeCell ref="B204:B209"/>
    <mergeCell ref="D204:D209"/>
    <mergeCell ref="A210:A215"/>
    <mergeCell ref="B210:B215"/>
    <mergeCell ref="D210:D215"/>
    <mergeCell ref="A216:A221"/>
    <mergeCell ref="B216:B221"/>
    <mergeCell ref="A124:A129"/>
    <mergeCell ref="B124:B129"/>
    <mergeCell ref="D124:D129"/>
    <mergeCell ref="A130:B130"/>
    <mergeCell ref="C130:D130"/>
    <mergeCell ref="A137:A142"/>
    <mergeCell ref="B137:B142"/>
    <mergeCell ref="D137:D142"/>
    <mergeCell ref="B180:B185"/>
    <mergeCell ref="D180:D185"/>
    <mergeCell ref="B168:B173"/>
    <mergeCell ref="D168:D173"/>
    <mergeCell ref="D162:D167"/>
    <mergeCell ref="A156:A161"/>
    <mergeCell ref="B156:B161"/>
    <mergeCell ref="A162:A167"/>
    <mergeCell ref="A131:A136"/>
    <mergeCell ref="B131:B136"/>
    <mergeCell ref="D131:D136"/>
    <mergeCell ref="A150:A155"/>
    <mergeCell ref="B150:B155"/>
    <mergeCell ref="A143:A148"/>
    <mergeCell ref="B143:B148"/>
    <mergeCell ref="D143:D148"/>
    <mergeCell ref="B92:B97"/>
    <mergeCell ref="D92:D97"/>
    <mergeCell ref="A48:A53"/>
    <mergeCell ref="B48:B53"/>
    <mergeCell ref="D48:D53"/>
    <mergeCell ref="A54:B54"/>
    <mergeCell ref="C54:D54"/>
    <mergeCell ref="A42:A47"/>
    <mergeCell ref="B42:B47"/>
    <mergeCell ref="D42:D47"/>
    <mergeCell ref="B74:B79"/>
    <mergeCell ref="A74:A79"/>
    <mergeCell ref="B248:B253"/>
    <mergeCell ref="D248:D253"/>
    <mergeCell ref="A248:A253"/>
    <mergeCell ref="D74:D79"/>
    <mergeCell ref="A68:A73"/>
    <mergeCell ref="B68:B73"/>
    <mergeCell ref="D68:D73"/>
    <mergeCell ref="C235:D235"/>
    <mergeCell ref="A223:A228"/>
    <mergeCell ref="B223:B228"/>
    <mergeCell ref="D223:D228"/>
    <mergeCell ref="A222:B222"/>
    <mergeCell ref="C222:D222"/>
    <mergeCell ref="B162:B167"/>
    <mergeCell ref="A111:B111"/>
    <mergeCell ref="C111:D111"/>
    <mergeCell ref="A112:A117"/>
    <mergeCell ref="B112:B117"/>
    <mergeCell ref="D112:D117"/>
    <mergeCell ref="A105:A110"/>
    <mergeCell ref="B105:B110"/>
    <mergeCell ref="D105:D110"/>
    <mergeCell ref="D216:D221"/>
    <mergeCell ref="A118:A123"/>
    <mergeCell ref="A260:B260"/>
    <mergeCell ref="C260:D260"/>
    <mergeCell ref="A261:A266"/>
    <mergeCell ref="B261:B266"/>
    <mergeCell ref="D261:D266"/>
    <mergeCell ref="A267:A272"/>
    <mergeCell ref="B267:B272"/>
    <mergeCell ref="D267:D272"/>
    <mergeCell ref="A254:A259"/>
    <mergeCell ref="B254:B259"/>
    <mergeCell ref="D254:D259"/>
    <mergeCell ref="C149:D149"/>
    <mergeCell ref="A23:A28"/>
    <mergeCell ref="A80:A85"/>
    <mergeCell ref="A35:A40"/>
    <mergeCell ref="D242:D247"/>
    <mergeCell ref="A242:A247"/>
    <mergeCell ref="B242:B247"/>
    <mergeCell ref="B118:B123"/>
    <mergeCell ref="D118:D123"/>
    <mergeCell ref="A168:A173"/>
    <mergeCell ref="B35:B40"/>
    <mergeCell ref="D35:D40"/>
    <mergeCell ref="A41:B41"/>
    <mergeCell ref="C41:D41"/>
    <mergeCell ref="A98:B98"/>
    <mergeCell ref="C98:D98"/>
    <mergeCell ref="A99:A104"/>
    <mergeCell ref="B99:B104"/>
    <mergeCell ref="D99:D104"/>
    <mergeCell ref="A55:A60"/>
    <mergeCell ref="B55:B60"/>
    <mergeCell ref="D55:D60"/>
    <mergeCell ref="D229:D234"/>
    <mergeCell ref="A92:A97"/>
    <mergeCell ref="A3:D3"/>
    <mergeCell ref="A6:B6"/>
    <mergeCell ref="C6:C7"/>
    <mergeCell ref="B10:B15"/>
    <mergeCell ref="A16:B16"/>
    <mergeCell ref="B23:B28"/>
    <mergeCell ref="D23:D28"/>
    <mergeCell ref="A17:A22"/>
    <mergeCell ref="B17:B22"/>
    <mergeCell ref="C16:D16"/>
    <mergeCell ref="A235:B235"/>
    <mergeCell ref="B8:C8"/>
    <mergeCell ref="A229:A234"/>
    <mergeCell ref="B229:B234"/>
    <mergeCell ref="A10:A15"/>
    <mergeCell ref="D150:D155"/>
    <mergeCell ref="A9:C9"/>
    <mergeCell ref="D17:D22"/>
    <mergeCell ref="D10:D15"/>
    <mergeCell ref="D156:D161"/>
    <mergeCell ref="A61:A66"/>
    <mergeCell ref="B61:B66"/>
    <mergeCell ref="D61:D66"/>
    <mergeCell ref="A86:A91"/>
    <mergeCell ref="B86:B91"/>
    <mergeCell ref="D86:D91"/>
    <mergeCell ref="B80:B85"/>
    <mergeCell ref="D80:D85"/>
    <mergeCell ref="A29:A34"/>
    <mergeCell ref="B29:B34"/>
    <mergeCell ref="D29:D34"/>
    <mergeCell ref="A67:B67"/>
    <mergeCell ref="C67:D67"/>
    <mergeCell ref="A149:B149"/>
  </mergeCells>
  <pageMargins left="0.22" right="0.23622047244094491" top="0.53" bottom="0.48" header="0.38" footer="0.34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J362"/>
  <sheetViews>
    <sheetView zoomScaleNormal="100" workbookViewId="0">
      <selection activeCell="G8" sqref="G8"/>
    </sheetView>
  </sheetViews>
  <sheetFormatPr defaultColWidth="9.140625" defaultRowHeight="16.5"/>
  <cols>
    <col min="1" max="1" width="9" style="6" customWidth="1"/>
    <col min="2" max="2" width="8.28515625" style="6" customWidth="1"/>
    <col min="3" max="3" width="7.85546875" style="6" customWidth="1"/>
    <col min="4" max="4" width="13" style="6" customWidth="1"/>
    <col min="5" max="5" width="15" style="6" customWidth="1"/>
    <col min="6" max="6" width="73.5703125" style="6" customWidth="1"/>
    <col min="7" max="7" width="37.42578125" style="6" customWidth="1"/>
    <col min="8" max="8" width="9.140625" style="6"/>
    <col min="9" max="9" width="13.140625" style="6" customWidth="1"/>
    <col min="10" max="16384" width="9.140625" style="6"/>
  </cols>
  <sheetData>
    <row r="1" spans="1:7" ht="60" customHeight="1">
      <c r="A1" s="42"/>
      <c r="B1" s="42"/>
      <c r="C1" s="42"/>
      <c r="D1" s="42"/>
      <c r="E1" s="42"/>
      <c r="F1" s="415" t="s">
        <v>463</v>
      </c>
      <c r="G1" s="415"/>
    </row>
    <row r="2" spans="1:7" ht="18" customHeight="1">
      <c r="A2" s="42"/>
      <c r="B2" s="42"/>
      <c r="C2" s="42"/>
      <c r="D2" s="42"/>
      <c r="E2" s="42"/>
      <c r="F2" s="74"/>
      <c r="G2" s="74"/>
    </row>
    <row r="3" spans="1:7" ht="40.5" customHeight="1">
      <c r="A3" s="420" t="s">
        <v>100</v>
      </c>
      <c r="B3" s="420"/>
      <c r="C3" s="420"/>
      <c r="D3" s="420"/>
      <c r="E3" s="420"/>
      <c r="F3" s="420"/>
      <c r="G3" s="420"/>
    </row>
    <row r="4" spans="1:7" ht="24" customHeight="1">
      <c r="A4" s="42"/>
      <c r="B4" s="42"/>
      <c r="C4" s="42"/>
      <c r="D4" s="42"/>
      <c r="E4" s="42"/>
      <c r="F4" s="42"/>
      <c r="G4" s="95" t="s">
        <v>110</v>
      </c>
    </row>
    <row r="5" spans="1:7" s="7" customFormat="1" ht="90.75" customHeight="1">
      <c r="A5" s="421" t="s">
        <v>20</v>
      </c>
      <c r="B5" s="422"/>
      <c r="C5" s="423"/>
      <c r="D5" s="424" t="s">
        <v>3</v>
      </c>
      <c r="E5" s="424"/>
      <c r="F5" s="424" t="s">
        <v>24</v>
      </c>
      <c r="G5" s="223" t="s">
        <v>99</v>
      </c>
    </row>
    <row r="6" spans="1:7" s="7" customFormat="1" ht="26.25" customHeight="1">
      <c r="A6" s="32" t="s">
        <v>21</v>
      </c>
      <c r="B6" s="32" t="s">
        <v>22</v>
      </c>
      <c r="C6" s="32" t="s">
        <v>23</v>
      </c>
      <c r="D6" s="33" t="s">
        <v>6</v>
      </c>
      <c r="E6" s="33" t="s">
        <v>7</v>
      </c>
      <c r="F6" s="424"/>
      <c r="G6" s="31" t="s">
        <v>2</v>
      </c>
    </row>
    <row r="7" spans="1:7" s="7" customFormat="1" ht="22.5" customHeight="1">
      <c r="A7" s="75"/>
      <c r="B7" s="52"/>
      <c r="C7" s="44"/>
      <c r="D7" s="52"/>
      <c r="E7" s="52"/>
      <c r="F7" s="38" t="s">
        <v>32</v>
      </c>
      <c r="G7" s="76">
        <f>+G8+G331</f>
        <v>6384499.4000000004</v>
      </c>
    </row>
    <row r="8" spans="1:7" s="8" customFormat="1" ht="25.5" customHeight="1">
      <c r="A8" s="442" t="s">
        <v>35</v>
      </c>
      <c r="B8" s="77"/>
      <c r="C8" s="77"/>
      <c r="D8" s="52"/>
      <c r="E8" s="52"/>
      <c r="F8" s="28" t="s">
        <v>36</v>
      </c>
      <c r="G8" s="78">
        <f>+G10+G77+G316</f>
        <v>6413626.3000000007</v>
      </c>
    </row>
    <row r="9" spans="1:7" s="8" customFormat="1" ht="20.25" customHeight="1">
      <c r="A9" s="443"/>
      <c r="B9" s="77"/>
      <c r="C9" s="77"/>
      <c r="D9" s="52"/>
      <c r="E9" s="52"/>
      <c r="F9" s="39" t="s">
        <v>9</v>
      </c>
      <c r="G9" s="79"/>
    </row>
    <row r="10" spans="1:7" s="8" customFormat="1" ht="36.75" customHeight="1">
      <c r="A10" s="443"/>
      <c r="B10" s="416" t="s">
        <v>31</v>
      </c>
      <c r="C10" s="77"/>
      <c r="D10" s="69"/>
      <c r="E10" s="80"/>
      <c r="F10" s="28" t="s">
        <v>39</v>
      </c>
      <c r="G10" s="78">
        <f>G12</f>
        <v>1808376.2</v>
      </c>
    </row>
    <row r="11" spans="1:7" s="8" customFormat="1" ht="19.5" customHeight="1">
      <c r="A11" s="443"/>
      <c r="B11" s="417"/>
      <c r="C11" s="77"/>
      <c r="D11" s="69"/>
      <c r="E11" s="80"/>
      <c r="F11" s="25" t="s">
        <v>9</v>
      </c>
      <c r="G11" s="51"/>
    </row>
    <row r="12" spans="1:7" s="8" customFormat="1" ht="34.5">
      <c r="A12" s="443"/>
      <c r="B12" s="417"/>
      <c r="C12" s="416" t="s">
        <v>31</v>
      </c>
      <c r="D12" s="69"/>
      <c r="E12" s="80"/>
      <c r="F12" s="40" t="s">
        <v>40</v>
      </c>
      <c r="G12" s="81">
        <f>G14</f>
        <v>1808376.2</v>
      </c>
    </row>
    <row r="13" spans="1:7" s="8" customFormat="1" ht="17.25">
      <c r="A13" s="443"/>
      <c r="B13" s="417"/>
      <c r="C13" s="417"/>
      <c r="D13" s="82"/>
      <c r="E13" s="83"/>
      <c r="F13" s="25" t="s">
        <v>9</v>
      </c>
      <c r="G13" s="51"/>
    </row>
    <row r="14" spans="1:7" s="8" customFormat="1" ht="20.25" customHeight="1">
      <c r="A14" s="443"/>
      <c r="B14" s="417"/>
      <c r="C14" s="417"/>
      <c r="D14" s="69"/>
      <c r="E14" s="80"/>
      <c r="F14" s="28" t="s">
        <v>34</v>
      </c>
      <c r="G14" s="78">
        <f>+G16+G26+G37+G57</f>
        <v>1808376.2</v>
      </c>
    </row>
    <row r="15" spans="1:7" s="8" customFormat="1" ht="17.25">
      <c r="A15" s="443"/>
      <c r="B15" s="417"/>
      <c r="C15" s="417"/>
      <c r="D15" s="69"/>
      <c r="E15" s="80"/>
      <c r="F15" s="25" t="s">
        <v>9</v>
      </c>
      <c r="G15" s="84"/>
    </row>
    <row r="16" spans="1:7" s="8" customFormat="1" ht="42" customHeight="1">
      <c r="A16" s="443"/>
      <c r="B16" s="417"/>
      <c r="C16" s="417"/>
      <c r="D16" s="432">
        <v>1058</v>
      </c>
      <c r="E16" s="434"/>
      <c r="F16" s="29" t="s">
        <v>281</v>
      </c>
      <c r="G16" s="78">
        <f>+G18</f>
        <v>-21000</v>
      </c>
    </row>
    <row r="17" spans="1:7" s="8" customFormat="1" ht="21.75" customHeight="1">
      <c r="A17" s="443"/>
      <c r="B17" s="417"/>
      <c r="C17" s="417"/>
      <c r="D17" s="433"/>
      <c r="E17" s="419"/>
      <c r="F17" s="41" t="s">
        <v>33</v>
      </c>
      <c r="G17" s="85"/>
    </row>
    <row r="18" spans="1:7" ht="39" customHeight="1">
      <c r="A18" s="443"/>
      <c r="B18" s="417"/>
      <c r="C18" s="417"/>
      <c r="D18" s="433"/>
      <c r="E18" s="435">
        <v>11002</v>
      </c>
      <c r="F18" s="229" t="s">
        <v>433</v>
      </c>
      <c r="G18" s="86">
        <f>G20</f>
        <v>-21000</v>
      </c>
    </row>
    <row r="19" spans="1:7" ht="22.5" customHeight="1">
      <c r="A19" s="443"/>
      <c r="B19" s="417"/>
      <c r="C19" s="417"/>
      <c r="D19" s="433"/>
      <c r="E19" s="435"/>
      <c r="F19" s="25" t="s">
        <v>10</v>
      </c>
      <c r="G19" s="87"/>
    </row>
    <row r="20" spans="1:7" ht="21.75" customHeight="1">
      <c r="A20" s="443"/>
      <c r="B20" s="417"/>
      <c r="C20" s="417"/>
      <c r="D20" s="433"/>
      <c r="E20" s="435"/>
      <c r="F20" s="62" t="s">
        <v>34</v>
      </c>
      <c r="G20" s="88">
        <f>G22</f>
        <v>-21000</v>
      </c>
    </row>
    <row r="21" spans="1:7" ht="38.25" customHeight="1">
      <c r="A21" s="443"/>
      <c r="B21" s="417"/>
      <c r="C21" s="417"/>
      <c r="D21" s="433"/>
      <c r="E21" s="435"/>
      <c r="F21" s="25" t="s">
        <v>11</v>
      </c>
      <c r="G21" s="51"/>
    </row>
    <row r="22" spans="1:7" ht="22.5" customHeight="1">
      <c r="A22" s="443"/>
      <c r="B22" s="417"/>
      <c r="C22" s="417"/>
      <c r="D22" s="433"/>
      <c r="E22" s="435"/>
      <c r="F22" s="25" t="s">
        <v>12</v>
      </c>
      <c r="G22" s="51">
        <f t="shared" ref="G22:G24" si="0">G23</f>
        <v>-21000</v>
      </c>
    </row>
    <row r="23" spans="1:7" ht="23.25" customHeight="1">
      <c r="A23" s="443"/>
      <c r="B23" s="417"/>
      <c r="C23" s="417"/>
      <c r="D23" s="433"/>
      <c r="E23" s="435"/>
      <c r="F23" s="25" t="s">
        <v>13</v>
      </c>
      <c r="G23" s="51">
        <f t="shared" si="0"/>
        <v>-21000</v>
      </c>
    </row>
    <row r="24" spans="1:7" ht="21" customHeight="1">
      <c r="A24" s="443"/>
      <c r="B24" s="417"/>
      <c r="C24" s="417"/>
      <c r="D24" s="433"/>
      <c r="E24" s="435"/>
      <c r="F24" s="25" t="s">
        <v>174</v>
      </c>
      <c r="G24" s="51">
        <f t="shared" si="0"/>
        <v>-21000</v>
      </c>
    </row>
    <row r="25" spans="1:7" ht="22.5" customHeight="1">
      <c r="A25" s="443"/>
      <c r="B25" s="417"/>
      <c r="C25" s="417"/>
      <c r="D25" s="433"/>
      <c r="E25" s="435"/>
      <c r="F25" s="25" t="s">
        <v>175</v>
      </c>
      <c r="G25" s="51">
        <v>-21000</v>
      </c>
    </row>
    <row r="26" spans="1:7" s="8" customFormat="1" ht="27.75" customHeight="1">
      <c r="A26" s="443"/>
      <c r="B26" s="417"/>
      <c r="C26" s="417"/>
      <c r="D26" s="432">
        <v>1104</v>
      </c>
      <c r="E26" s="434"/>
      <c r="F26" s="29" t="s">
        <v>274</v>
      </c>
      <c r="G26" s="78">
        <f>+G28</f>
        <v>-78120</v>
      </c>
    </row>
    <row r="27" spans="1:7" s="8" customFormat="1" ht="21.75" customHeight="1">
      <c r="A27" s="443"/>
      <c r="B27" s="417"/>
      <c r="C27" s="417"/>
      <c r="D27" s="433"/>
      <c r="E27" s="419"/>
      <c r="F27" s="41" t="s">
        <v>33</v>
      </c>
      <c r="G27" s="85"/>
    </row>
    <row r="28" spans="1:7" ht="35.25" customHeight="1">
      <c r="A28" s="443"/>
      <c r="B28" s="417"/>
      <c r="C28" s="417"/>
      <c r="D28" s="433"/>
      <c r="E28" s="435">
        <v>11001</v>
      </c>
      <c r="F28" s="229" t="s">
        <v>434</v>
      </c>
      <c r="G28" s="86">
        <f>G30</f>
        <v>-78120</v>
      </c>
    </row>
    <row r="29" spans="1:7" ht="22.5" customHeight="1">
      <c r="A29" s="443"/>
      <c r="B29" s="417"/>
      <c r="C29" s="417"/>
      <c r="D29" s="433"/>
      <c r="E29" s="435"/>
      <c r="F29" s="25" t="s">
        <v>10</v>
      </c>
      <c r="G29" s="87"/>
    </row>
    <row r="30" spans="1:7" ht="21.75" customHeight="1">
      <c r="A30" s="443"/>
      <c r="B30" s="417"/>
      <c r="C30" s="417"/>
      <c r="D30" s="433"/>
      <c r="E30" s="435"/>
      <c r="F30" s="62" t="s">
        <v>34</v>
      </c>
      <c r="G30" s="88">
        <f>G32</f>
        <v>-78120</v>
      </c>
    </row>
    <row r="31" spans="1:7" ht="38.25" customHeight="1">
      <c r="A31" s="443"/>
      <c r="B31" s="417"/>
      <c r="C31" s="417"/>
      <c r="D31" s="433"/>
      <c r="E31" s="435"/>
      <c r="F31" s="25" t="s">
        <v>11</v>
      </c>
      <c r="G31" s="51"/>
    </row>
    <row r="32" spans="1:7" ht="22.5" customHeight="1">
      <c r="A32" s="443"/>
      <c r="B32" s="417"/>
      <c r="C32" s="417"/>
      <c r="D32" s="433"/>
      <c r="E32" s="435"/>
      <c r="F32" s="25" t="s">
        <v>12</v>
      </c>
      <c r="G32" s="51">
        <f t="shared" ref="G32:G33" si="1">G33</f>
        <v>-78120</v>
      </c>
    </row>
    <row r="33" spans="1:7" ht="23.25" customHeight="1">
      <c r="A33" s="443"/>
      <c r="B33" s="417"/>
      <c r="C33" s="417"/>
      <c r="D33" s="433"/>
      <c r="E33" s="435"/>
      <c r="F33" s="25" t="s">
        <v>13</v>
      </c>
      <c r="G33" s="51">
        <f t="shared" si="1"/>
        <v>-78120</v>
      </c>
    </row>
    <row r="34" spans="1:7" ht="21" customHeight="1">
      <c r="A34" s="443"/>
      <c r="B34" s="417"/>
      <c r="C34" s="417"/>
      <c r="D34" s="433"/>
      <c r="E34" s="435"/>
      <c r="F34" s="25" t="s">
        <v>113</v>
      </c>
      <c r="G34" s="51">
        <f>+G35</f>
        <v>-78120</v>
      </c>
    </row>
    <row r="35" spans="1:7" ht="37.5" customHeight="1">
      <c r="A35" s="443"/>
      <c r="B35" s="417"/>
      <c r="C35" s="417"/>
      <c r="D35" s="433"/>
      <c r="E35" s="435"/>
      <c r="F35" s="25" t="s">
        <v>114</v>
      </c>
      <c r="G35" s="51">
        <f>+G36</f>
        <v>-78120</v>
      </c>
    </row>
    <row r="36" spans="1:7" ht="23.25" customHeight="1">
      <c r="A36" s="443"/>
      <c r="B36" s="417"/>
      <c r="C36" s="417"/>
      <c r="D36" s="433"/>
      <c r="E36" s="435"/>
      <c r="F36" s="25" t="s">
        <v>115</v>
      </c>
      <c r="G36" s="51">
        <v>-78120</v>
      </c>
    </row>
    <row r="37" spans="1:7" s="8" customFormat="1" ht="27.75" customHeight="1">
      <c r="A37" s="443"/>
      <c r="B37" s="417"/>
      <c r="C37" s="417"/>
      <c r="D37" s="432">
        <v>1165</v>
      </c>
      <c r="E37" s="434"/>
      <c r="F37" s="29" t="s">
        <v>360</v>
      </c>
      <c r="G37" s="78">
        <f>+G39+G48</f>
        <v>-195922.8</v>
      </c>
    </row>
    <row r="38" spans="1:7" s="8" customFormat="1" ht="21.75" customHeight="1">
      <c r="A38" s="443"/>
      <c r="B38" s="417"/>
      <c r="C38" s="417"/>
      <c r="D38" s="433"/>
      <c r="E38" s="419"/>
      <c r="F38" s="41" t="s">
        <v>9</v>
      </c>
      <c r="G38" s="85"/>
    </row>
    <row r="39" spans="1:7" ht="57" customHeight="1">
      <c r="A39" s="443"/>
      <c r="B39" s="417"/>
      <c r="C39" s="417"/>
      <c r="D39" s="433"/>
      <c r="E39" s="435">
        <v>11004</v>
      </c>
      <c r="F39" s="265" t="s">
        <v>476</v>
      </c>
      <c r="G39" s="86">
        <f>G41</f>
        <v>-139494.79999999999</v>
      </c>
    </row>
    <row r="40" spans="1:7" ht="22.5" customHeight="1">
      <c r="A40" s="443"/>
      <c r="B40" s="417"/>
      <c r="C40" s="417"/>
      <c r="D40" s="433"/>
      <c r="E40" s="435"/>
      <c r="F40" s="25" t="s">
        <v>10</v>
      </c>
      <c r="G40" s="87"/>
    </row>
    <row r="41" spans="1:7" ht="21.75" customHeight="1">
      <c r="A41" s="443"/>
      <c r="B41" s="417"/>
      <c r="C41" s="417"/>
      <c r="D41" s="433"/>
      <c r="E41" s="435"/>
      <c r="F41" s="62" t="s">
        <v>34</v>
      </c>
      <c r="G41" s="88">
        <f>G43</f>
        <v>-139494.79999999999</v>
      </c>
    </row>
    <row r="42" spans="1:7" ht="38.25" customHeight="1">
      <c r="A42" s="443"/>
      <c r="B42" s="417"/>
      <c r="C42" s="417"/>
      <c r="D42" s="433"/>
      <c r="E42" s="435"/>
      <c r="F42" s="25" t="s">
        <v>11</v>
      </c>
      <c r="G42" s="51"/>
    </row>
    <row r="43" spans="1:7" ht="22.5" customHeight="1">
      <c r="A43" s="443"/>
      <c r="B43" s="417"/>
      <c r="C43" s="417"/>
      <c r="D43" s="433"/>
      <c r="E43" s="435"/>
      <c r="F43" s="25" t="s">
        <v>12</v>
      </c>
      <c r="G43" s="51">
        <f t="shared" ref="G43:G44" si="2">G44</f>
        <v>-139494.79999999999</v>
      </c>
    </row>
    <row r="44" spans="1:7" ht="23.25" customHeight="1">
      <c r="A44" s="443"/>
      <c r="B44" s="417"/>
      <c r="C44" s="417"/>
      <c r="D44" s="433"/>
      <c r="E44" s="435"/>
      <c r="F44" s="25" t="s">
        <v>13</v>
      </c>
      <c r="G44" s="51">
        <f t="shared" si="2"/>
        <v>-139494.79999999999</v>
      </c>
    </row>
    <row r="45" spans="1:7" ht="24" customHeight="1">
      <c r="A45" s="443"/>
      <c r="B45" s="417"/>
      <c r="C45" s="417"/>
      <c r="D45" s="433"/>
      <c r="E45" s="435"/>
      <c r="F45" s="25" t="s">
        <v>113</v>
      </c>
      <c r="G45" s="51">
        <f>+G46</f>
        <v>-139494.79999999999</v>
      </c>
    </row>
    <row r="46" spans="1:7" ht="38.25" customHeight="1">
      <c r="A46" s="443"/>
      <c r="B46" s="417"/>
      <c r="C46" s="417"/>
      <c r="D46" s="433"/>
      <c r="E46" s="435"/>
      <c r="F46" s="25" t="s">
        <v>114</v>
      </c>
      <c r="G46" s="51">
        <f>+G47</f>
        <v>-139494.79999999999</v>
      </c>
    </row>
    <row r="47" spans="1:7" ht="23.25" customHeight="1">
      <c r="A47" s="443"/>
      <c r="B47" s="417"/>
      <c r="C47" s="417"/>
      <c r="D47" s="433"/>
      <c r="E47" s="435"/>
      <c r="F47" s="25" t="s">
        <v>115</v>
      </c>
      <c r="G47" s="262">
        <v>-139494.79999999999</v>
      </c>
    </row>
    <row r="48" spans="1:7" ht="38.25" customHeight="1">
      <c r="A48" s="443"/>
      <c r="B48" s="417"/>
      <c r="C48" s="417"/>
      <c r="D48" s="433"/>
      <c r="E48" s="435">
        <v>11005</v>
      </c>
      <c r="F48" s="259" t="s">
        <v>363</v>
      </c>
      <c r="G48" s="86">
        <f>G50</f>
        <v>-56428</v>
      </c>
    </row>
    <row r="49" spans="1:7" ht="22.5" customHeight="1">
      <c r="A49" s="443"/>
      <c r="B49" s="417"/>
      <c r="C49" s="417"/>
      <c r="D49" s="433"/>
      <c r="E49" s="435"/>
      <c r="F49" s="25" t="s">
        <v>10</v>
      </c>
      <c r="G49" s="87"/>
    </row>
    <row r="50" spans="1:7" ht="21.75" customHeight="1">
      <c r="A50" s="443"/>
      <c r="B50" s="417"/>
      <c r="C50" s="417"/>
      <c r="D50" s="433"/>
      <c r="E50" s="435"/>
      <c r="F50" s="62" t="s">
        <v>34</v>
      </c>
      <c r="G50" s="88">
        <f>G52</f>
        <v>-56428</v>
      </c>
    </row>
    <row r="51" spans="1:7" ht="38.25" customHeight="1">
      <c r="A51" s="443"/>
      <c r="B51" s="417"/>
      <c r="C51" s="417"/>
      <c r="D51" s="433"/>
      <c r="E51" s="435"/>
      <c r="F51" s="25" t="s">
        <v>11</v>
      </c>
      <c r="G51" s="51"/>
    </row>
    <row r="52" spans="1:7" ht="22.5" customHeight="1">
      <c r="A52" s="443"/>
      <c r="B52" s="417"/>
      <c r="C52" s="417"/>
      <c r="D52" s="433"/>
      <c r="E52" s="435"/>
      <c r="F52" s="25" t="s">
        <v>12</v>
      </c>
      <c r="G52" s="51">
        <f t="shared" ref="G52:G53" si="3">G53</f>
        <v>-56428</v>
      </c>
    </row>
    <row r="53" spans="1:7" ht="23.25" customHeight="1">
      <c r="A53" s="443"/>
      <c r="B53" s="417"/>
      <c r="C53" s="417"/>
      <c r="D53" s="433"/>
      <c r="E53" s="435"/>
      <c r="F53" s="25" t="s">
        <v>13</v>
      </c>
      <c r="G53" s="51">
        <f t="shared" si="3"/>
        <v>-56428</v>
      </c>
    </row>
    <row r="54" spans="1:7" ht="24" customHeight="1">
      <c r="A54" s="443"/>
      <c r="B54" s="417"/>
      <c r="C54" s="417"/>
      <c r="D54" s="433"/>
      <c r="E54" s="435"/>
      <c r="F54" s="25" t="s">
        <v>364</v>
      </c>
      <c r="G54" s="51">
        <f>+G55</f>
        <v>-56428</v>
      </c>
    </row>
    <row r="55" spans="1:7" ht="23.25" customHeight="1">
      <c r="A55" s="443"/>
      <c r="B55" s="417"/>
      <c r="C55" s="417"/>
      <c r="D55" s="433"/>
      <c r="E55" s="435"/>
      <c r="F55" s="25" t="s">
        <v>365</v>
      </c>
      <c r="G55" s="51">
        <f>+G56</f>
        <v>-56428</v>
      </c>
    </row>
    <row r="56" spans="1:7" ht="23.25" customHeight="1">
      <c r="A56" s="443"/>
      <c r="B56" s="417"/>
      <c r="C56" s="417"/>
      <c r="D56" s="433"/>
      <c r="E56" s="435"/>
      <c r="F56" s="25" t="s">
        <v>366</v>
      </c>
      <c r="G56" s="262">
        <v>-56428</v>
      </c>
    </row>
    <row r="57" spans="1:7" s="8" customFormat="1" ht="45" customHeight="1">
      <c r="A57" s="443"/>
      <c r="B57" s="417"/>
      <c r="C57" s="417"/>
      <c r="D57" s="432">
        <v>1224</v>
      </c>
      <c r="E57" s="434"/>
      <c r="F57" s="28" t="s">
        <v>44</v>
      </c>
      <c r="G57" s="78">
        <f>+G59+G68</f>
        <v>2103419</v>
      </c>
    </row>
    <row r="58" spans="1:7" s="8" customFormat="1" ht="21.75" customHeight="1">
      <c r="A58" s="443"/>
      <c r="B58" s="417"/>
      <c r="C58" s="417"/>
      <c r="D58" s="433"/>
      <c r="E58" s="419"/>
      <c r="F58" s="41" t="s">
        <v>33</v>
      </c>
      <c r="G58" s="85"/>
    </row>
    <row r="59" spans="1:7" ht="53.25" customHeight="1">
      <c r="A59" s="443"/>
      <c r="B59" s="417"/>
      <c r="C59" s="417"/>
      <c r="D59" s="433"/>
      <c r="E59" s="426">
        <v>12001</v>
      </c>
      <c r="F59" s="26" t="s">
        <v>79</v>
      </c>
      <c r="G59" s="86">
        <f>G61</f>
        <v>2141419</v>
      </c>
    </row>
    <row r="60" spans="1:7" ht="22.5" customHeight="1">
      <c r="A60" s="443"/>
      <c r="B60" s="417"/>
      <c r="C60" s="417"/>
      <c r="D60" s="433"/>
      <c r="E60" s="427"/>
      <c r="F60" s="25" t="s">
        <v>10</v>
      </c>
      <c r="G60" s="87"/>
    </row>
    <row r="61" spans="1:7" ht="21.75" customHeight="1">
      <c r="A61" s="443"/>
      <c r="B61" s="417"/>
      <c r="C61" s="417"/>
      <c r="D61" s="433"/>
      <c r="E61" s="427"/>
      <c r="F61" s="62" t="s">
        <v>34</v>
      </c>
      <c r="G61" s="88">
        <f>G63</f>
        <v>2141419</v>
      </c>
    </row>
    <row r="62" spans="1:7" ht="38.25" customHeight="1">
      <c r="A62" s="443"/>
      <c r="B62" s="417"/>
      <c r="C62" s="417"/>
      <c r="D62" s="433"/>
      <c r="E62" s="427"/>
      <c r="F62" s="25" t="s">
        <v>11</v>
      </c>
      <c r="G62" s="51"/>
    </row>
    <row r="63" spans="1:7" ht="22.5" customHeight="1">
      <c r="A63" s="443"/>
      <c r="B63" s="417"/>
      <c r="C63" s="417"/>
      <c r="D63" s="433"/>
      <c r="E63" s="427"/>
      <c r="F63" s="25" t="s">
        <v>12</v>
      </c>
      <c r="G63" s="51">
        <f t="shared" ref="G63:G66" si="4">G64</f>
        <v>2141419</v>
      </c>
    </row>
    <row r="64" spans="1:7" ht="23.25" customHeight="1">
      <c r="A64" s="443"/>
      <c r="B64" s="417"/>
      <c r="C64" s="417"/>
      <c r="D64" s="433"/>
      <c r="E64" s="427"/>
      <c r="F64" s="25" t="s">
        <v>13</v>
      </c>
      <c r="G64" s="51">
        <f t="shared" si="4"/>
        <v>2141419</v>
      </c>
    </row>
    <row r="65" spans="1:7" ht="21" customHeight="1">
      <c r="A65" s="443"/>
      <c r="B65" s="417"/>
      <c r="C65" s="417"/>
      <c r="D65" s="433"/>
      <c r="E65" s="427"/>
      <c r="F65" s="25" t="s">
        <v>60</v>
      </c>
      <c r="G65" s="51">
        <f t="shared" si="4"/>
        <v>2141419</v>
      </c>
    </row>
    <row r="66" spans="1:7" ht="22.5" customHeight="1">
      <c r="A66" s="443"/>
      <c r="B66" s="417"/>
      <c r="C66" s="417"/>
      <c r="D66" s="433"/>
      <c r="E66" s="427"/>
      <c r="F66" s="25" t="s">
        <v>61</v>
      </c>
      <c r="G66" s="51">
        <f t="shared" si="4"/>
        <v>2141419</v>
      </c>
    </row>
    <row r="67" spans="1:7" ht="36" customHeight="1">
      <c r="A67" s="443"/>
      <c r="B67" s="417"/>
      <c r="C67" s="417"/>
      <c r="D67" s="433"/>
      <c r="E67" s="428"/>
      <c r="F67" s="25" t="s">
        <v>62</v>
      </c>
      <c r="G67" s="51">
        <v>2141419</v>
      </c>
    </row>
    <row r="68" spans="1:7" s="238" customFormat="1" ht="36" customHeight="1">
      <c r="A68" s="443"/>
      <c r="B68" s="417"/>
      <c r="C68" s="417"/>
      <c r="D68" s="433"/>
      <c r="E68" s="426">
        <v>12003</v>
      </c>
      <c r="F68" s="326" t="s">
        <v>478</v>
      </c>
      <c r="G68" s="334">
        <f>+G70</f>
        <v>-38000</v>
      </c>
    </row>
    <row r="69" spans="1:7" s="238" customFormat="1" ht="20.25" customHeight="1">
      <c r="A69" s="443"/>
      <c r="B69" s="417"/>
      <c r="C69" s="417"/>
      <c r="D69" s="433"/>
      <c r="E69" s="427"/>
      <c r="F69" s="25" t="s">
        <v>10</v>
      </c>
      <c r="G69" s="334"/>
    </row>
    <row r="70" spans="1:7" s="238" customFormat="1" ht="19.5" customHeight="1">
      <c r="A70" s="443"/>
      <c r="B70" s="417"/>
      <c r="C70" s="417"/>
      <c r="D70" s="433"/>
      <c r="E70" s="427"/>
      <c r="F70" s="325" t="s">
        <v>34</v>
      </c>
      <c r="G70" s="334">
        <f>+G72</f>
        <v>-38000</v>
      </c>
    </row>
    <row r="71" spans="1:7" s="238" customFormat="1" ht="35.25" customHeight="1">
      <c r="A71" s="443"/>
      <c r="B71" s="417"/>
      <c r="C71" s="417"/>
      <c r="D71" s="433"/>
      <c r="E71" s="427"/>
      <c r="F71" s="25" t="s">
        <v>11</v>
      </c>
      <c r="G71" s="334"/>
    </row>
    <row r="72" spans="1:7" s="238" customFormat="1" ht="16.5" customHeight="1">
      <c r="A72" s="443"/>
      <c r="B72" s="417"/>
      <c r="C72" s="417"/>
      <c r="D72" s="433"/>
      <c r="E72" s="427"/>
      <c r="F72" s="25" t="s">
        <v>12</v>
      </c>
      <c r="G72" s="334">
        <f>+G73</f>
        <v>-38000</v>
      </c>
    </row>
    <row r="73" spans="1:7" s="238" customFormat="1" ht="21.75" customHeight="1">
      <c r="A73" s="443"/>
      <c r="B73" s="417"/>
      <c r="C73" s="417"/>
      <c r="D73" s="433"/>
      <c r="E73" s="427"/>
      <c r="F73" s="25" t="s">
        <v>13</v>
      </c>
      <c r="G73" s="334">
        <f>+G74</f>
        <v>-38000</v>
      </c>
    </row>
    <row r="74" spans="1:7" s="238" customFormat="1" ht="18.75" customHeight="1">
      <c r="A74" s="443"/>
      <c r="B74" s="417"/>
      <c r="C74" s="417"/>
      <c r="D74" s="433"/>
      <c r="E74" s="427"/>
      <c r="F74" s="25" t="s">
        <v>481</v>
      </c>
      <c r="G74" s="334">
        <f>+G75</f>
        <v>-38000</v>
      </c>
    </row>
    <row r="75" spans="1:7" s="238" customFormat="1" ht="23.25" customHeight="1">
      <c r="A75" s="443"/>
      <c r="B75" s="417"/>
      <c r="C75" s="417"/>
      <c r="D75" s="433"/>
      <c r="E75" s="427"/>
      <c r="F75" s="25" t="s">
        <v>61</v>
      </c>
      <c r="G75" s="334">
        <f>+G76</f>
        <v>-38000</v>
      </c>
    </row>
    <row r="76" spans="1:7" s="238" customFormat="1" ht="40.5" customHeight="1">
      <c r="A76" s="443"/>
      <c r="B76" s="448"/>
      <c r="C76" s="448"/>
      <c r="D76" s="440"/>
      <c r="E76" s="428"/>
      <c r="F76" s="25" t="s">
        <v>482</v>
      </c>
      <c r="G76" s="334">
        <v>-38000</v>
      </c>
    </row>
    <row r="77" spans="1:7" s="21" customFormat="1" ht="34.5">
      <c r="A77" s="443"/>
      <c r="B77" s="416" t="s">
        <v>57</v>
      </c>
      <c r="C77" s="425"/>
      <c r="D77" s="429"/>
      <c r="E77" s="447"/>
      <c r="F77" s="27" t="s">
        <v>58</v>
      </c>
      <c r="G77" s="96">
        <f>+G79</f>
        <v>4705250.1000000006</v>
      </c>
    </row>
    <row r="78" spans="1:7" s="21" customFormat="1" ht="19.5" customHeight="1">
      <c r="A78" s="443"/>
      <c r="B78" s="417"/>
      <c r="C78" s="425"/>
      <c r="D78" s="430"/>
      <c r="E78" s="447"/>
      <c r="F78" s="25" t="s">
        <v>9</v>
      </c>
      <c r="G78" s="51"/>
    </row>
    <row r="79" spans="1:7" s="21" customFormat="1" ht="18.75" customHeight="1">
      <c r="A79" s="443"/>
      <c r="B79" s="417"/>
      <c r="C79" s="416" t="s">
        <v>31</v>
      </c>
      <c r="D79" s="430"/>
      <c r="E79" s="447"/>
      <c r="F79" s="27" t="s">
        <v>59</v>
      </c>
      <c r="G79" s="96">
        <f>+G81</f>
        <v>4705250.1000000006</v>
      </c>
    </row>
    <row r="80" spans="1:7" s="21" customFormat="1" ht="17.25" customHeight="1">
      <c r="A80" s="443"/>
      <c r="B80" s="417"/>
      <c r="C80" s="417"/>
      <c r="D80" s="430"/>
      <c r="E80" s="447"/>
      <c r="F80" s="25" t="s">
        <v>9</v>
      </c>
      <c r="G80" s="51"/>
    </row>
    <row r="81" spans="1:7" s="21" customFormat="1" ht="17.25" customHeight="1">
      <c r="A81" s="443"/>
      <c r="B81" s="417"/>
      <c r="C81" s="417"/>
      <c r="D81" s="430"/>
      <c r="E81" s="447"/>
      <c r="F81" s="28" t="s">
        <v>34</v>
      </c>
      <c r="G81" s="96">
        <f>+G83+G112+G125+G172+G192+G305</f>
        <v>4705250.1000000006</v>
      </c>
    </row>
    <row r="82" spans="1:7" s="21" customFormat="1" ht="17.25" customHeight="1">
      <c r="A82" s="443"/>
      <c r="B82" s="417"/>
      <c r="C82" s="417"/>
      <c r="D82" s="431"/>
      <c r="E82" s="447"/>
      <c r="F82" s="25" t="s">
        <v>9</v>
      </c>
      <c r="G82" s="51"/>
    </row>
    <row r="83" spans="1:7" s="21" customFormat="1" ht="21.75" customHeight="1">
      <c r="A83" s="443"/>
      <c r="B83" s="417"/>
      <c r="C83" s="417"/>
      <c r="D83" s="432">
        <v>1022</v>
      </c>
      <c r="E83" s="419"/>
      <c r="F83" s="29" t="s">
        <v>51</v>
      </c>
      <c r="G83" s="96">
        <f>+G85+G94+G103</f>
        <v>4283173.7</v>
      </c>
    </row>
    <row r="84" spans="1:7" s="21" customFormat="1" ht="18.75" customHeight="1">
      <c r="A84" s="443"/>
      <c r="B84" s="417"/>
      <c r="C84" s="417"/>
      <c r="D84" s="433"/>
      <c r="E84" s="419"/>
      <c r="F84" s="26" t="s">
        <v>9</v>
      </c>
      <c r="G84" s="51"/>
    </row>
    <row r="85" spans="1:7" s="21" customFormat="1" ht="21.75" customHeight="1">
      <c r="A85" s="443"/>
      <c r="B85" s="417"/>
      <c r="C85" s="417"/>
      <c r="D85" s="433"/>
      <c r="E85" s="418">
        <v>12001</v>
      </c>
      <c r="F85" s="26" t="s">
        <v>54</v>
      </c>
      <c r="G85" s="96">
        <f>+G87</f>
        <v>3556923.9</v>
      </c>
    </row>
    <row r="86" spans="1:7" s="21" customFormat="1" ht="23.25" customHeight="1">
      <c r="A86" s="443"/>
      <c r="B86" s="417"/>
      <c r="C86" s="417"/>
      <c r="D86" s="433"/>
      <c r="E86" s="418"/>
      <c r="F86" s="25" t="s">
        <v>10</v>
      </c>
      <c r="G86" s="51"/>
    </row>
    <row r="87" spans="1:7" s="21" customFormat="1" ht="18.75" customHeight="1">
      <c r="A87" s="443"/>
      <c r="B87" s="417"/>
      <c r="C87" s="417"/>
      <c r="D87" s="433"/>
      <c r="E87" s="418"/>
      <c r="F87" s="73" t="s">
        <v>34</v>
      </c>
      <c r="G87" s="51">
        <f>+G89</f>
        <v>3556923.9</v>
      </c>
    </row>
    <row r="88" spans="1:7" s="21" customFormat="1" ht="37.5" customHeight="1">
      <c r="A88" s="443"/>
      <c r="B88" s="417"/>
      <c r="C88" s="417"/>
      <c r="D88" s="433"/>
      <c r="E88" s="418"/>
      <c r="F88" s="25" t="s">
        <v>11</v>
      </c>
      <c r="G88" s="51"/>
    </row>
    <row r="89" spans="1:7" s="21" customFormat="1" ht="22.5" customHeight="1">
      <c r="A89" s="443"/>
      <c r="B89" s="417"/>
      <c r="C89" s="417"/>
      <c r="D89" s="433"/>
      <c r="E89" s="418"/>
      <c r="F89" s="25" t="s">
        <v>12</v>
      </c>
      <c r="G89" s="51">
        <f t="shared" ref="G89:G92" si="5">+G90</f>
        <v>3556923.9</v>
      </c>
    </row>
    <row r="90" spans="1:7" s="21" customFormat="1" ht="22.5" customHeight="1">
      <c r="A90" s="443"/>
      <c r="B90" s="417"/>
      <c r="C90" s="417"/>
      <c r="D90" s="433"/>
      <c r="E90" s="418"/>
      <c r="F90" s="25" t="s">
        <v>13</v>
      </c>
      <c r="G90" s="51">
        <f t="shared" si="5"/>
        <v>3556923.9</v>
      </c>
    </row>
    <row r="91" spans="1:7" s="21" customFormat="1" ht="20.25" customHeight="1">
      <c r="A91" s="443"/>
      <c r="B91" s="417"/>
      <c r="C91" s="417"/>
      <c r="D91" s="433"/>
      <c r="E91" s="418"/>
      <c r="F91" s="25" t="s">
        <v>60</v>
      </c>
      <c r="G91" s="51">
        <f t="shared" si="5"/>
        <v>3556923.9</v>
      </c>
    </row>
    <row r="92" spans="1:7" s="21" customFormat="1" ht="27" customHeight="1">
      <c r="A92" s="443"/>
      <c r="B92" s="417"/>
      <c r="C92" s="417"/>
      <c r="D92" s="433"/>
      <c r="E92" s="418"/>
      <c r="F92" s="25" t="s">
        <v>61</v>
      </c>
      <c r="G92" s="51">
        <f t="shared" si="5"/>
        <v>3556923.9</v>
      </c>
    </row>
    <row r="93" spans="1:7" s="21" customFormat="1" ht="35.25" customHeight="1">
      <c r="A93" s="443"/>
      <c r="B93" s="417"/>
      <c r="C93" s="417"/>
      <c r="D93" s="433"/>
      <c r="E93" s="418"/>
      <c r="F93" s="25" t="s">
        <v>62</v>
      </c>
      <c r="G93" s="51">
        <v>3556923.9</v>
      </c>
    </row>
    <row r="94" spans="1:7" s="21" customFormat="1" ht="41.25" customHeight="1">
      <c r="A94" s="443"/>
      <c r="B94" s="417"/>
      <c r="C94" s="417"/>
      <c r="D94" s="433"/>
      <c r="E94" s="418">
        <v>12004</v>
      </c>
      <c r="F94" s="25" t="s">
        <v>122</v>
      </c>
      <c r="G94" s="51">
        <f>+G96</f>
        <v>976247.5</v>
      </c>
    </row>
    <row r="95" spans="1:7" s="21" customFormat="1" ht="20.25" customHeight="1">
      <c r="A95" s="443"/>
      <c r="B95" s="417"/>
      <c r="C95" s="417"/>
      <c r="D95" s="433"/>
      <c r="E95" s="418"/>
      <c r="F95" s="25" t="s">
        <v>10</v>
      </c>
      <c r="G95" s="51"/>
    </row>
    <row r="96" spans="1:7" s="21" customFormat="1" ht="24" customHeight="1">
      <c r="A96" s="443"/>
      <c r="B96" s="417"/>
      <c r="C96" s="417"/>
      <c r="D96" s="433"/>
      <c r="E96" s="418"/>
      <c r="F96" s="25" t="s">
        <v>34</v>
      </c>
      <c r="G96" s="51">
        <f>+G98</f>
        <v>976247.5</v>
      </c>
    </row>
    <row r="97" spans="1:7" s="21" customFormat="1" ht="42" customHeight="1">
      <c r="A97" s="443"/>
      <c r="B97" s="417"/>
      <c r="C97" s="417"/>
      <c r="D97" s="433"/>
      <c r="E97" s="418"/>
      <c r="F97" s="25" t="s">
        <v>11</v>
      </c>
      <c r="G97" s="51"/>
    </row>
    <row r="98" spans="1:7" s="21" customFormat="1" ht="18" customHeight="1">
      <c r="A98" s="443"/>
      <c r="B98" s="417"/>
      <c r="C98" s="417"/>
      <c r="D98" s="433"/>
      <c r="E98" s="418"/>
      <c r="F98" s="25" t="s">
        <v>12</v>
      </c>
      <c r="G98" s="51">
        <f t="shared" ref="G98:G101" si="6">+G99</f>
        <v>976247.5</v>
      </c>
    </row>
    <row r="99" spans="1:7" s="21" customFormat="1" ht="19.5" customHeight="1">
      <c r="A99" s="443"/>
      <c r="B99" s="417"/>
      <c r="C99" s="417"/>
      <c r="D99" s="433"/>
      <c r="E99" s="418"/>
      <c r="F99" s="25" t="s">
        <v>13</v>
      </c>
      <c r="G99" s="51">
        <f t="shared" si="6"/>
        <v>976247.5</v>
      </c>
    </row>
    <row r="100" spans="1:7" s="21" customFormat="1" ht="19.5" customHeight="1">
      <c r="A100" s="443"/>
      <c r="B100" s="417"/>
      <c r="C100" s="417"/>
      <c r="D100" s="433"/>
      <c r="E100" s="418"/>
      <c r="F100" s="25" t="s">
        <v>60</v>
      </c>
      <c r="G100" s="51">
        <f t="shared" si="6"/>
        <v>976247.5</v>
      </c>
    </row>
    <row r="101" spans="1:7" s="21" customFormat="1" ht="22.5" customHeight="1">
      <c r="A101" s="443"/>
      <c r="B101" s="417"/>
      <c r="C101" s="417"/>
      <c r="D101" s="433"/>
      <c r="E101" s="418"/>
      <c r="F101" s="25" t="s">
        <v>61</v>
      </c>
      <c r="G101" s="51">
        <f t="shared" si="6"/>
        <v>976247.5</v>
      </c>
    </row>
    <row r="102" spans="1:7" s="21" customFormat="1" ht="39" customHeight="1">
      <c r="A102" s="443"/>
      <c r="B102" s="417"/>
      <c r="C102" s="417"/>
      <c r="D102" s="433"/>
      <c r="E102" s="418"/>
      <c r="F102" s="25" t="s">
        <v>62</v>
      </c>
      <c r="G102" s="51">
        <v>976247.5</v>
      </c>
    </row>
    <row r="103" spans="1:7" s="21" customFormat="1" ht="74.25" customHeight="1">
      <c r="A103" s="443"/>
      <c r="B103" s="417"/>
      <c r="C103" s="417"/>
      <c r="D103" s="433"/>
      <c r="E103" s="418">
        <v>12005</v>
      </c>
      <c r="F103" s="25" t="s">
        <v>163</v>
      </c>
      <c r="G103" s="51">
        <f>+G105</f>
        <v>-249997.7</v>
      </c>
    </row>
    <row r="104" spans="1:7" s="21" customFormat="1" ht="20.25" customHeight="1">
      <c r="A104" s="443"/>
      <c r="B104" s="417"/>
      <c r="C104" s="417"/>
      <c r="D104" s="433"/>
      <c r="E104" s="418"/>
      <c r="F104" s="25" t="s">
        <v>10</v>
      </c>
      <c r="G104" s="51"/>
    </row>
    <row r="105" spans="1:7" s="21" customFormat="1" ht="24" customHeight="1">
      <c r="A105" s="443"/>
      <c r="B105" s="417"/>
      <c r="C105" s="417"/>
      <c r="D105" s="433"/>
      <c r="E105" s="418"/>
      <c r="F105" s="25" t="s">
        <v>34</v>
      </c>
      <c r="G105" s="51">
        <f>+G107</f>
        <v>-249997.7</v>
      </c>
    </row>
    <row r="106" spans="1:7" s="21" customFormat="1" ht="42" customHeight="1">
      <c r="A106" s="443"/>
      <c r="B106" s="417"/>
      <c r="C106" s="417"/>
      <c r="D106" s="433"/>
      <c r="E106" s="418"/>
      <c r="F106" s="25" t="s">
        <v>11</v>
      </c>
      <c r="G106" s="51"/>
    </row>
    <row r="107" spans="1:7" s="21" customFormat="1" ht="18" customHeight="1">
      <c r="A107" s="443"/>
      <c r="B107" s="417"/>
      <c r="C107" s="417"/>
      <c r="D107" s="433"/>
      <c r="E107" s="418"/>
      <c r="F107" s="25" t="s">
        <v>12</v>
      </c>
      <c r="G107" s="51">
        <f t="shared" ref="G107:G110" si="7">+G108</f>
        <v>-249997.7</v>
      </c>
    </row>
    <row r="108" spans="1:7" s="21" customFormat="1" ht="19.5" customHeight="1">
      <c r="A108" s="443"/>
      <c r="B108" s="417"/>
      <c r="C108" s="417"/>
      <c r="D108" s="433"/>
      <c r="E108" s="418"/>
      <c r="F108" s="25" t="s">
        <v>13</v>
      </c>
      <c r="G108" s="51">
        <f t="shared" si="7"/>
        <v>-249997.7</v>
      </c>
    </row>
    <row r="109" spans="1:7" s="21" customFormat="1" ht="19.5" customHeight="1">
      <c r="A109" s="443"/>
      <c r="B109" s="417"/>
      <c r="C109" s="417"/>
      <c r="D109" s="433"/>
      <c r="E109" s="418"/>
      <c r="F109" s="25" t="s">
        <v>60</v>
      </c>
      <c r="G109" s="51">
        <f t="shared" si="7"/>
        <v>-249997.7</v>
      </c>
    </row>
    <row r="110" spans="1:7" s="21" customFormat="1" ht="22.5" customHeight="1">
      <c r="A110" s="443"/>
      <c r="B110" s="417"/>
      <c r="C110" s="417"/>
      <c r="D110" s="433"/>
      <c r="E110" s="418"/>
      <c r="F110" s="25" t="s">
        <v>61</v>
      </c>
      <c r="G110" s="51">
        <f>+G111</f>
        <v>-249997.7</v>
      </c>
    </row>
    <row r="111" spans="1:7" s="21" customFormat="1" ht="39" customHeight="1">
      <c r="A111" s="443"/>
      <c r="B111" s="417"/>
      <c r="C111" s="417"/>
      <c r="D111" s="440"/>
      <c r="E111" s="418"/>
      <c r="F111" s="25" t="s">
        <v>62</v>
      </c>
      <c r="G111" s="51">
        <v>-249997.7</v>
      </c>
    </row>
    <row r="112" spans="1:7" s="21" customFormat="1" ht="21.75" customHeight="1">
      <c r="A112" s="443"/>
      <c r="B112" s="417"/>
      <c r="C112" s="417"/>
      <c r="D112" s="432">
        <v>1059</v>
      </c>
      <c r="E112" s="419"/>
      <c r="F112" s="234" t="s">
        <v>269</v>
      </c>
      <c r="G112" s="96">
        <f>+G114</f>
        <v>-5929.5</v>
      </c>
    </row>
    <row r="113" spans="1:7" s="21" customFormat="1" ht="18.75" customHeight="1">
      <c r="A113" s="443"/>
      <c r="B113" s="417"/>
      <c r="C113" s="417"/>
      <c r="D113" s="433"/>
      <c r="E113" s="419"/>
      <c r="F113" s="229" t="s">
        <v>9</v>
      </c>
      <c r="G113" s="51"/>
    </row>
    <row r="114" spans="1:7" s="21" customFormat="1" ht="21.75" customHeight="1">
      <c r="A114" s="443"/>
      <c r="B114" s="417"/>
      <c r="C114" s="417"/>
      <c r="D114" s="433"/>
      <c r="E114" s="418">
        <v>11002</v>
      </c>
      <c r="F114" s="233" t="s">
        <v>272</v>
      </c>
      <c r="G114" s="51">
        <f>+G116</f>
        <v>-5929.5</v>
      </c>
    </row>
    <row r="115" spans="1:7" s="21" customFormat="1" ht="23.25" customHeight="1">
      <c r="A115" s="443"/>
      <c r="B115" s="417"/>
      <c r="C115" s="417"/>
      <c r="D115" s="433"/>
      <c r="E115" s="418"/>
      <c r="F115" s="25" t="s">
        <v>10</v>
      </c>
      <c r="G115" s="51"/>
    </row>
    <row r="116" spans="1:7" s="21" customFormat="1" ht="18.75" customHeight="1">
      <c r="A116" s="443"/>
      <c r="B116" s="417"/>
      <c r="C116" s="417"/>
      <c r="D116" s="433"/>
      <c r="E116" s="418"/>
      <c r="F116" s="217" t="s">
        <v>34</v>
      </c>
      <c r="G116" s="51">
        <f>+G118</f>
        <v>-5929.5</v>
      </c>
    </row>
    <row r="117" spans="1:7" s="21" customFormat="1" ht="37.5" customHeight="1">
      <c r="A117" s="443"/>
      <c r="B117" s="417"/>
      <c r="C117" s="417"/>
      <c r="D117" s="433"/>
      <c r="E117" s="418"/>
      <c r="F117" s="25" t="s">
        <v>11</v>
      </c>
      <c r="G117" s="51"/>
    </row>
    <row r="118" spans="1:7" s="21" customFormat="1" ht="22.5" customHeight="1">
      <c r="A118" s="443"/>
      <c r="B118" s="417"/>
      <c r="C118" s="417"/>
      <c r="D118" s="433"/>
      <c r="E118" s="418"/>
      <c r="F118" s="25" t="s">
        <v>12</v>
      </c>
      <c r="G118" s="51">
        <f>+G119</f>
        <v>-5929.5</v>
      </c>
    </row>
    <row r="119" spans="1:7" s="21" customFormat="1" ht="22.5" customHeight="1">
      <c r="A119" s="443"/>
      <c r="B119" s="417"/>
      <c r="C119" s="417"/>
      <c r="D119" s="433"/>
      <c r="E119" s="418"/>
      <c r="F119" s="25" t="s">
        <v>13</v>
      </c>
      <c r="G119" s="51">
        <f>+G120</f>
        <v>-5929.5</v>
      </c>
    </row>
    <row r="120" spans="1:7" s="21" customFormat="1" ht="24" customHeight="1">
      <c r="A120" s="443"/>
      <c r="B120" s="417"/>
      <c r="C120" s="417"/>
      <c r="D120" s="433"/>
      <c r="E120" s="418"/>
      <c r="F120" s="25" t="s">
        <v>327</v>
      </c>
      <c r="G120" s="51">
        <f>+G121+G123</f>
        <v>-5929.5</v>
      </c>
    </row>
    <row r="121" spans="1:7" s="21" customFormat="1" ht="22.5" customHeight="1">
      <c r="A121" s="443"/>
      <c r="B121" s="417"/>
      <c r="C121" s="417"/>
      <c r="D121" s="433"/>
      <c r="E121" s="418"/>
      <c r="F121" s="25" t="s">
        <v>315</v>
      </c>
      <c r="G121" s="51">
        <f>+G122</f>
        <v>-1483.5</v>
      </c>
    </row>
    <row r="122" spans="1:7" s="21" customFormat="1" ht="22.5" customHeight="1">
      <c r="A122" s="443"/>
      <c r="B122" s="417"/>
      <c r="C122" s="417"/>
      <c r="D122" s="433"/>
      <c r="E122" s="418"/>
      <c r="F122" s="25" t="s">
        <v>316</v>
      </c>
      <c r="G122" s="51">
        <v>-1483.5</v>
      </c>
    </row>
    <row r="123" spans="1:7" s="21" customFormat="1" ht="22.5" customHeight="1">
      <c r="A123" s="443"/>
      <c r="B123" s="417"/>
      <c r="C123" s="417"/>
      <c r="D123" s="433"/>
      <c r="E123" s="418"/>
      <c r="F123" s="25" t="s">
        <v>180</v>
      </c>
      <c r="G123" s="51">
        <f>+G124</f>
        <v>-4446</v>
      </c>
    </row>
    <row r="124" spans="1:7" s="21" customFormat="1" ht="20.25" customHeight="1">
      <c r="A124" s="443"/>
      <c r="B124" s="417"/>
      <c r="C124" s="417"/>
      <c r="D124" s="433"/>
      <c r="E124" s="418"/>
      <c r="F124" s="25" t="s">
        <v>317</v>
      </c>
      <c r="G124" s="51">
        <v>-4446</v>
      </c>
    </row>
    <row r="125" spans="1:7" s="21" customFormat="1" ht="24.75" customHeight="1">
      <c r="A125" s="443"/>
      <c r="B125" s="417"/>
      <c r="C125" s="417"/>
      <c r="D125" s="444">
        <v>1086</v>
      </c>
      <c r="E125" s="446"/>
      <c r="F125" s="29" t="s">
        <v>154</v>
      </c>
      <c r="G125" s="213">
        <f>+G136+G163+G127+G152</f>
        <v>-390020.8</v>
      </c>
    </row>
    <row r="126" spans="1:7" s="21" customFormat="1" ht="21.75" customHeight="1">
      <c r="A126" s="443"/>
      <c r="B126" s="417"/>
      <c r="C126" s="417"/>
      <c r="D126" s="445"/>
      <c r="E126" s="434"/>
      <c r="F126" s="26" t="s">
        <v>9</v>
      </c>
      <c r="G126" s="214"/>
    </row>
    <row r="127" spans="1:7" s="3" customFormat="1" ht="59.25" customHeight="1">
      <c r="A127" s="443"/>
      <c r="B127" s="417"/>
      <c r="C127" s="417"/>
      <c r="D127" s="445"/>
      <c r="E127" s="441">
        <v>11001</v>
      </c>
      <c r="F127" s="26" t="s">
        <v>161</v>
      </c>
      <c r="G127" s="215">
        <f>+G129</f>
        <v>100000</v>
      </c>
    </row>
    <row r="128" spans="1:7" s="3" customFormat="1" ht="24" customHeight="1">
      <c r="A128" s="443"/>
      <c r="B128" s="417"/>
      <c r="C128" s="417"/>
      <c r="D128" s="445"/>
      <c r="E128" s="441"/>
      <c r="F128" s="26" t="s">
        <v>10</v>
      </c>
      <c r="G128" s="215"/>
    </row>
    <row r="129" spans="1:7" s="3" customFormat="1" ht="21" customHeight="1">
      <c r="A129" s="443"/>
      <c r="B129" s="417"/>
      <c r="C129" s="417"/>
      <c r="D129" s="445"/>
      <c r="E129" s="441"/>
      <c r="F129" s="154" t="s">
        <v>34</v>
      </c>
      <c r="G129" s="215">
        <f>+G131</f>
        <v>100000</v>
      </c>
    </row>
    <row r="130" spans="1:7" s="3" customFormat="1" ht="34.5">
      <c r="A130" s="443"/>
      <c r="B130" s="417"/>
      <c r="C130" s="417"/>
      <c r="D130" s="445"/>
      <c r="E130" s="441"/>
      <c r="F130" s="26" t="s">
        <v>11</v>
      </c>
      <c r="G130" s="215"/>
    </row>
    <row r="131" spans="1:7" s="3" customFormat="1" ht="17.25">
      <c r="A131" s="443"/>
      <c r="B131" s="417"/>
      <c r="C131" s="417"/>
      <c r="D131" s="445"/>
      <c r="E131" s="441"/>
      <c r="F131" s="26" t="s">
        <v>12</v>
      </c>
      <c r="G131" s="215">
        <f>+G132</f>
        <v>100000</v>
      </c>
    </row>
    <row r="132" spans="1:7" s="3" customFormat="1" ht="17.25">
      <c r="A132" s="443"/>
      <c r="B132" s="417"/>
      <c r="C132" s="417"/>
      <c r="D132" s="445"/>
      <c r="E132" s="441"/>
      <c r="F132" s="26" t="s">
        <v>13</v>
      </c>
      <c r="G132" s="215">
        <f>+G133</f>
        <v>100000</v>
      </c>
    </row>
    <row r="133" spans="1:7" s="3" customFormat="1" ht="18.75" customHeight="1">
      <c r="A133" s="443"/>
      <c r="B133" s="417"/>
      <c r="C133" s="417"/>
      <c r="D133" s="445"/>
      <c r="E133" s="441"/>
      <c r="F133" s="26" t="s">
        <v>113</v>
      </c>
      <c r="G133" s="215">
        <f>+G134</f>
        <v>100000</v>
      </c>
    </row>
    <row r="134" spans="1:7" s="3" customFormat="1" ht="37.5" customHeight="1">
      <c r="A134" s="443"/>
      <c r="B134" s="417"/>
      <c r="C134" s="417"/>
      <c r="D134" s="445"/>
      <c r="E134" s="441"/>
      <c r="F134" s="26" t="s">
        <v>114</v>
      </c>
      <c r="G134" s="215">
        <f>+G135</f>
        <v>100000</v>
      </c>
    </row>
    <row r="135" spans="1:7" s="3" customFormat="1" ht="21.75" customHeight="1">
      <c r="A135" s="443"/>
      <c r="B135" s="417"/>
      <c r="C135" s="417"/>
      <c r="D135" s="445"/>
      <c r="E135" s="441"/>
      <c r="F135" s="26" t="s">
        <v>115</v>
      </c>
      <c r="G135" s="215">
        <v>100000</v>
      </c>
    </row>
    <row r="136" spans="1:7" s="3" customFormat="1" ht="71.25" customHeight="1">
      <c r="A136" s="443"/>
      <c r="B136" s="417"/>
      <c r="C136" s="417"/>
      <c r="D136" s="445"/>
      <c r="E136" s="441">
        <v>11004</v>
      </c>
      <c r="F136" s="26" t="s">
        <v>157</v>
      </c>
      <c r="G136" s="215">
        <f>+G138</f>
        <v>-78024.5</v>
      </c>
    </row>
    <row r="137" spans="1:7" s="3" customFormat="1" ht="24" customHeight="1">
      <c r="A137" s="443"/>
      <c r="B137" s="417"/>
      <c r="C137" s="417"/>
      <c r="D137" s="445"/>
      <c r="E137" s="441"/>
      <c r="F137" s="26" t="s">
        <v>10</v>
      </c>
      <c r="G137" s="213"/>
    </row>
    <row r="138" spans="1:7" s="3" customFormat="1" ht="21" customHeight="1">
      <c r="A138" s="443"/>
      <c r="B138" s="417"/>
      <c r="C138" s="417"/>
      <c r="D138" s="445"/>
      <c r="E138" s="441"/>
      <c r="F138" s="154" t="s">
        <v>34</v>
      </c>
      <c r="G138" s="215">
        <f>+G140</f>
        <v>-78024.5</v>
      </c>
    </row>
    <row r="139" spans="1:7" s="3" customFormat="1" ht="34.5">
      <c r="A139" s="443"/>
      <c r="B139" s="417"/>
      <c r="C139" s="417"/>
      <c r="D139" s="445"/>
      <c r="E139" s="441"/>
      <c r="F139" s="26" t="s">
        <v>11</v>
      </c>
      <c r="G139" s="215"/>
    </row>
    <row r="140" spans="1:7" s="3" customFormat="1" ht="17.25">
      <c r="A140" s="443"/>
      <c r="B140" s="417"/>
      <c r="C140" s="417"/>
      <c r="D140" s="445"/>
      <c r="E140" s="441"/>
      <c r="F140" s="26" t="s">
        <v>12</v>
      </c>
      <c r="G140" s="215">
        <f>+G141</f>
        <v>-78024.5</v>
      </c>
    </row>
    <row r="141" spans="1:7" s="3" customFormat="1" ht="17.25">
      <c r="A141" s="443"/>
      <c r="B141" s="417"/>
      <c r="C141" s="417"/>
      <c r="D141" s="445"/>
      <c r="E141" s="441"/>
      <c r="F141" s="26" t="s">
        <v>13</v>
      </c>
      <c r="G141" s="215">
        <f>+G142+G150</f>
        <v>-78024.5</v>
      </c>
    </row>
    <row r="142" spans="1:7" s="3" customFormat="1" ht="18" customHeight="1">
      <c r="A142" s="443"/>
      <c r="B142" s="417"/>
      <c r="C142" s="417"/>
      <c r="D142" s="445"/>
      <c r="E142" s="441"/>
      <c r="F142" s="229" t="s">
        <v>327</v>
      </c>
      <c r="G142" s="215">
        <f>+G143+G148+G145</f>
        <v>-62610</v>
      </c>
    </row>
    <row r="143" spans="1:7" s="3" customFormat="1" ht="23.25" customHeight="1">
      <c r="A143" s="443"/>
      <c r="B143" s="417"/>
      <c r="C143" s="417"/>
      <c r="D143" s="445"/>
      <c r="E143" s="441"/>
      <c r="F143" s="26" t="s">
        <v>170</v>
      </c>
      <c r="G143" s="215">
        <f>+G144</f>
        <v>-1300</v>
      </c>
    </row>
    <row r="144" spans="1:7" s="3" customFormat="1" ht="20.25" customHeight="1">
      <c r="A144" s="443"/>
      <c r="B144" s="417"/>
      <c r="C144" s="417"/>
      <c r="D144" s="445"/>
      <c r="E144" s="441"/>
      <c r="F144" s="26" t="s">
        <v>179</v>
      </c>
      <c r="G144" s="215">
        <v>-1300</v>
      </c>
    </row>
    <row r="145" spans="1:7" s="3" customFormat="1" ht="21.75" customHeight="1">
      <c r="A145" s="443"/>
      <c r="B145" s="417"/>
      <c r="C145" s="417"/>
      <c r="D145" s="445"/>
      <c r="E145" s="441"/>
      <c r="F145" s="26" t="s">
        <v>171</v>
      </c>
      <c r="G145" s="215">
        <f>+G146+G147</f>
        <v>-60950</v>
      </c>
    </row>
    <row r="146" spans="1:7" s="3" customFormat="1" ht="18.75" customHeight="1">
      <c r="A146" s="443"/>
      <c r="B146" s="417"/>
      <c r="C146" s="417"/>
      <c r="D146" s="445"/>
      <c r="E146" s="441"/>
      <c r="F146" s="26" t="s">
        <v>172</v>
      </c>
      <c r="G146" s="215">
        <v>-950</v>
      </c>
    </row>
    <row r="147" spans="1:7" s="3" customFormat="1" ht="17.25">
      <c r="A147" s="443"/>
      <c r="B147" s="417"/>
      <c r="C147" s="417"/>
      <c r="D147" s="445"/>
      <c r="E147" s="441"/>
      <c r="F147" s="26" t="s">
        <v>173</v>
      </c>
      <c r="G147" s="215">
        <v>-60000</v>
      </c>
    </row>
    <row r="148" spans="1:7" s="3" customFormat="1" ht="17.25">
      <c r="A148" s="443"/>
      <c r="B148" s="417"/>
      <c r="C148" s="417"/>
      <c r="D148" s="445"/>
      <c r="E148" s="441"/>
      <c r="F148" s="26" t="s">
        <v>180</v>
      </c>
      <c r="G148" s="215">
        <f>+G149</f>
        <v>-360</v>
      </c>
    </row>
    <row r="149" spans="1:7" s="3" customFormat="1" ht="17.25">
      <c r="A149" s="443"/>
      <c r="B149" s="417"/>
      <c r="C149" s="417"/>
      <c r="D149" s="445"/>
      <c r="E149" s="441"/>
      <c r="F149" s="26" t="s">
        <v>181</v>
      </c>
      <c r="G149" s="215">
        <v>-360</v>
      </c>
    </row>
    <row r="150" spans="1:7" s="3" customFormat="1" ht="17.25">
      <c r="A150" s="443"/>
      <c r="B150" s="417"/>
      <c r="C150" s="417"/>
      <c r="D150" s="445"/>
      <c r="E150" s="441"/>
      <c r="F150" s="26" t="s">
        <v>174</v>
      </c>
      <c r="G150" s="215">
        <f>+G151</f>
        <v>-15414.5</v>
      </c>
    </row>
    <row r="151" spans="1:7" s="3" customFormat="1" ht="17.25">
      <c r="A151" s="443"/>
      <c r="B151" s="417"/>
      <c r="C151" s="417"/>
      <c r="D151" s="445"/>
      <c r="E151" s="441"/>
      <c r="F151" s="26" t="s">
        <v>175</v>
      </c>
      <c r="G151" s="215">
        <v>-15414.5</v>
      </c>
    </row>
    <row r="152" spans="1:7" s="3" customFormat="1" ht="105.75" customHeight="1">
      <c r="A152" s="443"/>
      <c r="B152" s="417"/>
      <c r="C152" s="417"/>
      <c r="D152" s="445"/>
      <c r="E152" s="441">
        <v>12001</v>
      </c>
      <c r="F152" s="200" t="s">
        <v>242</v>
      </c>
      <c r="G152" s="215">
        <f>+G154</f>
        <v>-250000</v>
      </c>
    </row>
    <row r="153" spans="1:7" s="3" customFormat="1" ht="21" customHeight="1">
      <c r="A153" s="443"/>
      <c r="B153" s="417"/>
      <c r="C153" s="417"/>
      <c r="D153" s="445"/>
      <c r="E153" s="441"/>
      <c r="F153" s="200" t="s">
        <v>10</v>
      </c>
      <c r="G153" s="130"/>
    </row>
    <row r="154" spans="1:7" s="3" customFormat="1" ht="18.75" customHeight="1">
      <c r="A154" s="443"/>
      <c r="B154" s="417"/>
      <c r="C154" s="417"/>
      <c r="D154" s="445"/>
      <c r="E154" s="441"/>
      <c r="F154" s="197" t="s">
        <v>34</v>
      </c>
      <c r="G154" s="235">
        <f>+G156</f>
        <v>-250000</v>
      </c>
    </row>
    <row r="155" spans="1:7" s="3" customFormat="1" ht="34.5">
      <c r="A155" s="443"/>
      <c r="B155" s="417"/>
      <c r="C155" s="417"/>
      <c r="D155" s="445"/>
      <c r="E155" s="441"/>
      <c r="F155" s="200" t="s">
        <v>11</v>
      </c>
      <c r="G155" s="130"/>
    </row>
    <row r="156" spans="1:7" s="3" customFormat="1" ht="17.25">
      <c r="A156" s="443"/>
      <c r="B156" s="417"/>
      <c r="C156" s="417"/>
      <c r="D156" s="445"/>
      <c r="E156" s="441"/>
      <c r="F156" s="200" t="s">
        <v>12</v>
      </c>
      <c r="G156" s="215">
        <f t="shared" ref="G156" si="8">+G157</f>
        <v>-250000</v>
      </c>
    </row>
    <row r="157" spans="1:7" s="3" customFormat="1" ht="17.25">
      <c r="A157" s="443"/>
      <c r="B157" s="417"/>
      <c r="C157" s="417"/>
      <c r="D157" s="445"/>
      <c r="E157" s="441"/>
      <c r="F157" s="200" t="s">
        <v>176</v>
      </c>
      <c r="G157" s="215">
        <f>+G158</f>
        <v>-250000</v>
      </c>
    </row>
    <row r="158" spans="1:7" s="3" customFormat="1" ht="17.25">
      <c r="A158" s="443"/>
      <c r="B158" s="417"/>
      <c r="C158" s="417"/>
      <c r="D158" s="445"/>
      <c r="E158" s="441"/>
      <c r="F158" s="200" t="s">
        <v>177</v>
      </c>
      <c r="G158" s="215">
        <f>+G159+G161</f>
        <v>-250000</v>
      </c>
    </row>
    <row r="159" spans="1:7" s="3" customFormat="1" ht="17.25">
      <c r="A159" s="443"/>
      <c r="B159" s="417"/>
      <c r="C159" s="417"/>
      <c r="D159" s="445"/>
      <c r="E159" s="441"/>
      <c r="F159" s="200" t="s">
        <v>184</v>
      </c>
      <c r="G159" s="215">
        <f>+G160</f>
        <v>-410045.2</v>
      </c>
    </row>
    <row r="160" spans="1:7" s="3" customFormat="1" ht="17.25">
      <c r="A160" s="443"/>
      <c r="B160" s="417"/>
      <c r="C160" s="417"/>
      <c r="D160" s="445"/>
      <c r="E160" s="441"/>
      <c r="F160" s="200" t="s">
        <v>185</v>
      </c>
      <c r="G160" s="215">
        <v>-410045.2</v>
      </c>
    </row>
    <row r="161" spans="1:7" s="3" customFormat="1" ht="18.75" customHeight="1">
      <c r="A161" s="443"/>
      <c r="B161" s="417"/>
      <c r="C161" s="417"/>
      <c r="D161" s="445"/>
      <c r="E161" s="441"/>
      <c r="F161" s="200" t="s">
        <v>178</v>
      </c>
      <c r="G161" s="215">
        <f>+G162</f>
        <v>160045.20000000001</v>
      </c>
    </row>
    <row r="162" spans="1:7" s="3" customFormat="1" ht="18.75" customHeight="1">
      <c r="A162" s="443"/>
      <c r="B162" s="417"/>
      <c r="C162" s="417"/>
      <c r="D162" s="445"/>
      <c r="E162" s="441"/>
      <c r="F162" s="200" t="s">
        <v>244</v>
      </c>
      <c r="G162" s="215">
        <v>160045.20000000001</v>
      </c>
    </row>
    <row r="163" spans="1:7" s="3" customFormat="1" ht="73.5" customHeight="1">
      <c r="A163" s="443"/>
      <c r="B163" s="417"/>
      <c r="C163" s="417"/>
      <c r="D163" s="445"/>
      <c r="E163" s="441">
        <v>12003</v>
      </c>
      <c r="F163" s="26" t="s">
        <v>159</v>
      </c>
      <c r="G163" s="215">
        <f>+G165</f>
        <v>-161996.29999999999</v>
      </c>
    </row>
    <row r="164" spans="1:7" s="3" customFormat="1" ht="17.25">
      <c r="A164" s="443"/>
      <c r="B164" s="417"/>
      <c r="C164" s="417"/>
      <c r="D164" s="445"/>
      <c r="E164" s="441"/>
      <c r="F164" s="26" t="s">
        <v>10</v>
      </c>
      <c r="G164" s="130"/>
    </row>
    <row r="165" spans="1:7" s="3" customFormat="1" ht="17.25">
      <c r="A165" s="443"/>
      <c r="B165" s="417"/>
      <c r="C165" s="417"/>
      <c r="D165" s="445"/>
      <c r="E165" s="441"/>
      <c r="F165" s="154" t="s">
        <v>34</v>
      </c>
      <c r="G165" s="235">
        <f>+G167</f>
        <v>-161996.29999999999</v>
      </c>
    </row>
    <row r="166" spans="1:7" s="3" customFormat="1" ht="34.5">
      <c r="A166" s="443"/>
      <c r="B166" s="417"/>
      <c r="C166" s="417"/>
      <c r="D166" s="445"/>
      <c r="E166" s="441"/>
      <c r="F166" s="26" t="s">
        <v>11</v>
      </c>
      <c r="G166" s="130"/>
    </row>
    <row r="167" spans="1:7" s="3" customFormat="1" ht="17.25">
      <c r="A167" s="443"/>
      <c r="B167" s="417"/>
      <c r="C167" s="417"/>
      <c r="D167" s="445"/>
      <c r="E167" s="441"/>
      <c r="F167" s="26" t="s">
        <v>12</v>
      </c>
      <c r="G167" s="215">
        <f t="shared" ref="G167:G170" si="9">+G168</f>
        <v>-161996.29999999999</v>
      </c>
    </row>
    <row r="168" spans="1:7" s="3" customFormat="1" ht="17.25">
      <c r="A168" s="443"/>
      <c r="B168" s="417"/>
      <c r="C168" s="417"/>
      <c r="D168" s="445"/>
      <c r="E168" s="441"/>
      <c r="F168" s="26" t="s">
        <v>13</v>
      </c>
      <c r="G168" s="215">
        <f t="shared" si="9"/>
        <v>-161996.29999999999</v>
      </c>
    </row>
    <row r="169" spans="1:7" s="3" customFormat="1" ht="17.25">
      <c r="A169" s="443"/>
      <c r="B169" s="417"/>
      <c r="C169" s="417"/>
      <c r="D169" s="445"/>
      <c r="E169" s="441"/>
      <c r="F169" s="26" t="s">
        <v>113</v>
      </c>
      <c r="G169" s="215">
        <f t="shared" si="9"/>
        <v>-161996.29999999999</v>
      </c>
    </row>
    <row r="170" spans="1:7" s="3" customFormat="1" ht="33.75" customHeight="1">
      <c r="A170" s="443"/>
      <c r="B170" s="417"/>
      <c r="C170" s="417"/>
      <c r="D170" s="445"/>
      <c r="E170" s="441"/>
      <c r="F170" s="26" t="s">
        <v>114</v>
      </c>
      <c r="G170" s="215">
        <f t="shared" si="9"/>
        <v>-161996.29999999999</v>
      </c>
    </row>
    <row r="171" spans="1:7" s="3" customFormat="1" ht="25.5" customHeight="1">
      <c r="A171" s="443"/>
      <c r="B171" s="417"/>
      <c r="C171" s="417"/>
      <c r="D171" s="445"/>
      <c r="E171" s="441"/>
      <c r="F171" s="26" t="s">
        <v>115</v>
      </c>
      <c r="G171" s="215">
        <v>-161996.29999999999</v>
      </c>
    </row>
    <row r="172" spans="1:7" s="21" customFormat="1" ht="21.75" customHeight="1">
      <c r="A172" s="443"/>
      <c r="B172" s="417"/>
      <c r="C172" s="417"/>
      <c r="D172" s="432">
        <v>1116</v>
      </c>
      <c r="E172" s="419"/>
      <c r="F172" s="29" t="s">
        <v>318</v>
      </c>
      <c r="G172" s="96">
        <f>+G174+G183</f>
        <v>-53944.6</v>
      </c>
    </row>
    <row r="173" spans="1:7" s="21" customFormat="1" ht="18.75" customHeight="1">
      <c r="A173" s="443"/>
      <c r="B173" s="417"/>
      <c r="C173" s="417"/>
      <c r="D173" s="433"/>
      <c r="E173" s="419"/>
      <c r="F173" s="229" t="s">
        <v>9</v>
      </c>
      <c r="G173" s="51"/>
    </row>
    <row r="174" spans="1:7" s="21" customFormat="1" ht="21.75" customHeight="1">
      <c r="A174" s="443"/>
      <c r="B174" s="417"/>
      <c r="C174" s="417"/>
      <c r="D174" s="433"/>
      <c r="E174" s="418">
        <v>11001</v>
      </c>
      <c r="F174" s="229" t="s">
        <v>319</v>
      </c>
      <c r="G174" s="51">
        <f>+G176</f>
        <v>-26963</v>
      </c>
    </row>
    <row r="175" spans="1:7" s="21" customFormat="1" ht="23.25" customHeight="1">
      <c r="A175" s="443"/>
      <c r="B175" s="417"/>
      <c r="C175" s="417"/>
      <c r="D175" s="433"/>
      <c r="E175" s="418"/>
      <c r="F175" s="25" t="s">
        <v>10</v>
      </c>
      <c r="G175" s="51"/>
    </row>
    <row r="176" spans="1:7" s="21" customFormat="1" ht="18.75" customHeight="1">
      <c r="A176" s="443"/>
      <c r="B176" s="417"/>
      <c r="C176" s="417"/>
      <c r="D176" s="433"/>
      <c r="E176" s="418"/>
      <c r="F176" s="217" t="s">
        <v>34</v>
      </c>
      <c r="G176" s="51">
        <f>+G178</f>
        <v>-26963</v>
      </c>
    </row>
    <row r="177" spans="1:7" s="21" customFormat="1" ht="37.5" customHeight="1">
      <c r="A177" s="443"/>
      <c r="B177" s="417"/>
      <c r="C177" s="417"/>
      <c r="D177" s="433"/>
      <c r="E177" s="418"/>
      <c r="F177" s="25" t="s">
        <v>11</v>
      </c>
      <c r="G177" s="51"/>
    </row>
    <row r="178" spans="1:7" s="21" customFormat="1" ht="22.5" customHeight="1">
      <c r="A178" s="443"/>
      <c r="B178" s="417"/>
      <c r="C178" s="417"/>
      <c r="D178" s="433"/>
      <c r="E178" s="418"/>
      <c r="F178" s="25" t="s">
        <v>12</v>
      </c>
      <c r="G178" s="51">
        <f t="shared" ref="G178:G181" si="10">+G179</f>
        <v>-26963</v>
      </c>
    </row>
    <row r="179" spans="1:7" s="21" customFormat="1" ht="22.5" customHeight="1">
      <c r="A179" s="443"/>
      <c r="B179" s="417"/>
      <c r="C179" s="417"/>
      <c r="D179" s="433"/>
      <c r="E179" s="418"/>
      <c r="F179" s="25" t="s">
        <v>13</v>
      </c>
      <c r="G179" s="51">
        <f t="shared" si="10"/>
        <v>-26963</v>
      </c>
    </row>
    <row r="180" spans="1:7" s="21" customFormat="1" ht="20.25" customHeight="1">
      <c r="A180" s="443"/>
      <c r="B180" s="417"/>
      <c r="C180" s="417"/>
      <c r="D180" s="433"/>
      <c r="E180" s="418"/>
      <c r="F180" s="25" t="s">
        <v>113</v>
      </c>
      <c r="G180" s="51">
        <f t="shared" si="10"/>
        <v>-26963</v>
      </c>
    </row>
    <row r="181" spans="1:7" s="21" customFormat="1" ht="37.5" customHeight="1">
      <c r="A181" s="443"/>
      <c r="B181" s="417"/>
      <c r="C181" s="417"/>
      <c r="D181" s="433"/>
      <c r="E181" s="418"/>
      <c r="F181" s="25" t="s">
        <v>114</v>
      </c>
      <c r="G181" s="51">
        <f t="shared" si="10"/>
        <v>-26963</v>
      </c>
    </row>
    <row r="182" spans="1:7" s="21" customFormat="1" ht="35.25" customHeight="1">
      <c r="A182" s="443"/>
      <c r="B182" s="417"/>
      <c r="C182" s="417"/>
      <c r="D182" s="433"/>
      <c r="E182" s="418"/>
      <c r="F182" s="25" t="s">
        <v>320</v>
      </c>
      <c r="G182" s="51">
        <v>-26963</v>
      </c>
    </row>
    <row r="183" spans="1:7" s="21" customFormat="1" ht="57" customHeight="1">
      <c r="A183" s="443"/>
      <c r="B183" s="417"/>
      <c r="C183" s="417"/>
      <c r="D183" s="433"/>
      <c r="E183" s="418">
        <v>11003</v>
      </c>
      <c r="F183" s="25" t="s">
        <v>332</v>
      </c>
      <c r="G183" s="51">
        <f>+G185</f>
        <v>-26981.599999999999</v>
      </c>
    </row>
    <row r="184" spans="1:7" s="21" customFormat="1" ht="20.25" customHeight="1">
      <c r="A184" s="443"/>
      <c r="B184" s="417"/>
      <c r="C184" s="417"/>
      <c r="D184" s="433"/>
      <c r="E184" s="418"/>
      <c r="F184" s="25" t="s">
        <v>10</v>
      </c>
      <c r="G184" s="51"/>
    </row>
    <row r="185" spans="1:7" s="21" customFormat="1" ht="24" customHeight="1">
      <c r="A185" s="443"/>
      <c r="B185" s="417"/>
      <c r="C185" s="417"/>
      <c r="D185" s="433"/>
      <c r="E185" s="418"/>
      <c r="F185" s="25" t="s">
        <v>34</v>
      </c>
      <c r="G185" s="51">
        <f>+G187</f>
        <v>-26981.599999999999</v>
      </c>
    </row>
    <row r="186" spans="1:7" s="21" customFormat="1" ht="39" customHeight="1">
      <c r="A186" s="443"/>
      <c r="B186" s="417"/>
      <c r="C186" s="417"/>
      <c r="D186" s="433"/>
      <c r="E186" s="418"/>
      <c r="F186" s="25" t="s">
        <v>11</v>
      </c>
      <c r="G186" s="51"/>
    </row>
    <row r="187" spans="1:7" s="21" customFormat="1" ht="18" customHeight="1">
      <c r="A187" s="443"/>
      <c r="B187" s="417"/>
      <c r="C187" s="417"/>
      <c r="D187" s="433"/>
      <c r="E187" s="418"/>
      <c r="F187" s="25" t="s">
        <v>12</v>
      </c>
      <c r="G187" s="51">
        <f t="shared" ref="G187:G190" si="11">+G188</f>
        <v>-26981.599999999999</v>
      </c>
    </row>
    <row r="188" spans="1:7" s="21" customFormat="1" ht="19.5" customHeight="1">
      <c r="A188" s="443"/>
      <c r="B188" s="417"/>
      <c r="C188" s="417"/>
      <c r="D188" s="433"/>
      <c r="E188" s="418"/>
      <c r="F188" s="25" t="s">
        <v>13</v>
      </c>
      <c r="G188" s="51">
        <f t="shared" si="11"/>
        <v>-26981.599999999999</v>
      </c>
    </row>
    <row r="189" spans="1:7" s="21" customFormat="1" ht="19.5" customHeight="1">
      <c r="A189" s="443"/>
      <c r="B189" s="417"/>
      <c r="C189" s="417"/>
      <c r="D189" s="433"/>
      <c r="E189" s="418"/>
      <c r="F189" s="25" t="s">
        <v>113</v>
      </c>
      <c r="G189" s="51">
        <f t="shared" si="11"/>
        <v>-26981.599999999999</v>
      </c>
    </row>
    <row r="190" spans="1:7" s="21" customFormat="1" ht="34.5" customHeight="1">
      <c r="A190" s="443"/>
      <c r="B190" s="417"/>
      <c r="C190" s="417"/>
      <c r="D190" s="433"/>
      <c r="E190" s="418"/>
      <c r="F190" s="25" t="s">
        <v>114</v>
      </c>
      <c r="G190" s="51">
        <f t="shared" si="11"/>
        <v>-26981.599999999999</v>
      </c>
    </row>
    <row r="191" spans="1:7" s="21" customFormat="1" ht="39" customHeight="1">
      <c r="A191" s="443"/>
      <c r="B191" s="417"/>
      <c r="C191" s="417"/>
      <c r="D191" s="440"/>
      <c r="E191" s="418"/>
      <c r="F191" s="25" t="s">
        <v>320</v>
      </c>
      <c r="G191" s="51">
        <v>-26981.599999999999</v>
      </c>
    </row>
    <row r="192" spans="1:7" s="21" customFormat="1" ht="24" customHeight="1">
      <c r="A192" s="443"/>
      <c r="B192" s="417"/>
      <c r="C192" s="417"/>
      <c r="D192" s="437">
        <v>1187</v>
      </c>
      <c r="E192" s="419"/>
      <c r="F192" s="155" t="s">
        <v>70</v>
      </c>
      <c r="G192" s="96">
        <f>+G194+G203+G212+G221+G230+G239+G248+G260+G272+G284+G293</f>
        <v>873743.29999999993</v>
      </c>
    </row>
    <row r="193" spans="1:7" s="21" customFormat="1" ht="23.25" customHeight="1">
      <c r="A193" s="443"/>
      <c r="B193" s="417"/>
      <c r="C193" s="417"/>
      <c r="D193" s="437"/>
      <c r="E193" s="419"/>
      <c r="F193" s="25" t="s">
        <v>9</v>
      </c>
      <c r="G193" s="51"/>
    </row>
    <row r="194" spans="1:7" s="21" customFormat="1" ht="75.75" customHeight="1">
      <c r="A194" s="443"/>
      <c r="B194" s="417"/>
      <c r="C194" s="417"/>
      <c r="D194" s="437"/>
      <c r="E194" s="418">
        <v>12002</v>
      </c>
      <c r="F194" s="25" t="s">
        <v>480</v>
      </c>
      <c r="G194" s="96">
        <f>+G196</f>
        <v>415269</v>
      </c>
    </row>
    <row r="195" spans="1:7" s="21" customFormat="1" ht="21" customHeight="1">
      <c r="A195" s="443"/>
      <c r="B195" s="417"/>
      <c r="C195" s="417"/>
      <c r="D195" s="437"/>
      <c r="E195" s="418"/>
      <c r="F195" s="25" t="s">
        <v>10</v>
      </c>
      <c r="G195" s="51"/>
    </row>
    <row r="196" spans="1:7" s="21" customFormat="1" ht="24.75" customHeight="1">
      <c r="A196" s="443"/>
      <c r="B196" s="417"/>
      <c r="C196" s="417"/>
      <c r="D196" s="437"/>
      <c r="E196" s="418"/>
      <c r="F196" s="25" t="s">
        <v>34</v>
      </c>
      <c r="G196" s="51">
        <f>+G198</f>
        <v>415269</v>
      </c>
    </row>
    <row r="197" spans="1:7" s="21" customFormat="1" ht="34.5">
      <c r="A197" s="443"/>
      <c r="B197" s="417"/>
      <c r="C197" s="417"/>
      <c r="D197" s="437"/>
      <c r="E197" s="418"/>
      <c r="F197" s="25" t="s">
        <v>11</v>
      </c>
      <c r="G197" s="51"/>
    </row>
    <row r="198" spans="1:7" s="21" customFormat="1" ht="19.5" customHeight="1">
      <c r="A198" s="443"/>
      <c r="B198" s="417"/>
      <c r="C198" s="417"/>
      <c r="D198" s="437"/>
      <c r="E198" s="418"/>
      <c r="F198" s="25" t="s">
        <v>12</v>
      </c>
      <c r="G198" s="51">
        <f t="shared" ref="G198:G201" si="12">+G199</f>
        <v>415269</v>
      </c>
    </row>
    <row r="199" spans="1:7" s="21" customFormat="1" ht="21" customHeight="1">
      <c r="A199" s="443"/>
      <c r="B199" s="417"/>
      <c r="C199" s="417"/>
      <c r="D199" s="437"/>
      <c r="E199" s="418"/>
      <c r="F199" s="25" t="s">
        <v>13</v>
      </c>
      <c r="G199" s="51">
        <f t="shared" si="12"/>
        <v>415269</v>
      </c>
    </row>
    <row r="200" spans="1:7" s="21" customFormat="1" ht="19.5" customHeight="1">
      <c r="A200" s="443"/>
      <c r="B200" s="417"/>
      <c r="C200" s="417"/>
      <c r="D200" s="437"/>
      <c r="E200" s="418"/>
      <c r="F200" s="25" t="s">
        <v>60</v>
      </c>
      <c r="G200" s="51">
        <f t="shared" si="12"/>
        <v>415269</v>
      </c>
    </row>
    <row r="201" spans="1:7" s="21" customFormat="1" ht="23.25" customHeight="1">
      <c r="A201" s="443"/>
      <c r="B201" s="417"/>
      <c r="C201" s="417"/>
      <c r="D201" s="437"/>
      <c r="E201" s="418"/>
      <c r="F201" s="25" t="s">
        <v>61</v>
      </c>
      <c r="G201" s="51">
        <f t="shared" si="12"/>
        <v>415269</v>
      </c>
    </row>
    <row r="202" spans="1:7" s="21" customFormat="1" ht="34.5" customHeight="1">
      <c r="A202" s="443"/>
      <c r="B202" s="417"/>
      <c r="C202" s="417"/>
      <c r="D202" s="437"/>
      <c r="E202" s="418"/>
      <c r="F202" s="25" t="s">
        <v>62</v>
      </c>
      <c r="G202" s="51">
        <v>415269</v>
      </c>
    </row>
    <row r="203" spans="1:7" s="21" customFormat="1" ht="54" customHeight="1">
      <c r="A203" s="443"/>
      <c r="B203" s="417"/>
      <c r="C203" s="417"/>
      <c r="D203" s="437"/>
      <c r="E203" s="418">
        <v>12003</v>
      </c>
      <c r="F203" s="25" t="s">
        <v>75</v>
      </c>
      <c r="G203" s="96">
        <f>+G205</f>
        <v>141605.4</v>
      </c>
    </row>
    <row r="204" spans="1:7" s="21" customFormat="1" ht="21.75" customHeight="1">
      <c r="A204" s="443"/>
      <c r="B204" s="417"/>
      <c r="C204" s="417"/>
      <c r="D204" s="437"/>
      <c r="E204" s="418"/>
      <c r="F204" s="25" t="s">
        <v>10</v>
      </c>
      <c r="G204" s="51"/>
    </row>
    <row r="205" spans="1:7" s="21" customFormat="1" ht="23.25" customHeight="1">
      <c r="A205" s="443"/>
      <c r="B205" s="417"/>
      <c r="C205" s="417"/>
      <c r="D205" s="437"/>
      <c r="E205" s="418"/>
      <c r="F205" s="25" t="s">
        <v>34</v>
      </c>
      <c r="G205" s="51">
        <f>+G207</f>
        <v>141605.4</v>
      </c>
    </row>
    <row r="206" spans="1:7" s="21" customFormat="1" ht="39.75" customHeight="1">
      <c r="A206" s="443"/>
      <c r="B206" s="417"/>
      <c r="C206" s="417"/>
      <c r="D206" s="437"/>
      <c r="E206" s="418"/>
      <c r="F206" s="25" t="s">
        <v>11</v>
      </c>
      <c r="G206" s="51"/>
    </row>
    <row r="207" spans="1:7" s="21" customFormat="1" ht="20.25" customHeight="1">
      <c r="A207" s="443"/>
      <c r="B207" s="417"/>
      <c r="C207" s="417"/>
      <c r="D207" s="437"/>
      <c r="E207" s="418"/>
      <c r="F207" s="25" t="s">
        <v>12</v>
      </c>
      <c r="G207" s="51">
        <f t="shared" ref="G207:G210" si="13">+G208</f>
        <v>141605.4</v>
      </c>
    </row>
    <row r="208" spans="1:7" s="21" customFormat="1" ht="18.75" customHeight="1">
      <c r="A208" s="443"/>
      <c r="B208" s="417"/>
      <c r="C208" s="417"/>
      <c r="D208" s="437"/>
      <c r="E208" s="418"/>
      <c r="F208" s="25" t="s">
        <v>13</v>
      </c>
      <c r="G208" s="51">
        <f t="shared" si="13"/>
        <v>141605.4</v>
      </c>
    </row>
    <row r="209" spans="1:7" s="21" customFormat="1" ht="19.5" customHeight="1">
      <c r="A209" s="443"/>
      <c r="B209" s="417"/>
      <c r="C209" s="417"/>
      <c r="D209" s="437"/>
      <c r="E209" s="418"/>
      <c r="F209" s="25" t="s">
        <v>60</v>
      </c>
      <c r="G209" s="51">
        <f t="shared" si="13"/>
        <v>141605.4</v>
      </c>
    </row>
    <row r="210" spans="1:7" s="21" customFormat="1" ht="22.5" customHeight="1">
      <c r="A210" s="443"/>
      <c r="B210" s="417"/>
      <c r="C210" s="417"/>
      <c r="D210" s="437"/>
      <c r="E210" s="418"/>
      <c r="F210" s="25" t="s">
        <v>61</v>
      </c>
      <c r="G210" s="51">
        <f t="shared" si="13"/>
        <v>141605.4</v>
      </c>
    </row>
    <row r="211" spans="1:7" s="21" customFormat="1" ht="39.75" customHeight="1">
      <c r="A211" s="443"/>
      <c r="B211" s="417"/>
      <c r="C211" s="417"/>
      <c r="D211" s="437"/>
      <c r="E211" s="418"/>
      <c r="F211" s="25" t="s">
        <v>62</v>
      </c>
      <c r="G211" s="51">
        <v>141605.4</v>
      </c>
    </row>
    <row r="212" spans="1:7" s="21" customFormat="1" ht="57" customHeight="1">
      <c r="A212" s="443"/>
      <c r="B212" s="417"/>
      <c r="C212" s="417"/>
      <c r="D212" s="437"/>
      <c r="E212" s="418">
        <v>12004</v>
      </c>
      <c r="F212" s="25" t="s">
        <v>77</v>
      </c>
      <c r="G212" s="96">
        <f>+G214</f>
        <v>434482.4</v>
      </c>
    </row>
    <row r="213" spans="1:7" s="21" customFormat="1" ht="21" customHeight="1">
      <c r="A213" s="443"/>
      <c r="B213" s="417"/>
      <c r="C213" s="417"/>
      <c r="D213" s="437"/>
      <c r="E213" s="418"/>
      <c r="F213" s="25" t="s">
        <v>10</v>
      </c>
      <c r="G213" s="51"/>
    </row>
    <row r="214" spans="1:7" s="21" customFormat="1" ht="22.5" customHeight="1">
      <c r="A214" s="443"/>
      <c r="B214" s="417"/>
      <c r="C214" s="417"/>
      <c r="D214" s="437"/>
      <c r="E214" s="418"/>
      <c r="F214" s="25" t="s">
        <v>34</v>
      </c>
      <c r="G214" s="51">
        <f>+G216</f>
        <v>434482.4</v>
      </c>
    </row>
    <row r="215" spans="1:7" s="21" customFormat="1" ht="34.5">
      <c r="A215" s="443"/>
      <c r="B215" s="417"/>
      <c r="C215" s="417"/>
      <c r="D215" s="437"/>
      <c r="E215" s="418"/>
      <c r="F215" s="25" t="s">
        <v>11</v>
      </c>
      <c r="G215" s="51"/>
    </row>
    <row r="216" spans="1:7" s="21" customFormat="1" ht="21" customHeight="1">
      <c r="A216" s="443"/>
      <c r="B216" s="417"/>
      <c r="C216" s="417"/>
      <c r="D216" s="437"/>
      <c r="E216" s="418"/>
      <c r="F216" s="25" t="s">
        <v>12</v>
      </c>
      <c r="G216" s="51">
        <f t="shared" ref="G216:G219" si="14">+G217</f>
        <v>434482.4</v>
      </c>
    </row>
    <row r="217" spans="1:7" s="21" customFormat="1" ht="24" customHeight="1">
      <c r="A217" s="443"/>
      <c r="B217" s="417"/>
      <c r="C217" s="417"/>
      <c r="D217" s="437"/>
      <c r="E217" s="418"/>
      <c r="F217" s="25" t="s">
        <v>13</v>
      </c>
      <c r="G217" s="51">
        <f t="shared" si="14"/>
        <v>434482.4</v>
      </c>
    </row>
    <row r="218" spans="1:7" s="21" customFormat="1" ht="19.5" customHeight="1">
      <c r="A218" s="443"/>
      <c r="B218" s="417"/>
      <c r="C218" s="417"/>
      <c r="D218" s="437"/>
      <c r="E218" s="418"/>
      <c r="F218" s="25" t="s">
        <v>60</v>
      </c>
      <c r="G218" s="51">
        <f t="shared" si="14"/>
        <v>434482.4</v>
      </c>
    </row>
    <row r="219" spans="1:7" s="21" customFormat="1" ht="22.5" customHeight="1">
      <c r="A219" s="443"/>
      <c r="B219" s="417"/>
      <c r="C219" s="417"/>
      <c r="D219" s="437"/>
      <c r="E219" s="418"/>
      <c r="F219" s="25" t="s">
        <v>61</v>
      </c>
      <c r="G219" s="51">
        <f t="shared" si="14"/>
        <v>434482.4</v>
      </c>
    </row>
    <row r="220" spans="1:7" s="21" customFormat="1" ht="39.75" customHeight="1">
      <c r="A220" s="443"/>
      <c r="B220" s="417"/>
      <c r="C220" s="417"/>
      <c r="D220" s="437"/>
      <c r="E220" s="418"/>
      <c r="F220" s="25" t="s">
        <v>62</v>
      </c>
      <c r="G220" s="51">
        <v>434482.4</v>
      </c>
    </row>
    <row r="221" spans="1:7" s="21" customFormat="1" ht="57" customHeight="1">
      <c r="A221" s="443"/>
      <c r="B221" s="417"/>
      <c r="C221" s="417"/>
      <c r="D221" s="437"/>
      <c r="E221" s="418">
        <v>12005</v>
      </c>
      <c r="F221" s="25" t="s">
        <v>291</v>
      </c>
      <c r="G221" s="96">
        <f>+G223</f>
        <v>5917.4</v>
      </c>
    </row>
    <row r="222" spans="1:7" s="21" customFormat="1" ht="21" customHeight="1">
      <c r="A222" s="443"/>
      <c r="B222" s="417"/>
      <c r="C222" s="417"/>
      <c r="D222" s="437"/>
      <c r="E222" s="418"/>
      <c r="F222" s="25" t="s">
        <v>10</v>
      </c>
      <c r="G222" s="51"/>
    </row>
    <row r="223" spans="1:7" s="21" customFormat="1" ht="22.5" customHeight="1">
      <c r="A223" s="443"/>
      <c r="B223" s="417"/>
      <c r="C223" s="417"/>
      <c r="D223" s="437"/>
      <c r="E223" s="418"/>
      <c r="F223" s="25" t="s">
        <v>34</v>
      </c>
      <c r="G223" s="51">
        <f>+G225</f>
        <v>5917.4</v>
      </c>
    </row>
    <row r="224" spans="1:7" s="21" customFormat="1" ht="34.5">
      <c r="A224" s="443"/>
      <c r="B224" s="417"/>
      <c r="C224" s="417"/>
      <c r="D224" s="437"/>
      <c r="E224" s="418"/>
      <c r="F224" s="25" t="s">
        <v>11</v>
      </c>
      <c r="G224" s="51"/>
    </row>
    <row r="225" spans="1:7" s="21" customFormat="1" ht="21" customHeight="1">
      <c r="A225" s="443"/>
      <c r="B225" s="417"/>
      <c r="C225" s="417"/>
      <c r="D225" s="437"/>
      <c r="E225" s="418"/>
      <c r="F225" s="25" t="s">
        <v>12</v>
      </c>
      <c r="G225" s="51">
        <f t="shared" ref="G225:G228" si="15">+G226</f>
        <v>5917.4</v>
      </c>
    </row>
    <row r="226" spans="1:7" s="21" customFormat="1" ht="24" customHeight="1">
      <c r="A226" s="443"/>
      <c r="B226" s="417"/>
      <c r="C226" s="417"/>
      <c r="D226" s="437"/>
      <c r="E226" s="418"/>
      <c r="F226" s="25" t="s">
        <v>13</v>
      </c>
      <c r="G226" s="51">
        <f t="shared" si="15"/>
        <v>5917.4</v>
      </c>
    </row>
    <row r="227" spans="1:7" s="21" customFormat="1" ht="19.5" customHeight="1">
      <c r="A227" s="443"/>
      <c r="B227" s="417"/>
      <c r="C227" s="417"/>
      <c r="D227" s="437"/>
      <c r="E227" s="418"/>
      <c r="F227" s="25" t="s">
        <v>60</v>
      </c>
      <c r="G227" s="51">
        <f t="shared" si="15"/>
        <v>5917.4</v>
      </c>
    </row>
    <row r="228" spans="1:7" s="21" customFormat="1" ht="22.5" customHeight="1">
      <c r="A228" s="443"/>
      <c r="B228" s="417"/>
      <c r="C228" s="417"/>
      <c r="D228" s="437"/>
      <c r="E228" s="418"/>
      <c r="F228" s="25" t="s">
        <v>61</v>
      </c>
      <c r="G228" s="51">
        <f t="shared" si="15"/>
        <v>5917.4</v>
      </c>
    </row>
    <row r="229" spans="1:7" s="21" customFormat="1" ht="39.75" customHeight="1">
      <c r="A229" s="443"/>
      <c r="B229" s="417"/>
      <c r="C229" s="417"/>
      <c r="D229" s="437"/>
      <c r="E229" s="418"/>
      <c r="F229" s="25" t="s">
        <v>62</v>
      </c>
      <c r="G229" s="262">
        <v>5917.4</v>
      </c>
    </row>
    <row r="230" spans="1:7" s="21" customFormat="1" ht="59.25" customHeight="1">
      <c r="A230" s="443"/>
      <c r="B230" s="417"/>
      <c r="C230" s="417"/>
      <c r="D230" s="437"/>
      <c r="E230" s="418">
        <v>12007</v>
      </c>
      <c r="F230" s="229" t="s">
        <v>293</v>
      </c>
      <c r="G230" s="96">
        <f>+G232</f>
        <v>-102300</v>
      </c>
    </row>
    <row r="231" spans="1:7" s="21" customFormat="1" ht="23.25" customHeight="1">
      <c r="A231" s="443"/>
      <c r="B231" s="417"/>
      <c r="C231" s="417"/>
      <c r="D231" s="437"/>
      <c r="E231" s="418"/>
      <c r="F231" s="25" t="s">
        <v>10</v>
      </c>
      <c r="G231" s="51"/>
    </row>
    <row r="232" spans="1:7" s="21" customFormat="1" ht="18.75" customHeight="1">
      <c r="A232" s="443"/>
      <c r="B232" s="417"/>
      <c r="C232" s="417"/>
      <c r="D232" s="437"/>
      <c r="E232" s="418"/>
      <c r="F232" s="217" t="s">
        <v>34</v>
      </c>
      <c r="G232" s="51">
        <f>+G234</f>
        <v>-102300</v>
      </c>
    </row>
    <row r="233" spans="1:7" s="21" customFormat="1" ht="37.5" customHeight="1">
      <c r="A233" s="443"/>
      <c r="B233" s="417"/>
      <c r="C233" s="417"/>
      <c r="D233" s="437"/>
      <c r="E233" s="418"/>
      <c r="F233" s="25" t="s">
        <v>11</v>
      </c>
      <c r="G233" s="51"/>
    </row>
    <row r="234" spans="1:7" s="21" customFormat="1" ht="22.5" customHeight="1">
      <c r="A234" s="443"/>
      <c r="B234" s="417"/>
      <c r="C234" s="417"/>
      <c r="D234" s="437"/>
      <c r="E234" s="418"/>
      <c r="F234" s="25" t="s">
        <v>12</v>
      </c>
      <c r="G234" s="51">
        <f>+G235</f>
        <v>-102300</v>
      </c>
    </row>
    <row r="235" spans="1:7" s="21" customFormat="1" ht="22.5" customHeight="1">
      <c r="A235" s="443"/>
      <c r="B235" s="417"/>
      <c r="C235" s="417"/>
      <c r="D235" s="437"/>
      <c r="E235" s="418"/>
      <c r="F235" s="25" t="s">
        <v>13</v>
      </c>
      <c r="G235" s="51">
        <f>G236</f>
        <v>-102300</v>
      </c>
    </row>
    <row r="236" spans="1:7" s="21" customFormat="1" ht="27.75" customHeight="1">
      <c r="A236" s="443"/>
      <c r="B236" s="417"/>
      <c r="C236" s="417"/>
      <c r="D236" s="437"/>
      <c r="E236" s="418"/>
      <c r="F236" s="25" t="s">
        <v>359</v>
      </c>
      <c r="G236" s="51">
        <f>+G237</f>
        <v>-102300</v>
      </c>
    </row>
    <row r="237" spans="1:7" s="21" customFormat="1" ht="37.5" customHeight="1">
      <c r="A237" s="443"/>
      <c r="B237" s="417"/>
      <c r="C237" s="417"/>
      <c r="D237" s="437"/>
      <c r="E237" s="418"/>
      <c r="F237" s="25" t="s">
        <v>117</v>
      </c>
      <c r="G237" s="51">
        <f>+G238</f>
        <v>-102300</v>
      </c>
    </row>
    <row r="238" spans="1:7" s="21" customFormat="1" ht="21.75" customHeight="1">
      <c r="A238" s="443"/>
      <c r="B238" s="417"/>
      <c r="C238" s="417"/>
      <c r="D238" s="437"/>
      <c r="E238" s="418"/>
      <c r="F238" s="25" t="s">
        <v>118</v>
      </c>
      <c r="G238" s="262">
        <v>-102300</v>
      </c>
    </row>
    <row r="239" spans="1:7" s="21" customFormat="1" ht="42.75" customHeight="1">
      <c r="A239" s="443"/>
      <c r="B239" s="417"/>
      <c r="C239" s="417"/>
      <c r="D239" s="437"/>
      <c r="E239" s="418">
        <v>12008</v>
      </c>
      <c r="F239" s="25" t="s">
        <v>295</v>
      </c>
      <c r="G239" s="96">
        <f>+G241</f>
        <v>11000</v>
      </c>
    </row>
    <row r="240" spans="1:7" s="21" customFormat="1" ht="21" customHeight="1">
      <c r="A240" s="443"/>
      <c r="B240" s="417"/>
      <c r="C240" s="417"/>
      <c r="D240" s="437"/>
      <c r="E240" s="418"/>
      <c r="F240" s="25" t="s">
        <v>10</v>
      </c>
      <c r="G240" s="51"/>
    </row>
    <row r="241" spans="1:7" s="21" customFormat="1" ht="22.5" customHeight="1">
      <c r="A241" s="443"/>
      <c r="B241" s="417"/>
      <c r="C241" s="417"/>
      <c r="D241" s="437"/>
      <c r="E241" s="418"/>
      <c r="F241" s="25" t="s">
        <v>34</v>
      </c>
      <c r="G241" s="51">
        <f>+G243</f>
        <v>11000</v>
      </c>
    </row>
    <row r="242" spans="1:7" s="21" customFormat="1" ht="34.5">
      <c r="A242" s="443"/>
      <c r="B242" s="417"/>
      <c r="C242" s="417"/>
      <c r="D242" s="437"/>
      <c r="E242" s="418"/>
      <c r="F242" s="25" t="s">
        <v>11</v>
      </c>
      <c r="G242" s="51"/>
    </row>
    <row r="243" spans="1:7" s="21" customFormat="1" ht="21" customHeight="1">
      <c r="A243" s="443"/>
      <c r="B243" s="417"/>
      <c r="C243" s="417"/>
      <c r="D243" s="437"/>
      <c r="E243" s="418"/>
      <c r="F243" s="25" t="s">
        <v>12</v>
      </c>
      <c r="G243" s="51">
        <f t="shared" ref="G243:G246" si="16">+G244</f>
        <v>11000</v>
      </c>
    </row>
    <row r="244" spans="1:7" s="21" customFormat="1" ht="24" customHeight="1">
      <c r="A244" s="443"/>
      <c r="B244" s="417"/>
      <c r="C244" s="417"/>
      <c r="D244" s="437"/>
      <c r="E244" s="418"/>
      <c r="F244" s="25" t="s">
        <v>13</v>
      </c>
      <c r="G244" s="51">
        <f t="shared" si="16"/>
        <v>11000</v>
      </c>
    </row>
    <row r="245" spans="1:7" s="21" customFormat="1" ht="19.5" customHeight="1">
      <c r="A245" s="443"/>
      <c r="B245" s="417"/>
      <c r="C245" s="417"/>
      <c r="D245" s="437"/>
      <c r="E245" s="418"/>
      <c r="F245" s="25" t="s">
        <v>60</v>
      </c>
      <c r="G245" s="51">
        <f t="shared" si="16"/>
        <v>11000</v>
      </c>
    </row>
    <row r="246" spans="1:7" s="21" customFormat="1" ht="22.5" customHeight="1">
      <c r="A246" s="443"/>
      <c r="B246" s="417"/>
      <c r="C246" s="417"/>
      <c r="D246" s="437"/>
      <c r="E246" s="418"/>
      <c r="F246" s="25" t="s">
        <v>61</v>
      </c>
      <c r="G246" s="51">
        <f t="shared" si="16"/>
        <v>11000</v>
      </c>
    </row>
    <row r="247" spans="1:7" s="21" customFormat="1" ht="39.75" customHeight="1">
      <c r="A247" s="443"/>
      <c r="B247" s="417"/>
      <c r="C247" s="417"/>
      <c r="D247" s="437"/>
      <c r="E247" s="418"/>
      <c r="F247" s="25" t="s">
        <v>62</v>
      </c>
      <c r="G247" s="262">
        <v>11000</v>
      </c>
    </row>
    <row r="248" spans="1:7" s="21" customFormat="1" ht="56.25" customHeight="1">
      <c r="A248" s="443"/>
      <c r="B248" s="417"/>
      <c r="C248" s="417"/>
      <c r="D248" s="437"/>
      <c r="E248" s="418">
        <v>12009</v>
      </c>
      <c r="F248" s="26" t="s">
        <v>111</v>
      </c>
      <c r="G248" s="96">
        <f>+G250</f>
        <v>232639.8</v>
      </c>
    </row>
    <row r="249" spans="1:7" s="21" customFormat="1" ht="23.25" customHeight="1">
      <c r="A249" s="443"/>
      <c r="B249" s="417"/>
      <c r="C249" s="417"/>
      <c r="D249" s="437"/>
      <c r="E249" s="418"/>
      <c r="F249" s="25" t="s">
        <v>10</v>
      </c>
      <c r="G249" s="51"/>
    </row>
    <row r="250" spans="1:7" s="21" customFormat="1" ht="18.75" customHeight="1">
      <c r="A250" s="443"/>
      <c r="B250" s="417"/>
      <c r="C250" s="417"/>
      <c r="D250" s="437"/>
      <c r="E250" s="418"/>
      <c r="F250" s="73" t="s">
        <v>34</v>
      </c>
      <c r="G250" s="51">
        <f>+G252</f>
        <v>232639.8</v>
      </c>
    </row>
    <row r="251" spans="1:7" s="21" customFormat="1" ht="37.5" customHeight="1">
      <c r="A251" s="443"/>
      <c r="B251" s="417"/>
      <c r="C251" s="417"/>
      <c r="D251" s="437"/>
      <c r="E251" s="418"/>
      <c r="F251" s="25" t="s">
        <v>11</v>
      </c>
      <c r="G251" s="51"/>
    </row>
    <row r="252" spans="1:7" s="21" customFormat="1" ht="22.5" customHeight="1">
      <c r="A252" s="443"/>
      <c r="B252" s="417"/>
      <c r="C252" s="417"/>
      <c r="D252" s="437"/>
      <c r="E252" s="418"/>
      <c r="F252" s="25" t="s">
        <v>12</v>
      </c>
      <c r="G252" s="51">
        <f>+G253</f>
        <v>232639.8</v>
      </c>
    </row>
    <row r="253" spans="1:7" s="21" customFormat="1" ht="22.5" customHeight="1">
      <c r="A253" s="443"/>
      <c r="B253" s="417"/>
      <c r="C253" s="417"/>
      <c r="D253" s="437"/>
      <c r="E253" s="418"/>
      <c r="F253" s="25" t="s">
        <v>13</v>
      </c>
      <c r="G253" s="51">
        <f>+G254+G257</f>
        <v>232639.8</v>
      </c>
    </row>
    <row r="254" spans="1:7" s="21" customFormat="1" ht="22.5" customHeight="1">
      <c r="A254" s="443"/>
      <c r="B254" s="417"/>
      <c r="C254" s="417"/>
      <c r="D254" s="437"/>
      <c r="E254" s="418"/>
      <c r="F254" s="25" t="s">
        <v>113</v>
      </c>
      <c r="G254" s="51">
        <f>+G255</f>
        <v>100000</v>
      </c>
    </row>
    <row r="255" spans="1:7" s="21" customFormat="1" ht="39" customHeight="1">
      <c r="A255" s="443"/>
      <c r="B255" s="417"/>
      <c r="C255" s="417"/>
      <c r="D255" s="437"/>
      <c r="E255" s="418"/>
      <c r="F255" s="25" t="s">
        <v>114</v>
      </c>
      <c r="G255" s="51">
        <f>+G256</f>
        <v>100000</v>
      </c>
    </row>
    <row r="256" spans="1:7" s="21" customFormat="1" ht="22.5" customHeight="1">
      <c r="A256" s="443"/>
      <c r="B256" s="417"/>
      <c r="C256" s="417"/>
      <c r="D256" s="437"/>
      <c r="E256" s="418"/>
      <c r="F256" s="25" t="s">
        <v>115</v>
      </c>
      <c r="G256" s="51">
        <v>100000</v>
      </c>
    </row>
    <row r="257" spans="1:10" s="21" customFormat="1" ht="27.75" customHeight="1">
      <c r="A257" s="443"/>
      <c r="B257" s="417"/>
      <c r="C257" s="417"/>
      <c r="D257" s="437"/>
      <c r="E257" s="418"/>
      <c r="F257" s="25" t="s">
        <v>116</v>
      </c>
      <c r="G257" s="51">
        <f>+G258</f>
        <v>132639.79999999999</v>
      </c>
    </row>
    <row r="258" spans="1:10" s="21" customFormat="1" ht="37.5" customHeight="1">
      <c r="A258" s="443"/>
      <c r="B258" s="417"/>
      <c r="C258" s="417"/>
      <c r="D258" s="437"/>
      <c r="E258" s="418"/>
      <c r="F258" s="25" t="s">
        <v>117</v>
      </c>
      <c r="G258" s="51">
        <f>+G259</f>
        <v>132639.79999999999</v>
      </c>
    </row>
    <row r="259" spans="1:10" s="21" customFormat="1" ht="21.75" customHeight="1">
      <c r="A259" s="443"/>
      <c r="B259" s="417"/>
      <c r="C259" s="417"/>
      <c r="D259" s="437"/>
      <c r="E259" s="418"/>
      <c r="F259" s="25" t="s">
        <v>118</v>
      </c>
      <c r="G259" s="51">
        <v>132639.79999999999</v>
      </c>
    </row>
    <row r="260" spans="1:10" s="21" customFormat="1" ht="42.75" customHeight="1">
      <c r="A260" s="443"/>
      <c r="B260" s="227"/>
      <c r="C260" s="227"/>
      <c r="D260" s="437"/>
      <c r="E260" s="418">
        <v>12010</v>
      </c>
      <c r="F260" s="25" t="s">
        <v>297</v>
      </c>
      <c r="G260" s="96">
        <f>+G262</f>
        <v>-28405.3</v>
      </c>
    </row>
    <row r="261" spans="1:10" s="21" customFormat="1" ht="21" customHeight="1">
      <c r="A261" s="443"/>
      <c r="B261" s="227"/>
      <c r="C261" s="227"/>
      <c r="D261" s="437"/>
      <c r="E261" s="418"/>
      <c r="F261" s="25" t="s">
        <v>10</v>
      </c>
      <c r="G261" s="51"/>
    </row>
    <row r="262" spans="1:10" s="21" customFormat="1" ht="22.5" customHeight="1">
      <c r="A262" s="443"/>
      <c r="B262" s="227"/>
      <c r="C262" s="227"/>
      <c r="D262" s="437"/>
      <c r="E262" s="418"/>
      <c r="F262" s="25" t="s">
        <v>34</v>
      </c>
      <c r="G262" s="51">
        <f>+G264</f>
        <v>-28405.3</v>
      </c>
    </row>
    <row r="263" spans="1:10" s="21" customFormat="1" ht="34.5">
      <c r="A263" s="443"/>
      <c r="B263" s="227"/>
      <c r="C263" s="227"/>
      <c r="D263" s="437"/>
      <c r="E263" s="418"/>
      <c r="F263" s="25" t="s">
        <v>11</v>
      </c>
      <c r="G263" s="51"/>
    </row>
    <row r="264" spans="1:10" s="21" customFormat="1" ht="21" customHeight="1">
      <c r="A264" s="443"/>
      <c r="B264" s="227"/>
      <c r="C264" s="227"/>
      <c r="D264" s="437"/>
      <c r="E264" s="418"/>
      <c r="F264" s="25" t="s">
        <v>12</v>
      </c>
      <c r="G264" s="51">
        <f t="shared" ref="G264:G270" si="17">+G265</f>
        <v>-28405.3</v>
      </c>
    </row>
    <row r="265" spans="1:10" s="21" customFormat="1" ht="24" customHeight="1">
      <c r="A265" s="443"/>
      <c r="B265" s="227"/>
      <c r="C265" s="227"/>
      <c r="D265" s="437"/>
      <c r="E265" s="418"/>
      <c r="F265" s="25" t="s">
        <v>13</v>
      </c>
      <c r="G265" s="51">
        <f>+G266+G269</f>
        <v>-28405.3</v>
      </c>
    </row>
    <row r="266" spans="1:10" s="21" customFormat="1" ht="24" customHeight="1">
      <c r="A266" s="443"/>
      <c r="B266" s="227"/>
      <c r="C266" s="227"/>
      <c r="D266" s="437"/>
      <c r="E266" s="418"/>
      <c r="F266" s="25" t="s">
        <v>113</v>
      </c>
      <c r="G266" s="51">
        <f>+G267</f>
        <v>-3650</v>
      </c>
    </row>
    <row r="267" spans="1:10" s="21" customFormat="1" ht="36" customHeight="1">
      <c r="A267" s="443"/>
      <c r="B267" s="227"/>
      <c r="C267" s="227"/>
      <c r="D267" s="437"/>
      <c r="E267" s="418"/>
      <c r="F267" s="25" t="s">
        <v>114</v>
      </c>
      <c r="G267" s="51">
        <f>+G268</f>
        <v>-3650</v>
      </c>
    </row>
    <row r="268" spans="1:10" s="21" customFormat="1" ht="24" customHeight="1">
      <c r="A268" s="443"/>
      <c r="B268" s="227"/>
      <c r="C268" s="227"/>
      <c r="D268" s="437"/>
      <c r="E268" s="418"/>
      <c r="F268" s="25" t="s">
        <v>115</v>
      </c>
      <c r="G268" s="262">
        <v>-3650</v>
      </c>
    </row>
    <row r="269" spans="1:10" s="21" customFormat="1" ht="24.75" customHeight="1">
      <c r="A269" s="443"/>
      <c r="B269" s="227"/>
      <c r="C269" s="227"/>
      <c r="D269" s="437"/>
      <c r="E269" s="418"/>
      <c r="F269" s="25" t="s">
        <v>116</v>
      </c>
      <c r="G269" s="262">
        <f t="shared" si="17"/>
        <v>-24755.3</v>
      </c>
    </row>
    <row r="270" spans="1:10" s="21" customFormat="1" ht="36" customHeight="1">
      <c r="A270" s="443"/>
      <c r="B270" s="227"/>
      <c r="C270" s="227"/>
      <c r="D270" s="437"/>
      <c r="E270" s="418"/>
      <c r="F270" s="25" t="s">
        <v>117</v>
      </c>
      <c r="G270" s="262">
        <f t="shared" si="17"/>
        <v>-24755.3</v>
      </c>
    </row>
    <row r="271" spans="1:10" s="21" customFormat="1" ht="24.75" customHeight="1">
      <c r="A271" s="443"/>
      <c r="B271" s="227"/>
      <c r="C271" s="227"/>
      <c r="D271" s="437"/>
      <c r="E271" s="418"/>
      <c r="F271" s="25" t="s">
        <v>118</v>
      </c>
      <c r="G271" s="262">
        <v>-24755.3</v>
      </c>
      <c r="J271" s="216"/>
    </row>
    <row r="272" spans="1:10" s="21" customFormat="1" ht="42.75" customHeight="1">
      <c r="A272" s="443"/>
      <c r="B272" s="227"/>
      <c r="C272" s="227"/>
      <c r="D272" s="437"/>
      <c r="E272" s="418">
        <v>12011</v>
      </c>
      <c r="F272" s="25" t="s">
        <v>299</v>
      </c>
      <c r="G272" s="96">
        <f>+G274</f>
        <v>-218152.8</v>
      </c>
    </row>
    <row r="273" spans="1:7" s="21" customFormat="1" ht="21" customHeight="1">
      <c r="A273" s="443"/>
      <c r="B273" s="227"/>
      <c r="C273" s="227"/>
      <c r="D273" s="437"/>
      <c r="E273" s="418"/>
      <c r="F273" s="25" t="s">
        <v>10</v>
      </c>
      <c r="G273" s="51"/>
    </row>
    <row r="274" spans="1:7" s="21" customFormat="1" ht="22.5" customHeight="1">
      <c r="A274" s="443"/>
      <c r="B274" s="227"/>
      <c r="C274" s="227"/>
      <c r="D274" s="437"/>
      <c r="E274" s="418"/>
      <c r="F274" s="25" t="s">
        <v>34</v>
      </c>
      <c r="G274" s="51">
        <f>+G276</f>
        <v>-218152.8</v>
      </c>
    </row>
    <row r="275" spans="1:7" s="21" customFormat="1" ht="34.5">
      <c r="A275" s="443"/>
      <c r="B275" s="227"/>
      <c r="C275" s="227"/>
      <c r="D275" s="437"/>
      <c r="E275" s="418"/>
      <c r="F275" s="25" t="s">
        <v>11</v>
      </c>
      <c r="G275" s="51"/>
    </row>
    <row r="276" spans="1:7" s="21" customFormat="1" ht="21" customHeight="1">
      <c r="A276" s="443"/>
      <c r="B276" s="227"/>
      <c r="C276" s="227"/>
      <c r="D276" s="437"/>
      <c r="E276" s="418"/>
      <c r="F276" s="25" t="s">
        <v>12</v>
      </c>
      <c r="G276" s="51">
        <f t="shared" ref="G276:G282" si="18">+G277</f>
        <v>-218152.8</v>
      </c>
    </row>
    <row r="277" spans="1:7" s="21" customFormat="1" ht="24" customHeight="1">
      <c r="A277" s="443"/>
      <c r="B277" s="227"/>
      <c r="C277" s="227"/>
      <c r="D277" s="437"/>
      <c r="E277" s="418"/>
      <c r="F277" s="25" t="s">
        <v>13</v>
      </c>
      <c r="G277" s="51">
        <f>+G278+G281</f>
        <v>-218152.8</v>
      </c>
    </row>
    <row r="278" spans="1:7" s="21" customFormat="1" ht="22.5" customHeight="1">
      <c r="A278" s="443"/>
      <c r="B278" s="277"/>
      <c r="C278" s="277"/>
      <c r="D278" s="437"/>
      <c r="E278" s="418"/>
      <c r="F278" s="25" t="s">
        <v>113</v>
      </c>
      <c r="G278" s="51">
        <f>+G279</f>
        <v>-9680</v>
      </c>
    </row>
    <row r="279" spans="1:7" s="21" customFormat="1" ht="39" customHeight="1">
      <c r="A279" s="443"/>
      <c r="B279" s="277"/>
      <c r="C279" s="277"/>
      <c r="D279" s="437"/>
      <c r="E279" s="418"/>
      <c r="F279" s="25" t="s">
        <v>114</v>
      </c>
      <c r="G279" s="51">
        <f>+G280</f>
        <v>-9680</v>
      </c>
    </row>
    <row r="280" spans="1:7" s="21" customFormat="1" ht="22.5" customHeight="1">
      <c r="A280" s="443"/>
      <c r="B280" s="277"/>
      <c r="C280" s="277"/>
      <c r="D280" s="437"/>
      <c r="E280" s="418"/>
      <c r="F280" s="25" t="s">
        <v>115</v>
      </c>
      <c r="G280" s="262">
        <v>-9680</v>
      </c>
    </row>
    <row r="281" spans="1:7" s="21" customFormat="1" ht="24.75" customHeight="1">
      <c r="A281" s="443"/>
      <c r="B281" s="227"/>
      <c r="C281" s="227"/>
      <c r="D281" s="437"/>
      <c r="E281" s="418"/>
      <c r="F281" s="25" t="s">
        <v>116</v>
      </c>
      <c r="G281" s="51">
        <f t="shared" si="18"/>
        <v>-208472.8</v>
      </c>
    </row>
    <row r="282" spans="1:7" s="21" customFormat="1" ht="36" customHeight="1">
      <c r="A282" s="443"/>
      <c r="B282" s="227"/>
      <c r="C282" s="227"/>
      <c r="D282" s="437"/>
      <c r="E282" s="418"/>
      <c r="F282" s="25" t="s">
        <v>117</v>
      </c>
      <c r="G282" s="51">
        <f t="shared" si="18"/>
        <v>-208472.8</v>
      </c>
    </row>
    <row r="283" spans="1:7" s="21" customFormat="1" ht="24.75" customHeight="1">
      <c r="A283" s="443"/>
      <c r="B283" s="227"/>
      <c r="C283" s="227"/>
      <c r="D283" s="437"/>
      <c r="E283" s="418"/>
      <c r="F283" s="25" t="s">
        <v>118</v>
      </c>
      <c r="G283" s="262">
        <v>-208472.8</v>
      </c>
    </row>
    <row r="284" spans="1:7" s="21" customFormat="1" ht="57" customHeight="1">
      <c r="A284" s="443"/>
      <c r="B284" s="227"/>
      <c r="C284" s="227"/>
      <c r="D284" s="437"/>
      <c r="E284" s="418">
        <v>12012</v>
      </c>
      <c r="F284" s="25" t="s">
        <v>301</v>
      </c>
      <c r="G284" s="96">
        <f>+G286</f>
        <v>-4336.7</v>
      </c>
    </row>
    <row r="285" spans="1:7" s="21" customFormat="1" ht="21" customHeight="1">
      <c r="A285" s="443"/>
      <c r="B285" s="227"/>
      <c r="C285" s="227"/>
      <c r="D285" s="437"/>
      <c r="E285" s="418"/>
      <c r="F285" s="25" t="s">
        <v>10</v>
      </c>
      <c r="G285" s="51"/>
    </row>
    <row r="286" spans="1:7" s="21" customFormat="1" ht="22.5" customHeight="1">
      <c r="A286" s="443"/>
      <c r="B286" s="227"/>
      <c r="C286" s="227"/>
      <c r="D286" s="437"/>
      <c r="E286" s="418"/>
      <c r="F286" s="25" t="s">
        <v>34</v>
      </c>
      <c r="G286" s="51">
        <f>+G288</f>
        <v>-4336.7</v>
      </c>
    </row>
    <row r="287" spans="1:7" s="21" customFormat="1" ht="34.5">
      <c r="A287" s="443"/>
      <c r="B287" s="227"/>
      <c r="C287" s="227"/>
      <c r="D287" s="437"/>
      <c r="E287" s="418"/>
      <c r="F287" s="25" t="s">
        <v>11</v>
      </c>
      <c r="G287" s="51"/>
    </row>
    <row r="288" spans="1:7" s="21" customFormat="1" ht="21" customHeight="1">
      <c r="A288" s="443"/>
      <c r="B288" s="227"/>
      <c r="C288" s="227"/>
      <c r="D288" s="437"/>
      <c r="E288" s="418"/>
      <c r="F288" s="25" t="s">
        <v>12</v>
      </c>
      <c r="G288" s="51">
        <f t="shared" ref="G288:G291" si="19">+G289</f>
        <v>-4336.7</v>
      </c>
    </row>
    <row r="289" spans="1:7" s="21" customFormat="1" ht="24" customHeight="1">
      <c r="A289" s="443"/>
      <c r="B289" s="227"/>
      <c r="C289" s="227"/>
      <c r="D289" s="437"/>
      <c r="E289" s="418"/>
      <c r="F289" s="25" t="s">
        <v>13</v>
      </c>
      <c r="G289" s="51">
        <f t="shared" si="19"/>
        <v>-4336.7</v>
      </c>
    </row>
    <row r="290" spans="1:7" s="21" customFormat="1" ht="19.5" customHeight="1">
      <c r="A290" s="443"/>
      <c r="B290" s="227"/>
      <c r="C290" s="227"/>
      <c r="D290" s="437"/>
      <c r="E290" s="418"/>
      <c r="F290" s="25" t="s">
        <v>60</v>
      </c>
      <c r="G290" s="51">
        <f t="shared" si="19"/>
        <v>-4336.7</v>
      </c>
    </row>
    <row r="291" spans="1:7" s="21" customFormat="1" ht="22.5" customHeight="1">
      <c r="A291" s="443"/>
      <c r="B291" s="227"/>
      <c r="C291" s="227"/>
      <c r="D291" s="437"/>
      <c r="E291" s="418"/>
      <c r="F291" s="25" t="s">
        <v>61</v>
      </c>
      <c r="G291" s="51">
        <f t="shared" si="19"/>
        <v>-4336.7</v>
      </c>
    </row>
    <row r="292" spans="1:7" s="21" customFormat="1" ht="39.75" customHeight="1">
      <c r="A292" s="443"/>
      <c r="B292" s="227"/>
      <c r="C292" s="227"/>
      <c r="D292" s="437"/>
      <c r="E292" s="418"/>
      <c r="F292" s="25" t="s">
        <v>62</v>
      </c>
      <c r="G292" s="262">
        <v>-4336.7</v>
      </c>
    </row>
    <row r="293" spans="1:7" s="21" customFormat="1" ht="40.5" customHeight="1">
      <c r="A293" s="443"/>
      <c r="B293" s="227"/>
      <c r="C293" s="227"/>
      <c r="D293" s="437"/>
      <c r="E293" s="418">
        <v>12013</v>
      </c>
      <c r="F293" s="229" t="s">
        <v>303</v>
      </c>
      <c r="G293" s="96">
        <f>+G295</f>
        <v>-13975.9</v>
      </c>
    </row>
    <row r="294" spans="1:7" s="21" customFormat="1" ht="23.25" customHeight="1">
      <c r="A294" s="443"/>
      <c r="B294" s="227"/>
      <c r="C294" s="227"/>
      <c r="D294" s="437"/>
      <c r="E294" s="418"/>
      <c r="F294" s="25" t="s">
        <v>10</v>
      </c>
      <c r="G294" s="51"/>
    </row>
    <row r="295" spans="1:7" s="21" customFormat="1" ht="18.75" customHeight="1">
      <c r="A295" s="443"/>
      <c r="B295" s="227"/>
      <c r="C295" s="227"/>
      <c r="D295" s="437"/>
      <c r="E295" s="418"/>
      <c r="F295" s="217" t="s">
        <v>34</v>
      </c>
      <c r="G295" s="51">
        <f>+G297</f>
        <v>-13975.9</v>
      </c>
    </row>
    <row r="296" spans="1:7" s="21" customFormat="1" ht="37.5" customHeight="1">
      <c r="A296" s="443"/>
      <c r="B296" s="227"/>
      <c r="C296" s="227"/>
      <c r="D296" s="437"/>
      <c r="E296" s="418"/>
      <c r="F296" s="25" t="s">
        <v>11</v>
      </c>
      <c r="G296" s="51"/>
    </row>
    <row r="297" spans="1:7" s="21" customFormat="1" ht="22.5" customHeight="1">
      <c r="A297" s="443"/>
      <c r="B297" s="227"/>
      <c r="C297" s="227"/>
      <c r="D297" s="437"/>
      <c r="E297" s="418"/>
      <c r="F297" s="25" t="s">
        <v>12</v>
      </c>
      <c r="G297" s="51">
        <f>+G298</f>
        <v>-13975.9</v>
      </c>
    </row>
    <row r="298" spans="1:7" s="21" customFormat="1" ht="22.5" customHeight="1">
      <c r="A298" s="443"/>
      <c r="B298" s="227"/>
      <c r="C298" s="227"/>
      <c r="D298" s="437"/>
      <c r="E298" s="418"/>
      <c r="F298" s="25" t="s">
        <v>13</v>
      </c>
      <c r="G298" s="51">
        <f>+G299+G302</f>
        <v>-13975.9</v>
      </c>
    </row>
    <row r="299" spans="1:7" s="21" customFormat="1" ht="22.5" customHeight="1">
      <c r="A299" s="443"/>
      <c r="B299" s="227"/>
      <c r="C299" s="227"/>
      <c r="D299" s="437"/>
      <c r="E299" s="418"/>
      <c r="F299" s="25" t="s">
        <v>113</v>
      </c>
      <c r="G299" s="51">
        <f>+G300</f>
        <v>-661.5</v>
      </c>
    </row>
    <row r="300" spans="1:7" s="21" customFormat="1" ht="39" customHeight="1">
      <c r="A300" s="443"/>
      <c r="B300" s="227"/>
      <c r="C300" s="227"/>
      <c r="D300" s="437"/>
      <c r="E300" s="418"/>
      <c r="F300" s="25" t="s">
        <v>114</v>
      </c>
      <c r="G300" s="51">
        <f>+G301</f>
        <v>-661.5</v>
      </c>
    </row>
    <row r="301" spans="1:7" s="21" customFormat="1" ht="22.5" customHeight="1">
      <c r="A301" s="443"/>
      <c r="B301" s="227"/>
      <c r="C301" s="227"/>
      <c r="D301" s="437"/>
      <c r="E301" s="418"/>
      <c r="F301" s="25" t="s">
        <v>115</v>
      </c>
      <c r="G301" s="262">
        <v>-661.5</v>
      </c>
    </row>
    <row r="302" spans="1:7" s="21" customFormat="1" ht="27.75" customHeight="1">
      <c r="A302" s="443"/>
      <c r="B302" s="227"/>
      <c r="C302" s="227"/>
      <c r="D302" s="437"/>
      <c r="E302" s="418"/>
      <c r="F302" s="25" t="s">
        <v>116</v>
      </c>
      <c r="G302" s="262">
        <f>+G303</f>
        <v>-13314.4</v>
      </c>
    </row>
    <row r="303" spans="1:7" s="21" customFormat="1" ht="37.5" customHeight="1">
      <c r="A303" s="443"/>
      <c r="B303" s="227"/>
      <c r="C303" s="227"/>
      <c r="D303" s="437"/>
      <c r="E303" s="418"/>
      <c r="F303" s="25" t="s">
        <v>117</v>
      </c>
      <c r="G303" s="262">
        <f>+G304</f>
        <v>-13314.4</v>
      </c>
    </row>
    <row r="304" spans="1:7" s="21" customFormat="1" ht="21.75" customHeight="1">
      <c r="A304" s="443"/>
      <c r="B304" s="227"/>
      <c r="C304" s="227"/>
      <c r="D304" s="437"/>
      <c r="E304" s="418"/>
      <c r="F304" s="25" t="s">
        <v>118</v>
      </c>
      <c r="G304" s="262">
        <v>-13314.4</v>
      </c>
    </row>
    <row r="305" spans="1:7" s="21" customFormat="1" ht="55.5" customHeight="1">
      <c r="A305" s="443"/>
      <c r="B305" s="227"/>
      <c r="C305" s="227"/>
      <c r="D305" s="432">
        <v>1230</v>
      </c>
      <c r="E305" s="419"/>
      <c r="F305" s="29" t="s">
        <v>308</v>
      </c>
      <c r="G305" s="96">
        <f>+G307</f>
        <v>-1772</v>
      </c>
    </row>
    <row r="306" spans="1:7" s="21" customFormat="1" ht="18.75" customHeight="1">
      <c r="A306" s="443"/>
      <c r="B306" s="227"/>
      <c r="C306" s="227"/>
      <c r="D306" s="433"/>
      <c r="E306" s="419"/>
      <c r="F306" s="229" t="s">
        <v>9</v>
      </c>
      <c r="G306" s="51"/>
    </row>
    <row r="307" spans="1:7" s="21" customFormat="1" ht="55.5" customHeight="1">
      <c r="A307" s="443"/>
      <c r="B307" s="227"/>
      <c r="C307" s="227"/>
      <c r="D307" s="433"/>
      <c r="E307" s="418">
        <v>12002</v>
      </c>
      <c r="F307" s="229" t="s">
        <v>313</v>
      </c>
      <c r="G307" s="96">
        <f>+G309</f>
        <v>-1772</v>
      </c>
    </row>
    <row r="308" spans="1:7" s="21" customFormat="1" ht="23.25" customHeight="1">
      <c r="A308" s="443"/>
      <c r="B308" s="227"/>
      <c r="C308" s="227"/>
      <c r="D308" s="433"/>
      <c r="E308" s="418"/>
      <c r="F308" s="25" t="s">
        <v>10</v>
      </c>
      <c r="G308" s="51"/>
    </row>
    <row r="309" spans="1:7" s="21" customFormat="1" ht="18.75" customHeight="1">
      <c r="A309" s="443"/>
      <c r="B309" s="227"/>
      <c r="C309" s="227"/>
      <c r="D309" s="433"/>
      <c r="E309" s="418"/>
      <c r="F309" s="217" t="s">
        <v>34</v>
      </c>
      <c r="G309" s="51">
        <f>+G311</f>
        <v>-1772</v>
      </c>
    </row>
    <row r="310" spans="1:7" s="21" customFormat="1" ht="37.5" customHeight="1">
      <c r="A310" s="443"/>
      <c r="B310" s="227"/>
      <c r="C310" s="227"/>
      <c r="D310" s="433"/>
      <c r="E310" s="418"/>
      <c r="F310" s="25" t="s">
        <v>11</v>
      </c>
      <c r="G310" s="51"/>
    </row>
    <row r="311" spans="1:7" s="21" customFormat="1" ht="22.5" customHeight="1">
      <c r="A311" s="443"/>
      <c r="B311" s="227"/>
      <c r="C311" s="227"/>
      <c r="D311" s="433"/>
      <c r="E311" s="418"/>
      <c r="F311" s="25" t="s">
        <v>12</v>
      </c>
      <c r="G311" s="51">
        <f t="shared" ref="G311:G314" si="20">+G312</f>
        <v>-1772</v>
      </c>
    </row>
    <row r="312" spans="1:7" s="21" customFormat="1" ht="22.5" customHeight="1">
      <c r="A312" s="443"/>
      <c r="B312" s="227"/>
      <c r="C312" s="227"/>
      <c r="D312" s="433"/>
      <c r="E312" s="418"/>
      <c r="F312" s="25" t="s">
        <v>13</v>
      </c>
      <c r="G312" s="51">
        <f t="shared" si="20"/>
        <v>-1772</v>
      </c>
    </row>
    <row r="313" spans="1:7" s="21" customFormat="1" ht="20.25" customHeight="1">
      <c r="A313" s="443"/>
      <c r="B313" s="227"/>
      <c r="C313" s="227"/>
      <c r="D313" s="433"/>
      <c r="E313" s="418"/>
      <c r="F313" s="25" t="s">
        <v>113</v>
      </c>
      <c r="G313" s="51">
        <f t="shared" si="20"/>
        <v>-1772</v>
      </c>
    </row>
    <row r="314" spans="1:7" s="21" customFormat="1" ht="37.5" customHeight="1">
      <c r="A314" s="443"/>
      <c r="B314" s="227"/>
      <c r="C314" s="227"/>
      <c r="D314" s="433"/>
      <c r="E314" s="418"/>
      <c r="F314" s="25" t="s">
        <v>114</v>
      </c>
      <c r="G314" s="51">
        <f t="shared" si="20"/>
        <v>-1772</v>
      </c>
    </row>
    <row r="315" spans="1:7" s="21" customFormat="1" ht="23.25" customHeight="1">
      <c r="A315" s="443"/>
      <c r="B315" s="227"/>
      <c r="C315" s="227"/>
      <c r="D315" s="440"/>
      <c r="E315" s="418"/>
      <c r="F315" s="25" t="s">
        <v>115</v>
      </c>
      <c r="G315" s="51">
        <v>-1772</v>
      </c>
    </row>
    <row r="316" spans="1:7" ht="29.25" customHeight="1">
      <c r="A316" s="443"/>
      <c r="B316" s="438" t="s">
        <v>182</v>
      </c>
      <c r="C316" s="62"/>
      <c r="D316" s="62"/>
      <c r="E316" s="236"/>
      <c r="F316" s="64" t="s">
        <v>183</v>
      </c>
      <c r="G316" s="126">
        <f>+G318</f>
        <v>-100000</v>
      </c>
    </row>
    <row r="317" spans="1:7" ht="21.75" customHeight="1">
      <c r="A317" s="443"/>
      <c r="B317" s="438"/>
      <c r="C317" s="62"/>
      <c r="D317" s="62"/>
      <c r="E317" s="63"/>
      <c r="F317" s="65" t="s">
        <v>9</v>
      </c>
      <c r="G317" s="222"/>
    </row>
    <row r="318" spans="1:7" ht="28.5" customHeight="1">
      <c r="A318" s="443"/>
      <c r="B318" s="438"/>
      <c r="C318" s="439" t="s">
        <v>105</v>
      </c>
      <c r="D318" s="53"/>
      <c r="E318" s="59"/>
      <c r="F318" s="66" t="s">
        <v>183</v>
      </c>
      <c r="G318" s="126">
        <f>+G320</f>
        <v>-100000</v>
      </c>
    </row>
    <row r="319" spans="1:7" ht="17.25">
      <c r="A319" s="443"/>
      <c r="B319" s="438"/>
      <c r="C319" s="439"/>
      <c r="D319" s="53"/>
      <c r="E319" s="59"/>
      <c r="F319" s="53" t="s">
        <v>9</v>
      </c>
      <c r="G319" s="127"/>
    </row>
    <row r="320" spans="1:7" ht="25.5" customHeight="1">
      <c r="A320" s="443"/>
      <c r="B320" s="438"/>
      <c r="C320" s="439"/>
      <c r="D320" s="452">
        <v>1190</v>
      </c>
      <c r="E320" s="59"/>
      <c r="F320" s="45" t="s">
        <v>165</v>
      </c>
      <c r="G320" s="124">
        <f>+G322</f>
        <v>-100000</v>
      </c>
    </row>
    <row r="321" spans="1:7" ht="21.75" customHeight="1">
      <c r="A321" s="443"/>
      <c r="B321" s="438"/>
      <c r="C321" s="439"/>
      <c r="D321" s="452"/>
      <c r="E321" s="59"/>
      <c r="F321" s="53" t="s">
        <v>9</v>
      </c>
      <c r="G321" s="127"/>
    </row>
    <row r="322" spans="1:7" ht="92.25" customHeight="1">
      <c r="A322" s="443"/>
      <c r="B322" s="438"/>
      <c r="C322" s="439"/>
      <c r="D322" s="452"/>
      <c r="E322" s="453">
        <v>12001</v>
      </c>
      <c r="F322" s="53" t="s">
        <v>168</v>
      </c>
      <c r="G322" s="129">
        <f>+G324</f>
        <v>-100000</v>
      </c>
    </row>
    <row r="323" spans="1:7" ht="19.5" customHeight="1">
      <c r="A323" s="443"/>
      <c r="B323" s="438"/>
      <c r="C323" s="439"/>
      <c r="D323" s="452"/>
      <c r="E323" s="454"/>
      <c r="F323" s="67" t="s">
        <v>10</v>
      </c>
      <c r="G323" s="219"/>
    </row>
    <row r="324" spans="1:7" ht="21" customHeight="1">
      <c r="A324" s="443"/>
      <c r="B324" s="438"/>
      <c r="C324" s="439"/>
      <c r="D324" s="452"/>
      <c r="E324" s="454"/>
      <c r="F324" s="67" t="s">
        <v>34</v>
      </c>
      <c r="G324" s="129">
        <f>+G326</f>
        <v>-100000</v>
      </c>
    </row>
    <row r="325" spans="1:7" ht="34.5">
      <c r="A325" s="443"/>
      <c r="B325" s="438"/>
      <c r="C325" s="439"/>
      <c r="D325" s="452"/>
      <c r="E325" s="454"/>
      <c r="F325" s="67" t="s">
        <v>11</v>
      </c>
      <c r="G325" s="219"/>
    </row>
    <row r="326" spans="1:7" ht="18.75" customHeight="1">
      <c r="A326" s="443"/>
      <c r="B326" s="438"/>
      <c r="C326" s="439"/>
      <c r="D326" s="452"/>
      <c r="E326" s="454"/>
      <c r="F326" s="67" t="s">
        <v>12</v>
      </c>
      <c r="G326" s="220">
        <f>+G327</f>
        <v>-100000</v>
      </c>
    </row>
    <row r="327" spans="1:7" ht="19.5" customHeight="1">
      <c r="A327" s="443"/>
      <c r="B327" s="438"/>
      <c r="C327" s="439"/>
      <c r="D327" s="452"/>
      <c r="E327" s="454"/>
      <c r="F327" s="67" t="s">
        <v>176</v>
      </c>
      <c r="G327" s="220">
        <f>+G328</f>
        <v>-100000</v>
      </c>
    </row>
    <row r="328" spans="1:7" ht="21" customHeight="1">
      <c r="A328" s="443"/>
      <c r="B328" s="438"/>
      <c r="C328" s="439"/>
      <c r="D328" s="452"/>
      <c r="E328" s="454"/>
      <c r="F328" s="67" t="s">
        <v>177</v>
      </c>
      <c r="G328" s="220">
        <f>+G329</f>
        <v>-100000</v>
      </c>
    </row>
    <row r="329" spans="1:7" ht="21" customHeight="1">
      <c r="A329" s="443"/>
      <c r="B329" s="438"/>
      <c r="C329" s="439"/>
      <c r="D329" s="452"/>
      <c r="E329" s="454"/>
      <c r="F329" s="67" t="s">
        <v>184</v>
      </c>
      <c r="G329" s="221">
        <f>+G330</f>
        <v>-100000</v>
      </c>
    </row>
    <row r="330" spans="1:7" ht="20.25" customHeight="1">
      <c r="A330" s="443"/>
      <c r="B330" s="438"/>
      <c r="C330" s="439"/>
      <c r="D330" s="452"/>
      <c r="E330" s="454"/>
      <c r="F330" s="67" t="s">
        <v>185</v>
      </c>
      <c r="G330" s="129">
        <v>-100000</v>
      </c>
    </row>
    <row r="331" spans="1:7" s="238" customFormat="1" ht="20.25" customHeight="1">
      <c r="A331" s="436" t="s">
        <v>321</v>
      </c>
      <c r="B331" s="224"/>
      <c r="C331" s="227"/>
      <c r="D331" s="225"/>
      <c r="E331" s="237"/>
      <c r="F331" s="28" t="s">
        <v>322</v>
      </c>
      <c r="G331" s="103">
        <f>+G333</f>
        <v>-29126.9</v>
      </c>
    </row>
    <row r="332" spans="1:7" s="238" customFormat="1" ht="16.5" customHeight="1">
      <c r="A332" s="436"/>
      <c r="B332" s="224"/>
      <c r="C332" s="227"/>
      <c r="D332" s="225"/>
      <c r="E332" s="239"/>
      <c r="F332" s="25" t="s">
        <v>9</v>
      </c>
      <c r="G332" s="61"/>
    </row>
    <row r="333" spans="1:7" s="238" customFormat="1" ht="15.75" customHeight="1">
      <c r="A333" s="436"/>
      <c r="B333" s="436" t="s">
        <v>35</v>
      </c>
      <c r="C333" s="224"/>
      <c r="D333" s="225"/>
      <c r="E333" s="239"/>
      <c r="F333" s="28" t="s">
        <v>323</v>
      </c>
      <c r="G333" s="103">
        <f>+G335</f>
        <v>-29126.9</v>
      </c>
    </row>
    <row r="334" spans="1:7" s="238" customFormat="1" ht="18.75" customHeight="1">
      <c r="A334" s="436"/>
      <c r="B334" s="436"/>
      <c r="C334" s="224"/>
      <c r="D334" s="225"/>
      <c r="E334" s="239"/>
      <c r="F334" s="25" t="s">
        <v>9</v>
      </c>
      <c r="G334" s="61"/>
    </row>
    <row r="335" spans="1:7" s="238" customFormat="1" ht="18" customHeight="1">
      <c r="A335" s="436"/>
      <c r="B335" s="436"/>
      <c r="C335" s="436" t="s">
        <v>31</v>
      </c>
      <c r="D335" s="225"/>
      <c r="E335" s="239"/>
      <c r="F335" s="28" t="s">
        <v>324</v>
      </c>
      <c r="G335" s="103">
        <f>+G337</f>
        <v>-29126.9</v>
      </c>
    </row>
    <row r="336" spans="1:7" s="238" customFormat="1" ht="19.5" customHeight="1">
      <c r="A336" s="436"/>
      <c r="B336" s="436"/>
      <c r="C336" s="436"/>
      <c r="D336" s="225"/>
      <c r="E336" s="239"/>
      <c r="F336" s="25" t="s">
        <v>9</v>
      </c>
      <c r="G336" s="61"/>
    </row>
    <row r="337" spans="1:7" s="238" customFormat="1" ht="20.25" customHeight="1">
      <c r="A337" s="436"/>
      <c r="B337" s="436"/>
      <c r="C337" s="436"/>
      <c r="D337" s="225"/>
      <c r="E337" s="239"/>
      <c r="F337" s="28" t="s">
        <v>34</v>
      </c>
      <c r="G337" s="103">
        <f>+G339+G350</f>
        <v>-29126.9</v>
      </c>
    </row>
    <row r="338" spans="1:7" s="238" customFormat="1" ht="16.5" customHeight="1">
      <c r="A338" s="436"/>
      <c r="B338" s="436"/>
      <c r="C338" s="436"/>
      <c r="D338" s="239"/>
      <c r="E338" s="240"/>
      <c r="F338" s="25" t="s">
        <v>33</v>
      </c>
      <c r="G338" s="61"/>
    </row>
    <row r="339" spans="1:7" s="238" customFormat="1" ht="34.5" customHeight="1">
      <c r="A339" s="436"/>
      <c r="B339" s="436"/>
      <c r="C339" s="436"/>
      <c r="D339" s="418">
        <v>1224</v>
      </c>
      <c r="E339" s="226"/>
      <c r="F339" s="28" t="s">
        <v>44</v>
      </c>
      <c r="G339" s="103">
        <f>+G341</f>
        <v>-11194.9</v>
      </c>
    </row>
    <row r="340" spans="1:7" s="238" customFormat="1" ht="20.25" customHeight="1">
      <c r="A340" s="436"/>
      <c r="B340" s="436"/>
      <c r="C340" s="436"/>
      <c r="D340" s="418"/>
      <c r="E340" s="226"/>
      <c r="F340" s="41" t="s">
        <v>33</v>
      </c>
      <c r="G340" s="61"/>
    </row>
    <row r="341" spans="1:7" s="238" customFormat="1" ht="35.25" customHeight="1">
      <c r="A341" s="436"/>
      <c r="B341" s="436"/>
      <c r="C341" s="436"/>
      <c r="D341" s="418"/>
      <c r="E341" s="128">
        <v>11001</v>
      </c>
      <c r="F341" s="242" t="s">
        <v>325</v>
      </c>
      <c r="G341" s="241">
        <f>+G343</f>
        <v>-11194.9</v>
      </c>
    </row>
    <row r="342" spans="1:7" s="238" customFormat="1" ht="22.5" customHeight="1">
      <c r="A342" s="436"/>
      <c r="B342" s="436"/>
      <c r="C342" s="436"/>
      <c r="D342" s="418"/>
      <c r="E342" s="449"/>
      <c r="F342" s="25" t="s">
        <v>10</v>
      </c>
      <c r="G342" s="241"/>
    </row>
    <row r="343" spans="1:7" s="238" customFormat="1" ht="19.5" customHeight="1">
      <c r="A343" s="436"/>
      <c r="B343" s="436"/>
      <c r="C343" s="436"/>
      <c r="D343" s="418"/>
      <c r="E343" s="450"/>
      <c r="F343" s="228" t="s">
        <v>34</v>
      </c>
      <c r="G343" s="241">
        <f>+G345</f>
        <v>-11194.9</v>
      </c>
    </row>
    <row r="344" spans="1:7" s="238" customFormat="1" ht="37.5" customHeight="1">
      <c r="A344" s="436"/>
      <c r="B344" s="436"/>
      <c r="C344" s="436"/>
      <c r="D344" s="418"/>
      <c r="E344" s="450"/>
      <c r="F344" s="25" t="s">
        <v>11</v>
      </c>
      <c r="G344" s="241"/>
    </row>
    <row r="345" spans="1:7" s="238" customFormat="1" ht="16.5" customHeight="1">
      <c r="A345" s="436"/>
      <c r="B345" s="436"/>
      <c r="C345" s="436"/>
      <c r="D345" s="418"/>
      <c r="E345" s="450"/>
      <c r="F345" s="25" t="s">
        <v>12</v>
      </c>
      <c r="G345" s="241">
        <f t="shared" ref="G345:G348" si="21">+G346</f>
        <v>-11194.9</v>
      </c>
    </row>
    <row r="346" spans="1:7" s="238" customFormat="1" ht="21.75" customHeight="1">
      <c r="A346" s="436"/>
      <c r="B346" s="436"/>
      <c r="C346" s="436"/>
      <c r="D346" s="418"/>
      <c r="E346" s="450"/>
      <c r="F346" s="25" t="s">
        <v>13</v>
      </c>
      <c r="G346" s="241">
        <f t="shared" si="21"/>
        <v>-11194.9</v>
      </c>
    </row>
    <row r="347" spans="1:7" s="238" customFormat="1" ht="26.25" customHeight="1">
      <c r="A347" s="436"/>
      <c r="B347" s="436"/>
      <c r="C347" s="436"/>
      <c r="D347" s="418"/>
      <c r="E347" s="450"/>
      <c r="F347" s="25" t="s">
        <v>327</v>
      </c>
      <c r="G347" s="241">
        <f t="shared" si="21"/>
        <v>-11194.9</v>
      </c>
    </row>
    <row r="348" spans="1:7" s="238" customFormat="1" ht="19.5" customHeight="1">
      <c r="A348" s="436"/>
      <c r="B348" s="436"/>
      <c r="C348" s="436"/>
      <c r="D348" s="418"/>
      <c r="E348" s="450"/>
      <c r="F348" s="25" t="s">
        <v>171</v>
      </c>
      <c r="G348" s="241">
        <f t="shared" si="21"/>
        <v>-11194.9</v>
      </c>
    </row>
    <row r="349" spans="1:7" s="238" customFormat="1" ht="24" customHeight="1">
      <c r="A349" s="436"/>
      <c r="B349" s="436"/>
      <c r="C349" s="436"/>
      <c r="D349" s="418"/>
      <c r="E349" s="451"/>
      <c r="F349" s="25" t="s">
        <v>326</v>
      </c>
      <c r="G349" s="298">
        <v>-11194.9</v>
      </c>
    </row>
    <row r="350" spans="1:7" s="238" customFormat="1" ht="59.25" customHeight="1">
      <c r="A350" s="436"/>
      <c r="B350" s="436"/>
      <c r="C350" s="436"/>
      <c r="D350" s="418">
        <v>1230</v>
      </c>
      <c r="E350" s="226"/>
      <c r="F350" s="28" t="s">
        <v>308</v>
      </c>
      <c r="G350" s="103">
        <f>+G352</f>
        <v>-17932</v>
      </c>
    </row>
    <row r="351" spans="1:7" s="238" customFormat="1" ht="20.25" customHeight="1">
      <c r="A351" s="436"/>
      <c r="B351" s="436"/>
      <c r="C351" s="436"/>
      <c r="D351" s="418"/>
      <c r="E351" s="226"/>
      <c r="F351" s="41" t="s">
        <v>33</v>
      </c>
      <c r="G351" s="61"/>
    </row>
    <row r="352" spans="1:7" s="238" customFormat="1" ht="38.25" customHeight="1">
      <c r="A352" s="436"/>
      <c r="B352" s="436"/>
      <c r="C352" s="436"/>
      <c r="D352" s="418"/>
      <c r="E352" s="128">
        <v>11001</v>
      </c>
      <c r="F352" s="242" t="s">
        <v>311</v>
      </c>
      <c r="G352" s="241">
        <f>+G354</f>
        <v>-17932</v>
      </c>
    </row>
    <row r="353" spans="1:7" s="238" customFormat="1" ht="22.5" customHeight="1">
      <c r="A353" s="436"/>
      <c r="B353" s="436"/>
      <c r="C353" s="436"/>
      <c r="D353" s="418"/>
      <c r="E353" s="449"/>
      <c r="F353" s="25" t="s">
        <v>10</v>
      </c>
      <c r="G353" s="241"/>
    </row>
    <row r="354" spans="1:7" s="238" customFormat="1" ht="19.5" customHeight="1">
      <c r="A354" s="436"/>
      <c r="B354" s="436"/>
      <c r="C354" s="436"/>
      <c r="D354" s="418"/>
      <c r="E354" s="450"/>
      <c r="F354" s="228" t="s">
        <v>34</v>
      </c>
      <c r="G354" s="241">
        <f>+G356</f>
        <v>-17932</v>
      </c>
    </row>
    <row r="355" spans="1:7" s="238" customFormat="1" ht="37.5" customHeight="1">
      <c r="A355" s="436"/>
      <c r="B355" s="436"/>
      <c r="C355" s="436"/>
      <c r="D355" s="418"/>
      <c r="E355" s="450"/>
      <c r="F355" s="25" t="s">
        <v>11</v>
      </c>
      <c r="G355" s="241"/>
    </row>
    <row r="356" spans="1:7" s="238" customFormat="1" ht="16.5" customHeight="1">
      <c r="A356" s="436"/>
      <c r="B356" s="436"/>
      <c r="C356" s="436"/>
      <c r="D356" s="418"/>
      <c r="E356" s="450"/>
      <c r="F356" s="25" t="s">
        <v>12</v>
      </c>
      <c r="G356" s="241">
        <f t="shared" ref="G356:G359" si="22">+G357</f>
        <v>-17932</v>
      </c>
    </row>
    <row r="357" spans="1:7" s="238" customFormat="1" ht="21.75" customHeight="1">
      <c r="A357" s="436"/>
      <c r="B357" s="436"/>
      <c r="C357" s="436"/>
      <c r="D357" s="418"/>
      <c r="E357" s="450"/>
      <c r="F357" s="25" t="s">
        <v>13</v>
      </c>
      <c r="G357" s="241">
        <f t="shared" si="22"/>
        <v>-17932</v>
      </c>
    </row>
    <row r="358" spans="1:7" s="238" customFormat="1" ht="26.25" customHeight="1">
      <c r="A358" s="436"/>
      <c r="B358" s="436"/>
      <c r="C358" s="436"/>
      <c r="D358" s="418"/>
      <c r="E358" s="450"/>
      <c r="F358" s="25" t="s">
        <v>327</v>
      </c>
      <c r="G358" s="241">
        <f t="shared" si="22"/>
        <v>-17932</v>
      </c>
    </row>
    <row r="359" spans="1:7" s="238" customFormat="1" ht="19.5" customHeight="1">
      <c r="A359" s="436"/>
      <c r="B359" s="436"/>
      <c r="C359" s="436"/>
      <c r="D359" s="418"/>
      <c r="E359" s="450"/>
      <c r="F359" s="25" t="s">
        <v>171</v>
      </c>
      <c r="G359" s="241">
        <f t="shared" si="22"/>
        <v>-17932</v>
      </c>
    </row>
    <row r="360" spans="1:7" s="238" customFormat="1" ht="24" customHeight="1">
      <c r="A360" s="436"/>
      <c r="B360" s="436"/>
      <c r="C360" s="436"/>
      <c r="D360" s="418"/>
      <c r="E360" s="451"/>
      <c r="F360" s="25" t="s">
        <v>326</v>
      </c>
      <c r="G360" s="298">
        <v>-17932</v>
      </c>
    </row>
    <row r="362" spans="1:7">
      <c r="G362" s="4"/>
    </row>
  </sheetData>
  <mergeCells count="72">
    <mergeCell ref="D350:D360"/>
    <mergeCell ref="E353:E360"/>
    <mergeCell ref="D37:D56"/>
    <mergeCell ref="E37:E38"/>
    <mergeCell ref="E48:E56"/>
    <mergeCell ref="D339:D349"/>
    <mergeCell ref="E342:E349"/>
    <mergeCell ref="E305:E306"/>
    <mergeCell ref="E307:E315"/>
    <mergeCell ref="D305:D315"/>
    <mergeCell ref="D320:D330"/>
    <mergeCell ref="E322:E330"/>
    <mergeCell ref="E174:E182"/>
    <mergeCell ref="A8:A330"/>
    <mergeCell ref="D125:D171"/>
    <mergeCell ref="E125:E126"/>
    <mergeCell ref="E136:E151"/>
    <mergeCell ref="E112:E113"/>
    <mergeCell ref="E114:E124"/>
    <mergeCell ref="D112:D124"/>
    <mergeCell ref="E85:E93"/>
    <mergeCell ref="E94:E102"/>
    <mergeCell ref="E77:E82"/>
    <mergeCell ref="E103:E111"/>
    <mergeCell ref="D83:D111"/>
    <mergeCell ref="E152:E162"/>
    <mergeCell ref="B10:B76"/>
    <mergeCell ref="C12:C76"/>
    <mergeCell ref="D57:D76"/>
    <mergeCell ref="C318:C330"/>
    <mergeCell ref="B77:B259"/>
    <mergeCell ref="D172:D191"/>
    <mergeCell ref="E183:E191"/>
    <mergeCell ref="E163:E171"/>
    <mergeCell ref="E127:E135"/>
    <mergeCell ref="D16:D25"/>
    <mergeCell ref="E16:E17"/>
    <mergeCell ref="E18:E25"/>
    <mergeCell ref="E68:E76"/>
    <mergeCell ref="A331:A360"/>
    <mergeCell ref="B333:B360"/>
    <mergeCell ref="C335:C360"/>
    <mergeCell ref="E260:E271"/>
    <mergeCell ref="E284:E292"/>
    <mergeCell ref="E293:E304"/>
    <mergeCell ref="E272:E283"/>
    <mergeCell ref="D192:D304"/>
    <mergeCell ref="E221:E229"/>
    <mergeCell ref="E230:E238"/>
    <mergeCell ref="E239:E247"/>
    <mergeCell ref="B316:B330"/>
    <mergeCell ref="D26:D36"/>
    <mergeCell ref="E26:E27"/>
    <mergeCell ref="E28:E36"/>
    <mergeCell ref="E57:E58"/>
    <mergeCell ref="E39:E47"/>
    <mergeCell ref="F1:G1"/>
    <mergeCell ref="C79:C259"/>
    <mergeCell ref="E248:E259"/>
    <mergeCell ref="E212:E220"/>
    <mergeCell ref="E192:E193"/>
    <mergeCell ref="E194:E202"/>
    <mergeCell ref="E203:E211"/>
    <mergeCell ref="E83:E84"/>
    <mergeCell ref="A3:G3"/>
    <mergeCell ref="A5:C5"/>
    <mergeCell ref="D5:E5"/>
    <mergeCell ref="E172:E173"/>
    <mergeCell ref="F5:F6"/>
    <mergeCell ref="C77:C78"/>
    <mergeCell ref="E59:E67"/>
    <mergeCell ref="D77:D82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38"/>
  <sheetViews>
    <sheetView topLeftCell="A25" workbookViewId="0">
      <selection activeCell="E12" sqref="E12"/>
    </sheetView>
  </sheetViews>
  <sheetFormatPr defaultRowHeight="13.5"/>
  <cols>
    <col min="1" max="1" width="13.7109375" style="108" customWidth="1"/>
    <col min="2" max="2" width="15.7109375" style="109" customWidth="1"/>
    <col min="3" max="3" width="60.5703125" style="109" customWidth="1"/>
    <col min="4" max="4" width="24.28515625" style="108" customWidth="1"/>
    <col min="5" max="5" width="28.140625" style="108" customWidth="1"/>
    <col min="6" max="6" width="24.42578125" style="108" customWidth="1"/>
    <col min="7" max="8" width="9.140625" style="108"/>
    <col min="9" max="9" width="11.5703125" style="108" bestFit="1" customWidth="1"/>
    <col min="10" max="16384" width="9.140625" style="108"/>
  </cols>
  <sheetData>
    <row r="1" spans="1:14" s="1" customFormat="1" ht="21.75" customHeight="1">
      <c r="A1" s="30"/>
      <c r="B1" s="30"/>
      <c r="C1" s="74"/>
      <c r="D1" s="455" t="s">
        <v>240</v>
      </c>
      <c r="E1" s="455"/>
      <c r="F1" s="455"/>
    </row>
    <row r="2" spans="1:14" s="1" customFormat="1" ht="21" customHeight="1">
      <c r="A2" s="30"/>
      <c r="B2" s="30"/>
      <c r="C2" s="455" t="s">
        <v>123</v>
      </c>
      <c r="D2" s="455"/>
      <c r="E2" s="455"/>
      <c r="F2" s="455"/>
      <c r="G2" s="5"/>
      <c r="H2" s="5"/>
      <c r="I2" s="5"/>
      <c r="J2" s="5"/>
      <c r="K2" s="5"/>
      <c r="L2" s="5"/>
      <c r="M2" s="5"/>
      <c r="N2" s="5"/>
    </row>
    <row r="3" spans="1:14" s="1" customFormat="1" ht="19.5" customHeight="1">
      <c r="A3" s="30"/>
      <c r="B3" s="30"/>
      <c r="C3" s="455" t="s">
        <v>124</v>
      </c>
      <c r="D3" s="455"/>
      <c r="E3" s="455"/>
      <c r="F3" s="455"/>
      <c r="G3" s="5"/>
      <c r="H3" s="5"/>
      <c r="I3" s="5"/>
      <c r="J3" s="5"/>
      <c r="K3" s="5"/>
      <c r="L3" s="5"/>
      <c r="M3" s="5"/>
      <c r="N3" s="5"/>
    </row>
    <row r="4" spans="1:14" s="1" customFormat="1" ht="17.25">
      <c r="A4" s="30"/>
      <c r="B4" s="30"/>
      <c r="C4" s="123"/>
      <c r="D4" s="123"/>
    </row>
    <row r="5" spans="1:14" s="1" customFormat="1" ht="17.25">
      <c r="A5" s="30"/>
      <c r="B5" s="30"/>
      <c r="C5" s="123"/>
      <c r="D5" s="123"/>
    </row>
    <row r="6" spans="1:14" s="1" customFormat="1" ht="68.25" customHeight="1">
      <c r="A6" s="456" t="s">
        <v>186</v>
      </c>
      <c r="B6" s="456"/>
      <c r="C6" s="456"/>
      <c r="D6" s="456"/>
      <c r="E6" s="456"/>
      <c r="F6" s="456"/>
    </row>
    <row r="7" spans="1:14" s="3" customFormat="1" ht="17.25">
      <c r="A7" s="157"/>
      <c r="B7" s="158"/>
      <c r="C7" s="159"/>
      <c r="D7" s="160"/>
      <c r="E7" s="463" t="s">
        <v>110</v>
      </c>
      <c r="F7" s="463"/>
    </row>
    <row r="8" spans="1:14" s="3" customFormat="1" ht="44.25" customHeight="1">
      <c r="A8" s="464" t="s">
        <v>187</v>
      </c>
      <c r="B8" s="464"/>
      <c r="C8" s="465" t="s">
        <v>188</v>
      </c>
      <c r="D8" s="460" t="s">
        <v>99</v>
      </c>
      <c r="E8" s="461"/>
      <c r="F8" s="462"/>
    </row>
    <row r="9" spans="1:14" s="3" customFormat="1" ht="25.5" customHeight="1">
      <c r="A9" s="464"/>
      <c r="B9" s="464"/>
      <c r="C9" s="465"/>
      <c r="D9" s="466" t="s">
        <v>189</v>
      </c>
      <c r="E9" s="466"/>
      <c r="F9" s="466"/>
    </row>
    <row r="10" spans="1:14" s="3" customFormat="1" ht="21" customHeight="1">
      <c r="A10" s="464" t="s">
        <v>129</v>
      </c>
      <c r="B10" s="464" t="s">
        <v>190</v>
      </c>
      <c r="C10" s="465"/>
      <c r="D10" s="457" t="s">
        <v>191</v>
      </c>
      <c r="E10" s="458" t="s">
        <v>192</v>
      </c>
      <c r="F10" s="459"/>
    </row>
    <row r="11" spans="1:14" s="3" customFormat="1" ht="34.5">
      <c r="A11" s="464"/>
      <c r="B11" s="464"/>
      <c r="C11" s="465"/>
      <c r="D11" s="457"/>
      <c r="E11" s="161" t="s">
        <v>193</v>
      </c>
      <c r="F11" s="161" t="s">
        <v>194</v>
      </c>
    </row>
    <row r="12" spans="1:14" s="3" customFormat="1" ht="34.5">
      <c r="A12" s="162"/>
      <c r="B12" s="163"/>
      <c r="C12" s="164" t="s">
        <v>195</v>
      </c>
      <c r="D12" s="165">
        <f t="shared" ref="D12:F12" si="0">+D13+D14</f>
        <v>-250000</v>
      </c>
      <c r="E12" s="165">
        <f t="shared" si="0"/>
        <v>-75000</v>
      </c>
      <c r="F12" s="165">
        <f t="shared" si="0"/>
        <v>-175000</v>
      </c>
    </row>
    <row r="13" spans="1:14" s="3" customFormat="1" ht="24" customHeight="1">
      <c r="A13" s="166"/>
      <c r="B13" s="167"/>
      <c r="C13" s="168" t="s">
        <v>196</v>
      </c>
      <c r="D13" s="169">
        <f>+D23</f>
        <v>100000</v>
      </c>
      <c r="E13" s="169">
        <f>+E22</f>
        <v>100000</v>
      </c>
      <c r="F13" s="169">
        <f>+F22</f>
        <v>0</v>
      </c>
    </row>
    <row r="14" spans="1:14" s="3" customFormat="1" ht="25.5" customHeight="1">
      <c r="A14" s="166"/>
      <c r="B14" s="167"/>
      <c r="C14" s="168" t="s">
        <v>197</v>
      </c>
      <c r="D14" s="169">
        <f>+D37+D28</f>
        <v>-350000</v>
      </c>
      <c r="E14" s="169">
        <f>+E37+E28</f>
        <v>-175000</v>
      </c>
      <c r="F14" s="169">
        <f>+F37+F28</f>
        <v>-175000</v>
      </c>
    </row>
    <row r="15" spans="1:14" s="3" customFormat="1" ht="34.5">
      <c r="A15" s="166"/>
      <c r="B15" s="167"/>
      <c r="C15" s="170" t="s">
        <v>198</v>
      </c>
      <c r="D15" s="171">
        <f>+D16+D31</f>
        <v>-250000</v>
      </c>
      <c r="E15" s="171">
        <f>+E31</f>
        <v>-100000</v>
      </c>
      <c r="F15" s="171">
        <f>+F37</f>
        <v>0</v>
      </c>
    </row>
    <row r="16" spans="1:14" ht="34.5" customHeight="1">
      <c r="A16" s="172">
        <v>1086</v>
      </c>
      <c r="B16" s="122"/>
      <c r="C16" s="173" t="s">
        <v>207</v>
      </c>
      <c r="D16" s="171">
        <f>+D18+D24</f>
        <v>-150000</v>
      </c>
      <c r="E16" s="171">
        <f t="shared" ref="E16:F16" si="1">+E18+E24</f>
        <v>25000</v>
      </c>
      <c r="F16" s="171">
        <f t="shared" si="1"/>
        <v>-175000</v>
      </c>
    </row>
    <row r="17" spans="1:9" ht="21.75" customHeight="1">
      <c r="A17" s="174"/>
      <c r="B17" s="122"/>
      <c r="C17" s="175" t="s">
        <v>199</v>
      </c>
      <c r="D17" s="176"/>
      <c r="E17" s="177"/>
      <c r="F17" s="177"/>
    </row>
    <row r="18" spans="1:9" ht="78.75" customHeight="1">
      <c r="A18" s="178"/>
      <c r="B18" s="179" t="s">
        <v>200</v>
      </c>
      <c r="C18" s="170" t="s">
        <v>208</v>
      </c>
      <c r="D18" s="180">
        <f>+E18+F18</f>
        <v>100000</v>
      </c>
      <c r="E18" s="180">
        <f>+E22</f>
        <v>100000</v>
      </c>
      <c r="F18" s="180">
        <f>+F22</f>
        <v>0</v>
      </c>
    </row>
    <row r="19" spans="1:9" ht="18" customHeight="1">
      <c r="A19" s="178"/>
      <c r="B19" s="167"/>
      <c r="C19" s="175" t="s">
        <v>106</v>
      </c>
      <c r="D19" s="181"/>
      <c r="E19" s="181"/>
      <c r="F19" s="181"/>
    </row>
    <row r="20" spans="1:9" ht="23.25" customHeight="1">
      <c r="A20" s="178"/>
      <c r="B20" s="167"/>
      <c r="C20" s="182" t="s">
        <v>50</v>
      </c>
      <c r="D20" s="183">
        <f>+E20+F20</f>
        <v>100000</v>
      </c>
      <c r="E20" s="183">
        <f>+E18</f>
        <v>100000</v>
      </c>
      <c r="F20" s="183">
        <f>+F18</f>
        <v>0</v>
      </c>
      <c r="I20" s="193"/>
    </row>
    <row r="21" spans="1:9" ht="34.5">
      <c r="A21" s="178"/>
      <c r="B21" s="167"/>
      <c r="C21" s="175" t="s">
        <v>107</v>
      </c>
      <c r="D21" s="181"/>
      <c r="E21" s="181"/>
      <c r="F21" s="181"/>
    </row>
    <row r="22" spans="1:9" ht="21" customHeight="1">
      <c r="A22" s="178"/>
      <c r="B22" s="167"/>
      <c r="C22" s="175" t="s">
        <v>108</v>
      </c>
      <c r="D22" s="169">
        <f>+E22+F22</f>
        <v>100000</v>
      </c>
      <c r="E22" s="169">
        <f>SUM(E23:E23)</f>
        <v>100000</v>
      </c>
      <c r="F22" s="169">
        <f>SUM(F23:F23)</f>
        <v>0</v>
      </c>
    </row>
    <row r="23" spans="1:9" ht="20.25" customHeight="1">
      <c r="A23" s="178"/>
      <c r="B23" s="167"/>
      <c r="C23" s="184" t="s">
        <v>209</v>
      </c>
      <c r="D23" s="169">
        <f>+E23+F23</f>
        <v>100000</v>
      </c>
      <c r="E23" s="177">
        <v>100000</v>
      </c>
      <c r="F23" s="177">
        <v>0</v>
      </c>
    </row>
    <row r="24" spans="1:9" ht="119.25" customHeight="1">
      <c r="A24" s="178"/>
      <c r="B24" s="179" t="s">
        <v>245</v>
      </c>
      <c r="C24" s="170" t="s">
        <v>246</v>
      </c>
      <c r="D24" s="180">
        <f>+E24+F24</f>
        <v>-250000</v>
      </c>
      <c r="E24" s="180">
        <f>+E28</f>
        <v>-75000</v>
      </c>
      <c r="F24" s="180">
        <f>+F28</f>
        <v>-175000</v>
      </c>
    </row>
    <row r="25" spans="1:9" ht="18" customHeight="1">
      <c r="A25" s="178"/>
      <c r="B25" s="167"/>
      <c r="C25" s="175" t="s">
        <v>106</v>
      </c>
      <c r="D25" s="181"/>
      <c r="E25" s="181"/>
      <c r="F25" s="181"/>
    </row>
    <row r="26" spans="1:9" ht="23.25" customHeight="1">
      <c r="A26" s="178"/>
      <c r="B26" s="167"/>
      <c r="C26" s="182" t="s">
        <v>50</v>
      </c>
      <c r="D26" s="183">
        <f>+E26+F26</f>
        <v>-250000</v>
      </c>
      <c r="E26" s="183">
        <f>+E24</f>
        <v>-75000</v>
      </c>
      <c r="F26" s="183">
        <f>+F24</f>
        <v>-175000</v>
      </c>
    </row>
    <row r="27" spans="1:9" ht="34.5">
      <c r="A27" s="178"/>
      <c r="B27" s="167"/>
      <c r="C27" s="175" t="s">
        <v>107</v>
      </c>
      <c r="D27" s="181"/>
      <c r="E27" s="181"/>
      <c r="F27" s="181"/>
    </row>
    <row r="28" spans="1:9" ht="21" customHeight="1">
      <c r="A28" s="178"/>
      <c r="B28" s="167"/>
      <c r="C28" s="175" t="s">
        <v>203</v>
      </c>
      <c r="D28" s="169">
        <f>+E28+F28</f>
        <v>-250000</v>
      </c>
      <c r="E28" s="169">
        <f>+E29+E30</f>
        <v>-75000</v>
      </c>
      <c r="F28" s="169">
        <f>+F29+F30</f>
        <v>-175000</v>
      </c>
    </row>
    <row r="29" spans="1:9" ht="21" customHeight="1">
      <c r="A29" s="178"/>
      <c r="B29" s="167"/>
      <c r="C29" s="175" t="s">
        <v>204</v>
      </c>
      <c r="D29" s="169">
        <f>+E29+F29</f>
        <v>-410045.2</v>
      </c>
      <c r="E29" s="169">
        <v>-192258</v>
      </c>
      <c r="F29" s="169">
        <v>-217787.2</v>
      </c>
    </row>
    <row r="30" spans="1:9" ht="21" customHeight="1">
      <c r="A30" s="178"/>
      <c r="B30" s="167"/>
      <c r="C30" s="175" t="s">
        <v>247</v>
      </c>
      <c r="D30" s="169">
        <f>+E30+F30</f>
        <v>160045.20000000001</v>
      </c>
      <c r="E30" s="169">
        <v>117258</v>
      </c>
      <c r="F30" s="169">
        <v>42787.199999999997</v>
      </c>
    </row>
    <row r="31" spans="1:9" ht="24" customHeight="1">
      <c r="A31" s="172">
        <v>1190</v>
      </c>
      <c r="B31" s="122"/>
      <c r="C31" s="173" t="s">
        <v>206</v>
      </c>
      <c r="D31" s="171">
        <f>+E31+F31</f>
        <v>-100000</v>
      </c>
      <c r="E31" s="171">
        <f>+E33</f>
        <v>-100000</v>
      </c>
      <c r="F31" s="171">
        <f>+F33</f>
        <v>0</v>
      </c>
    </row>
    <row r="32" spans="1:9" ht="21.75" customHeight="1">
      <c r="A32" s="174"/>
      <c r="B32" s="122"/>
      <c r="C32" s="175" t="s">
        <v>199</v>
      </c>
      <c r="D32" s="176"/>
      <c r="E32" s="177"/>
      <c r="F32" s="177"/>
    </row>
    <row r="33" spans="1:6" ht="120.75">
      <c r="A33" s="178"/>
      <c r="B33" s="179" t="s">
        <v>245</v>
      </c>
      <c r="C33" s="170" t="s">
        <v>205</v>
      </c>
      <c r="D33" s="180">
        <f>+E33+F33</f>
        <v>-100000</v>
      </c>
      <c r="E33" s="180">
        <f>+E37</f>
        <v>-100000</v>
      </c>
      <c r="F33" s="180">
        <f>+F37</f>
        <v>0</v>
      </c>
    </row>
    <row r="34" spans="1:6" ht="18" customHeight="1">
      <c r="A34" s="178"/>
      <c r="B34" s="167"/>
      <c r="C34" s="175" t="s">
        <v>106</v>
      </c>
      <c r="D34" s="181"/>
      <c r="E34" s="181"/>
      <c r="F34" s="181"/>
    </row>
    <row r="35" spans="1:6" ht="23.25" customHeight="1">
      <c r="A35" s="178"/>
      <c r="B35" s="167"/>
      <c r="C35" s="182" t="s">
        <v>50</v>
      </c>
      <c r="D35" s="183">
        <f>+E35+F35</f>
        <v>-100000</v>
      </c>
      <c r="E35" s="183">
        <f>+E33</f>
        <v>-100000</v>
      </c>
      <c r="F35" s="183">
        <f>+F33</f>
        <v>0</v>
      </c>
    </row>
    <row r="36" spans="1:6" ht="34.5">
      <c r="A36" s="178"/>
      <c r="B36" s="167"/>
      <c r="C36" s="175" t="s">
        <v>107</v>
      </c>
      <c r="D36" s="181"/>
      <c r="E36" s="181"/>
      <c r="F36" s="181"/>
    </row>
    <row r="37" spans="1:6" ht="17.25">
      <c r="A37" s="178"/>
      <c r="B37" s="167"/>
      <c r="C37" s="175" t="s">
        <v>203</v>
      </c>
      <c r="D37" s="169">
        <f>+E37+F37</f>
        <v>-100000</v>
      </c>
      <c r="E37" s="169">
        <f>SUM(E38:E38)</f>
        <v>-100000</v>
      </c>
      <c r="F37" s="169">
        <f>SUM(F38:F38)</f>
        <v>0</v>
      </c>
    </row>
    <row r="38" spans="1:6" ht="21" customHeight="1">
      <c r="A38" s="178"/>
      <c r="B38" s="167"/>
      <c r="C38" s="184" t="s">
        <v>204</v>
      </c>
      <c r="D38" s="169">
        <f>+E38+F38</f>
        <v>-100000</v>
      </c>
      <c r="E38" s="177">
        <v>-100000</v>
      </c>
      <c r="F38" s="177"/>
    </row>
  </sheetData>
  <mergeCells count="13">
    <mergeCell ref="D1:F1"/>
    <mergeCell ref="C2:F2"/>
    <mergeCell ref="C3:F3"/>
    <mergeCell ref="A6:F6"/>
    <mergeCell ref="D10:D11"/>
    <mergeCell ref="E10:F10"/>
    <mergeCell ref="D8:F8"/>
    <mergeCell ref="E7:F7"/>
    <mergeCell ref="A8:B9"/>
    <mergeCell ref="C8:C11"/>
    <mergeCell ref="D9:F9"/>
    <mergeCell ref="A10:A11"/>
    <mergeCell ref="B10:B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41"/>
  <sheetViews>
    <sheetView topLeftCell="A7" workbookViewId="0">
      <selection activeCell="E12" sqref="E12"/>
    </sheetView>
  </sheetViews>
  <sheetFormatPr defaultRowHeight="13.5"/>
  <cols>
    <col min="1" max="1" width="13.7109375" style="108" customWidth="1"/>
    <col min="2" max="2" width="15.7109375" style="109" customWidth="1"/>
    <col min="3" max="3" width="60.5703125" style="109" customWidth="1"/>
    <col min="4" max="4" width="21.85546875" style="108" customWidth="1"/>
    <col min="5" max="5" width="26.42578125" style="108" customWidth="1"/>
    <col min="6" max="6" width="27.28515625" style="108" customWidth="1"/>
    <col min="7" max="8" width="9.140625" style="108"/>
    <col min="9" max="9" width="10.140625" style="108" bestFit="1" customWidth="1"/>
    <col min="10" max="10" width="9.140625" style="108"/>
    <col min="11" max="11" width="9.5703125" style="108" bestFit="1" customWidth="1"/>
    <col min="12" max="16384" width="9.140625" style="108"/>
  </cols>
  <sheetData>
    <row r="1" spans="1:11" s="1" customFormat="1" ht="19.5" customHeight="1">
      <c r="A1" s="30"/>
      <c r="B1" s="30"/>
      <c r="C1" s="74"/>
      <c r="D1" s="194"/>
      <c r="E1" s="194"/>
      <c r="F1" s="156" t="s">
        <v>241</v>
      </c>
    </row>
    <row r="2" spans="1:11" s="1" customFormat="1" ht="19.5" customHeight="1">
      <c r="A2" s="30"/>
      <c r="B2" s="30"/>
      <c r="C2" s="455" t="s">
        <v>123</v>
      </c>
      <c r="D2" s="455"/>
      <c r="E2" s="455"/>
      <c r="F2" s="455"/>
      <c r="G2" s="5"/>
      <c r="H2" s="5"/>
      <c r="I2" s="5"/>
      <c r="J2" s="5"/>
      <c r="K2" s="5"/>
    </row>
    <row r="3" spans="1:11" s="1" customFormat="1" ht="19.5" customHeight="1">
      <c r="A3" s="30"/>
      <c r="B3" s="30"/>
      <c r="C3" s="455" t="s">
        <v>124</v>
      </c>
      <c r="D3" s="455"/>
      <c r="E3" s="455"/>
      <c r="F3" s="455"/>
      <c r="G3" s="5"/>
      <c r="H3" s="5"/>
      <c r="I3" s="5"/>
      <c r="J3" s="5"/>
      <c r="K3" s="5"/>
    </row>
    <row r="4" spans="1:11" s="1" customFormat="1" ht="17.25">
      <c r="A4" s="30"/>
      <c r="B4" s="30"/>
      <c r="C4" s="123"/>
      <c r="D4" s="123"/>
      <c r="E4" s="30"/>
      <c r="F4" s="30"/>
    </row>
    <row r="5" spans="1:11" s="1" customFormat="1" ht="17.25">
      <c r="A5" s="30"/>
      <c r="B5" s="30"/>
      <c r="C5" s="123"/>
      <c r="D5" s="123"/>
      <c r="E5" s="30"/>
      <c r="F5" s="30"/>
    </row>
    <row r="6" spans="1:11" s="1" customFormat="1" ht="50.25" customHeight="1">
      <c r="A6" s="456" t="s">
        <v>210</v>
      </c>
      <c r="B6" s="456"/>
      <c r="C6" s="456"/>
      <c r="D6" s="456"/>
      <c r="E6" s="456"/>
      <c r="F6" s="456"/>
    </row>
    <row r="7" spans="1:11" s="3" customFormat="1" ht="27" customHeight="1">
      <c r="A7" s="157"/>
      <c r="B7" s="158"/>
      <c r="C7" s="159"/>
      <c r="D7" s="160"/>
      <c r="E7" s="160"/>
      <c r="F7" s="188" t="s">
        <v>110</v>
      </c>
    </row>
    <row r="8" spans="1:11" s="3" customFormat="1" ht="47.25" customHeight="1">
      <c r="A8" s="464" t="s">
        <v>187</v>
      </c>
      <c r="B8" s="464"/>
      <c r="C8" s="464" t="s">
        <v>188</v>
      </c>
      <c r="D8" s="460" t="s">
        <v>211</v>
      </c>
      <c r="E8" s="461"/>
      <c r="F8" s="462"/>
    </row>
    <row r="9" spans="1:11" s="3" customFormat="1" ht="28.5" customHeight="1">
      <c r="A9" s="464"/>
      <c r="B9" s="464"/>
      <c r="C9" s="464"/>
      <c r="D9" s="466" t="s">
        <v>189</v>
      </c>
      <c r="E9" s="466"/>
      <c r="F9" s="466"/>
    </row>
    <row r="10" spans="1:11" s="3" customFormat="1" ht="23.25" customHeight="1">
      <c r="A10" s="464" t="s">
        <v>129</v>
      </c>
      <c r="B10" s="464" t="s">
        <v>212</v>
      </c>
      <c r="C10" s="464"/>
      <c r="D10" s="457" t="s">
        <v>191</v>
      </c>
      <c r="E10" s="457" t="s">
        <v>192</v>
      </c>
      <c r="F10" s="457"/>
    </row>
    <row r="11" spans="1:11" s="3" customFormat="1" ht="47.25" customHeight="1">
      <c r="A11" s="464"/>
      <c r="B11" s="464"/>
      <c r="C11" s="464"/>
      <c r="D11" s="457"/>
      <c r="E11" s="161" t="s">
        <v>222</v>
      </c>
      <c r="F11" s="161" t="s">
        <v>223</v>
      </c>
    </row>
    <row r="12" spans="1:11" s="3" customFormat="1" ht="34.5" customHeight="1">
      <c r="A12" s="162"/>
      <c r="B12" s="163"/>
      <c r="C12" s="164" t="s">
        <v>195</v>
      </c>
      <c r="D12" s="165">
        <f t="shared" ref="D12:F12" si="0">+D13+D14</f>
        <v>-490018.5</v>
      </c>
      <c r="E12" s="165">
        <f t="shared" si="0"/>
        <v>-466075.2</v>
      </c>
      <c r="F12" s="165">
        <f t="shared" si="0"/>
        <v>-23943.3</v>
      </c>
    </row>
    <row r="13" spans="1:11" s="3" customFormat="1" ht="28.5" customHeight="1">
      <c r="A13" s="166"/>
      <c r="B13" s="167"/>
      <c r="C13" s="168" t="s">
        <v>196</v>
      </c>
      <c r="D13" s="169">
        <f>+E13+F13</f>
        <v>-490018.5</v>
      </c>
      <c r="E13" s="169">
        <f>+E22+E30+E40</f>
        <v>-466075.2</v>
      </c>
      <c r="F13" s="169">
        <f>+F22+F30+F40</f>
        <v>-23943.3</v>
      </c>
    </row>
    <row r="14" spans="1:11" s="3" customFormat="1" ht="30.75" customHeight="1">
      <c r="A14" s="166"/>
      <c r="B14" s="167"/>
      <c r="C14" s="168" t="s">
        <v>197</v>
      </c>
      <c r="D14" s="169">
        <v>0</v>
      </c>
      <c r="E14" s="169">
        <v>0</v>
      </c>
      <c r="F14" s="169">
        <v>0</v>
      </c>
    </row>
    <row r="15" spans="1:11" s="3" customFormat="1" ht="36" customHeight="1">
      <c r="A15" s="166"/>
      <c r="B15" s="167"/>
      <c r="C15" s="170" t="s">
        <v>198</v>
      </c>
      <c r="D15" s="171">
        <f>+D16+D24</f>
        <v>-490018.5</v>
      </c>
      <c r="E15" s="171">
        <f t="shared" ref="E15:F15" si="1">+E16+E24</f>
        <v>-466075.19999999995</v>
      </c>
      <c r="F15" s="171">
        <f t="shared" si="1"/>
        <v>-23943.3</v>
      </c>
    </row>
    <row r="16" spans="1:11" ht="38.25" customHeight="1">
      <c r="A16" s="469" t="s">
        <v>218</v>
      </c>
      <c r="B16" s="122"/>
      <c r="C16" s="173" t="s">
        <v>63</v>
      </c>
      <c r="D16" s="171">
        <f>+D18</f>
        <v>-249997.7</v>
      </c>
      <c r="E16" s="171">
        <f>+E18</f>
        <v>-249997.7</v>
      </c>
      <c r="F16" s="171">
        <f>+F18</f>
        <v>0</v>
      </c>
    </row>
    <row r="17" spans="1:6" ht="21" customHeight="1">
      <c r="A17" s="470"/>
      <c r="B17" s="122"/>
      <c r="C17" s="175" t="s">
        <v>199</v>
      </c>
      <c r="D17" s="176"/>
      <c r="E17" s="177"/>
      <c r="F17" s="177"/>
    </row>
    <row r="18" spans="1:6" ht="88.5" customHeight="1">
      <c r="A18" s="470"/>
      <c r="B18" s="467" t="s">
        <v>219</v>
      </c>
      <c r="C18" s="189" t="s">
        <v>220</v>
      </c>
      <c r="D18" s="186">
        <f>E18+F18</f>
        <v>-249997.7</v>
      </c>
      <c r="E18" s="186">
        <f>E20</f>
        <v>-249997.7</v>
      </c>
      <c r="F18" s="186">
        <f>F20</f>
        <v>0</v>
      </c>
    </row>
    <row r="19" spans="1:6" ht="21" customHeight="1">
      <c r="A19" s="470"/>
      <c r="B19" s="468"/>
      <c r="C19" s="185" t="s">
        <v>106</v>
      </c>
      <c r="D19" s="190"/>
      <c r="E19" s="190"/>
      <c r="F19" s="190"/>
    </row>
    <row r="20" spans="1:6" ht="21.75" customHeight="1">
      <c r="A20" s="470"/>
      <c r="B20" s="468"/>
      <c r="C20" s="191" t="s">
        <v>215</v>
      </c>
      <c r="D20" s="187">
        <f>E20+F20</f>
        <v>-249997.7</v>
      </c>
      <c r="E20" s="187">
        <f>E22</f>
        <v>-249997.7</v>
      </c>
      <c r="F20" s="187">
        <f>F22</f>
        <v>0</v>
      </c>
    </row>
    <row r="21" spans="1:6" ht="41.25" customHeight="1">
      <c r="A21" s="470"/>
      <c r="B21" s="468"/>
      <c r="C21" s="185" t="s">
        <v>107</v>
      </c>
      <c r="D21" s="190"/>
      <c r="E21" s="190"/>
      <c r="F21" s="190"/>
    </row>
    <row r="22" spans="1:6" ht="22.5" customHeight="1">
      <c r="A22" s="470"/>
      <c r="B22" s="468"/>
      <c r="C22" s="185" t="s">
        <v>108</v>
      </c>
      <c r="D22" s="192">
        <f>+E22+F22</f>
        <v>-249997.7</v>
      </c>
      <c r="E22" s="192">
        <f>+E23</f>
        <v>-249997.7</v>
      </c>
      <c r="F22" s="192">
        <f>+F23</f>
        <v>0</v>
      </c>
    </row>
    <row r="23" spans="1:6" ht="43.5" customHeight="1">
      <c r="A23" s="470"/>
      <c r="B23" s="468"/>
      <c r="C23" s="185" t="s">
        <v>221</v>
      </c>
      <c r="D23" s="192">
        <f t="shared" ref="D23" si="2">+E23+F23</f>
        <v>-249997.7</v>
      </c>
      <c r="E23" s="177">
        <v>-249997.7</v>
      </c>
      <c r="F23" s="177">
        <v>0</v>
      </c>
    </row>
    <row r="24" spans="1:6" ht="38.25" customHeight="1">
      <c r="A24" s="471">
        <v>1086</v>
      </c>
      <c r="B24" s="122"/>
      <c r="C24" s="173" t="s">
        <v>207</v>
      </c>
      <c r="D24" s="171">
        <f>+D26+D36</f>
        <v>-240020.8</v>
      </c>
      <c r="E24" s="171">
        <f t="shared" ref="E24:F24" si="3">+E26+E36</f>
        <v>-216077.49999999997</v>
      </c>
      <c r="F24" s="171">
        <f t="shared" si="3"/>
        <v>-23943.3</v>
      </c>
    </row>
    <row r="25" spans="1:6" ht="21" customHeight="1">
      <c r="A25" s="471"/>
      <c r="B25" s="122"/>
      <c r="C25" s="175" t="s">
        <v>199</v>
      </c>
      <c r="D25" s="176"/>
      <c r="E25" s="177"/>
      <c r="F25" s="177"/>
    </row>
    <row r="26" spans="1:6" ht="88.5" customHeight="1">
      <c r="A26" s="471"/>
      <c r="B26" s="467" t="s">
        <v>213</v>
      </c>
      <c r="C26" s="189" t="s">
        <v>214</v>
      </c>
      <c r="D26" s="186">
        <f>E26+F26</f>
        <v>-78024.5</v>
      </c>
      <c r="E26" s="186">
        <f>E28</f>
        <v>-62080.4</v>
      </c>
      <c r="F26" s="186">
        <f>F28</f>
        <v>-15944.1</v>
      </c>
    </row>
    <row r="27" spans="1:6" ht="21" customHeight="1">
      <c r="A27" s="471"/>
      <c r="B27" s="468"/>
      <c r="C27" s="185" t="s">
        <v>106</v>
      </c>
      <c r="D27" s="190"/>
      <c r="E27" s="190"/>
      <c r="F27" s="190"/>
    </row>
    <row r="28" spans="1:6" ht="20.25" customHeight="1">
      <c r="A28" s="471"/>
      <c r="B28" s="468"/>
      <c r="C28" s="191" t="s">
        <v>215</v>
      </c>
      <c r="D28" s="187">
        <f>E28+F28</f>
        <v>-78024.5</v>
      </c>
      <c r="E28" s="187">
        <f>E30</f>
        <v>-62080.4</v>
      </c>
      <c r="F28" s="187">
        <f>F30</f>
        <v>-15944.1</v>
      </c>
    </row>
    <row r="29" spans="1:6" ht="34.5">
      <c r="A29" s="471"/>
      <c r="B29" s="468"/>
      <c r="C29" s="185" t="s">
        <v>107</v>
      </c>
      <c r="D29" s="190"/>
      <c r="E29" s="190"/>
      <c r="F29" s="190"/>
    </row>
    <row r="30" spans="1:6" ht="22.5" customHeight="1">
      <c r="A30" s="471"/>
      <c r="B30" s="468"/>
      <c r="C30" s="185" t="s">
        <v>108</v>
      </c>
      <c r="D30" s="192">
        <f t="shared" ref="D30:F30" si="4">+D31+D32+D33+D34+D35</f>
        <v>-78024.5</v>
      </c>
      <c r="E30" s="192">
        <f>+E31+E32+E33+E34+E35</f>
        <v>-62080.4</v>
      </c>
      <c r="F30" s="192">
        <f t="shared" si="4"/>
        <v>-15944.1</v>
      </c>
    </row>
    <row r="31" spans="1:6" ht="23.25" customHeight="1">
      <c r="A31" s="471"/>
      <c r="B31" s="468"/>
      <c r="C31" s="185" t="s">
        <v>179</v>
      </c>
      <c r="D31" s="192">
        <v>-1300</v>
      </c>
      <c r="E31" s="177">
        <v>-1000</v>
      </c>
      <c r="F31" s="177">
        <v>-300</v>
      </c>
    </row>
    <row r="32" spans="1:6" ht="20.25" customHeight="1">
      <c r="A32" s="471"/>
      <c r="B32" s="468"/>
      <c r="C32" s="185" t="s">
        <v>216</v>
      </c>
      <c r="D32" s="192">
        <v>-950</v>
      </c>
      <c r="E32" s="177">
        <v>-731.5</v>
      </c>
      <c r="F32" s="177">
        <v>-218.5</v>
      </c>
    </row>
    <row r="33" spans="1:9" ht="18.75" customHeight="1">
      <c r="A33" s="471"/>
      <c r="B33" s="468"/>
      <c r="C33" s="185" t="s">
        <v>201</v>
      </c>
      <c r="D33" s="192">
        <v>-60000</v>
      </c>
      <c r="E33" s="177">
        <v>-46850.3</v>
      </c>
      <c r="F33" s="177">
        <v>-13149.7</v>
      </c>
    </row>
    <row r="34" spans="1:9" ht="23.25" customHeight="1">
      <c r="A34" s="471"/>
      <c r="B34" s="468"/>
      <c r="C34" s="185" t="s">
        <v>181</v>
      </c>
      <c r="D34" s="192">
        <v>-360</v>
      </c>
      <c r="E34" s="177">
        <v>-300</v>
      </c>
      <c r="F34" s="177">
        <v>-60</v>
      </c>
      <c r="I34" s="193"/>
    </row>
    <row r="35" spans="1:9" ht="22.5" customHeight="1">
      <c r="A35" s="471"/>
      <c r="B35" s="472"/>
      <c r="C35" s="185" t="s">
        <v>202</v>
      </c>
      <c r="D35" s="192">
        <v>-15414.5</v>
      </c>
      <c r="E35" s="177">
        <v>-13198.6</v>
      </c>
      <c r="F35" s="177">
        <v>-2215.9</v>
      </c>
    </row>
    <row r="36" spans="1:9" ht="97.5" customHeight="1">
      <c r="A36" s="471"/>
      <c r="B36" s="473">
        <v>12003</v>
      </c>
      <c r="C36" s="189" t="s">
        <v>217</v>
      </c>
      <c r="D36" s="186">
        <f>E36+F36</f>
        <v>-161996.29999999999</v>
      </c>
      <c r="E36" s="186">
        <f>E38</f>
        <v>-153997.09999999998</v>
      </c>
      <c r="F36" s="186">
        <f>F38</f>
        <v>-7999.2</v>
      </c>
    </row>
    <row r="37" spans="1:9" ht="17.25">
      <c r="A37" s="471"/>
      <c r="B37" s="474"/>
      <c r="C37" s="185" t="s">
        <v>106</v>
      </c>
      <c r="D37" s="190"/>
      <c r="E37" s="190"/>
      <c r="F37" s="190"/>
    </row>
    <row r="38" spans="1:9" ht="17.25">
      <c r="A38" s="471"/>
      <c r="B38" s="474"/>
      <c r="C38" s="191" t="s">
        <v>215</v>
      </c>
      <c r="D38" s="187">
        <f>E38+F38</f>
        <v>-161996.29999999999</v>
      </c>
      <c r="E38" s="187">
        <f>E40</f>
        <v>-153997.09999999998</v>
      </c>
      <c r="F38" s="187">
        <f>F40</f>
        <v>-7999.2</v>
      </c>
    </row>
    <row r="39" spans="1:9" ht="34.5">
      <c r="A39" s="471"/>
      <c r="B39" s="474"/>
      <c r="C39" s="185" t="s">
        <v>107</v>
      </c>
      <c r="D39" s="190"/>
      <c r="E39" s="190"/>
      <c r="F39" s="190"/>
    </row>
    <row r="40" spans="1:9" ht="24.75" customHeight="1">
      <c r="A40" s="471"/>
      <c r="B40" s="474"/>
      <c r="C40" s="185" t="s">
        <v>108</v>
      </c>
      <c r="D40" s="169">
        <f>E40+F40</f>
        <v>-161996.29999999999</v>
      </c>
      <c r="E40" s="169">
        <f>E41</f>
        <v>-153997.09999999998</v>
      </c>
      <c r="F40" s="169">
        <f>F41</f>
        <v>-7999.2</v>
      </c>
    </row>
    <row r="41" spans="1:9" ht="26.25" customHeight="1">
      <c r="A41" s="471"/>
      <c r="B41" s="475"/>
      <c r="C41" s="185" t="s">
        <v>209</v>
      </c>
      <c r="D41" s="169">
        <f>+E41+F41</f>
        <v>-161996.29999999999</v>
      </c>
      <c r="E41" s="177">
        <v>-153997.09999999998</v>
      </c>
      <c r="F41" s="177">
        <v>-7999.2</v>
      </c>
    </row>
  </sheetData>
  <mergeCells count="16">
    <mergeCell ref="A24:A41"/>
    <mergeCell ref="B26:B35"/>
    <mergeCell ref="B36:B41"/>
    <mergeCell ref="A8:B9"/>
    <mergeCell ref="C8:C11"/>
    <mergeCell ref="A10:A11"/>
    <mergeCell ref="B10:B11"/>
    <mergeCell ref="C2:F2"/>
    <mergeCell ref="C3:F3"/>
    <mergeCell ref="A6:F6"/>
    <mergeCell ref="D8:F8"/>
    <mergeCell ref="B18:B23"/>
    <mergeCell ref="A16:A23"/>
    <mergeCell ref="E10:F10"/>
    <mergeCell ref="D9:F9"/>
    <mergeCell ref="D10:D1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D384"/>
  <sheetViews>
    <sheetView topLeftCell="A34" zoomScale="89" zoomScaleNormal="89" workbookViewId="0">
      <selection activeCell="D42" sqref="D42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72.5703125" style="1" customWidth="1"/>
    <col min="4" max="4" width="47.85546875" style="1" customWidth="1"/>
    <col min="5" max="16384" width="9.140625" style="1"/>
  </cols>
  <sheetData>
    <row r="1" spans="1:4" ht="22.5" customHeight="1">
      <c r="A1" s="30"/>
      <c r="B1" s="30"/>
      <c r="C1" s="30"/>
      <c r="D1" s="156" t="s">
        <v>462</v>
      </c>
    </row>
    <row r="2" spans="1:4" ht="24" customHeight="1">
      <c r="A2" s="30"/>
      <c r="B2" s="30"/>
      <c r="C2" s="30"/>
      <c r="D2" s="156" t="s">
        <v>123</v>
      </c>
    </row>
    <row r="3" spans="1:4" ht="21.75" customHeight="1">
      <c r="A3" s="30"/>
      <c r="B3" s="30"/>
      <c r="C3" s="30"/>
      <c r="D3" s="194" t="s">
        <v>124</v>
      </c>
    </row>
    <row r="4" spans="1:4" ht="26.25" customHeight="1">
      <c r="A4" s="30"/>
      <c r="B4" s="89"/>
      <c r="C4" s="89"/>
      <c r="D4" s="93"/>
    </row>
    <row r="5" spans="1:4" ht="45" customHeight="1">
      <c r="A5" s="353" t="s">
        <v>103</v>
      </c>
      <c r="B5" s="353"/>
      <c r="C5" s="353"/>
      <c r="D5" s="353"/>
    </row>
    <row r="6" spans="1:4" ht="17.25">
      <c r="A6" s="498" t="s">
        <v>34</v>
      </c>
      <c r="B6" s="498"/>
      <c r="C6" s="498"/>
      <c r="D6" s="498"/>
    </row>
    <row r="7" spans="1:4" ht="12.75" customHeight="1">
      <c r="A7" s="94"/>
      <c r="B7" s="94"/>
      <c r="C7" s="94"/>
      <c r="D7" s="94"/>
    </row>
    <row r="8" spans="1:4" ht="22.5" customHeight="1">
      <c r="A8" s="499" t="s">
        <v>104</v>
      </c>
      <c r="B8" s="499"/>
      <c r="C8" s="499"/>
      <c r="D8" s="499"/>
    </row>
    <row r="9" spans="1:4" ht="15" customHeight="1">
      <c r="A9" s="90"/>
      <c r="B9" s="90"/>
      <c r="C9" s="90"/>
      <c r="D9" s="90"/>
    </row>
    <row r="10" spans="1:4" s="3" customFormat="1" ht="21" customHeight="1">
      <c r="A10" s="42"/>
      <c r="B10" s="43" t="s">
        <v>0</v>
      </c>
      <c r="C10" s="43" t="s">
        <v>1</v>
      </c>
      <c r="D10" s="42"/>
    </row>
    <row r="11" spans="1:4" s="3" customFormat="1" ht="21.75" customHeight="1">
      <c r="A11" s="42"/>
      <c r="B11" s="45">
        <v>1022</v>
      </c>
      <c r="C11" s="29" t="s">
        <v>63</v>
      </c>
      <c r="D11" s="42"/>
    </row>
    <row r="12" spans="1:4" ht="15.75" customHeight="1">
      <c r="A12" s="30"/>
      <c r="B12" s="30"/>
      <c r="C12" s="30"/>
      <c r="D12" s="30"/>
    </row>
    <row r="13" spans="1:4" ht="19.5" customHeight="1">
      <c r="A13" s="30"/>
      <c r="B13" s="30"/>
      <c r="C13" s="30"/>
      <c r="D13" s="30"/>
    </row>
    <row r="14" spans="1:4" s="3" customFormat="1" ht="58.5" customHeight="1">
      <c r="A14" s="42"/>
      <c r="B14" s="44" t="s">
        <v>37</v>
      </c>
      <c r="C14" s="38">
        <v>1022</v>
      </c>
      <c r="D14" s="131" t="s">
        <v>41</v>
      </c>
    </row>
    <row r="15" spans="1:4" ht="38.25" customHeight="1">
      <c r="A15" s="30"/>
      <c r="B15" s="46" t="s">
        <v>26</v>
      </c>
      <c r="C15" s="38">
        <v>12001</v>
      </c>
      <c r="D15" s="47" t="s">
        <v>5</v>
      </c>
    </row>
    <row r="16" spans="1:4" ht="39" customHeight="1">
      <c r="A16" s="30"/>
      <c r="B16" s="46" t="s">
        <v>27</v>
      </c>
      <c r="C16" s="26" t="s">
        <v>64</v>
      </c>
      <c r="D16" s="481"/>
    </row>
    <row r="17" spans="1:4" ht="40.5" customHeight="1">
      <c r="A17" s="30"/>
      <c r="B17" s="46" t="s">
        <v>28</v>
      </c>
      <c r="C17" s="26" t="s">
        <v>65</v>
      </c>
      <c r="D17" s="481"/>
    </row>
    <row r="18" spans="1:4" ht="27" customHeight="1">
      <c r="A18" s="30"/>
      <c r="B18" s="46" t="s">
        <v>29</v>
      </c>
      <c r="C18" s="92" t="s">
        <v>66</v>
      </c>
      <c r="D18" s="481"/>
    </row>
    <row r="19" spans="1:4" ht="75" customHeight="1">
      <c r="A19" s="30"/>
      <c r="B19" s="46" t="s">
        <v>67</v>
      </c>
      <c r="C19" s="26" t="s">
        <v>68</v>
      </c>
      <c r="D19" s="481"/>
    </row>
    <row r="20" spans="1:4" ht="22.5" customHeight="1">
      <c r="A20" s="30"/>
      <c r="B20" s="482" t="s">
        <v>30</v>
      </c>
      <c r="C20" s="483"/>
      <c r="D20" s="481"/>
    </row>
    <row r="21" spans="1:4" ht="22.5" customHeight="1">
      <c r="A21" s="30"/>
      <c r="B21" s="480" t="s">
        <v>69</v>
      </c>
      <c r="C21" s="480"/>
      <c r="D21" s="118">
        <v>10000</v>
      </c>
    </row>
    <row r="22" spans="1:4" ht="22.5" customHeight="1">
      <c r="A22" s="30"/>
      <c r="B22" s="480" t="s">
        <v>255</v>
      </c>
      <c r="C22" s="480"/>
      <c r="D22" s="118">
        <v>1870</v>
      </c>
    </row>
    <row r="23" spans="1:4" ht="23.25" customHeight="1">
      <c r="A23" s="30"/>
      <c r="B23" s="480" t="s">
        <v>38</v>
      </c>
      <c r="C23" s="480"/>
      <c r="D23" s="51">
        <v>3556923.9</v>
      </c>
    </row>
    <row r="24" spans="1:4" ht="33.75" customHeight="1">
      <c r="A24" s="30"/>
      <c r="B24" s="30"/>
      <c r="C24" s="30"/>
      <c r="D24" s="50"/>
    </row>
    <row r="25" spans="1:4" s="3" customFormat="1" ht="57.75" customHeight="1">
      <c r="A25" s="42"/>
      <c r="B25" s="44" t="s">
        <v>37</v>
      </c>
      <c r="C25" s="38">
        <v>1022</v>
      </c>
      <c r="D25" s="119" t="s">
        <v>41</v>
      </c>
    </row>
    <row r="26" spans="1:4" ht="21.75" customHeight="1">
      <c r="A26" s="30"/>
      <c r="B26" s="46" t="s">
        <v>26</v>
      </c>
      <c r="C26" s="38">
        <v>12004</v>
      </c>
      <c r="D26" s="47" t="s">
        <v>5</v>
      </c>
    </row>
    <row r="27" spans="1:4" ht="51.75" customHeight="1">
      <c r="A27" s="30"/>
      <c r="B27" s="46" t="s">
        <v>27</v>
      </c>
      <c r="C27" s="26" t="s">
        <v>122</v>
      </c>
      <c r="D27" s="481"/>
    </row>
    <row r="28" spans="1:4" ht="62.25" customHeight="1">
      <c r="A28" s="30"/>
      <c r="B28" s="46" t="s">
        <v>28</v>
      </c>
      <c r="C28" s="26" t="s">
        <v>264</v>
      </c>
      <c r="D28" s="481"/>
    </row>
    <row r="29" spans="1:4" ht="27" customHeight="1">
      <c r="A29" s="30"/>
      <c r="B29" s="46" t="s">
        <v>29</v>
      </c>
      <c r="C29" s="92" t="s">
        <v>66</v>
      </c>
      <c r="D29" s="481"/>
    </row>
    <row r="30" spans="1:4" ht="74.25" customHeight="1">
      <c r="A30" s="30"/>
      <c r="B30" s="46" t="s">
        <v>67</v>
      </c>
      <c r="C30" s="26" t="s">
        <v>133</v>
      </c>
      <c r="D30" s="481"/>
    </row>
    <row r="31" spans="1:4" ht="19.5" customHeight="1">
      <c r="A31" s="30"/>
      <c r="B31" s="482" t="s">
        <v>30</v>
      </c>
      <c r="C31" s="483"/>
      <c r="D31" s="481"/>
    </row>
    <row r="32" spans="1:4" ht="24" customHeight="1">
      <c r="A32" s="30"/>
      <c r="B32" s="480" t="s">
        <v>38</v>
      </c>
      <c r="C32" s="480"/>
      <c r="D32" s="51">
        <v>976247.5</v>
      </c>
    </row>
    <row r="33" spans="1:4" ht="33.75" customHeight="1">
      <c r="A33" s="30"/>
      <c r="B33" s="30"/>
      <c r="C33" s="30"/>
      <c r="D33" s="30"/>
    </row>
    <row r="34" spans="1:4" s="3" customFormat="1" ht="48" customHeight="1">
      <c r="A34" s="42"/>
      <c r="B34" s="44" t="s">
        <v>37</v>
      </c>
      <c r="C34" s="38">
        <v>1022</v>
      </c>
      <c r="D34" s="131" t="s">
        <v>229</v>
      </c>
    </row>
    <row r="35" spans="1:4" ht="23.25" customHeight="1">
      <c r="A35" s="30"/>
      <c r="B35" s="46" t="s">
        <v>26</v>
      </c>
      <c r="C35" s="38">
        <v>12005</v>
      </c>
      <c r="D35" s="47" t="s">
        <v>5</v>
      </c>
    </row>
    <row r="36" spans="1:4" ht="72" customHeight="1">
      <c r="A36" s="30"/>
      <c r="B36" s="46" t="s">
        <v>27</v>
      </c>
      <c r="C36" s="26" t="s">
        <v>257</v>
      </c>
      <c r="D36" s="481"/>
    </row>
    <row r="37" spans="1:4" ht="58.5" customHeight="1">
      <c r="A37" s="30"/>
      <c r="B37" s="46" t="s">
        <v>28</v>
      </c>
      <c r="C37" s="26" t="s">
        <v>258</v>
      </c>
      <c r="D37" s="481"/>
    </row>
    <row r="38" spans="1:4" ht="27" customHeight="1">
      <c r="A38" s="30"/>
      <c r="B38" s="46" t="s">
        <v>29</v>
      </c>
      <c r="C38" s="120" t="s">
        <v>66</v>
      </c>
      <c r="D38" s="481"/>
    </row>
    <row r="39" spans="1:4" ht="75" customHeight="1">
      <c r="A39" s="30"/>
      <c r="B39" s="46" t="s">
        <v>67</v>
      </c>
      <c r="C39" s="26" t="s">
        <v>259</v>
      </c>
      <c r="D39" s="481"/>
    </row>
    <row r="40" spans="1:4" ht="22.5" customHeight="1">
      <c r="A40" s="30"/>
      <c r="B40" s="482" t="s">
        <v>30</v>
      </c>
      <c r="C40" s="483"/>
      <c r="D40" s="481"/>
    </row>
    <row r="41" spans="1:4" ht="22.5" customHeight="1">
      <c r="A41" s="30"/>
      <c r="B41" s="480" t="s">
        <v>239</v>
      </c>
      <c r="C41" s="480"/>
      <c r="D41" s="118">
        <v>-3068</v>
      </c>
    </row>
    <row r="42" spans="1:4" ht="23.25" customHeight="1">
      <c r="A42" s="30"/>
      <c r="B42" s="480" t="s">
        <v>38</v>
      </c>
      <c r="C42" s="480"/>
      <c r="D42" s="207">
        <v>-249997.7</v>
      </c>
    </row>
    <row r="43" spans="1:4" ht="24" customHeight="1">
      <c r="A43" s="30"/>
      <c r="B43" s="55"/>
      <c r="C43" s="55"/>
      <c r="D43" s="206"/>
    </row>
    <row r="44" spans="1:4" s="3" customFormat="1" ht="21" customHeight="1">
      <c r="A44" s="42"/>
      <c r="B44" s="43" t="s">
        <v>0</v>
      </c>
      <c r="C44" s="43" t="s">
        <v>1</v>
      </c>
      <c r="D44" s="42"/>
    </row>
    <row r="45" spans="1:4" s="3" customFormat="1" ht="47.25" customHeight="1">
      <c r="A45" s="42"/>
      <c r="B45" s="45">
        <v>1058</v>
      </c>
      <c r="C45" s="29" t="s">
        <v>281</v>
      </c>
      <c r="D45" s="42"/>
    </row>
    <row r="46" spans="1:4" ht="15.75" customHeight="1">
      <c r="A46" s="30"/>
      <c r="B46" s="30"/>
      <c r="C46" s="30"/>
      <c r="D46" s="30"/>
    </row>
    <row r="47" spans="1:4" ht="19.5" customHeight="1">
      <c r="A47" s="30"/>
      <c r="B47" s="30"/>
      <c r="C47" s="30"/>
      <c r="D47" s="30"/>
    </row>
    <row r="48" spans="1:4" s="3" customFormat="1" ht="60.75" customHeight="1">
      <c r="A48" s="42"/>
      <c r="B48" s="44" t="s">
        <v>37</v>
      </c>
      <c r="C48" s="38" t="s">
        <v>367</v>
      </c>
      <c r="D48" s="258" t="s">
        <v>229</v>
      </c>
    </row>
    <row r="49" spans="1:4" ht="35.25" customHeight="1">
      <c r="A49" s="30"/>
      <c r="B49" s="46" t="s">
        <v>26</v>
      </c>
      <c r="C49" s="38" t="s">
        <v>368</v>
      </c>
      <c r="D49" s="47" t="s">
        <v>5</v>
      </c>
    </row>
    <row r="50" spans="1:4" ht="42" customHeight="1">
      <c r="A50" s="30"/>
      <c r="B50" s="46" t="s">
        <v>27</v>
      </c>
      <c r="C50" s="259" t="s">
        <v>369</v>
      </c>
      <c r="D50" s="481"/>
    </row>
    <row r="51" spans="1:4" ht="72" customHeight="1">
      <c r="A51" s="30"/>
      <c r="B51" s="46" t="s">
        <v>28</v>
      </c>
      <c r="C51" s="259" t="s">
        <v>370</v>
      </c>
      <c r="D51" s="481"/>
    </row>
    <row r="52" spans="1:4" ht="27" customHeight="1">
      <c r="A52" s="30"/>
      <c r="B52" s="46" t="s">
        <v>29</v>
      </c>
      <c r="C52" s="260" t="s">
        <v>233</v>
      </c>
      <c r="D52" s="481"/>
    </row>
    <row r="53" spans="1:4" ht="54" customHeight="1">
      <c r="A53" s="30"/>
      <c r="B53" s="46" t="s">
        <v>371</v>
      </c>
      <c r="C53" s="259" t="s">
        <v>372</v>
      </c>
      <c r="D53" s="481"/>
    </row>
    <row r="54" spans="1:4" ht="22.5" customHeight="1">
      <c r="A54" s="30"/>
      <c r="B54" s="482" t="s">
        <v>30</v>
      </c>
      <c r="C54" s="483"/>
      <c r="D54" s="481"/>
    </row>
    <row r="55" spans="1:4" ht="22.5" customHeight="1">
      <c r="A55" s="30"/>
      <c r="B55" s="480"/>
      <c r="C55" s="480"/>
      <c r="D55" s="118"/>
    </row>
    <row r="56" spans="1:4" ht="23.25" customHeight="1">
      <c r="A56" s="30"/>
      <c r="B56" s="480" t="s">
        <v>38</v>
      </c>
      <c r="C56" s="480"/>
      <c r="D56" s="51">
        <v>-21000</v>
      </c>
    </row>
    <row r="57" spans="1:4" ht="33.75" customHeight="1">
      <c r="A57" s="30"/>
      <c r="B57" s="30"/>
      <c r="C57" s="30"/>
      <c r="D57" s="261"/>
    </row>
    <row r="58" spans="1:4" ht="24.75" customHeight="1">
      <c r="A58" s="30"/>
      <c r="B58" s="30"/>
      <c r="C58" s="30"/>
      <c r="D58" s="50"/>
    </row>
    <row r="59" spans="1:4" s="3" customFormat="1" ht="21" customHeight="1">
      <c r="A59" s="42"/>
      <c r="B59" s="43" t="s">
        <v>0</v>
      </c>
      <c r="C59" s="43" t="s">
        <v>1</v>
      </c>
      <c r="D59" s="42"/>
    </row>
    <row r="60" spans="1:4" s="3" customFormat="1" ht="47.25" customHeight="1">
      <c r="A60" s="42"/>
      <c r="B60" s="45">
        <v>1059</v>
      </c>
      <c r="C60" s="29"/>
      <c r="D60" s="42"/>
    </row>
    <row r="61" spans="1:4" ht="15.75" customHeight="1">
      <c r="A61" s="30"/>
      <c r="B61" s="30"/>
      <c r="C61" s="30"/>
      <c r="D61" s="30"/>
    </row>
    <row r="62" spans="1:4" ht="19.5" customHeight="1">
      <c r="A62" s="30"/>
      <c r="B62" s="30"/>
      <c r="C62" s="30"/>
      <c r="D62" s="30"/>
    </row>
    <row r="63" spans="1:4" s="3" customFormat="1" ht="47.25" customHeight="1">
      <c r="A63" s="42"/>
      <c r="B63" s="44" t="s">
        <v>37</v>
      </c>
      <c r="C63" s="38" t="s">
        <v>373</v>
      </c>
      <c r="D63" s="258" t="s">
        <v>229</v>
      </c>
    </row>
    <row r="64" spans="1:4" ht="28.5" customHeight="1">
      <c r="A64" s="30"/>
      <c r="B64" s="46" t="s">
        <v>26</v>
      </c>
      <c r="C64" s="38" t="s">
        <v>368</v>
      </c>
      <c r="D64" s="47" t="s">
        <v>5</v>
      </c>
    </row>
    <row r="65" spans="1:4" ht="26.25" customHeight="1">
      <c r="A65" s="30"/>
      <c r="B65" s="46" t="s">
        <v>27</v>
      </c>
      <c r="C65" s="259" t="s">
        <v>374</v>
      </c>
      <c r="D65" s="481"/>
    </row>
    <row r="66" spans="1:4" ht="46.5" customHeight="1">
      <c r="A66" s="30"/>
      <c r="B66" s="46" t="s">
        <v>28</v>
      </c>
      <c r="C66" s="259" t="s">
        <v>375</v>
      </c>
      <c r="D66" s="481"/>
    </row>
    <row r="67" spans="1:4" ht="24.75" customHeight="1">
      <c r="A67" s="30"/>
      <c r="B67" s="46" t="s">
        <v>29</v>
      </c>
      <c r="C67" s="260" t="s">
        <v>233</v>
      </c>
      <c r="D67" s="481"/>
    </row>
    <row r="68" spans="1:4" ht="42" customHeight="1">
      <c r="A68" s="30"/>
      <c r="B68" s="46" t="s">
        <v>376</v>
      </c>
      <c r="C68" s="259" t="s">
        <v>377</v>
      </c>
      <c r="D68" s="481"/>
    </row>
    <row r="69" spans="1:4" ht="22.5" customHeight="1">
      <c r="A69" s="30"/>
      <c r="B69" s="482" t="s">
        <v>30</v>
      </c>
      <c r="C69" s="483"/>
      <c r="D69" s="481"/>
    </row>
    <row r="70" spans="1:4" ht="22.5" customHeight="1">
      <c r="A70" s="30"/>
      <c r="B70" s="480"/>
      <c r="C70" s="480"/>
      <c r="D70" s="118"/>
    </row>
    <row r="71" spans="1:4" ht="23.25" customHeight="1">
      <c r="A71" s="30"/>
      <c r="B71" s="480" t="s">
        <v>38</v>
      </c>
      <c r="C71" s="480"/>
      <c r="D71" s="51">
        <v>-5929.5</v>
      </c>
    </row>
    <row r="72" spans="1:4" ht="33.75" customHeight="1">
      <c r="A72" s="30"/>
      <c r="B72" s="30"/>
      <c r="C72" s="30"/>
      <c r="D72" s="261"/>
    </row>
    <row r="73" spans="1:4" ht="35.25" customHeight="1">
      <c r="B73" s="195" t="s">
        <v>224</v>
      </c>
      <c r="C73" s="492" t="s">
        <v>225</v>
      </c>
      <c r="D73" s="492"/>
    </row>
    <row r="74" spans="1:4" ht="30" customHeight="1">
      <c r="B74" s="204" t="s">
        <v>226</v>
      </c>
      <c r="C74" s="493" t="s">
        <v>227</v>
      </c>
      <c r="D74" s="493"/>
    </row>
    <row r="75" spans="1:4" ht="17.25">
      <c r="B75" s="26"/>
      <c r="C75" s="26"/>
      <c r="D75" s="26"/>
    </row>
    <row r="76" spans="1:4" ht="17.25">
      <c r="B76" s="492" t="s">
        <v>228</v>
      </c>
      <c r="C76" s="492"/>
      <c r="D76" s="492"/>
    </row>
    <row r="77" spans="1:4" ht="17.25">
      <c r="B77" s="26"/>
      <c r="C77" s="26"/>
      <c r="D77" s="26"/>
    </row>
    <row r="78" spans="1:4" ht="17.25">
      <c r="B78" s="26"/>
      <c r="C78" s="26"/>
      <c r="D78" s="26"/>
    </row>
    <row r="79" spans="1:4" ht="52.5" customHeight="1">
      <c r="B79" s="26" t="s">
        <v>37</v>
      </c>
      <c r="C79" s="196" t="s">
        <v>226</v>
      </c>
      <c r="D79" s="119" t="s">
        <v>41</v>
      </c>
    </row>
    <row r="80" spans="1:4" ht="27" customHeight="1">
      <c r="B80" s="26" t="s">
        <v>26</v>
      </c>
      <c r="C80" s="196">
        <v>11001</v>
      </c>
      <c r="D80" s="198" t="s">
        <v>2</v>
      </c>
    </row>
    <row r="81" spans="2:4" ht="54.75" customHeight="1">
      <c r="B81" s="26" t="s">
        <v>27</v>
      </c>
      <c r="C81" s="154" t="s">
        <v>161</v>
      </c>
      <c r="D81" s="26"/>
    </row>
    <row r="82" spans="2:4" ht="42.75" customHeight="1">
      <c r="B82" s="26" t="s">
        <v>28</v>
      </c>
      <c r="C82" s="154" t="s">
        <v>162</v>
      </c>
      <c r="D82" s="26"/>
    </row>
    <row r="83" spans="2:4" ht="22.5" customHeight="1">
      <c r="B83" s="26" t="s">
        <v>29</v>
      </c>
      <c r="C83" s="154" t="s">
        <v>233</v>
      </c>
      <c r="D83" s="26"/>
    </row>
    <row r="84" spans="2:4" ht="34.5">
      <c r="B84" s="26" t="s">
        <v>256</v>
      </c>
      <c r="C84" s="154" t="s">
        <v>234</v>
      </c>
      <c r="D84" s="26"/>
    </row>
    <row r="85" spans="2:4" ht="22.5" customHeight="1">
      <c r="B85" s="379" t="s">
        <v>30</v>
      </c>
      <c r="C85" s="379"/>
      <c r="D85" s="26"/>
    </row>
    <row r="86" spans="2:4" ht="17.25">
      <c r="B86" s="494"/>
      <c r="C86" s="494"/>
      <c r="D86" s="199" t="s">
        <v>236</v>
      </c>
    </row>
    <row r="87" spans="2:4" ht="23.25" customHeight="1">
      <c r="B87" s="495" t="s">
        <v>38</v>
      </c>
      <c r="C87" s="495"/>
      <c r="D87" s="201">
        <v>100000</v>
      </c>
    </row>
    <row r="88" spans="2:4" ht="17.25">
      <c r="B88" s="26"/>
      <c r="C88" s="26"/>
      <c r="D88" s="26"/>
    </row>
    <row r="89" spans="2:4" ht="17.25">
      <c r="B89" s="26"/>
      <c r="C89" s="26"/>
      <c r="D89" s="26"/>
    </row>
    <row r="90" spans="2:4" ht="44.25" customHeight="1">
      <c r="B90" s="26" t="s">
        <v>37</v>
      </c>
      <c r="C90" s="196" t="s">
        <v>226</v>
      </c>
      <c r="D90" s="198" t="s">
        <v>229</v>
      </c>
    </row>
    <row r="91" spans="2:4" ht="21.75" customHeight="1">
      <c r="B91" s="26" t="s">
        <v>26</v>
      </c>
      <c r="C91" s="196" t="s">
        <v>230</v>
      </c>
      <c r="D91" s="198" t="s">
        <v>2</v>
      </c>
    </row>
    <row r="92" spans="2:4" ht="69">
      <c r="B92" s="26" t="s">
        <v>27</v>
      </c>
      <c r="C92" s="154" t="s">
        <v>231</v>
      </c>
      <c r="D92" s="26"/>
    </row>
    <row r="93" spans="2:4" ht="69">
      <c r="B93" s="26" t="s">
        <v>28</v>
      </c>
      <c r="C93" s="154" t="s">
        <v>232</v>
      </c>
      <c r="D93" s="26"/>
    </row>
    <row r="94" spans="2:4" ht="23.25" customHeight="1">
      <c r="B94" s="26" t="s">
        <v>29</v>
      </c>
      <c r="C94" s="154" t="s">
        <v>233</v>
      </c>
      <c r="D94" s="26"/>
    </row>
    <row r="95" spans="2:4" ht="34.5">
      <c r="B95" s="26" t="s">
        <v>252</v>
      </c>
      <c r="C95" s="154" t="s">
        <v>234</v>
      </c>
      <c r="D95" s="26"/>
    </row>
    <row r="96" spans="2:4" ht="19.5" customHeight="1">
      <c r="B96" s="379" t="s">
        <v>30</v>
      </c>
      <c r="C96" s="379"/>
      <c r="D96" s="26"/>
    </row>
    <row r="97" spans="2:4" ht="18.75" customHeight="1">
      <c r="B97" s="494" t="s">
        <v>235</v>
      </c>
      <c r="C97" s="494"/>
      <c r="D97" s="199" t="s">
        <v>236</v>
      </c>
    </row>
    <row r="98" spans="2:4" ht="23.25" customHeight="1">
      <c r="B98" s="495" t="s">
        <v>38</v>
      </c>
      <c r="C98" s="495"/>
      <c r="D98" s="201">
        <v>-78024.5</v>
      </c>
    </row>
    <row r="99" spans="2:4" s="5" customFormat="1" ht="17.25">
      <c r="B99" s="202"/>
      <c r="C99" s="202"/>
      <c r="D99" s="202"/>
    </row>
    <row r="100" spans="2:4" s="5" customFormat="1" ht="17.25">
      <c r="B100" s="202"/>
      <c r="C100" s="202"/>
      <c r="D100" s="202"/>
    </row>
    <row r="101" spans="2:4" ht="42.75" customHeight="1">
      <c r="B101" s="200" t="s">
        <v>37</v>
      </c>
      <c r="C101" s="205" t="s">
        <v>226</v>
      </c>
      <c r="D101" s="198" t="s">
        <v>229</v>
      </c>
    </row>
    <row r="102" spans="2:4" ht="27" customHeight="1">
      <c r="B102" s="200" t="s">
        <v>26</v>
      </c>
      <c r="C102" s="205" t="s">
        <v>94</v>
      </c>
      <c r="D102" s="198" t="s">
        <v>2</v>
      </c>
    </row>
    <row r="103" spans="2:4" ht="103.5">
      <c r="B103" s="200" t="s">
        <v>27</v>
      </c>
      <c r="C103" s="197" t="s">
        <v>248</v>
      </c>
      <c r="D103" s="200"/>
    </row>
    <row r="104" spans="2:4" ht="39" customHeight="1">
      <c r="B104" s="200" t="s">
        <v>28</v>
      </c>
      <c r="C104" s="197" t="s">
        <v>249</v>
      </c>
      <c r="D104" s="200"/>
    </row>
    <row r="105" spans="2:4" ht="27" customHeight="1">
      <c r="B105" s="200" t="s">
        <v>29</v>
      </c>
      <c r="C105" s="197" t="s">
        <v>66</v>
      </c>
      <c r="D105" s="200"/>
    </row>
    <row r="106" spans="2:4" ht="45.75" customHeight="1">
      <c r="B106" s="200" t="s">
        <v>265</v>
      </c>
      <c r="C106" s="197" t="s">
        <v>250</v>
      </c>
      <c r="D106" s="200"/>
    </row>
    <row r="107" spans="2:4" ht="23.25" customHeight="1">
      <c r="B107" s="379" t="s">
        <v>30</v>
      </c>
      <c r="C107" s="379"/>
      <c r="D107" s="200"/>
    </row>
    <row r="108" spans="2:4" ht="22.5" customHeight="1">
      <c r="B108" s="495" t="s">
        <v>38</v>
      </c>
      <c r="C108" s="495"/>
      <c r="D108" s="201">
        <v>-250000</v>
      </c>
    </row>
    <row r="109" spans="2:4" ht="22.5" customHeight="1">
      <c r="B109" s="202"/>
      <c r="C109" s="202"/>
      <c r="D109" s="203"/>
    </row>
    <row r="110" spans="2:4" s="5" customFormat="1" ht="17.25">
      <c r="B110" s="202"/>
      <c r="C110" s="202"/>
      <c r="D110" s="202"/>
    </row>
    <row r="111" spans="2:4" ht="42.75" customHeight="1">
      <c r="B111" s="26" t="s">
        <v>37</v>
      </c>
      <c r="C111" s="205" t="s">
        <v>226</v>
      </c>
      <c r="D111" s="198" t="s">
        <v>229</v>
      </c>
    </row>
    <row r="112" spans="2:4" ht="27" customHeight="1">
      <c r="B112" s="26" t="s">
        <v>26</v>
      </c>
      <c r="C112" s="205" t="s">
        <v>87</v>
      </c>
      <c r="D112" s="198" t="s">
        <v>2</v>
      </c>
    </row>
    <row r="113" spans="1:4" ht="69">
      <c r="B113" s="26" t="s">
        <v>27</v>
      </c>
      <c r="C113" s="154" t="s">
        <v>237</v>
      </c>
      <c r="D113" s="26"/>
    </row>
    <row r="114" spans="1:4" ht="51.75">
      <c r="B114" s="26" t="s">
        <v>28</v>
      </c>
      <c r="C114" s="154" t="s">
        <v>238</v>
      </c>
      <c r="D114" s="26"/>
    </row>
    <row r="115" spans="1:4" ht="27" customHeight="1">
      <c r="B115" s="26" t="s">
        <v>29</v>
      </c>
      <c r="C115" s="154" t="s">
        <v>66</v>
      </c>
      <c r="D115" s="26"/>
    </row>
    <row r="116" spans="1:4" ht="34.5">
      <c r="B116" s="26" t="s">
        <v>252</v>
      </c>
      <c r="C116" s="154" t="s">
        <v>234</v>
      </c>
      <c r="D116" s="26"/>
    </row>
    <row r="117" spans="1:4" ht="23.25" customHeight="1">
      <c r="B117" s="379" t="s">
        <v>30</v>
      </c>
      <c r="C117" s="379"/>
      <c r="D117" s="26"/>
    </row>
    <row r="118" spans="1:4" ht="23.25" customHeight="1">
      <c r="B118" s="496" t="s">
        <v>251</v>
      </c>
      <c r="C118" s="497"/>
      <c r="D118" s="118">
        <v>-2</v>
      </c>
    </row>
    <row r="119" spans="1:4" ht="22.5" customHeight="1">
      <c r="B119" s="495" t="s">
        <v>38</v>
      </c>
      <c r="C119" s="495"/>
      <c r="D119" s="201">
        <v>-161996.29999999999</v>
      </c>
    </row>
    <row r="120" spans="1:4" ht="22.5" customHeight="1">
      <c r="B120" s="202"/>
      <c r="C120" s="202"/>
      <c r="D120" s="203"/>
    </row>
    <row r="121" spans="1:4" ht="24.75" customHeight="1">
      <c r="A121" s="30"/>
      <c r="B121" s="30"/>
      <c r="C121" s="30"/>
      <c r="D121" s="261"/>
    </row>
    <row r="122" spans="1:4" s="3" customFormat="1" ht="21" customHeight="1">
      <c r="A122" s="42"/>
      <c r="B122" s="43" t="s">
        <v>0</v>
      </c>
      <c r="C122" s="43" t="s">
        <v>1</v>
      </c>
      <c r="D122" s="42"/>
    </row>
    <row r="123" spans="1:4" s="3" customFormat="1" ht="47.25" customHeight="1">
      <c r="A123" s="42"/>
      <c r="B123" s="45">
        <v>1104</v>
      </c>
      <c r="C123" s="29" t="s">
        <v>274</v>
      </c>
      <c r="D123" s="42"/>
    </row>
    <row r="124" spans="1:4" ht="15.75" customHeight="1">
      <c r="A124" s="30"/>
      <c r="B124" s="30"/>
      <c r="C124" s="30"/>
      <c r="D124" s="30"/>
    </row>
    <row r="125" spans="1:4" ht="19.5" customHeight="1">
      <c r="A125" s="30"/>
      <c r="B125" s="30"/>
      <c r="C125" s="30"/>
      <c r="D125" s="30"/>
    </row>
    <row r="126" spans="1:4" s="3" customFormat="1" ht="47.25" customHeight="1">
      <c r="A126" s="42"/>
      <c r="B126" s="44" t="s">
        <v>37</v>
      </c>
      <c r="C126" s="38" t="s">
        <v>387</v>
      </c>
      <c r="D126" s="258" t="s">
        <v>229</v>
      </c>
    </row>
    <row r="127" spans="1:4" ht="28.5" customHeight="1">
      <c r="A127" s="30"/>
      <c r="B127" s="46" t="s">
        <v>26</v>
      </c>
      <c r="C127" s="38" t="s">
        <v>379</v>
      </c>
      <c r="D127" s="47" t="s">
        <v>5</v>
      </c>
    </row>
    <row r="128" spans="1:4" ht="39.75" customHeight="1">
      <c r="A128" s="30"/>
      <c r="B128" s="46" t="s">
        <v>27</v>
      </c>
      <c r="C128" s="259" t="s">
        <v>388</v>
      </c>
      <c r="D128" s="481"/>
    </row>
    <row r="129" spans="1:4" ht="54.75" customHeight="1">
      <c r="A129" s="30"/>
      <c r="B129" s="46" t="s">
        <v>28</v>
      </c>
      <c r="C129" s="259" t="s">
        <v>389</v>
      </c>
      <c r="D129" s="481"/>
    </row>
    <row r="130" spans="1:4" ht="24.75" customHeight="1">
      <c r="A130" s="30"/>
      <c r="B130" s="46" t="s">
        <v>29</v>
      </c>
      <c r="C130" s="260" t="s">
        <v>233</v>
      </c>
      <c r="D130" s="481"/>
    </row>
    <row r="131" spans="1:4" ht="42" customHeight="1">
      <c r="A131" s="30"/>
      <c r="B131" s="46" t="s">
        <v>376</v>
      </c>
      <c r="C131" s="259" t="s">
        <v>385</v>
      </c>
      <c r="D131" s="481"/>
    </row>
    <row r="132" spans="1:4" ht="22.5" customHeight="1">
      <c r="A132" s="30"/>
      <c r="B132" s="482" t="s">
        <v>30</v>
      </c>
      <c r="C132" s="483"/>
      <c r="D132" s="481"/>
    </row>
    <row r="133" spans="1:4" ht="22.5" customHeight="1">
      <c r="A133" s="30"/>
      <c r="B133" s="494" t="s">
        <v>390</v>
      </c>
      <c r="C133" s="494"/>
      <c r="D133" s="118">
        <v>-5</v>
      </c>
    </row>
    <row r="134" spans="1:4" ht="22.5" customHeight="1">
      <c r="A134" s="30"/>
      <c r="B134" s="494" t="s">
        <v>391</v>
      </c>
      <c r="C134" s="494"/>
      <c r="D134" s="118">
        <v>-2</v>
      </c>
    </row>
    <row r="135" spans="1:4" ht="22.5" customHeight="1">
      <c r="A135" s="274"/>
      <c r="B135" s="500" t="s">
        <v>429</v>
      </c>
      <c r="C135" s="501"/>
      <c r="D135" s="118">
        <v>-2</v>
      </c>
    </row>
    <row r="136" spans="1:4" ht="23.25" customHeight="1">
      <c r="A136" s="30"/>
      <c r="B136" s="480" t="s">
        <v>38</v>
      </c>
      <c r="C136" s="480"/>
      <c r="D136" s="207">
        <v>-78120</v>
      </c>
    </row>
    <row r="137" spans="1:4" ht="33.75" customHeight="1">
      <c r="A137" s="30"/>
      <c r="B137" s="30"/>
      <c r="C137" s="30"/>
      <c r="D137" s="261"/>
    </row>
    <row r="138" spans="1:4" s="3" customFormat="1" ht="27.75" customHeight="1">
      <c r="A138" s="42"/>
      <c r="B138" s="43" t="s">
        <v>0</v>
      </c>
      <c r="C138" s="43" t="s">
        <v>1</v>
      </c>
      <c r="D138" s="42"/>
    </row>
    <row r="139" spans="1:4" s="3" customFormat="1" ht="33" customHeight="1">
      <c r="A139" s="42"/>
      <c r="B139" s="45">
        <v>1116</v>
      </c>
      <c r="C139" s="29" t="s">
        <v>318</v>
      </c>
      <c r="D139" s="42"/>
    </row>
    <row r="140" spans="1:4" ht="15.75" customHeight="1">
      <c r="A140" s="30"/>
      <c r="B140" s="30"/>
      <c r="C140" s="30"/>
      <c r="D140" s="30"/>
    </row>
    <row r="141" spans="1:4" ht="19.5" customHeight="1">
      <c r="A141" s="30"/>
      <c r="B141" s="30"/>
      <c r="C141" s="30"/>
      <c r="D141" s="30"/>
    </row>
    <row r="142" spans="1:4" s="3" customFormat="1" ht="73.5" customHeight="1">
      <c r="A142" s="42"/>
      <c r="B142" s="44" t="s">
        <v>37</v>
      </c>
      <c r="C142" s="38" t="s">
        <v>378</v>
      </c>
      <c r="D142" s="258" t="s">
        <v>99</v>
      </c>
    </row>
    <row r="143" spans="1:4" ht="28.5" customHeight="1">
      <c r="A143" s="30"/>
      <c r="B143" s="46" t="s">
        <v>26</v>
      </c>
      <c r="C143" s="38" t="s">
        <v>379</v>
      </c>
      <c r="D143" s="47" t="s">
        <v>5</v>
      </c>
    </row>
    <row r="144" spans="1:4" ht="26.25" customHeight="1">
      <c r="A144" s="30"/>
      <c r="B144" s="46" t="s">
        <v>27</v>
      </c>
      <c r="C144" s="259" t="s">
        <v>380</v>
      </c>
      <c r="D144" s="481"/>
    </row>
    <row r="145" spans="1:4" ht="73.5" customHeight="1">
      <c r="A145" s="30"/>
      <c r="B145" s="46" t="s">
        <v>28</v>
      </c>
      <c r="C145" s="259" t="s">
        <v>381</v>
      </c>
      <c r="D145" s="481"/>
    </row>
    <row r="146" spans="1:4" ht="24.75" customHeight="1">
      <c r="A146" s="30"/>
      <c r="B146" s="46" t="s">
        <v>29</v>
      </c>
      <c r="C146" s="260" t="s">
        <v>233</v>
      </c>
      <c r="D146" s="481"/>
    </row>
    <row r="147" spans="1:4" ht="42" customHeight="1">
      <c r="A147" s="30"/>
      <c r="B147" s="46" t="s">
        <v>376</v>
      </c>
      <c r="C147" s="259" t="s">
        <v>382</v>
      </c>
      <c r="D147" s="481"/>
    </row>
    <row r="148" spans="1:4" ht="22.5" customHeight="1">
      <c r="A148" s="30"/>
      <c r="B148" s="482" t="s">
        <v>30</v>
      </c>
      <c r="C148" s="483"/>
      <c r="D148" s="481"/>
    </row>
    <row r="149" spans="1:4" ht="22.5" customHeight="1">
      <c r="A149" s="30"/>
      <c r="B149" s="480" t="s">
        <v>392</v>
      </c>
      <c r="C149" s="480"/>
      <c r="D149" s="118">
        <f>+D150+D151</f>
        <v>-47437</v>
      </c>
    </row>
    <row r="150" spans="1:4" ht="22.5" customHeight="1">
      <c r="A150" s="30"/>
      <c r="B150" s="478" t="s">
        <v>393</v>
      </c>
      <c r="C150" s="479"/>
      <c r="D150" s="118">
        <v>-44213</v>
      </c>
    </row>
    <row r="151" spans="1:4" ht="22.5" customHeight="1">
      <c r="A151" s="30"/>
      <c r="B151" s="478" t="s">
        <v>394</v>
      </c>
      <c r="C151" s="479"/>
      <c r="D151" s="118">
        <v>-3224</v>
      </c>
    </row>
    <row r="152" spans="1:4" ht="22.5" customHeight="1">
      <c r="A152" s="274"/>
      <c r="B152" s="478" t="s">
        <v>424</v>
      </c>
      <c r="C152" s="479"/>
      <c r="D152" s="118">
        <f>+D153+D154</f>
        <v>-87000</v>
      </c>
    </row>
    <row r="153" spans="1:4" ht="22.5" customHeight="1">
      <c r="A153" s="274"/>
      <c r="B153" s="478" t="s">
        <v>425</v>
      </c>
      <c r="C153" s="479"/>
      <c r="D153" s="118">
        <v>-100000</v>
      </c>
    </row>
    <row r="154" spans="1:4" ht="22.5" customHeight="1">
      <c r="A154" s="274"/>
      <c r="B154" s="478" t="s">
        <v>426</v>
      </c>
      <c r="C154" s="479"/>
      <c r="D154" s="118">
        <v>13000</v>
      </c>
    </row>
    <row r="155" spans="1:4" ht="22.5" customHeight="1">
      <c r="A155" s="274"/>
      <c r="B155" s="478" t="s">
        <v>427</v>
      </c>
      <c r="C155" s="479"/>
      <c r="D155" s="118"/>
    </row>
    <row r="156" spans="1:4" ht="22.5" customHeight="1">
      <c r="A156" s="274"/>
      <c r="B156" s="478" t="s">
        <v>395</v>
      </c>
      <c r="C156" s="479"/>
      <c r="D156" s="118">
        <v>-1</v>
      </c>
    </row>
    <row r="157" spans="1:4" ht="23.25" customHeight="1">
      <c r="A157" s="30"/>
      <c r="B157" s="480" t="s">
        <v>38</v>
      </c>
      <c r="C157" s="480"/>
      <c r="D157" s="207">
        <v>-26963</v>
      </c>
    </row>
    <row r="158" spans="1:4" ht="33.75" customHeight="1">
      <c r="A158" s="30"/>
      <c r="B158" s="30"/>
      <c r="C158" s="30"/>
      <c r="D158" s="261"/>
    </row>
    <row r="159" spans="1:4" s="3" customFormat="1" ht="47.25" customHeight="1">
      <c r="A159" s="42"/>
      <c r="B159" s="44" t="s">
        <v>37</v>
      </c>
      <c r="C159" s="38">
        <v>1116</v>
      </c>
      <c r="D159" s="258" t="s">
        <v>229</v>
      </c>
    </row>
    <row r="160" spans="1:4" ht="28.5" customHeight="1">
      <c r="A160" s="30"/>
      <c r="B160" s="46" t="s">
        <v>26</v>
      </c>
      <c r="C160" s="38">
        <v>11003</v>
      </c>
      <c r="D160" s="47" t="s">
        <v>5</v>
      </c>
    </row>
    <row r="161" spans="1:4" ht="60.75" customHeight="1">
      <c r="A161" s="30"/>
      <c r="B161" s="46" t="s">
        <v>27</v>
      </c>
      <c r="C161" s="259" t="s">
        <v>383</v>
      </c>
      <c r="D161" s="481"/>
    </row>
    <row r="162" spans="1:4" ht="54.75" customHeight="1">
      <c r="A162" s="30"/>
      <c r="B162" s="46" t="s">
        <v>28</v>
      </c>
      <c r="C162" s="259" t="s">
        <v>384</v>
      </c>
      <c r="D162" s="481"/>
    </row>
    <row r="163" spans="1:4" ht="24.75" customHeight="1">
      <c r="A163" s="30"/>
      <c r="B163" s="46" t="s">
        <v>29</v>
      </c>
      <c r="C163" s="260" t="s">
        <v>233</v>
      </c>
      <c r="D163" s="481"/>
    </row>
    <row r="164" spans="1:4" ht="39" customHeight="1">
      <c r="A164" s="30"/>
      <c r="B164" s="46" t="s">
        <v>376</v>
      </c>
      <c r="C164" s="259" t="s">
        <v>385</v>
      </c>
      <c r="D164" s="481"/>
    </row>
    <row r="165" spans="1:4" ht="22.5" customHeight="1">
      <c r="A165" s="30"/>
      <c r="B165" s="482" t="s">
        <v>30</v>
      </c>
      <c r="C165" s="483"/>
      <c r="D165" s="481"/>
    </row>
    <row r="166" spans="1:4" ht="22.5" customHeight="1">
      <c r="A166" s="30"/>
      <c r="B166" s="480" t="s">
        <v>386</v>
      </c>
      <c r="C166" s="480"/>
      <c r="D166" s="118">
        <v>-83744</v>
      </c>
    </row>
    <row r="167" spans="1:4" ht="23.25" customHeight="1">
      <c r="A167" s="30"/>
      <c r="B167" s="480" t="s">
        <v>38</v>
      </c>
      <c r="C167" s="480"/>
      <c r="D167" s="207">
        <v>-26981.599999999999</v>
      </c>
    </row>
    <row r="168" spans="1:4" ht="22.5" customHeight="1"/>
    <row r="169" spans="1:4" s="3" customFormat="1" ht="19.5" customHeight="1">
      <c r="B169" s="43" t="s">
        <v>0</v>
      </c>
      <c r="C169" s="43" t="s">
        <v>1</v>
      </c>
      <c r="D169" s="273"/>
    </row>
    <row r="170" spans="1:4" s="3" customFormat="1" ht="35.25" customHeight="1">
      <c r="B170" s="38">
        <v>1165</v>
      </c>
      <c r="C170" s="29" t="s">
        <v>360</v>
      </c>
      <c r="D170" s="272"/>
    </row>
    <row r="171" spans="1:4" ht="15.75" customHeight="1"/>
    <row r="173" spans="1:4" s="3" customFormat="1" ht="69.75" customHeight="1">
      <c r="B173" s="265" t="s">
        <v>37</v>
      </c>
      <c r="C173" s="57">
        <v>1165</v>
      </c>
      <c r="D173" s="339" t="s">
        <v>99</v>
      </c>
    </row>
    <row r="174" spans="1:4" ht="24.75" customHeight="1">
      <c r="B174" s="265" t="s">
        <v>26</v>
      </c>
      <c r="C174" s="57">
        <v>11004</v>
      </c>
      <c r="D174" s="47" t="s">
        <v>5</v>
      </c>
    </row>
    <row r="175" spans="1:4" ht="59.25" customHeight="1">
      <c r="B175" s="265" t="s">
        <v>27</v>
      </c>
      <c r="C175" s="270" t="s">
        <v>476</v>
      </c>
      <c r="D175" s="484"/>
    </row>
    <row r="176" spans="1:4" ht="112.5" customHeight="1">
      <c r="B176" s="265" t="s">
        <v>28</v>
      </c>
      <c r="C176" s="52" t="s">
        <v>477</v>
      </c>
      <c r="D176" s="485"/>
    </row>
    <row r="177" spans="2:4" ht="27" customHeight="1">
      <c r="B177" s="265" t="s">
        <v>29</v>
      </c>
      <c r="C177" s="269" t="s">
        <v>233</v>
      </c>
      <c r="D177" s="485"/>
    </row>
    <row r="178" spans="2:4" ht="42.75" customHeight="1">
      <c r="B178" s="265" t="s">
        <v>252</v>
      </c>
      <c r="C178" s="271" t="s">
        <v>330</v>
      </c>
      <c r="D178" s="485"/>
    </row>
    <row r="179" spans="2:4" ht="29.25" customHeight="1">
      <c r="B179" s="379" t="s">
        <v>30</v>
      </c>
      <c r="C179" s="379"/>
      <c r="D179" s="486"/>
    </row>
    <row r="180" spans="2:4" s="3" customFormat="1" ht="39.75" customHeight="1">
      <c r="B180" s="507" t="s">
        <v>483</v>
      </c>
      <c r="C180" s="508"/>
      <c r="D180" s="343">
        <v>-5</v>
      </c>
    </row>
    <row r="181" spans="2:4" s="3" customFormat="1" ht="54" customHeight="1">
      <c r="B181" s="507" t="s">
        <v>490</v>
      </c>
      <c r="C181" s="508"/>
      <c r="D181" s="343">
        <v>-25</v>
      </c>
    </row>
    <row r="182" spans="2:4" s="3" customFormat="1" ht="39.75" customHeight="1">
      <c r="B182" s="507" t="s">
        <v>491</v>
      </c>
      <c r="C182" s="508"/>
      <c r="D182" s="343">
        <v>5000</v>
      </c>
    </row>
    <row r="183" spans="2:4" ht="23.25" customHeight="1">
      <c r="B183" s="509" t="s">
        <v>38</v>
      </c>
      <c r="C183" s="510"/>
      <c r="D183" s="268">
        <v>-139494.79999999999</v>
      </c>
    </row>
    <row r="184" spans="2:4" ht="34.5" customHeight="1">
      <c r="B184" s="55"/>
      <c r="C184" s="55"/>
      <c r="D184" s="55"/>
    </row>
    <row r="185" spans="2:4" s="3" customFormat="1" ht="54" customHeight="1">
      <c r="B185" s="44" t="s">
        <v>37</v>
      </c>
      <c r="C185" s="38" t="s">
        <v>396</v>
      </c>
      <c r="D185" s="263" t="s">
        <v>229</v>
      </c>
    </row>
    <row r="186" spans="2:4" ht="25.5" customHeight="1">
      <c r="B186" s="46" t="s">
        <v>26</v>
      </c>
      <c r="C186" s="38">
        <v>11005</v>
      </c>
      <c r="D186" s="47" t="s">
        <v>5</v>
      </c>
    </row>
    <row r="187" spans="2:4" ht="42" customHeight="1">
      <c r="B187" s="46" t="s">
        <v>27</v>
      </c>
      <c r="C187" s="265" t="s">
        <v>363</v>
      </c>
      <c r="D187" s="484"/>
    </row>
    <row r="188" spans="2:4" ht="41.25" customHeight="1">
      <c r="B188" s="46" t="s">
        <v>28</v>
      </c>
      <c r="C188" s="265" t="s">
        <v>363</v>
      </c>
      <c r="D188" s="485"/>
    </row>
    <row r="189" spans="2:4" ht="27" customHeight="1">
      <c r="B189" s="46" t="s">
        <v>29</v>
      </c>
      <c r="C189" s="264" t="s">
        <v>233</v>
      </c>
      <c r="D189" s="485"/>
    </row>
    <row r="190" spans="2:4" ht="38.25" customHeight="1">
      <c r="B190" s="46" t="s">
        <v>256</v>
      </c>
      <c r="C190" s="265" t="s">
        <v>385</v>
      </c>
      <c r="D190" s="485"/>
    </row>
    <row r="191" spans="2:4" ht="24.75" customHeight="1">
      <c r="B191" s="482" t="s">
        <v>30</v>
      </c>
      <c r="C191" s="483"/>
      <c r="D191" s="486"/>
    </row>
    <row r="192" spans="2:4" ht="24.75" customHeight="1">
      <c r="B192" s="482"/>
      <c r="C192" s="483"/>
      <c r="D192" s="267"/>
    </row>
    <row r="193" spans="1:4" ht="30.75" customHeight="1">
      <c r="B193" s="490" t="s">
        <v>38</v>
      </c>
      <c r="C193" s="491"/>
      <c r="D193" s="268">
        <v>-56428</v>
      </c>
    </row>
    <row r="194" spans="1:4" s="5" customFormat="1" ht="19.5" customHeight="1">
      <c r="A194" s="54"/>
      <c r="B194" s="110"/>
      <c r="C194" s="110"/>
      <c r="D194" s="111"/>
    </row>
    <row r="195" spans="1:4" s="3" customFormat="1" ht="20.25" customHeight="1">
      <c r="A195" s="42"/>
      <c r="B195" s="43" t="s">
        <v>0</v>
      </c>
      <c r="C195" s="43" t="s">
        <v>1</v>
      </c>
      <c r="D195" s="42"/>
    </row>
    <row r="196" spans="1:4" s="3" customFormat="1" ht="21.75" customHeight="1">
      <c r="A196" s="42"/>
      <c r="B196" s="38">
        <v>1187</v>
      </c>
      <c r="C196" s="29" t="s">
        <v>119</v>
      </c>
      <c r="D196" s="42"/>
    </row>
    <row r="197" spans="1:4" ht="15.75" customHeight="1">
      <c r="A197" s="30"/>
      <c r="B197" s="30"/>
      <c r="C197" s="30"/>
      <c r="D197" s="30"/>
    </row>
    <row r="198" spans="1:4" ht="17.25">
      <c r="A198" s="30"/>
      <c r="B198" s="30"/>
      <c r="C198" s="30"/>
      <c r="D198" s="30"/>
    </row>
    <row r="199" spans="1:4" s="3" customFormat="1" ht="52.5" customHeight="1">
      <c r="A199" s="42"/>
      <c r="B199" s="44" t="s">
        <v>37</v>
      </c>
      <c r="C199" s="38" t="s">
        <v>81</v>
      </c>
      <c r="D199" s="119" t="s">
        <v>41</v>
      </c>
    </row>
    <row r="200" spans="1:4" ht="23.25" customHeight="1">
      <c r="A200" s="30"/>
      <c r="B200" s="46" t="s">
        <v>26</v>
      </c>
      <c r="C200" s="38" t="s">
        <v>82</v>
      </c>
      <c r="D200" s="47" t="s">
        <v>5</v>
      </c>
    </row>
    <row r="201" spans="1:4" ht="75.75" customHeight="1">
      <c r="A201" s="30"/>
      <c r="B201" s="46" t="s">
        <v>27</v>
      </c>
      <c r="C201" s="26" t="s">
        <v>83</v>
      </c>
      <c r="D201" s="481"/>
    </row>
    <row r="202" spans="1:4" ht="88.5" customHeight="1">
      <c r="A202" s="30"/>
      <c r="B202" s="46" t="s">
        <v>28</v>
      </c>
      <c r="C202" s="26" t="s">
        <v>84</v>
      </c>
      <c r="D202" s="481"/>
    </row>
    <row r="203" spans="1:4" ht="21.75" customHeight="1">
      <c r="A203" s="30"/>
      <c r="B203" s="46" t="s">
        <v>29</v>
      </c>
      <c r="C203" s="92" t="s">
        <v>66</v>
      </c>
      <c r="D203" s="481"/>
    </row>
    <row r="204" spans="1:4" ht="75.75" customHeight="1">
      <c r="A204" s="30"/>
      <c r="B204" s="46" t="s">
        <v>265</v>
      </c>
      <c r="C204" s="26" t="s">
        <v>85</v>
      </c>
      <c r="D204" s="481"/>
    </row>
    <row r="205" spans="1:4" ht="22.5" customHeight="1">
      <c r="A205" s="30"/>
      <c r="B205" s="482" t="s">
        <v>30</v>
      </c>
      <c r="C205" s="483"/>
      <c r="D205" s="481"/>
    </row>
    <row r="206" spans="1:4" ht="24" customHeight="1">
      <c r="A206" s="30"/>
      <c r="B206" s="480" t="s">
        <v>38</v>
      </c>
      <c r="C206" s="480"/>
      <c r="D206" s="207">
        <v>415269</v>
      </c>
    </row>
    <row r="207" spans="1:4" ht="24.75" customHeight="1">
      <c r="A207" s="30"/>
      <c r="B207" s="30"/>
      <c r="C207" s="30"/>
      <c r="D207" s="50"/>
    </row>
    <row r="208" spans="1:4" s="3" customFormat="1" ht="53.25" customHeight="1">
      <c r="A208" s="42"/>
      <c r="B208" s="44" t="s">
        <v>37</v>
      </c>
      <c r="C208" s="38" t="s">
        <v>81</v>
      </c>
      <c r="D208" s="119" t="s">
        <v>41</v>
      </c>
    </row>
    <row r="209" spans="1:4" ht="24" customHeight="1">
      <c r="A209" s="30"/>
      <c r="B209" s="46" t="s">
        <v>26</v>
      </c>
      <c r="C209" s="38" t="s">
        <v>87</v>
      </c>
      <c r="D209" s="47" t="s">
        <v>5</v>
      </c>
    </row>
    <row r="210" spans="1:4" ht="59.25" customHeight="1">
      <c r="A210" s="30"/>
      <c r="B210" s="46" t="s">
        <v>27</v>
      </c>
      <c r="C210" s="26" t="s">
        <v>88</v>
      </c>
      <c r="D210" s="481"/>
    </row>
    <row r="211" spans="1:4" ht="40.5" customHeight="1">
      <c r="A211" s="30"/>
      <c r="B211" s="46" t="s">
        <v>28</v>
      </c>
      <c r="C211" s="26" t="s">
        <v>89</v>
      </c>
      <c r="D211" s="481"/>
    </row>
    <row r="212" spans="1:4" ht="22.5" customHeight="1">
      <c r="A212" s="30"/>
      <c r="B212" s="46" t="s">
        <v>29</v>
      </c>
      <c r="C212" s="92" t="s">
        <v>66</v>
      </c>
      <c r="D212" s="481"/>
    </row>
    <row r="213" spans="1:4" ht="91.5" customHeight="1">
      <c r="A213" s="30"/>
      <c r="B213" s="46" t="s">
        <v>265</v>
      </c>
      <c r="C213" s="26" t="s">
        <v>253</v>
      </c>
      <c r="D213" s="481"/>
    </row>
    <row r="214" spans="1:4" ht="21.75" customHeight="1">
      <c r="A214" s="30"/>
      <c r="B214" s="482" t="s">
        <v>30</v>
      </c>
      <c r="C214" s="483"/>
      <c r="D214" s="481"/>
    </row>
    <row r="215" spans="1:4" ht="23.25" customHeight="1">
      <c r="A215" s="30"/>
      <c r="B215" s="480" t="s">
        <v>136</v>
      </c>
      <c r="C215" s="480"/>
      <c r="D215" s="48">
        <v>150</v>
      </c>
    </row>
    <row r="216" spans="1:4" ht="24.75" customHeight="1">
      <c r="A216" s="30"/>
      <c r="B216" s="480" t="s">
        <v>38</v>
      </c>
      <c r="C216" s="480"/>
      <c r="D216" s="207">
        <v>141605.4</v>
      </c>
    </row>
    <row r="217" spans="1:4" ht="17.25">
      <c r="A217" s="30"/>
      <c r="B217" s="30"/>
      <c r="C217" s="30"/>
      <c r="D217" s="50"/>
    </row>
    <row r="218" spans="1:4" ht="17.25">
      <c r="A218" s="30"/>
      <c r="B218" s="30"/>
      <c r="C218" s="30"/>
      <c r="D218" s="30"/>
    </row>
    <row r="219" spans="1:4" s="3" customFormat="1" ht="54.75" customHeight="1">
      <c r="A219" s="42"/>
      <c r="B219" s="44" t="s">
        <v>37</v>
      </c>
      <c r="C219" s="38" t="s">
        <v>81</v>
      </c>
      <c r="D219" s="119" t="s">
        <v>41</v>
      </c>
    </row>
    <row r="220" spans="1:4" ht="27.75" customHeight="1">
      <c r="A220" s="30"/>
      <c r="B220" s="46" t="s">
        <v>26</v>
      </c>
      <c r="C220" s="38" t="s">
        <v>90</v>
      </c>
      <c r="D220" s="47" t="s">
        <v>5</v>
      </c>
    </row>
    <row r="221" spans="1:4" ht="56.25" customHeight="1">
      <c r="A221" s="30"/>
      <c r="B221" s="46" t="s">
        <v>27</v>
      </c>
      <c r="C221" s="26" t="s">
        <v>134</v>
      </c>
      <c r="D221" s="481"/>
    </row>
    <row r="222" spans="1:4" ht="39.75" customHeight="1">
      <c r="A222" s="30"/>
      <c r="B222" s="46" t="s">
        <v>28</v>
      </c>
      <c r="C222" s="26" t="s">
        <v>91</v>
      </c>
      <c r="D222" s="481"/>
    </row>
    <row r="223" spans="1:4" ht="27" customHeight="1">
      <c r="A223" s="30"/>
      <c r="B223" s="46" t="s">
        <v>29</v>
      </c>
      <c r="C223" s="92" t="s">
        <v>66</v>
      </c>
      <c r="D223" s="481"/>
    </row>
    <row r="224" spans="1:4" ht="75.75" customHeight="1">
      <c r="A224" s="30"/>
      <c r="B224" s="46" t="s">
        <v>266</v>
      </c>
      <c r="C224" s="26" t="s">
        <v>135</v>
      </c>
      <c r="D224" s="481"/>
    </row>
    <row r="225" spans="1:4" ht="24" customHeight="1">
      <c r="A225" s="30"/>
      <c r="B225" s="482" t="s">
        <v>30</v>
      </c>
      <c r="C225" s="483"/>
      <c r="D225" s="481"/>
    </row>
    <row r="226" spans="1:4" ht="24" customHeight="1">
      <c r="A226" s="30"/>
      <c r="B226" s="478" t="s">
        <v>136</v>
      </c>
      <c r="C226" s="479"/>
      <c r="D226" s="48">
        <v>100</v>
      </c>
    </row>
    <row r="227" spans="1:4" ht="24" customHeight="1">
      <c r="A227" s="30"/>
      <c r="B227" s="480" t="s">
        <v>38</v>
      </c>
      <c r="C227" s="480"/>
      <c r="D227" s="207">
        <v>434482.4</v>
      </c>
    </row>
    <row r="228" spans="1:4" ht="27" customHeight="1">
      <c r="A228" s="274"/>
      <c r="B228" s="274"/>
      <c r="C228" s="274"/>
      <c r="D228" s="275"/>
    </row>
    <row r="229" spans="1:4" s="3" customFormat="1" ht="56.25" customHeight="1">
      <c r="A229" s="42"/>
      <c r="B229" s="44" t="s">
        <v>37</v>
      </c>
      <c r="C229" s="38" t="s">
        <v>81</v>
      </c>
      <c r="D229" s="263" t="s">
        <v>41</v>
      </c>
    </row>
    <row r="230" spans="1:4" ht="30.75" customHeight="1">
      <c r="A230" s="274"/>
      <c r="B230" s="46" t="s">
        <v>26</v>
      </c>
      <c r="C230" s="38">
        <v>12005</v>
      </c>
      <c r="D230" s="47" t="s">
        <v>5</v>
      </c>
    </row>
    <row r="231" spans="1:4" ht="59.25" customHeight="1">
      <c r="A231" s="274"/>
      <c r="B231" s="46" t="s">
        <v>27</v>
      </c>
      <c r="C231" s="265" t="s">
        <v>397</v>
      </c>
      <c r="D231" s="481"/>
    </row>
    <row r="232" spans="1:4" ht="57.75" customHeight="1">
      <c r="A232" s="274"/>
      <c r="B232" s="46" t="s">
        <v>28</v>
      </c>
      <c r="C232" s="265" t="s">
        <v>398</v>
      </c>
      <c r="D232" s="481"/>
    </row>
    <row r="233" spans="1:4" ht="27" customHeight="1">
      <c r="A233" s="274"/>
      <c r="B233" s="46" t="s">
        <v>29</v>
      </c>
      <c r="C233" s="264" t="s">
        <v>66</v>
      </c>
      <c r="D233" s="481"/>
    </row>
    <row r="234" spans="1:4" ht="75.75" customHeight="1">
      <c r="A234" s="274"/>
      <c r="B234" s="46" t="s">
        <v>266</v>
      </c>
      <c r="C234" s="265" t="s">
        <v>399</v>
      </c>
      <c r="D234" s="481"/>
    </row>
    <row r="235" spans="1:4" ht="24" customHeight="1">
      <c r="A235" s="274"/>
      <c r="B235" s="482" t="s">
        <v>30</v>
      </c>
      <c r="C235" s="483"/>
      <c r="D235" s="481"/>
    </row>
    <row r="236" spans="1:4" ht="24" customHeight="1">
      <c r="A236" s="274"/>
      <c r="B236" s="478" t="s">
        <v>400</v>
      </c>
      <c r="C236" s="479"/>
      <c r="D236" s="266">
        <v>167.5</v>
      </c>
    </row>
    <row r="237" spans="1:4" ht="24" customHeight="1">
      <c r="A237" s="274"/>
      <c r="B237" s="480" t="s">
        <v>38</v>
      </c>
      <c r="C237" s="480"/>
      <c r="D237" s="49">
        <v>5917.4</v>
      </c>
    </row>
    <row r="238" spans="1:4" ht="27" customHeight="1">
      <c r="A238" s="274"/>
      <c r="B238" s="274"/>
      <c r="C238" s="274"/>
      <c r="D238" s="275"/>
    </row>
    <row r="239" spans="1:4" s="3" customFormat="1" ht="72.75" customHeight="1">
      <c r="A239" s="42"/>
      <c r="B239" s="44" t="s">
        <v>37</v>
      </c>
      <c r="C239" s="38" t="s">
        <v>81</v>
      </c>
      <c r="D239" s="263" t="s">
        <v>99</v>
      </c>
    </row>
    <row r="240" spans="1:4" ht="30.75" customHeight="1">
      <c r="A240" s="274"/>
      <c r="B240" s="46" t="s">
        <v>26</v>
      </c>
      <c r="C240" s="38">
        <v>12007</v>
      </c>
      <c r="D240" s="47" t="s">
        <v>5</v>
      </c>
    </row>
    <row r="241" spans="1:4" ht="57.75" customHeight="1">
      <c r="A241" s="274"/>
      <c r="B241" s="46" t="s">
        <v>27</v>
      </c>
      <c r="C241" s="265" t="s">
        <v>401</v>
      </c>
      <c r="D241" s="487"/>
    </row>
    <row r="242" spans="1:4" ht="76.5" customHeight="1">
      <c r="A242" s="274"/>
      <c r="B242" s="46" t="s">
        <v>28</v>
      </c>
      <c r="C242" s="265" t="s">
        <v>402</v>
      </c>
      <c r="D242" s="488"/>
    </row>
    <row r="243" spans="1:4" ht="27" customHeight="1">
      <c r="A243" s="274"/>
      <c r="B243" s="46" t="s">
        <v>29</v>
      </c>
      <c r="C243" s="264" t="s">
        <v>66</v>
      </c>
      <c r="D243" s="488"/>
    </row>
    <row r="244" spans="1:4" ht="58.5" customHeight="1">
      <c r="A244" s="274"/>
      <c r="B244" s="46" t="s">
        <v>266</v>
      </c>
      <c r="C244" s="265" t="s">
        <v>403</v>
      </c>
      <c r="D244" s="488"/>
    </row>
    <row r="245" spans="1:4" ht="24" customHeight="1">
      <c r="A245" s="274"/>
      <c r="B245" s="482" t="s">
        <v>30</v>
      </c>
      <c r="C245" s="483"/>
      <c r="D245" s="489"/>
    </row>
    <row r="246" spans="1:4" ht="24" customHeight="1">
      <c r="A246" s="274"/>
      <c r="B246" s="490" t="s">
        <v>404</v>
      </c>
      <c r="C246" s="491"/>
      <c r="D246" s="48">
        <v>-35</v>
      </c>
    </row>
    <row r="247" spans="1:4" ht="24" customHeight="1">
      <c r="A247" s="274"/>
      <c r="B247" s="478" t="s">
        <v>405</v>
      </c>
      <c r="C247" s="479"/>
      <c r="D247" s="48">
        <v>13</v>
      </c>
    </row>
    <row r="248" spans="1:4" ht="24" customHeight="1">
      <c r="A248" s="274"/>
      <c r="B248" s="480" t="s">
        <v>38</v>
      </c>
      <c r="C248" s="480"/>
      <c r="D248" s="49">
        <v>-102300</v>
      </c>
    </row>
    <row r="249" spans="1:4" ht="27" customHeight="1">
      <c r="A249" s="274"/>
      <c r="B249" s="274"/>
      <c r="C249" s="274"/>
      <c r="D249" s="275"/>
    </row>
    <row r="250" spans="1:4" s="3" customFormat="1" ht="63.75" customHeight="1">
      <c r="A250" s="42"/>
      <c r="B250" s="44" t="s">
        <v>37</v>
      </c>
      <c r="C250" s="38" t="s">
        <v>81</v>
      </c>
      <c r="D250" s="263" t="s">
        <v>41</v>
      </c>
    </row>
    <row r="251" spans="1:4" ht="30.75" customHeight="1">
      <c r="A251" s="274"/>
      <c r="B251" s="46" t="s">
        <v>26</v>
      </c>
      <c r="C251" s="38">
        <v>12008</v>
      </c>
      <c r="D251" s="47" t="s">
        <v>5</v>
      </c>
    </row>
    <row r="252" spans="1:4" ht="36" customHeight="1">
      <c r="A252" s="274"/>
      <c r="B252" s="46" t="s">
        <v>27</v>
      </c>
      <c r="C252" s="265" t="s">
        <v>406</v>
      </c>
      <c r="D252" s="487"/>
    </row>
    <row r="253" spans="1:4" ht="57.75" customHeight="1">
      <c r="A253" s="274"/>
      <c r="B253" s="46" t="s">
        <v>28</v>
      </c>
      <c r="C253" s="265" t="s">
        <v>407</v>
      </c>
      <c r="D253" s="488"/>
    </row>
    <row r="254" spans="1:4" ht="27" customHeight="1">
      <c r="A254" s="274"/>
      <c r="B254" s="46" t="s">
        <v>29</v>
      </c>
      <c r="C254" s="264" t="s">
        <v>66</v>
      </c>
      <c r="D254" s="488"/>
    </row>
    <row r="255" spans="1:4" ht="71.25" customHeight="1">
      <c r="A255" s="274"/>
      <c r="B255" s="46" t="s">
        <v>266</v>
      </c>
      <c r="C255" s="265" t="s">
        <v>408</v>
      </c>
      <c r="D255" s="488"/>
    </row>
    <row r="256" spans="1:4" ht="24" customHeight="1">
      <c r="A256" s="274"/>
      <c r="B256" s="482" t="s">
        <v>30</v>
      </c>
      <c r="C256" s="483"/>
      <c r="D256" s="489"/>
    </row>
    <row r="257" spans="1:4" ht="24" customHeight="1">
      <c r="A257" s="274"/>
      <c r="B257" s="490"/>
      <c r="C257" s="491"/>
      <c r="D257" s="48"/>
    </row>
    <row r="258" spans="1:4" ht="24" customHeight="1">
      <c r="A258" s="274"/>
      <c r="B258" s="480" t="s">
        <v>38</v>
      </c>
      <c r="C258" s="480"/>
      <c r="D258" s="49">
        <v>11000</v>
      </c>
    </row>
    <row r="259" spans="1:4" ht="27" customHeight="1">
      <c r="A259" s="274"/>
      <c r="B259" s="274"/>
      <c r="C259" s="274"/>
      <c r="D259" s="275"/>
    </row>
    <row r="260" spans="1:4" s="3" customFormat="1" ht="48.75" customHeight="1">
      <c r="A260" s="42"/>
      <c r="B260" s="44" t="s">
        <v>37</v>
      </c>
      <c r="C260" s="38" t="s">
        <v>81</v>
      </c>
      <c r="D260" s="131" t="s">
        <v>41</v>
      </c>
    </row>
    <row r="261" spans="1:4" ht="36.75" customHeight="1">
      <c r="A261" s="30"/>
      <c r="B261" s="46" t="s">
        <v>26</v>
      </c>
      <c r="C261" s="38">
        <v>12009</v>
      </c>
      <c r="D261" s="47" t="s">
        <v>5</v>
      </c>
    </row>
    <row r="262" spans="1:4" ht="59.25" customHeight="1">
      <c r="A262" s="30"/>
      <c r="B262" s="46" t="s">
        <v>27</v>
      </c>
      <c r="C262" s="26" t="s">
        <v>120</v>
      </c>
      <c r="D262" s="481"/>
    </row>
    <row r="263" spans="1:4" ht="77.25" customHeight="1">
      <c r="A263" s="30"/>
      <c r="B263" s="46" t="s">
        <v>28</v>
      </c>
      <c r="C263" s="26" t="s">
        <v>121</v>
      </c>
      <c r="D263" s="481"/>
    </row>
    <row r="264" spans="1:4" ht="27" customHeight="1">
      <c r="A264" s="30"/>
      <c r="B264" s="46" t="s">
        <v>29</v>
      </c>
      <c r="C264" s="92" t="s">
        <v>66</v>
      </c>
      <c r="D264" s="481"/>
    </row>
    <row r="265" spans="1:4" ht="75.75" customHeight="1">
      <c r="A265" s="30"/>
      <c r="B265" s="46" t="s">
        <v>266</v>
      </c>
      <c r="C265" s="26" t="s">
        <v>267</v>
      </c>
      <c r="D265" s="481"/>
    </row>
    <row r="266" spans="1:4" ht="24" customHeight="1">
      <c r="A266" s="30"/>
      <c r="B266" s="482" t="s">
        <v>30</v>
      </c>
      <c r="C266" s="483"/>
      <c r="D266" s="481"/>
    </row>
    <row r="267" spans="1:4" ht="24" customHeight="1">
      <c r="A267" s="30"/>
      <c r="B267" s="478" t="s">
        <v>86</v>
      </c>
      <c r="C267" s="479"/>
      <c r="D267" s="266">
        <v>36.799999999999997</v>
      </c>
    </row>
    <row r="268" spans="1:4" ht="24" customHeight="1">
      <c r="A268" s="30"/>
      <c r="B268" s="480" t="s">
        <v>38</v>
      </c>
      <c r="C268" s="480"/>
      <c r="D268" s="49">
        <v>232639.8</v>
      </c>
    </row>
    <row r="269" spans="1:4" ht="27" customHeight="1">
      <c r="A269" s="274"/>
      <c r="B269" s="274"/>
      <c r="C269" s="274"/>
      <c r="D269" s="275"/>
    </row>
    <row r="270" spans="1:4" s="3" customFormat="1" ht="55.5" customHeight="1">
      <c r="A270" s="42"/>
      <c r="B270" s="44" t="s">
        <v>37</v>
      </c>
      <c r="C270" s="38" t="s">
        <v>81</v>
      </c>
      <c r="D270" s="263" t="s">
        <v>229</v>
      </c>
    </row>
    <row r="271" spans="1:4" ht="36.75" customHeight="1">
      <c r="A271" s="274"/>
      <c r="B271" s="46" t="s">
        <v>26</v>
      </c>
      <c r="C271" s="38">
        <v>12010</v>
      </c>
      <c r="D271" s="47" t="s">
        <v>5</v>
      </c>
    </row>
    <row r="272" spans="1:4" ht="40.5" customHeight="1">
      <c r="A272" s="274"/>
      <c r="B272" s="46" t="s">
        <v>27</v>
      </c>
      <c r="C272" s="265" t="s">
        <v>409</v>
      </c>
      <c r="D272" s="481"/>
    </row>
    <row r="273" spans="1:4" ht="56.25" customHeight="1">
      <c r="A273" s="274"/>
      <c r="B273" s="46" t="s">
        <v>28</v>
      </c>
      <c r="C273" s="265" t="s">
        <v>410</v>
      </c>
      <c r="D273" s="481"/>
    </row>
    <row r="274" spans="1:4" ht="27" customHeight="1">
      <c r="A274" s="274"/>
      <c r="B274" s="46" t="s">
        <v>29</v>
      </c>
      <c r="C274" s="264" t="s">
        <v>66</v>
      </c>
      <c r="D274" s="481"/>
    </row>
    <row r="275" spans="1:4" ht="75.75" customHeight="1">
      <c r="A275" s="274"/>
      <c r="B275" s="46" t="s">
        <v>266</v>
      </c>
      <c r="C275" s="265" t="s">
        <v>411</v>
      </c>
      <c r="D275" s="481"/>
    </row>
    <row r="276" spans="1:4" ht="24" customHeight="1">
      <c r="A276" s="274"/>
      <c r="B276" s="482" t="s">
        <v>30</v>
      </c>
      <c r="C276" s="483"/>
      <c r="D276" s="481"/>
    </row>
    <row r="277" spans="1:4" ht="24" customHeight="1">
      <c r="A277" s="274"/>
      <c r="B277" s="478" t="s">
        <v>412</v>
      </c>
      <c r="C277" s="479"/>
      <c r="D277" s="293">
        <v>-49.52</v>
      </c>
    </row>
    <row r="278" spans="1:4" ht="24" customHeight="1">
      <c r="A278" s="274"/>
      <c r="B278" s="480" t="s">
        <v>38</v>
      </c>
      <c r="C278" s="480"/>
      <c r="D278" s="49">
        <v>-28405.3</v>
      </c>
    </row>
    <row r="279" spans="1:4" ht="27" customHeight="1">
      <c r="A279" s="30"/>
      <c r="B279" s="30"/>
      <c r="C279" s="30"/>
      <c r="D279" s="50"/>
    </row>
    <row r="280" spans="1:4" s="3" customFormat="1" ht="55.5" customHeight="1">
      <c r="A280" s="42"/>
      <c r="B280" s="44" t="s">
        <v>37</v>
      </c>
      <c r="C280" s="38" t="s">
        <v>81</v>
      </c>
      <c r="D280" s="263" t="s">
        <v>229</v>
      </c>
    </row>
    <row r="281" spans="1:4" ht="36.75" customHeight="1">
      <c r="A281" s="274"/>
      <c r="B281" s="46" t="s">
        <v>26</v>
      </c>
      <c r="C281" s="38">
        <v>12011</v>
      </c>
      <c r="D281" s="47" t="s">
        <v>5</v>
      </c>
    </row>
    <row r="282" spans="1:4" ht="40.5" customHeight="1">
      <c r="A282" s="274"/>
      <c r="B282" s="46" t="s">
        <v>27</v>
      </c>
      <c r="C282" s="265" t="s">
        <v>413</v>
      </c>
      <c r="D282" s="481"/>
    </row>
    <row r="283" spans="1:4" ht="25.5" customHeight="1">
      <c r="A283" s="274"/>
      <c r="B283" s="46" t="s">
        <v>28</v>
      </c>
      <c r="C283" s="265" t="s">
        <v>414</v>
      </c>
      <c r="D283" s="481"/>
    </row>
    <row r="284" spans="1:4" ht="27" customHeight="1">
      <c r="A284" s="274"/>
      <c r="B284" s="46" t="s">
        <v>29</v>
      </c>
      <c r="C284" s="264" t="s">
        <v>66</v>
      </c>
      <c r="D284" s="481"/>
    </row>
    <row r="285" spans="1:4" ht="59.25" customHeight="1">
      <c r="A285" s="274"/>
      <c r="B285" s="46" t="s">
        <v>266</v>
      </c>
      <c r="C285" s="265" t="s">
        <v>431</v>
      </c>
      <c r="D285" s="481"/>
    </row>
    <row r="286" spans="1:4" ht="24" customHeight="1">
      <c r="A286" s="274"/>
      <c r="B286" s="482" t="s">
        <v>30</v>
      </c>
      <c r="C286" s="483"/>
      <c r="D286" s="481"/>
    </row>
    <row r="287" spans="1:4" ht="24" customHeight="1">
      <c r="A287" s="274"/>
      <c r="B287" s="478" t="s">
        <v>415</v>
      </c>
      <c r="C287" s="479"/>
      <c r="D287" s="48">
        <v>-22</v>
      </c>
    </row>
    <row r="288" spans="1:4" ht="24" customHeight="1">
      <c r="A288" s="274"/>
      <c r="B288" s="478" t="s">
        <v>416</v>
      </c>
      <c r="C288" s="479"/>
      <c r="D288" s="266">
        <v>-2.7</v>
      </c>
    </row>
    <row r="289" spans="1:4" ht="24" customHeight="1">
      <c r="A289" s="274"/>
      <c r="B289" s="480" t="s">
        <v>38</v>
      </c>
      <c r="C289" s="480"/>
      <c r="D289" s="49">
        <v>-218152.8</v>
      </c>
    </row>
    <row r="290" spans="1:4" ht="27" customHeight="1">
      <c r="A290" s="274"/>
      <c r="B290" s="274"/>
      <c r="C290" s="274"/>
      <c r="D290" s="275"/>
    </row>
    <row r="291" spans="1:4" s="3" customFormat="1" ht="55.5" customHeight="1">
      <c r="A291" s="42"/>
      <c r="B291" s="44" t="s">
        <v>37</v>
      </c>
      <c r="C291" s="38" t="s">
        <v>81</v>
      </c>
      <c r="D291" s="263" t="s">
        <v>229</v>
      </c>
    </row>
    <row r="292" spans="1:4" ht="25.5" customHeight="1">
      <c r="A292" s="274"/>
      <c r="B292" s="46" t="s">
        <v>26</v>
      </c>
      <c r="C292" s="38">
        <v>12012</v>
      </c>
      <c r="D292" s="47" t="s">
        <v>5</v>
      </c>
    </row>
    <row r="293" spans="1:4" ht="55.5" customHeight="1">
      <c r="A293" s="274"/>
      <c r="B293" s="46" t="s">
        <v>27</v>
      </c>
      <c r="C293" s="265" t="s">
        <v>417</v>
      </c>
      <c r="D293" s="481"/>
    </row>
    <row r="294" spans="1:4" ht="55.5" customHeight="1">
      <c r="A294" s="274"/>
      <c r="B294" s="46" t="s">
        <v>28</v>
      </c>
      <c r="C294" s="265" t="s">
        <v>418</v>
      </c>
      <c r="D294" s="481"/>
    </row>
    <row r="295" spans="1:4" ht="27" customHeight="1">
      <c r="A295" s="274"/>
      <c r="B295" s="46" t="s">
        <v>29</v>
      </c>
      <c r="C295" s="264" t="s">
        <v>66</v>
      </c>
      <c r="D295" s="481"/>
    </row>
    <row r="296" spans="1:4" ht="75" customHeight="1">
      <c r="A296" s="274"/>
      <c r="B296" s="46" t="s">
        <v>266</v>
      </c>
      <c r="C296" s="265" t="s">
        <v>422</v>
      </c>
      <c r="D296" s="481"/>
    </row>
    <row r="297" spans="1:4" ht="24" customHeight="1">
      <c r="A297" s="274"/>
      <c r="B297" s="482" t="s">
        <v>30</v>
      </c>
      <c r="C297" s="483"/>
      <c r="D297" s="481"/>
    </row>
    <row r="298" spans="1:4" ht="27" customHeight="1">
      <c r="A298" s="274"/>
      <c r="B298" s="478" t="s">
        <v>423</v>
      </c>
      <c r="C298" s="479"/>
      <c r="D298" s="48">
        <v>-100</v>
      </c>
    </row>
    <row r="299" spans="1:4" ht="24" customHeight="1">
      <c r="A299" s="274"/>
      <c r="B299" s="480" t="s">
        <v>38</v>
      </c>
      <c r="C299" s="480"/>
      <c r="D299" s="49">
        <v>-4336.7</v>
      </c>
    </row>
    <row r="300" spans="1:4" ht="27" customHeight="1">
      <c r="A300" s="274"/>
      <c r="B300" s="274"/>
      <c r="C300" s="274"/>
      <c r="D300" s="275"/>
    </row>
    <row r="301" spans="1:4" s="3" customFormat="1" ht="39.75" customHeight="1">
      <c r="A301" s="42"/>
      <c r="B301" s="44" t="s">
        <v>37</v>
      </c>
      <c r="C301" s="38" t="s">
        <v>81</v>
      </c>
      <c r="D301" s="263" t="s">
        <v>229</v>
      </c>
    </row>
    <row r="302" spans="1:4" ht="24" customHeight="1">
      <c r="A302" s="274"/>
      <c r="B302" s="46" t="s">
        <v>26</v>
      </c>
      <c r="C302" s="38">
        <v>12013</v>
      </c>
      <c r="D302" s="47" t="s">
        <v>5</v>
      </c>
    </row>
    <row r="303" spans="1:4" ht="40.5" customHeight="1">
      <c r="A303" s="274"/>
      <c r="B303" s="46" t="s">
        <v>27</v>
      </c>
      <c r="C303" s="265" t="s">
        <v>419</v>
      </c>
      <c r="D303" s="481"/>
    </row>
    <row r="304" spans="1:4" ht="55.5" customHeight="1">
      <c r="A304" s="274"/>
      <c r="B304" s="46" t="s">
        <v>28</v>
      </c>
      <c r="C304" s="265" t="s">
        <v>420</v>
      </c>
      <c r="D304" s="481"/>
    </row>
    <row r="305" spans="1:4" ht="27" customHeight="1">
      <c r="A305" s="274"/>
      <c r="B305" s="46" t="s">
        <v>29</v>
      </c>
      <c r="C305" s="264" t="s">
        <v>66</v>
      </c>
      <c r="D305" s="481"/>
    </row>
    <row r="306" spans="1:4" ht="54" customHeight="1">
      <c r="A306" s="274"/>
      <c r="B306" s="46" t="s">
        <v>266</v>
      </c>
      <c r="C306" s="265" t="s">
        <v>421</v>
      </c>
      <c r="D306" s="481"/>
    </row>
    <row r="307" spans="1:4" ht="24" customHeight="1">
      <c r="A307" s="274"/>
      <c r="B307" s="482" t="s">
        <v>30</v>
      </c>
      <c r="C307" s="483"/>
      <c r="D307" s="481"/>
    </row>
    <row r="308" spans="1:4" ht="24" customHeight="1">
      <c r="A308" s="274"/>
      <c r="B308" s="478" t="s">
        <v>423</v>
      </c>
      <c r="C308" s="479"/>
      <c r="D308" s="48">
        <v>-75</v>
      </c>
    </row>
    <row r="309" spans="1:4" ht="24" customHeight="1">
      <c r="A309" s="274"/>
      <c r="B309" s="480" t="s">
        <v>38</v>
      </c>
      <c r="C309" s="480"/>
      <c r="D309" s="49">
        <v>-13975.9</v>
      </c>
    </row>
    <row r="310" spans="1:4" ht="27" customHeight="1">
      <c r="A310" s="274"/>
      <c r="B310" s="274"/>
      <c r="C310" s="274"/>
      <c r="D310" s="275"/>
    </row>
    <row r="311" spans="1:4" ht="29.25" customHeight="1">
      <c r="A311" s="30"/>
      <c r="B311" s="30"/>
      <c r="C311" s="30"/>
      <c r="D311" s="210"/>
    </row>
    <row r="312" spans="1:4" s="3" customFormat="1" ht="19.5" customHeight="1">
      <c r="A312" s="42"/>
      <c r="B312" s="43" t="s">
        <v>0</v>
      </c>
      <c r="C312" s="43" t="s">
        <v>1</v>
      </c>
      <c r="D312" s="42"/>
    </row>
    <row r="313" spans="1:4" s="3" customFormat="1" ht="35.25" customHeight="1">
      <c r="A313" s="42"/>
      <c r="B313" s="38">
        <v>1190</v>
      </c>
      <c r="C313" s="29" t="s">
        <v>305</v>
      </c>
      <c r="D313" s="42"/>
    </row>
    <row r="314" spans="1:4" s="5" customFormat="1" ht="23.25" customHeight="1">
      <c r="A314" s="54"/>
      <c r="B314" s="55"/>
      <c r="C314" s="55"/>
      <c r="D314" s="56"/>
    </row>
    <row r="315" spans="1:4" s="5" customFormat="1" ht="23.25" customHeight="1">
      <c r="A315" s="54"/>
      <c r="B315" s="55"/>
      <c r="C315" s="55"/>
      <c r="D315" s="56"/>
    </row>
    <row r="316" spans="1:4" s="3" customFormat="1" ht="54" customHeight="1">
      <c r="A316" s="42"/>
      <c r="B316" s="44" t="s">
        <v>37</v>
      </c>
      <c r="C316" s="38">
        <v>1190</v>
      </c>
      <c r="D316" s="208" t="s">
        <v>229</v>
      </c>
    </row>
    <row r="317" spans="1:4" ht="30.6" customHeight="1">
      <c r="A317" s="30"/>
      <c r="B317" s="46" t="s">
        <v>26</v>
      </c>
      <c r="C317" s="38" t="s">
        <v>94</v>
      </c>
      <c r="D317" s="47" t="s">
        <v>5</v>
      </c>
    </row>
    <row r="318" spans="1:4" ht="89.25" customHeight="1">
      <c r="A318" s="30"/>
      <c r="B318" s="57" t="s">
        <v>27</v>
      </c>
      <c r="C318" s="209" t="s">
        <v>262</v>
      </c>
      <c r="D318" s="502"/>
    </row>
    <row r="319" spans="1:4" ht="78.75" customHeight="1">
      <c r="A319" s="30"/>
      <c r="B319" s="46" t="s">
        <v>28</v>
      </c>
      <c r="C319" s="209" t="s">
        <v>263</v>
      </c>
      <c r="D319" s="502"/>
    </row>
    <row r="320" spans="1:4" ht="27" customHeight="1">
      <c r="A320" s="30"/>
      <c r="B320" s="46" t="s">
        <v>29</v>
      </c>
      <c r="C320" s="52" t="s">
        <v>66</v>
      </c>
      <c r="D320" s="502"/>
    </row>
    <row r="321" spans="1:4" ht="36" customHeight="1">
      <c r="A321" s="30"/>
      <c r="B321" s="46" t="s">
        <v>256</v>
      </c>
      <c r="C321" s="53" t="s">
        <v>234</v>
      </c>
      <c r="D321" s="502"/>
    </row>
    <row r="322" spans="1:4" ht="24" customHeight="1">
      <c r="A322" s="30"/>
      <c r="B322" s="476" t="s">
        <v>30</v>
      </c>
      <c r="C322" s="477"/>
      <c r="D322" s="502"/>
    </row>
    <row r="323" spans="1:4" ht="25.5" customHeight="1">
      <c r="A323" s="30"/>
      <c r="B323" s="478" t="s">
        <v>43</v>
      </c>
      <c r="C323" s="479"/>
      <c r="D323" s="294">
        <v>-100000</v>
      </c>
    </row>
    <row r="324" spans="1:4" ht="21" customHeight="1">
      <c r="A324" s="30"/>
      <c r="B324" s="55"/>
      <c r="C324" s="55"/>
      <c r="D324" s="58"/>
    </row>
    <row r="325" spans="1:4" ht="17.25">
      <c r="A325" s="30"/>
      <c r="B325" s="30"/>
      <c r="C325" s="30"/>
      <c r="D325" s="50"/>
    </row>
    <row r="326" spans="1:4" s="3" customFormat="1" ht="19.5" customHeight="1">
      <c r="A326" s="42"/>
      <c r="B326" s="43" t="s">
        <v>0</v>
      </c>
      <c r="C326" s="43" t="s">
        <v>1</v>
      </c>
      <c r="D326" s="42"/>
    </row>
    <row r="327" spans="1:4" s="3" customFormat="1" ht="35.25" customHeight="1">
      <c r="A327" s="42"/>
      <c r="B327" s="38">
        <v>1224</v>
      </c>
      <c r="C327" s="29" t="s">
        <v>44</v>
      </c>
      <c r="D327" s="42"/>
    </row>
    <row r="328" spans="1:4" ht="15.75" customHeight="1">
      <c r="A328" s="30"/>
      <c r="B328" s="30"/>
      <c r="C328" s="30"/>
      <c r="D328" s="30"/>
    </row>
    <row r="329" spans="1:4" s="5" customFormat="1" ht="23.25" customHeight="1">
      <c r="A329" s="54"/>
      <c r="B329" s="55"/>
      <c r="C329" s="55"/>
      <c r="D329" s="56"/>
    </row>
    <row r="330" spans="1:4" s="3" customFormat="1" ht="54" customHeight="1">
      <c r="A330" s="42"/>
      <c r="B330" s="44" t="s">
        <v>37</v>
      </c>
      <c r="C330" s="38">
        <v>1224</v>
      </c>
      <c r="D330" s="288" t="s">
        <v>229</v>
      </c>
    </row>
    <row r="331" spans="1:4" ht="30.6" customHeight="1">
      <c r="A331" s="274"/>
      <c r="B331" s="46" t="s">
        <v>26</v>
      </c>
      <c r="C331" s="38">
        <v>11001</v>
      </c>
      <c r="D331" s="47" t="s">
        <v>5</v>
      </c>
    </row>
    <row r="332" spans="1:4" ht="45" customHeight="1">
      <c r="A332" s="274"/>
      <c r="B332" s="57" t="s">
        <v>27</v>
      </c>
      <c r="C332" s="289" t="s">
        <v>325</v>
      </c>
      <c r="D332" s="502"/>
    </row>
    <row r="333" spans="1:4" ht="54.75" customHeight="1">
      <c r="A333" s="274"/>
      <c r="B333" s="46" t="s">
        <v>28</v>
      </c>
      <c r="C333" s="289" t="s">
        <v>307</v>
      </c>
      <c r="D333" s="502"/>
    </row>
    <row r="334" spans="1:4" ht="27" customHeight="1">
      <c r="A334" s="274"/>
      <c r="B334" s="46" t="s">
        <v>29</v>
      </c>
      <c r="C334" s="52" t="s">
        <v>233</v>
      </c>
      <c r="D334" s="502"/>
    </row>
    <row r="335" spans="1:4" ht="46.5" customHeight="1">
      <c r="A335" s="274"/>
      <c r="B335" s="46" t="s">
        <v>448</v>
      </c>
      <c r="C335" s="53" t="s">
        <v>330</v>
      </c>
      <c r="D335" s="502"/>
    </row>
    <row r="336" spans="1:4" ht="24" customHeight="1">
      <c r="A336" s="274"/>
      <c r="B336" s="476" t="s">
        <v>30</v>
      </c>
      <c r="C336" s="477"/>
      <c r="D336" s="502"/>
    </row>
    <row r="337" spans="1:4" ht="25.5" customHeight="1">
      <c r="A337" s="274"/>
      <c r="B337" s="478" t="s">
        <v>43</v>
      </c>
      <c r="C337" s="479"/>
      <c r="D337" s="207">
        <v>-11194.9</v>
      </c>
    </row>
    <row r="338" spans="1:4" ht="21" customHeight="1">
      <c r="A338" s="274"/>
      <c r="B338" s="55"/>
      <c r="C338" s="55"/>
      <c r="D338" s="58"/>
    </row>
    <row r="339" spans="1:4" s="3" customFormat="1" ht="54" customHeight="1">
      <c r="A339" s="42"/>
      <c r="B339" s="44" t="s">
        <v>37</v>
      </c>
      <c r="C339" s="38" t="s">
        <v>93</v>
      </c>
      <c r="D339" s="119" t="s">
        <v>41</v>
      </c>
    </row>
    <row r="340" spans="1:4" ht="30.6" customHeight="1">
      <c r="A340" s="30"/>
      <c r="B340" s="46" t="s">
        <v>26</v>
      </c>
      <c r="C340" s="38" t="s">
        <v>94</v>
      </c>
      <c r="D340" s="47" t="s">
        <v>5</v>
      </c>
    </row>
    <row r="341" spans="1:4" ht="54.75" customHeight="1">
      <c r="A341" s="30"/>
      <c r="B341" s="57" t="s">
        <v>27</v>
      </c>
      <c r="C341" s="26" t="s">
        <v>95</v>
      </c>
      <c r="D341" s="502"/>
    </row>
    <row r="342" spans="1:4" ht="54.75" customHeight="1">
      <c r="A342" s="30"/>
      <c r="B342" s="46" t="s">
        <v>28</v>
      </c>
      <c r="C342" s="26" t="s">
        <v>96</v>
      </c>
      <c r="D342" s="502"/>
    </row>
    <row r="343" spans="1:4" ht="27" customHeight="1">
      <c r="A343" s="30"/>
      <c r="B343" s="46" t="s">
        <v>29</v>
      </c>
      <c r="C343" s="52" t="s">
        <v>66</v>
      </c>
      <c r="D343" s="502"/>
    </row>
    <row r="344" spans="1:4" ht="75.75" customHeight="1">
      <c r="A344" s="30"/>
      <c r="B344" s="46" t="s">
        <v>67</v>
      </c>
      <c r="C344" s="53" t="s">
        <v>97</v>
      </c>
      <c r="D344" s="502"/>
    </row>
    <row r="345" spans="1:4" ht="24" customHeight="1">
      <c r="A345" s="30"/>
      <c r="B345" s="476" t="s">
        <v>30</v>
      </c>
      <c r="C345" s="477"/>
      <c r="D345" s="502"/>
    </row>
    <row r="346" spans="1:4" ht="25.5" customHeight="1">
      <c r="A346" s="30"/>
      <c r="B346" s="478" t="s">
        <v>43</v>
      </c>
      <c r="C346" s="479"/>
      <c r="D346" s="207">
        <v>2141419</v>
      </c>
    </row>
    <row r="347" spans="1:4" ht="28.5" customHeight="1">
      <c r="A347" s="274"/>
      <c r="B347" s="55"/>
      <c r="C347" s="55"/>
      <c r="D347" s="274"/>
    </row>
    <row r="348" spans="1:4" ht="70.5" customHeight="1">
      <c r="A348" s="274"/>
      <c r="B348" s="44" t="s">
        <v>37</v>
      </c>
      <c r="C348" s="45">
        <v>1224</v>
      </c>
      <c r="D348" s="276" t="s">
        <v>229</v>
      </c>
    </row>
    <row r="349" spans="1:4" ht="27.75" customHeight="1">
      <c r="A349" s="274"/>
      <c r="B349" s="46" t="s">
        <v>26</v>
      </c>
      <c r="C349" s="38">
        <v>12003</v>
      </c>
      <c r="D349" s="335" t="s">
        <v>2</v>
      </c>
    </row>
    <row r="350" spans="1:4" ht="36" customHeight="1">
      <c r="A350" s="274"/>
      <c r="B350" s="57" t="s">
        <v>27</v>
      </c>
      <c r="C350" s="326" t="s">
        <v>478</v>
      </c>
      <c r="D350" s="336"/>
    </row>
    <row r="351" spans="1:4" ht="56.25" customHeight="1">
      <c r="A351" s="274"/>
      <c r="B351" s="46" t="s">
        <v>28</v>
      </c>
      <c r="C351" s="326" t="s">
        <v>479</v>
      </c>
      <c r="D351" s="336"/>
    </row>
    <row r="352" spans="1:4" ht="27.75" customHeight="1">
      <c r="A352" s="274"/>
      <c r="B352" s="46" t="s">
        <v>29</v>
      </c>
      <c r="C352" s="52" t="s">
        <v>484</v>
      </c>
      <c r="D352" s="336"/>
    </row>
    <row r="353" spans="1:4" ht="43.5" customHeight="1">
      <c r="A353" s="274"/>
      <c r="B353" s="46" t="s">
        <v>67</v>
      </c>
      <c r="C353" s="52" t="s">
        <v>485</v>
      </c>
      <c r="D353" s="336"/>
    </row>
    <row r="354" spans="1:4" ht="24.75" customHeight="1">
      <c r="A354" s="274"/>
      <c r="B354" s="476" t="s">
        <v>30</v>
      </c>
      <c r="C354" s="477"/>
      <c r="D354" s="336"/>
    </row>
    <row r="355" spans="1:4" ht="25.5" customHeight="1">
      <c r="A355" s="274"/>
      <c r="B355" s="478" t="s">
        <v>486</v>
      </c>
      <c r="C355" s="479"/>
      <c r="D355" s="337">
        <v>-542857</v>
      </c>
    </row>
    <row r="356" spans="1:4" ht="25.5" customHeight="1">
      <c r="A356" s="274"/>
      <c r="B356" s="478" t="s">
        <v>487</v>
      </c>
      <c r="C356" s="479"/>
      <c r="D356" s="337">
        <v>-1551</v>
      </c>
    </row>
    <row r="357" spans="1:4" ht="26.25" customHeight="1">
      <c r="A357" s="274"/>
      <c r="B357" s="478" t="s">
        <v>38</v>
      </c>
      <c r="C357" s="479"/>
      <c r="D357" s="333">
        <v>-38000</v>
      </c>
    </row>
    <row r="358" spans="1:4" ht="21" customHeight="1">
      <c r="A358" s="274"/>
      <c r="B358" s="55"/>
      <c r="C358" s="55"/>
      <c r="D358" s="58"/>
    </row>
    <row r="359" spans="1:4" ht="17.25">
      <c r="A359" s="274"/>
      <c r="B359" s="274"/>
      <c r="C359" s="274"/>
      <c r="D359" s="292"/>
    </row>
    <row r="360" spans="1:4" s="3" customFormat="1" ht="19.5" customHeight="1">
      <c r="A360" s="42"/>
      <c r="B360" s="43" t="s">
        <v>0</v>
      </c>
      <c r="C360" s="43" t="s">
        <v>1</v>
      </c>
      <c r="D360" s="42"/>
    </row>
    <row r="361" spans="1:4" s="3" customFormat="1" ht="51" customHeight="1">
      <c r="A361" s="42"/>
      <c r="B361" s="38">
        <v>1230</v>
      </c>
      <c r="C361" s="29" t="s">
        <v>308</v>
      </c>
      <c r="D361" s="42"/>
    </row>
    <row r="362" spans="1:4" ht="15.75" customHeight="1">
      <c r="A362" s="274"/>
      <c r="B362" s="274"/>
      <c r="C362" s="274"/>
      <c r="D362" s="274"/>
    </row>
    <row r="363" spans="1:4" s="5" customFormat="1" ht="23.25" customHeight="1">
      <c r="A363" s="54"/>
      <c r="B363" s="55"/>
      <c r="C363" s="55"/>
      <c r="D363" s="56"/>
    </row>
    <row r="364" spans="1:4" s="3" customFormat="1" ht="54" customHeight="1">
      <c r="A364" s="42"/>
      <c r="B364" s="44" t="s">
        <v>37</v>
      </c>
      <c r="C364" s="38">
        <v>1230</v>
      </c>
      <c r="D364" s="290" t="s">
        <v>229</v>
      </c>
    </row>
    <row r="365" spans="1:4" ht="30.6" customHeight="1">
      <c r="A365" s="274"/>
      <c r="B365" s="46" t="s">
        <v>26</v>
      </c>
      <c r="C365" s="38">
        <v>11001</v>
      </c>
      <c r="D365" s="47" t="s">
        <v>5</v>
      </c>
    </row>
    <row r="366" spans="1:4" ht="39" customHeight="1">
      <c r="A366" s="274"/>
      <c r="B366" s="57" t="s">
        <v>27</v>
      </c>
      <c r="C366" s="291" t="s">
        <v>311</v>
      </c>
      <c r="D366" s="502"/>
    </row>
    <row r="367" spans="1:4" ht="42.75" customHeight="1">
      <c r="A367" s="274"/>
      <c r="B367" s="46" t="s">
        <v>28</v>
      </c>
      <c r="C367" s="291" t="s">
        <v>312</v>
      </c>
      <c r="D367" s="502"/>
    </row>
    <row r="368" spans="1:4" ht="27" customHeight="1">
      <c r="A368" s="274"/>
      <c r="B368" s="46" t="s">
        <v>29</v>
      </c>
      <c r="C368" s="52" t="s">
        <v>233</v>
      </c>
      <c r="D368" s="502"/>
    </row>
    <row r="369" spans="1:4" ht="46.5" customHeight="1">
      <c r="A369" s="274"/>
      <c r="B369" s="46" t="s">
        <v>449</v>
      </c>
      <c r="C369" s="53" t="s">
        <v>385</v>
      </c>
      <c r="D369" s="502"/>
    </row>
    <row r="370" spans="1:4" ht="24" customHeight="1">
      <c r="A370" s="274"/>
      <c r="B370" s="476" t="s">
        <v>30</v>
      </c>
      <c r="C370" s="477"/>
      <c r="D370" s="502"/>
    </row>
    <row r="371" spans="1:4" ht="25.5" customHeight="1">
      <c r="A371" s="274"/>
      <c r="B371" s="478" t="s">
        <v>43</v>
      </c>
      <c r="C371" s="479"/>
      <c r="D371" s="207">
        <v>-17932</v>
      </c>
    </row>
    <row r="372" spans="1:4" ht="21" customHeight="1">
      <c r="A372" s="274"/>
      <c r="B372" s="55"/>
      <c r="C372" s="55"/>
      <c r="D372" s="58"/>
    </row>
    <row r="373" spans="1:4" s="3" customFormat="1" ht="54" customHeight="1">
      <c r="A373" s="42"/>
      <c r="B373" s="44" t="s">
        <v>37</v>
      </c>
      <c r="C373" s="38">
        <v>1230</v>
      </c>
      <c r="D373" s="290" t="s">
        <v>229</v>
      </c>
    </row>
    <row r="374" spans="1:4" ht="30.6" customHeight="1">
      <c r="A374" s="274"/>
      <c r="B374" s="46" t="s">
        <v>26</v>
      </c>
      <c r="C374" s="38">
        <v>12002</v>
      </c>
      <c r="D374" s="47" t="s">
        <v>5</v>
      </c>
    </row>
    <row r="375" spans="1:4" ht="60" customHeight="1">
      <c r="A375" s="274"/>
      <c r="B375" s="57" t="s">
        <v>27</v>
      </c>
      <c r="C375" s="291" t="s">
        <v>313</v>
      </c>
      <c r="D375" s="502"/>
    </row>
    <row r="376" spans="1:4" ht="54.75" customHeight="1">
      <c r="A376" s="274"/>
      <c r="B376" s="46" t="s">
        <v>28</v>
      </c>
      <c r="C376" s="291" t="s">
        <v>314</v>
      </c>
      <c r="D376" s="502"/>
    </row>
    <row r="377" spans="1:4" ht="27" customHeight="1">
      <c r="A377" s="274"/>
      <c r="B377" s="46" t="s">
        <v>29</v>
      </c>
      <c r="C377" s="52" t="s">
        <v>56</v>
      </c>
      <c r="D377" s="502"/>
    </row>
    <row r="378" spans="1:4" ht="57" customHeight="1">
      <c r="A378" s="274"/>
      <c r="B378" s="46" t="s">
        <v>67</v>
      </c>
      <c r="C378" s="53" t="s">
        <v>450</v>
      </c>
      <c r="D378" s="502"/>
    </row>
    <row r="379" spans="1:4" ht="24" customHeight="1">
      <c r="A379" s="274"/>
      <c r="B379" s="476" t="s">
        <v>30</v>
      </c>
      <c r="C379" s="477"/>
      <c r="D379" s="502"/>
    </row>
    <row r="380" spans="1:4" ht="24" customHeight="1">
      <c r="A380" s="274"/>
      <c r="B380" s="503" t="s">
        <v>457</v>
      </c>
      <c r="C380" s="504"/>
      <c r="D380" s="296">
        <v>-0.4</v>
      </c>
    </row>
    <row r="381" spans="1:4" ht="24" customHeight="1">
      <c r="A381" s="274"/>
      <c r="B381" s="505" t="s">
        <v>458</v>
      </c>
      <c r="C381" s="506"/>
      <c r="D381" s="296">
        <v>-3.6</v>
      </c>
    </row>
    <row r="382" spans="1:4" ht="25.5" customHeight="1">
      <c r="A382" s="274"/>
      <c r="B382" s="478" t="s">
        <v>43</v>
      </c>
      <c r="C382" s="479"/>
      <c r="D382" s="207">
        <v>-1772</v>
      </c>
    </row>
    <row r="383" spans="1:4" ht="21" customHeight="1">
      <c r="A383" s="274"/>
      <c r="B383" s="55"/>
      <c r="C383" s="55"/>
      <c r="D383" s="58"/>
    </row>
    <row r="384" spans="1:4" ht="21" customHeight="1">
      <c r="A384" s="30"/>
      <c r="B384" s="55"/>
      <c r="C384" s="55"/>
      <c r="D384" s="93"/>
    </row>
  </sheetData>
  <mergeCells count="134">
    <mergeCell ref="B181:C181"/>
    <mergeCell ref="B182:C182"/>
    <mergeCell ref="B354:C354"/>
    <mergeCell ref="B355:C355"/>
    <mergeCell ref="B356:C356"/>
    <mergeCell ref="B357:C357"/>
    <mergeCell ref="D366:D370"/>
    <mergeCell ref="B370:C370"/>
    <mergeCell ref="B371:C371"/>
    <mergeCell ref="B226:C226"/>
    <mergeCell ref="B227:C227"/>
    <mergeCell ref="B345:C345"/>
    <mergeCell ref="D341:D345"/>
    <mergeCell ref="B267:C267"/>
    <mergeCell ref="B346:C346"/>
    <mergeCell ref="D231:D235"/>
    <mergeCell ref="B235:C235"/>
    <mergeCell ref="B236:C236"/>
    <mergeCell ref="B287:C287"/>
    <mergeCell ref="B289:C289"/>
    <mergeCell ref="B288:C288"/>
    <mergeCell ref="D293:D297"/>
    <mergeCell ref="B297:C297"/>
    <mergeCell ref="D332:D336"/>
    <mergeCell ref="D375:D379"/>
    <mergeCell ref="B379:C379"/>
    <mergeCell ref="B382:C382"/>
    <mergeCell ref="B380:C380"/>
    <mergeCell ref="B381:C381"/>
    <mergeCell ref="B148:C148"/>
    <mergeCell ref="B149:C149"/>
    <mergeCell ref="B157:C157"/>
    <mergeCell ref="D161:D165"/>
    <mergeCell ref="B165:C165"/>
    <mergeCell ref="B155:C155"/>
    <mergeCell ref="B156:C156"/>
    <mergeCell ref="B179:C179"/>
    <mergeCell ref="D175:D179"/>
    <mergeCell ref="D318:D322"/>
    <mergeCell ref="B322:C322"/>
    <mergeCell ref="B323:C323"/>
    <mergeCell ref="B192:C192"/>
    <mergeCell ref="B193:C193"/>
    <mergeCell ref="B180:C180"/>
    <mergeCell ref="B183:C183"/>
    <mergeCell ref="B216:C216"/>
    <mergeCell ref="D221:D225"/>
    <mergeCell ref="B225:C225"/>
    <mergeCell ref="B136:C136"/>
    <mergeCell ref="D128:D132"/>
    <mergeCell ref="B132:C132"/>
    <mergeCell ref="B133:C133"/>
    <mergeCell ref="B134:C134"/>
    <mergeCell ref="B152:C152"/>
    <mergeCell ref="B153:C153"/>
    <mergeCell ref="B154:C154"/>
    <mergeCell ref="B135:C135"/>
    <mergeCell ref="A5:D5"/>
    <mergeCell ref="A6:D6"/>
    <mergeCell ref="A8:D8"/>
    <mergeCell ref="B23:C23"/>
    <mergeCell ref="D16:D20"/>
    <mergeCell ref="B20:C20"/>
    <mergeCell ref="B21:C21"/>
    <mergeCell ref="B22:C22"/>
    <mergeCell ref="B119:C119"/>
    <mergeCell ref="B86:C86"/>
    <mergeCell ref="B87:C87"/>
    <mergeCell ref="D36:D40"/>
    <mergeCell ref="B40:C40"/>
    <mergeCell ref="B41:C41"/>
    <mergeCell ref="B42:C42"/>
    <mergeCell ref="B85:C85"/>
    <mergeCell ref="D50:D54"/>
    <mergeCell ref="B54:C54"/>
    <mergeCell ref="B55:C55"/>
    <mergeCell ref="B56:C56"/>
    <mergeCell ref="D65:D69"/>
    <mergeCell ref="B69:C69"/>
    <mergeCell ref="B70:C70"/>
    <mergeCell ref="B96:C96"/>
    <mergeCell ref="B107:C107"/>
    <mergeCell ref="B108:C108"/>
    <mergeCell ref="B118:C118"/>
    <mergeCell ref="B117:C117"/>
    <mergeCell ref="D262:D266"/>
    <mergeCell ref="D201:D205"/>
    <mergeCell ref="D210:D214"/>
    <mergeCell ref="B268:C268"/>
    <mergeCell ref="B266:C266"/>
    <mergeCell ref="B214:C214"/>
    <mergeCell ref="B215:C215"/>
    <mergeCell ref="B206:C206"/>
    <mergeCell ref="B205:C205"/>
    <mergeCell ref="B237:C237"/>
    <mergeCell ref="D241:D245"/>
    <mergeCell ref="B245:C245"/>
    <mergeCell ref="B247:C247"/>
    <mergeCell ref="B248:C248"/>
    <mergeCell ref="B246:C246"/>
    <mergeCell ref="B166:C166"/>
    <mergeCell ref="B167:C167"/>
    <mergeCell ref="B150:C150"/>
    <mergeCell ref="B151:C151"/>
    <mergeCell ref="D144:D148"/>
    <mergeCell ref="C73:D73"/>
    <mergeCell ref="C74:D74"/>
    <mergeCell ref="B76:D76"/>
    <mergeCell ref="D27:D31"/>
    <mergeCell ref="B31:C31"/>
    <mergeCell ref="B32:C32"/>
    <mergeCell ref="B71:C71"/>
    <mergeCell ref="B97:C97"/>
    <mergeCell ref="B98:C98"/>
    <mergeCell ref="B336:C336"/>
    <mergeCell ref="B337:C337"/>
    <mergeCell ref="B308:C308"/>
    <mergeCell ref="B309:C309"/>
    <mergeCell ref="B298:C298"/>
    <mergeCell ref="B299:C299"/>
    <mergeCell ref="D303:D307"/>
    <mergeCell ref="B307:C307"/>
    <mergeCell ref="D187:D191"/>
    <mergeCell ref="B191:C191"/>
    <mergeCell ref="D272:D276"/>
    <mergeCell ref="B276:C276"/>
    <mergeCell ref="B277:C277"/>
    <mergeCell ref="B278:C278"/>
    <mergeCell ref="D282:D286"/>
    <mergeCell ref="B286:C286"/>
    <mergeCell ref="D252:D256"/>
    <mergeCell ref="B256:C256"/>
    <mergeCell ref="B257:C257"/>
    <mergeCell ref="B258:C258"/>
  </mergeCells>
  <pageMargins left="0" right="0" top="0" bottom="0" header="0.31496062992125984" footer="0.31496062992125984"/>
  <pageSetup paperSize="9" scale="7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4"/>
  <sheetViews>
    <sheetView workbookViewId="0">
      <selection activeCell="C11" sqref="C11"/>
    </sheetView>
  </sheetViews>
  <sheetFormatPr defaultRowHeight="15"/>
  <cols>
    <col min="1" max="1" width="67" customWidth="1"/>
    <col min="2" max="2" width="68.85546875" customWidth="1"/>
    <col min="3" max="3" width="21.85546875" customWidth="1"/>
    <col min="4" max="4" width="18.140625" customWidth="1"/>
    <col min="5" max="5" width="17" customWidth="1"/>
    <col min="6" max="6" width="33.7109375" customWidth="1"/>
  </cols>
  <sheetData>
    <row r="1" spans="1:6" s="1" customFormat="1" ht="64.5" customHeight="1">
      <c r="B1" s="24" t="s">
        <v>461</v>
      </c>
      <c r="E1" s="13"/>
      <c r="F1" s="13"/>
    </row>
    <row r="2" spans="1:6" s="1" customFormat="1" ht="13.5">
      <c r="F2" s="4"/>
    </row>
    <row r="3" spans="1:6" s="1" customFormat="1" ht="51.75" customHeight="1">
      <c r="A3" s="511" t="s">
        <v>101</v>
      </c>
      <c r="B3" s="511"/>
      <c r="C3" s="12"/>
      <c r="D3" s="12"/>
      <c r="E3" s="12"/>
      <c r="F3" s="12"/>
    </row>
    <row r="4" spans="1:6" s="1" customFormat="1" ht="31.5" customHeight="1">
      <c r="A4" s="70"/>
      <c r="B4" s="91" t="s">
        <v>110</v>
      </c>
      <c r="C4" s="12"/>
      <c r="D4" s="12"/>
      <c r="E4" s="12"/>
      <c r="F4" s="12"/>
    </row>
    <row r="5" spans="1:6" ht="48.75" customHeight="1">
      <c r="A5" s="9" t="s">
        <v>47</v>
      </c>
      <c r="B5" s="60" t="s">
        <v>109</v>
      </c>
    </row>
    <row r="6" spans="1:6" ht="22.5" customHeight="1">
      <c r="A6" s="10" t="s">
        <v>48</v>
      </c>
      <c r="B6" s="18">
        <f>+B8</f>
        <v>-3493270.8</v>
      </c>
    </row>
    <row r="7" spans="1:6" ht="21.75" customHeight="1">
      <c r="A7" s="9" t="s">
        <v>49</v>
      </c>
      <c r="B7" s="19"/>
    </row>
    <row r="8" spans="1:6" ht="24.75" customHeight="1">
      <c r="A8" s="11" t="s">
        <v>50</v>
      </c>
      <c r="B8" s="20">
        <f>+B10+B13</f>
        <v>-3493270.8</v>
      </c>
    </row>
    <row r="9" spans="1:6" s="15" customFormat="1" ht="21" customHeight="1">
      <c r="A9" s="14" t="s">
        <v>33</v>
      </c>
      <c r="B9" s="19"/>
    </row>
    <row r="10" spans="1:6" s="15" customFormat="1" ht="32.25" customHeight="1">
      <c r="A10" s="16" t="s">
        <v>51</v>
      </c>
      <c r="B10" s="22">
        <f>SUM(B11:B12)</f>
        <v>-3248277.5999999996</v>
      </c>
    </row>
    <row r="11" spans="1:6" s="15" customFormat="1" ht="38.25" customHeight="1">
      <c r="A11" s="17" t="s">
        <v>54</v>
      </c>
      <c r="B11" s="23">
        <v>-3089113.0999999996</v>
      </c>
      <c r="C11" s="115"/>
    </row>
    <row r="12" spans="1:6" ht="54.75" customHeight="1">
      <c r="A12" s="17" t="s">
        <v>122</v>
      </c>
      <c r="B12" s="23">
        <v>-159164.5</v>
      </c>
      <c r="C12" s="114"/>
    </row>
    <row r="13" spans="1:6" ht="25.5" customHeight="1">
      <c r="A13" s="16" t="s">
        <v>92</v>
      </c>
      <c r="B13" s="22">
        <f>SUM(B14:B14)</f>
        <v>-244993.2</v>
      </c>
    </row>
    <row r="14" spans="1:6" ht="56.25" customHeight="1">
      <c r="A14" s="17" t="s">
        <v>77</v>
      </c>
      <c r="B14" s="23">
        <v>-244993.2</v>
      </c>
    </row>
  </sheetData>
  <mergeCells count="1">
    <mergeCell ref="A3:B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P35"/>
  <sheetViews>
    <sheetView topLeftCell="A30" workbookViewId="0">
      <selection activeCell="G35" sqref="G35"/>
    </sheetView>
  </sheetViews>
  <sheetFormatPr defaultRowHeight="13.5"/>
  <cols>
    <col min="1" max="1" width="13.7109375" style="108" customWidth="1"/>
    <col min="2" max="2" width="25.28515625" style="109" customWidth="1"/>
    <col min="3" max="3" width="21.42578125" style="109" customWidth="1"/>
    <col min="4" max="4" width="16.42578125" style="109" customWidth="1"/>
    <col min="5" max="5" width="15.85546875" style="109" customWidth="1"/>
    <col min="6" max="6" width="45" style="109" customWidth="1"/>
    <col min="7" max="7" width="29.140625" style="108" customWidth="1"/>
    <col min="8" max="9" width="9.140625" style="108"/>
    <col min="10" max="10" width="10.7109375" style="108" bestFit="1" customWidth="1"/>
    <col min="11" max="256" width="9.140625" style="108"/>
    <col min="257" max="257" width="13.7109375" style="108" customWidth="1"/>
    <col min="258" max="258" width="25.28515625" style="108" customWidth="1"/>
    <col min="259" max="259" width="21.42578125" style="108" customWidth="1"/>
    <col min="260" max="260" width="16.42578125" style="108" customWidth="1"/>
    <col min="261" max="261" width="15.85546875" style="108" customWidth="1"/>
    <col min="262" max="262" width="45" style="108" customWidth="1"/>
    <col min="263" max="263" width="25" style="108" customWidth="1"/>
    <col min="264" max="512" width="9.140625" style="108"/>
    <col min="513" max="513" width="13.7109375" style="108" customWidth="1"/>
    <col min="514" max="514" width="25.28515625" style="108" customWidth="1"/>
    <col min="515" max="515" width="21.42578125" style="108" customWidth="1"/>
    <col min="516" max="516" width="16.42578125" style="108" customWidth="1"/>
    <col min="517" max="517" width="15.85546875" style="108" customWidth="1"/>
    <col min="518" max="518" width="45" style="108" customWidth="1"/>
    <col min="519" max="519" width="25" style="108" customWidth="1"/>
    <col min="520" max="768" width="9.140625" style="108"/>
    <col min="769" max="769" width="13.7109375" style="108" customWidth="1"/>
    <col min="770" max="770" width="25.28515625" style="108" customWidth="1"/>
    <col min="771" max="771" width="21.42578125" style="108" customWidth="1"/>
    <col min="772" max="772" width="16.42578125" style="108" customWidth="1"/>
    <col min="773" max="773" width="15.85546875" style="108" customWidth="1"/>
    <col min="774" max="774" width="45" style="108" customWidth="1"/>
    <col min="775" max="775" width="25" style="108" customWidth="1"/>
    <col min="776" max="1024" width="9.140625" style="108"/>
    <col min="1025" max="1025" width="13.7109375" style="108" customWidth="1"/>
    <col min="1026" max="1026" width="25.28515625" style="108" customWidth="1"/>
    <col min="1027" max="1027" width="21.42578125" style="108" customWidth="1"/>
    <col min="1028" max="1028" width="16.42578125" style="108" customWidth="1"/>
    <col min="1029" max="1029" width="15.85546875" style="108" customWidth="1"/>
    <col min="1030" max="1030" width="45" style="108" customWidth="1"/>
    <col min="1031" max="1031" width="25" style="108" customWidth="1"/>
    <col min="1032" max="1280" width="9.140625" style="108"/>
    <col min="1281" max="1281" width="13.7109375" style="108" customWidth="1"/>
    <col min="1282" max="1282" width="25.28515625" style="108" customWidth="1"/>
    <col min="1283" max="1283" width="21.42578125" style="108" customWidth="1"/>
    <col min="1284" max="1284" width="16.42578125" style="108" customWidth="1"/>
    <col min="1285" max="1285" width="15.85546875" style="108" customWidth="1"/>
    <col min="1286" max="1286" width="45" style="108" customWidth="1"/>
    <col min="1287" max="1287" width="25" style="108" customWidth="1"/>
    <col min="1288" max="1536" width="9.140625" style="108"/>
    <col min="1537" max="1537" width="13.7109375" style="108" customWidth="1"/>
    <col min="1538" max="1538" width="25.28515625" style="108" customWidth="1"/>
    <col min="1539" max="1539" width="21.42578125" style="108" customWidth="1"/>
    <col min="1540" max="1540" width="16.42578125" style="108" customWidth="1"/>
    <col min="1541" max="1541" width="15.85546875" style="108" customWidth="1"/>
    <col min="1542" max="1542" width="45" style="108" customWidth="1"/>
    <col min="1543" max="1543" width="25" style="108" customWidth="1"/>
    <col min="1544" max="1792" width="9.140625" style="108"/>
    <col min="1793" max="1793" width="13.7109375" style="108" customWidth="1"/>
    <col min="1794" max="1794" width="25.28515625" style="108" customWidth="1"/>
    <col min="1795" max="1795" width="21.42578125" style="108" customWidth="1"/>
    <col min="1796" max="1796" width="16.42578125" style="108" customWidth="1"/>
    <col min="1797" max="1797" width="15.85546875" style="108" customWidth="1"/>
    <col min="1798" max="1798" width="45" style="108" customWidth="1"/>
    <col min="1799" max="1799" width="25" style="108" customWidth="1"/>
    <col min="1800" max="2048" width="9.140625" style="108"/>
    <col min="2049" max="2049" width="13.7109375" style="108" customWidth="1"/>
    <col min="2050" max="2050" width="25.28515625" style="108" customWidth="1"/>
    <col min="2051" max="2051" width="21.42578125" style="108" customWidth="1"/>
    <col min="2052" max="2052" width="16.42578125" style="108" customWidth="1"/>
    <col min="2053" max="2053" width="15.85546875" style="108" customWidth="1"/>
    <col min="2054" max="2054" width="45" style="108" customWidth="1"/>
    <col min="2055" max="2055" width="25" style="108" customWidth="1"/>
    <col min="2056" max="2304" width="9.140625" style="108"/>
    <col min="2305" max="2305" width="13.7109375" style="108" customWidth="1"/>
    <col min="2306" max="2306" width="25.28515625" style="108" customWidth="1"/>
    <col min="2307" max="2307" width="21.42578125" style="108" customWidth="1"/>
    <col min="2308" max="2308" width="16.42578125" style="108" customWidth="1"/>
    <col min="2309" max="2309" width="15.85546875" style="108" customWidth="1"/>
    <col min="2310" max="2310" width="45" style="108" customWidth="1"/>
    <col min="2311" max="2311" width="25" style="108" customWidth="1"/>
    <col min="2312" max="2560" width="9.140625" style="108"/>
    <col min="2561" max="2561" width="13.7109375" style="108" customWidth="1"/>
    <col min="2562" max="2562" width="25.28515625" style="108" customWidth="1"/>
    <col min="2563" max="2563" width="21.42578125" style="108" customWidth="1"/>
    <col min="2564" max="2564" width="16.42578125" style="108" customWidth="1"/>
    <col min="2565" max="2565" width="15.85546875" style="108" customWidth="1"/>
    <col min="2566" max="2566" width="45" style="108" customWidth="1"/>
    <col min="2567" max="2567" width="25" style="108" customWidth="1"/>
    <col min="2568" max="2816" width="9.140625" style="108"/>
    <col min="2817" max="2817" width="13.7109375" style="108" customWidth="1"/>
    <col min="2818" max="2818" width="25.28515625" style="108" customWidth="1"/>
    <col min="2819" max="2819" width="21.42578125" style="108" customWidth="1"/>
    <col min="2820" max="2820" width="16.42578125" style="108" customWidth="1"/>
    <col min="2821" max="2821" width="15.85546875" style="108" customWidth="1"/>
    <col min="2822" max="2822" width="45" style="108" customWidth="1"/>
    <col min="2823" max="2823" width="25" style="108" customWidth="1"/>
    <col min="2824" max="3072" width="9.140625" style="108"/>
    <col min="3073" max="3073" width="13.7109375" style="108" customWidth="1"/>
    <col min="3074" max="3074" width="25.28515625" style="108" customWidth="1"/>
    <col min="3075" max="3075" width="21.42578125" style="108" customWidth="1"/>
    <col min="3076" max="3076" width="16.42578125" style="108" customWidth="1"/>
    <col min="3077" max="3077" width="15.85546875" style="108" customWidth="1"/>
    <col min="3078" max="3078" width="45" style="108" customWidth="1"/>
    <col min="3079" max="3079" width="25" style="108" customWidth="1"/>
    <col min="3080" max="3328" width="9.140625" style="108"/>
    <col min="3329" max="3329" width="13.7109375" style="108" customWidth="1"/>
    <col min="3330" max="3330" width="25.28515625" style="108" customWidth="1"/>
    <col min="3331" max="3331" width="21.42578125" style="108" customWidth="1"/>
    <col min="3332" max="3332" width="16.42578125" style="108" customWidth="1"/>
    <col min="3333" max="3333" width="15.85546875" style="108" customWidth="1"/>
    <col min="3334" max="3334" width="45" style="108" customWidth="1"/>
    <col min="3335" max="3335" width="25" style="108" customWidth="1"/>
    <col min="3336" max="3584" width="9.140625" style="108"/>
    <col min="3585" max="3585" width="13.7109375" style="108" customWidth="1"/>
    <col min="3586" max="3586" width="25.28515625" style="108" customWidth="1"/>
    <col min="3587" max="3587" width="21.42578125" style="108" customWidth="1"/>
    <col min="3588" max="3588" width="16.42578125" style="108" customWidth="1"/>
    <col min="3589" max="3589" width="15.85546875" style="108" customWidth="1"/>
    <col min="3590" max="3590" width="45" style="108" customWidth="1"/>
    <col min="3591" max="3591" width="25" style="108" customWidth="1"/>
    <col min="3592" max="3840" width="9.140625" style="108"/>
    <col min="3841" max="3841" width="13.7109375" style="108" customWidth="1"/>
    <col min="3842" max="3842" width="25.28515625" style="108" customWidth="1"/>
    <col min="3843" max="3843" width="21.42578125" style="108" customWidth="1"/>
    <col min="3844" max="3844" width="16.42578125" style="108" customWidth="1"/>
    <col min="3845" max="3845" width="15.85546875" style="108" customWidth="1"/>
    <col min="3846" max="3846" width="45" style="108" customWidth="1"/>
    <col min="3847" max="3847" width="25" style="108" customWidth="1"/>
    <col min="3848" max="4096" width="9.140625" style="108"/>
    <col min="4097" max="4097" width="13.7109375" style="108" customWidth="1"/>
    <col min="4098" max="4098" width="25.28515625" style="108" customWidth="1"/>
    <col min="4099" max="4099" width="21.42578125" style="108" customWidth="1"/>
    <col min="4100" max="4100" width="16.42578125" style="108" customWidth="1"/>
    <col min="4101" max="4101" width="15.85546875" style="108" customWidth="1"/>
    <col min="4102" max="4102" width="45" style="108" customWidth="1"/>
    <col min="4103" max="4103" width="25" style="108" customWidth="1"/>
    <col min="4104" max="4352" width="9.140625" style="108"/>
    <col min="4353" max="4353" width="13.7109375" style="108" customWidth="1"/>
    <col min="4354" max="4354" width="25.28515625" style="108" customWidth="1"/>
    <col min="4355" max="4355" width="21.42578125" style="108" customWidth="1"/>
    <col min="4356" max="4356" width="16.42578125" style="108" customWidth="1"/>
    <col min="4357" max="4357" width="15.85546875" style="108" customWidth="1"/>
    <col min="4358" max="4358" width="45" style="108" customWidth="1"/>
    <col min="4359" max="4359" width="25" style="108" customWidth="1"/>
    <col min="4360" max="4608" width="9.140625" style="108"/>
    <col min="4609" max="4609" width="13.7109375" style="108" customWidth="1"/>
    <col min="4610" max="4610" width="25.28515625" style="108" customWidth="1"/>
    <col min="4611" max="4611" width="21.42578125" style="108" customWidth="1"/>
    <col min="4612" max="4612" width="16.42578125" style="108" customWidth="1"/>
    <col min="4613" max="4613" width="15.85546875" style="108" customWidth="1"/>
    <col min="4614" max="4614" width="45" style="108" customWidth="1"/>
    <col min="4615" max="4615" width="25" style="108" customWidth="1"/>
    <col min="4616" max="4864" width="9.140625" style="108"/>
    <col min="4865" max="4865" width="13.7109375" style="108" customWidth="1"/>
    <col min="4866" max="4866" width="25.28515625" style="108" customWidth="1"/>
    <col min="4867" max="4867" width="21.42578125" style="108" customWidth="1"/>
    <col min="4868" max="4868" width="16.42578125" style="108" customWidth="1"/>
    <col min="4869" max="4869" width="15.85546875" style="108" customWidth="1"/>
    <col min="4870" max="4870" width="45" style="108" customWidth="1"/>
    <col min="4871" max="4871" width="25" style="108" customWidth="1"/>
    <col min="4872" max="5120" width="9.140625" style="108"/>
    <col min="5121" max="5121" width="13.7109375" style="108" customWidth="1"/>
    <col min="5122" max="5122" width="25.28515625" style="108" customWidth="1"/>
    <col min="5123" max="5123" width="21.42578125" style="108" customWidth="1"/>
    <col min="5124" max="5124" width="16.42578125" style="108" customWidth="1"/>
    <col min="5125" max="5125" width="15.85546875" style="108" customWidth="1"/>
    <col min="5126" max="5126" width="45" style="108" customWidth="1"/>
    <col min="5127" max="5127" width="25" style="108" customWidth="1"/>
    <col min="5128" max="5376" width="9.140625" style="108"/>
    <col min="5377" max="5377" width="13.7109375" style="108" customWidth="1"/>
    <col min="5378" max="5378" width="25.28515625" style="108" customWidth="1"/>
    <col min="5379" max="5379" width="21.42578125" style="108" customWidth="1"/>
    <col min="5380" max="5380" width="16.42578125" style="108" customWidth="1"/>
    <col min="5381" max="5381" width="15.85546875" style="108" customWidth="1"/>
    <col min="5382" max="5382" width="45" style="108" customWidth="1"/>
    <col min="5383" max="5383" width="25" style="108" customWidth="1"/>
    <col min="5384" max="5632" width="9.140625" style="108"/>
    <col min="5633" max="5633" width="13.7109375" style="108" customWidth="1"/>
    <col min="5634" max="5634" width="25.28515625" style="108" customWidth="1"/>
    <col min="5635" max="5635" width="21.42578125" style="108" customWidth="1"/>
    <col min="5636" max="5636" width="16.42578125" style="108" customWidth="1"/>
    <col min="5637" max="5637" width="15.85546875" style="108" customWidth="1"/>
    <col min="5638" max="5638" width="45" style="108" customWidth="1"/>
    <col min="5639" max="5639" width="25" style="108" customWidth="1"/>
    <col min="5640" max="5888" width="9.140625" style="108"/>
    <col min="5889" max="5889" width="13.7109375" style="108" customWidth="1"/>
    <col min="5890" max="5890" width="25.28515625" style="108" customWidth="1"/>
    <col min="5891" max="5891" width="21.42578125" style="108" customWidth="1"/>
    <col min="5892" max="5892" width="16.42578125" style="108" customWidth="1"/>
    <col min="5893" max="5893" width="15.85546875" style="108" customWidth="1"/>
    <col min="5894" max="5894" width="45" style="108" customWidth="1"/>
    <col min="5895" max="5895" width="25" style="108" customWidth="1"/>
    <col min="5896" max="6144" width="9.140625" style="108"/>
    <col min="6145" max="6145" width="13.7109375" style="108" customWidth="1"/>
    <col min="6146" max="6146" width="25.28515625" style="108" customWidth="1"/>
    <col min="6147" max="6147" width="21.42578125" style="108" customWidth="1"/>
    <col min="6148" max="6148" width="16.42578125" style="108" customWidth="1"/>
    <col min="6149" max="6149" width="15.85546875" style="108" customWidth="1"/>
    <col min="6150" max="6150" width="45" style="108" customWidth="1"/>
    <col min="6151" max="6151" width="25" style="108" customWidth="1"/>
    <col min="6152" max="6400" width="9.140625" style="108"/>
    <col min="6401" max="6401" width="13.7109375" style="108" customWidth="1"/>
    <col min="6402" max="6402" width="25.28515625" style="108" customWidth="1"/>
    <col min="6403" max="6403" width="21.42578125" style="108" customWidth="1"/>
    <col min="6404" max="6404" width="16.42578125" style="108" customWidth="1"/>
    <col min="6405" max="6405" width="15.85546875" style="108" customWidth="1"/>
    <col min="6406" max="6406" width="45" style="108" customWidth="1"/>
    <col min="6407" max="6407" width="25" style="108" customWidth="1"/>
    <col min="6408" max="6656" width="9.140625" style="108"/>
    <col min="6657" max="6657" width="13.7109375" style="108" customWidth="1"/>
    <col min="6658" max="6658" width="25.28515625" style="108" customWidth="1"/>
    <col min="6659" max="6659" width="21.42578125" style="108" customWidth="1"/>
    <col min="6660" max="6660" width="16.42578125" style="108" customWidth="1"/>
    <col min="6661" max="6661" width="15.85546875" style="108" customWidth="1"/>
    <col min="6662" max="6662" width="45" style="108" customWidth="1"/>
    <col min="6663" max="6663" width="25" style="108" customWidth="1"/>
    <col min="6664" max="6912" width="9.140625" style="108"/>
    <col min="6913" max="6913" width="13.7109375" style="108" customWidth="1"/>
    <col min="6914" max="6914" width="25.28515625" style="108" customWidth="1"/>
    <col min="6915" max="6915" width="21.42578125" style="108" customWidth="1"/>
    <col min="6916" max="6916" width="16.42578125" style="108" customWidth="1"/>
    <col min="6917" max="6917" width="15.85546875" style="108" customWidth="1"/>
    <col min="6918" max="6918" width="45" style="108" customWidth="1"/>
    <col min="6919" max="6919" width="25" style="108" customWidth="1"/>
    <col min="6920" max="7168" width="9.140625" style="108"/>
    <col min="7169" max="7169" width="13.7109375" style="108" customWidth="1"/>
    <col min="7170" max="7170" width="25.28515625" style="108" customWidth="1"/>
    <col min="7171" max="7171" width="21.42578125" style="108" customWidth="1"/>
    <col min="7172" max="7172" width="16.42578125" style="108" customWidth="1"/>
    <col min="7173" max="7173" width="15.85546875" style="108" customWidth="1"/>
    <col min="7174" max="7174" width="45" style="108" customWidth="1"/>
    <col min="7175" max="7175" width="25" style="108" customWidth="1"/>
    <col min="7176" max="7424" width="9.140625" style="108"/>
    <col min="7425" max="7425" width="13.7109375" style="108" customWidth="1"/>
    <col min="7426" max="7426" width="25.28515625" style="108" customWidth="1"/>
    <col min="7427" max="7427" width="21.42578125" style="108" customWidth="1"/>
    <col min="7428" max="7428" width="16.42578125" style="108" customWidth="1"/>
    <col min="7429" max="7429" width="15.85546875" style="108" customWidth="1"/>
    <col min="7430" max="7430" width="45" style="108" customWidth="1"/>
    <col min="7431" max="7431" width="25" style="108" customWidth="1"/>
    <col min="7432" max="7680" width="9.140625" style="108"/>
    <col min="7681" max="7681" width="13.7109375" style="108" customWidth="1"/>
    <col min="7682" max="7682" width="25.28515625" style="108" customWidth="1"/>
    <col min="7683" max="7683" width="21.42578125" style="108" customWidth="1"/>
    <col min="7684" max="7684" width="16.42578125" style="108" customWidth="1"/>
    <col min="7685" max="7685" width="15.85546875" style="108" customWidth="1"/>
    <col min="7686" max="7686" width="45" style="108" customWidth="1"/>
    <col min="7687" max="7687" width="25" style="108" customWidth="1"/>
    <col min="7688" max="7936" width="9.140625" style="108"/>
    <col min="7937" max="7937" width="13.7109375" style="108" customWidth="1"/>
    <col min="7938" max="7938" width="25.28515625" style="108" customWidth="1"/>
    <col min="7939" max="7939" width="21.42578125" style="108" customWidth="1"/>
    <col min="7940" max="7940" width="16.42578125" style="108" customWidth="1"/>
    <col min="7941" max="7941" width="15.85546875" style="108" customWidth="1"/>
    <col min="7942" max="7942" width="45" style="108" customWidth="1"/>
    <col min="7943" max="7943" width="25" style="108" customWidth="1"/>
    <col min="7944" max="8192" width="9.140625" style="108"/>
    <col min="8193" max="8193" width="13.7109375" style="108" customWidth="1"/>
    <col min="8194" max="8194" width="25.28515625" style="108" customWidth="1"/>
    <col min="8195" max="8195" width="21.42578125" style="108" customWidth="1"/>
    <col min="8196" max="8196" width="16.42578125" style="108" customWidth="1"/>
    <col min="8197" max="8197" width="15.85546875" style="108" customWidth="1"/>
    <col min="8198" max="8198" width="45" style="108" customWidth="1"/>
    <col min="8199" max="8199" width="25" style="108" customWidth="1"/>
    <col min="8200" max="8448" width="9.140625" style="108"/>
    <col min="8449" max="8449" width="13.7109375" style="108" customWidth="1"/>
    <col min="8450" max="8450" width="25.28515625" style="108" customWidth="1"/>
    <col min="8451" max="8451" width="21.42578125" style="108" customWidth="1"/>
    <col min="8452" max="8452" width="16.42578125" style="108" customWidth="1"/>
    <col min="8453" max="8453" width="15.85546875" style="108" customWidth="1"/>
    <col min="8454" max="8454" width="45" style="108" customWidth="1"/>
    <col min="8455" max="8455" width="25" style="108" customWidth="1"/>
    <col min="8456" max="8704" width="9.140625" style="108"/>
    <col min="8705" max="8705" width="13.7109375" style="108" customWidth="1"/>
    <col min="8706" max="8706" width="25.28515625" style="108" customWidth="1"/>
    <col min="8707" max="8707" width="21.42578125" style="108" customWidth="1"/>
    <col min="8708" max="8708" width="16.42578125" style="108" customWidth="1"/>
    <col min="8709" max="8709" width="15.85546875" style="108" customWidth="1"/>
    <col min="8710" max="8710" width="45" style="108" customWidth="1"/>
    <col min="8711" max="8711" width="25" style="108" customWidth="1"/>
    <col min="8712" max="8960" width="9.140625" style="108"/>
    <col min="8961" max="8961" width="13.7109375" style="108" customWidth="1"/>
    <col min="8962" max="8962" width="25.28515625" style="108" customWidth="1"/>
    <col min="8963" max="8963" width="21.42578125" style="108" customWidth="1"/>
    <col min="8964" max="8964" width="16.42578125" style="108" customWidth="1"/>
    <col min="8965" max="8965" width="15.85546875" style="108" customWidth="1"/>
    <col min="8966" max="8966" width="45" style="108" customWidth="1"/>
    <col min="8967" max="8967" width="25" style="108" customWidth="1"/>
    <col min="8968" max="9216" width="9.140625" style="108"/>
    <col min="9217" max="9217" width="13.7109375" style="108" customWidth="1"/>
    <col min="9218" max="9218" width="25.28515625" style="108" customWidth="1"/>
    <col min="9219" max="9219" width="21.42578125" style="108" customWidth="1"/>
    <col min="9220" max="9220" width="16.42578125" style="108" customWidth="1"/>
    <col min="9221" max="9221" width="15.85546875" style="108" customWidth="1"/>
    <col min="9222" max="9222" width="45" style="108" customWidth="1"/>
    <col min="9223" max="9223" width="25" style="108" customWidth="1"/>
    <col min="9224" max="9472" width="9.140625" style="108"/>
    <col min="9473" max="9473" width="13.7109375" style="108" customWidth="1"/>
    <col min="9474" max="9474" width="25.28515625" style="108" customWidth="1"/>
    <col min="9475" max="9475" width="21.42578125" style="108" customWidth="1"/>
    <col min="9476" max="9476" width="16.42578125" style="108" customWidth="1"/>
    <col min="9477" max="9477" width="15.85546875" style="108" customWidth="1"/>
    <col min="9478" max="9478" width="45" style="108" customWidth="1"/>
    <col min="9479" max="9479" width="25" style="108" customWidth="1"/>
    <col min="9480" max="9728" width="9.140625" style="108"/>
    <col min="9729" max="9729" width="13.7109375" style="108" customWidth="1"/>
    <col min="9730" max="9730" width="25.28515625" style="108" customWidth="1"/>
    <col min="9731" max="9731" width="21.42578125" style="108" customWidth="1"/>
    <col min="9732" max="9732" width="16.42578125" style="108" customWidth="1"/>
    <col min="9733" max="9733" width="15.85546875" style="108" customWidth="1"/>
    <col min="9734" max="9734" width="45" style="108" customWidth="1"/>
    <col min="9735" max="9735" width="25" style="108" customWidth="1"/>
    <col min="9736" max="9984" width="9.140625" style="108"/>
    <col min="9985" max="9985" width="13.7109375" style="108" customWidth="1"/>
    <col min="9986" max="9986" width="25.28515625" style="108" customWidth="1"/>
    <col min="9987" max="9987" width="21.42578125" style="108" customWidth="1"/>
    <col min="9988" max="9988" width="16.42578125" style="108" customWidth="1"/>
    <col min="9989" max="9989" width="15.85546875" style="108" customWidth="1"/>
    <col min="9990" max="9990" width="45" style="108" customWidth="1"/>
    <col min="9991" max="9991" width="25" style="108" customWidth="1"/>
    <col min="9992" max="10240" width="9.140625" style="108"/>
    <col min="10241" max="10241" width="13.7109375" style="108" customWidth="1"/>
    <col min="10242" max="10242" width="25.28515625" style="108" customWidth="1"/>
    <col min="10243" max="10243" width="21.42578125" style="108" customWidth="1"/>
    <col min="10244" max="10244" width="16.42578125" style="108" customWidth="1"/>
    <col min="10245" max="10245" width="15.85546875" style="108" customWidth="1"/>
    <col min="10246" max="10246" width="45" style="108" customWidth="1"/>
    <col min="10247" max="10247" width="25" style="108" customWidth="1"/>
    <col min="10248" max="10496" width="9.140625" style="108"/>
    <col min="10497" max="10497" width="13.7109375" style="108" customWidth="1"/>
    <col min="10498" max="10498" width="25.28515625" style="108" customWidth="1"/>
    <col min="10499" max="10499" width="21.42578125" style="108" customWidth="1"/>
    <col min="10500" max="10500" width="16.42578125" style="108" customWidth="1"/>
    <col min="10501" max="10501" width="15.85546875" style="108" customWidth="1"/>
    <col min="10502" max="10502" width="45" style="108" customWidth="1"/>
    <col min="10503" max="10503" width="25" style="108" customWidth="1"/>
    <col min="10504" max="10752" width="9.140625" style="108"/>
    <col min="10753" max="10753" width="13.7109375" style="108" customWidth="1"/>
    <col min="10754" max="10754" width="25.28515625" style="108" customWidth="1"/>
    <col min="10755" max="10755" width="21.42578125" style="108" customWidth="1"/>
    <col min="10756" max="10756" width="16.42578125" style="108" customWidth="1"/>
    <col min="10757" max="10757" width="15.85546875" style="108" customWidth="1"/>
    <col min="10758" max="10758" width="45" style="108" customWidth="1"/>
    <col min="10759" max="10759" width="25" style="108" customWidth="1"/>
    <col min="10760" max="11008" width="9.140625" style="108"/>
    <col min="11009" max="11009" width="13.7109375" style="108" customWidth="1"/>
    <col min="11010" max="11010" width="25.28515625" style="108" customWidth="1"/>
    <col min="11011" max="11011" width="21.42578125" style="108" customWidth="1"/>
    <col min="11012" max="11012" width="16.42578125" style="108" customWidth="1"/>
    <col min="11013" max="11013" width="15.85546875" style="108" customWidth="1"/>
    <col min="11014" max="11014" width="45" style="108" customWidth="1"/>
    <col min="11015" max="11015" width="25" style="108" customWidth="1"/>
    <col min="11016" max="11264" width="9.140625" style="108"/>
    <col min="11265" max="11265" width="13.7109375" style="108" customWidth="1"/>
    <col min="11266" max="11266" width="25.28515625" style="108" customWidth="1"/>
    <col min="11267" max="11267" width="21.42578125" style="108" customWidth="1"/>
    <col min="11268" max="11268" width="16.42578125" style="108" customWidth="1"/>
    <col min="11269" max="11269" width="15.85546875" style="108" customWidth="1"/>
    <col min="11270" max="11270" width="45" style="108" customWidth="1"/>
    <col min="11271" max="11271" width="25" style="108" customWidth="1"/>
    <col min="11272" max="11520" width="9.140625" style="108"/>
    <col min="11521" max="11521" width="13.7109375" style="108" customWidth="1"/>
    <col min="11522" max="11522" width="25.28515625" style="108" customWidth="1"/>
    <col min="11523" max="11523" width="21.42578125" style="108" customWidth="1"/>
    <col min="11524" max="11524" width="16.42578125" style="108" customWidth="1"/>
    <col min="11525" max="11525" width="15.85546875" style="108" customWidth="1"/>
    <col min="11526" max="11526" width="45" style="108" customWidth="1"/>
    <col min="11527" max="11527" width="25" style="108" customWidth="1"/>
    <col min="11528" max="11776" width="9.140625" style="108"/>
    <col min="11777" max="11777" width="13.7109375" style="108" customWidth="1"/>
    <col min="11778" max="11778" width="25.28515625" style="108" customWidth="1"/>
    <col min="11779" max="11779" width="21.42578125" style="108" customWidth="1"/>
    <col min="11780" max="11780" width="16.42578125" style="108" customWidth="1"/>
    <col min="11781" max="11781" width="15.85546875" style="108" customWidth="1"/>
    <col min="11782" max="11782" width="45" style="108" customWidth="1"/>
    <col min="11783" max="11783" width="25" style="108" customWidth="1"/>
    <col min="11784" max="12032" width="9.140625" style="108"/>
    <col min="12033" max="12033" width="13.7109375" style="108" customWidth="1"/>
    <col min="12034" max="12034" width="25.28515625" style="108" customWidth="1"/>
    <col min="12035" max="12035" width="21.42578125" style="108" customWidth="1"/>
    <col min="12036" max="12036" width="16.42578125" style="108" customWidth="1"/>
    <col min="12037" max="12037" width="15.85546875" style="108" customWidth="1"/>
    <col min="12038" max="12038" width="45" style="108" customWidth="1"/>
    <col min="12039" max="12039" width="25" style="108" customWidth="1"/>
    <col min="12040" max="12288" width="9.140625" style="108"/>
    <col min="12289" max="12289" width="13.7109375" style="108" customWidth="1"/>
    <col min="12290" max="12290" width="25.28515625" style="108" customWidth="1"/>
    <col min="12291" max="12291" width="21.42578125" style="108" customWidth="1"/>
    <col min="12292" max="12292" width="16.42578125" style="108" customWidth="1"/>
    <col min="12293" max="12293" width="15.85546875" style="108" customWidth="1"/>
    <col min="12294" max="12294" width="45" style="108" customWidth="1"/>
    <col min="12295" max="12295" width="25" style="108" customWidth="1"/>
    <col min="12296" max="12544" width="9.140625" style="108"/>
    <col min="12545" max="12545" width="13.7109375" style="108" customWidth="1"/>
    <col min="12546" max="12546" width="25.28515625" style="108" customWidth="1"/>
    <col min="12547" max="12547" width="21.42578125" style="108" customWidth="1"/>
    <col min="12548" max="12548" width="16.42578125" style="108" customWidth="1"/>
    <col min="12549" max="12549" width="15.85546875" style="108" customWidth="1"/>
    <col min="12550" max="12550" width="45" style="108" customWidth="1"/>
    <col min="12551" max="12551" width="25" style="108" customWidth="1"/>
    <col min="12552" max="12800" width="9.140625" style="108"/>
    <col min="12801" max="12801" width="13.7109375" style="108" customWidth="1"/>
    <col min="12802" max="12802" width="25.28515625" style="108" customWidth="1"/>
    <col min="12803" max="12803" width="21.42578125" style="108" customWidth="1"/>
    <col min="12804" max="12804" width="16.42578125" style="108" customWidth="1"/>
    <col min="12805" max="12805" width="15.85546875" style="108" customWidth="1"/>
    <col min="12806" max="12806" width="45" style="108" customWidth="1"/>
    <col min="12807" max="12807" width="25" style="108" customWidth="1"/>
    <col min="12808" max="13056" width="9.140625" style="108"/>
    <col min="13057" max="13057" width="13.7109375" style="108" customWidth="1"/>
    <col min="13058" max="13058" width="25.28515625" style="108" customWidth="1"/>
    <col min="13059" max="13059" width="21.42578125" style="108" customWidth="1"/>
    <col min="13060" max="13060" width="16.42578125" style="108" customWidth="1"/>
    <col min="13061" max="13061" width="15.85546875" style="108" customWidth="1"/>
    <col min="13062" max="13062" width="45" style="108" customWidth="1"/>
    <col min="13063" max="13063" width="25" style="108" customWidth="1"/>
    <col min="13064" max="13312" width="9.140625" style="108"/>
    <col min="13313" max="13313" width="13.7109375" style="108" customWidth="1"/>
    <col min="13314" max="13314" width="25.28515625" style="108" customWidth="1"/>
    <col min="13315" max="13315" width="21.42578125" style="108" customWidth="1"/>
    <col min="13316" max="13316" width="16.42578125" style="108" customWidth="1"/>
    <col min="13317" max="13317" width="15.85546875" style="108" customWidth="1"/>
    <col min="13318" max="13318" width="45" style="108" customWidth="1"/>
    <col min="13319" max="13319" width="25" style="108" customWidth="1"/>
    <col min="13320" max="13568" width="9.140625" style="108"/>
    <col min="13569" max="13569" width="13.7109375" style="108" customWidth="1"/>
    <col min="13570" max="13570" width="25.28515625" style="108" customWidth="1"/>
    <col min="13571" max="13571" width="21.42578125" style="108" customWidth="1"/>
    <col min="13572" max="13572" width="16.42578125" style="108" customWidth="1"/>
    <col min="13573" max="13573" width="15.85546875" style="108" customWidth="1"/>
    <col min="13574" max="13574" width="45" style="108" customWidth="1"/>
    <col min="13575" max="13575" width="25" style="108" customWidth="1"/>
    <col min="13576" max="13824" width="9.140625" style="108"/>
    <col min="13825" max="13825" width="13.7109375" style="108" customWidth="1"/>
    <col min="13826" max="13826" width="25.28515625" style="108" customWidth="1"/>
    <col min="13827" max="13827" width="21.42578125" style="108" customWidth="1"/>
    <col min="13828" max="13828" width="16.42578125" style="108" customWidth="1"/>
    <col min="13829" max="13829" width="15.85546875" style="108" customWidth="1"/>
    <col min="13830" max="13830" width="45" style="108" customWidth="1"/>
    <col min="13831" max="13831" width="25" style="108" customWidth="1"/>
    <col min="13832" max="14080" width="9.140625" style="108"/>
    <col min="14081" max="14081" width="13.7109375" style="108" customWidth="1"/>
    <col min="14082" max="14082" width="25.28515625" style="108" customWidth="1"/>
    <col min="14083" max="14083" width="21.42578125" style="108" customWidth="1"/>
    <col min="14084" max="14084" width="16.42578125" style="108" customWidth="1"/>
    <col min="14085" max="14085" width="15.85546875" style="108" customWidth="1"/>
    <col min="14086" max="14086" width="45" style="108" customWidth="1"/>
    <col min="14087" max="14087" width="25" style="108" customWidth="1"/>
    <col min="14088" max="14336" width="9.140625" style="108"/>
    <col min="14337" max="14337" width="13.7109375" style="108" customWidth="1"/>
    <col min="14338" max="14338" width="25.28515625" style="108" customWidth="1"/>
    <col min="14339" max="14339" width="21.42578125" style="108" customWidth="1"/>
    <col min="14340" max="14340" width="16.42578125" style="108" customWidth="1"/>
    <col min="14341" max="14341" width="15.85546875" style="108" customWidth="1"/>
    <col min="14342" max="14342" width="45" style="108" customWidth="1"/>
    <col min="14343" max="14343" width="25" style="108" customWidth="1"/>
    <col min="14344" max="14592" width="9.140625" style="108"/>
    <col min="14593" max="14593" width="13.7109375" style="108" customWidth="1"/>
    <col min="14594" max="14594" width="25.28515625" style="108" customWidth="1"/>
    <col min="14595" max="14595" width="21.42578125" style="108" customWidth="1"/>
    <col min="14596" max="14596" width="16.42578125" style="108" customWidth="1"/>
    <col min="14597" max="14597" width="15.85546875" style="108" customWidth="1"/>
    <col min="14598" max="14598" width="45" style="108" customWidth="1"/>
    <col min="14599" max="14599" width="25" style="108" customWidth="1"/>
    <col min="14600" max="14848" width="9.140625" style="108"/>
    <col min="14849" max="14849" width="13.7109375" style="108" customWidth="1"/>
    <col min="14850" max="14850" width="25.28515625" style="108" customWidth="1"/>
    <col min="14851" max="14851" width="21.42578125" style="108" customWidth="1"/>
    <col min="14852" max="14852" width="16.42578125" style="108" customWidth="1"/>
    <col min="14853" max="14853" width="15.85546875" style="108" customWidth="1"/>
    <col min="14854" max="14854" width="45" style="108" customWidth="1"/>
    <col min="14855" max="14855" width="25" style="108" customWidth="1"/>
    <col min="14856" max="15104" width="9.140625" style="108"/>
    <col min="15105" max="15105" width="13.7109375" style="108" customWidth="1"/>
    <col min="15106" max="15106" width="25.28515625" style="108" customWidth="1"/>
    <col min="15107" max="15107" width="21.42578125" style="108" customWidth="1"/>
    <col min="15108" max="15108" width="16.42578125" style="108" customWidth="1"/>
    <col min="15109" max="15109" width="15.85546875" style="108" customWidth="1"/>
    <col min="15110" max="15110" width="45" style="108" customWidth="1"/>
    <col min="15111" max="15111" width="25" style="108" customWidth="1"/>
    <col min="15112" max="15360" width="9.140625" style="108"/>
    <col min="15361" max="15361" width="13.7109375" style="108" customWidth="1"/>
    <col min="15362" max="15362" width="25.28515625" style="108" customWidth="1"/>
    <col min="15363" max="15363" width="21.42578125" style="108" customWidth="1"/>
    <col min="15364" max="15364" width="16.42578125" style="108" customWidth="1"/>
    <col min="15365" max="15365" width="15.85546875" style="108" customWidth="1"/>
    <col min="15366" max="15366" width="45" style="108" customWidth="1"/>
    <col min="15367" max="15367" width="25" style="108" customWidth="1"/>
    <col min="15368" max="15616" width="9.140625" style="108"/>
    <col min="15617" max="15617" width="13.7109375" style="108" customWidth="1"/>
    <col min="15618" max="15618" width="25.28515625" style="108" customWidth="1"/>
    <col min="15619" max="15619" width="21.42578125" style="108" customWidth="1"/>
    <col min="15620" max="15620" width="16.42578125" style="108" customWidth="1"/>
    <col min="15621" max="15621" width="15.85546875" style="108" customWidth="1"/>
    <col min="15622" max="15622" width="45" style="108" customWidth="1"/>
    <col min="15623" max="15623" width="25" style="108" customWidth="1"/>
    <col min="15624" max="15872" width="9.140625" style="108"/>
    <col min="15873" max="15873" width="13.7109375" style="108" customWidth="1"/>
    <col min="15874" max="15874" width="25.28515625" style="108" customWidth="1"/>
    <col min="15875" max="15875" width="21.42578125" style="108" customWidth="1"/>
    <col min="15876" max="15876" width="16.42578125" style="108" customWidth="1"/>
    <col min="15877" max="15877" width="15.85546875" style="108" customWidth="1"/>
    <col min="15878" max="15878" width="45" style="108" customWidth="1"/>
    <col min="15879" max="15879" width="25" style="108" customWidth="1"/>
    <col min="15880" max="16128" width="9.140625" style="108"/>
    <col min="16129" max="16129" width="13.7109375" style="108" customWidth="1"/>
    <col min="16130" max="16130" width="25.28515625" style="108" customWidth="1"/>
    <col min="16131" max="16131" width="21.42578125" style="108" customWidth="1"/>
    <col min="16132" max="16132" width="16.42578125" style="108" customWidth="1"/>
    <col min="16133" max="16133" width="15.85546875" style="108" customWidth="1"/>
    <col min="16134" max="16134" width="45" style="108" customWidth="1"/>
    <col min="16135" max="16135" width="25" style="108" customWidth="1"/>
    <col min="16136" max="16384" width="9.140625" style="108"/>
  </cols>
  <sheetData>
    <row r="1" spans="1:42" s="1" customFormat="1" ht="17.25">
      <c r="A1" s="30"/>
      <c r="B1" s="30"/>
      <c r="C1" s="156"/>
      <c r="D1" s="455" t="s">
        <v>460</v>
      </c>
      <c r="E1" s="455"/>
      <c r="F1" s="455"/>
      <c r="G1" s="455"/>
    </row>
    <row r="2" spans="1:42" s="1" customFormat="1" ht="17.25">
      <c r="A2" s="30"/>
      <c r="B2" s="30"/>
      <c r="C2" s="455" t="s">
        <v>123</v>
      </c>
      <c r="D2" s="455"/>
      <c r="E2" s="455"/>
      <c r="F2" s="455"/>
      <c r="G2" s="45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s="1" customFormat="1" ht="17.25">
      <c r="A3" s="30"/>
      <c r="B3" s="30"/>
      <c r="C3" s="455" t="s">
        <v>124</v>
      </c>
      <c r="D3" s="455"/>
      <c r="E3" s="455"/>
      <c r="F3" s="455"/>
      <c r="G3" s="45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</row>
    <row r="4" spans="1:42" s="1" customFormat="1" ht="17.25">
      <c r="A4" s="30"/>
      <c r="B4" s="30"/>
      <c r="C4" s="531"/>
      <c r="D4" s="531"/>
      <c r="E4" s="531"/>
      <c r="F4" s="50"/>
      <c r="G4" s="50"/>
    </row>
    <row r="5" spans="1:42" s="1" customFormat="1" ht="17.25">
      <c r="A5" s="30"/>
      <c r="B5" s="30"/>
      <c r="C5" s="531"/>
      <c r="D5" s="531"/>
      <c r="E5" s="531"/>
      <c r="F5" s="50"/>
      <c r="G5" s="50"/>
    </row>
    <row r="6" spans="1:42" s="1" customFormat="1" ht="50.25" customHeight="1">
      <c r="A6" s="526" t="s">
        <v>125</v>
      </c>
      <c r="B6" s="526"/>
      <c r="C6" s="526"/>
      <c r="D6" s="526"/>
      <c r="E6" s="526"/>
      <c r="F6" s="526"/>
      <c r="G6" s="526"/>
    </row>
    <row r="7" spans="1:42" s="3" customFormat="1" ht="17.25">
      <c r="A7" s="97"/>
      <c r="B7" s="97"/>
      <c r="C7" s="98"/>
      <c r="D7" s="98"/>
      <c r="E7" s="98"/>
      <c r="F7" s="97"/>
      <c r="G7" s="212" t="s">
        <v>110</v>
      </c>
    </row>
    <row r="8" spans="1:42" s="3" customFormat="1" ht="69">
      <c r="A8" s="527" t="s">
        <v>126</v>
      </c>
      <c r="B8" s="528"/>
      <c r="C8" s="529" t="s">
        <v>127</v>
      </c>
      <c r="D8" s="529"/>
      <c r="E8" s="529"/>
      <c r="F8" s="529" t="s">
        <v>128</v>
      </c>
      <c r="G8" s="99" t="s">
        <v>41</v>
      </c>
    </row>
    <row r="9" spans="1:42" s="3" customFormat="1" ht="18.75" customHeight="1">
      <c r="A9" s="100" t="s">
        <v>129</v>
      </c>
      <c r="B9" s="100" t="s">
        <v>130</v>
      </c>
      <c r="C9" s="529"/>
      <c r="D9" s="529"/>
      <c r="E9" s="529"/>
      <c r="F9" s="529"/>
      <c r="G9" s="99" t="s">
        <v>131</v>
      </c>
    </row>
    <row r="10" spans="1:42" s="3" customFormat="1" ht="17.25">
      <c r="A10" s="101">
        <v>1</v>
      </c>
      <c r="B10" s="101">
        <v>2</v>
      </c>
      <c r="C10" s="530">
        <v>3</v>
      </c>
      <c r="D10" s="530"/>
      <c r="E10" s="530"/>
      <c r="F10" s="101">
        <v>4</v>
      </c>
      <c r="G10" s="102">
        <v>5</v>
      </c>
    </row>
    <row r="11" spans="1:42" s="3" customFormat="1" ht="27" customHeight="1">
      <c r="A11" s="522" t="s">
        <v>50</v>
      </c>
      <c r="B11" s="523"/>
      <c r="C11" s="523"/>
      <c r="D11" s="523"/>
      <c r="E11" s="523"/>
      <c r="F11" s="524"/>
      <c r="G11" s="103">
        <f>+G12+G24+G16+G21+G33</f>
        <v>-187322.84999999998</v>
      </c>
    </row>
    <row r="12" spans="1:42" s="3" customFormat="1" ht="36.75" customHeight="1">
      <c r="A12" s="231">
        <v>1104</v>
      </c>
      <c r="B12" s="512" t="s">
        <v>328</v>
      </c>
      <c r="C12" s="513"/>
      <c r="D12" s="513"/>
      <c r="E12" s="514"/>
      <c r="F12" s="104"/>
      <c r="G12" s="103">
        <f>+G13</f>
        <v>-78119.95</v>
      </c>
    </row>
    <row r="13" spans="1:42" s="3" customFormat="1" ht="39" customHeight="1">
      <c r="A13" s="231"/>
      <c r="B13" s="105">
        <v>11001</v>
      </c>
      <c r="C13" s="525" t="s">
        <v>329</v>
      </c>
      <c r="D13" s="525"/>
      <c r="E13" s="525"/>
      <c r="F13" s="230" t="s">
        <v>50</v>
      </c>
      <c r="G13" s="103">
        <f>+G14+G15</f>
        <v>-78119.95</v>
      </c>
    </row>
    <row r="14" spans="1:42" s="3" customFormat="1" ht="39" customHeight="1">
      <c r="A14" s="231"/>
      <c r="B14" s="106"/>
      <c r="C14" s="525"/>
      <c r="D14" s="525"/>
      <c r="E14" s="525"/>
      <c r="F14" s="107" t="s">
        <v>330</v>
      </c>
      <c r="G14" s="61">
        <v>-44574.7</v>
      </c>
    </row>
    <row r="15" spans="1:42" s="3" customFormat="1" ht="57.75" customHeight="1">
      <c r="A15" s="279"/>
      <c r="B15" s="106"/>
      <c r="C15" s="525"/>
      <c r="D15" s="525"/>
      <c r="E15" s="525"/>
      <c r="F15" s="107" t="s">
        <v>428</v>
      </c>
      <c r="G15" s="61">
        <v>-33545.25</v>
      </c>
      <c r="J15" s="344"/>
    </row>
    <row r="16" spans="1:42" s="3" customFormat="1" ht="36.75" customHeight="1">
      <c r="A16" s="231">
        <v>1116</v>
      </c>
      <c r="B16" s="512" t="s">
        <v>318</v>
      </c>
      <c r="C16" s="513"/>
      <c r="D16" s="513"/>
      <c r="E16" s="514"/>
      <c r="F16" s="104"/>
      <c r="G16" s="103">
        <f>+G17+G19</f>
        <v>-53944.6</v>
      </c>
    </row>
    <row r="17" spans="1:7" s="3" customFormat="1" ht="50.25" customHeight="1">
      <c r="A17" s="231"/>
      <c r="B17" s="105">
        <v>11001</v>
      </c>
      <c r="C17" s="525" t="s">
        <v>319</v>
      </c>
      <c r="D17" s="525"/>
      <c r="E17" s="525"/>
      <c r="F17" s="230" t="s">
        <v>34</v>
      </c>
      <c r="G17" s="103">
        <f>+G18</f>
        <v>-26963</v>
      </c>
    </row>
    <row r="18" spans="1:7" s="3" customFormat="1" ht="48" customHeight="1">
      <c r="A18" s="231"/>
      <c r="B18" s="106"/>
      <c r="C18" s="525"/>
      <c r="D18" s="525"/>
      <c r="E18" s="525"/>
      <c r="F18" s="107" t="s">
        <v>331</v>
      </c>
      <c r="G18" s="61">
        <v>-26963</v>
      </c>
    </row>
    <row r="19" spans="1:7" s="3" customFormat="1" ht="88.5" customHeight="1">
      <c r="A19" s="231"/>
      <c r="B19" s="105">
        <v>11003</v>
      </c>
      <c r="C19" s="525" t="s">
        <v>332</v>
      </c>
      <c r="D19" s="525"/>
      <c r="E19" s="525"/>
      <c r="F19" s="230" t="s">
        <v>34</v>
      </c>
      <c r="G19" s="103">
        <f>+G20</f>
        <v>-26981.599999999999</v>
      </c>
    </row>
    <row r="20" spans="1:7" s="3" customFormat="1" ht="73.5" customHeight="1">
      <c r="A20" s="231"/>
      <c r="B20" s="106"/>
      <c r="C20" s="525"/>
      <c r="D20" s="525"/>
      <c r="E20" s="525"/>
      <c r="F20" s="107" t="s">
        <v>333</v>
      </c>
      <c r="G20" s="61">
        <v>-26981.599999999999</v>
      </c>
    </row>
    <row r="21" spans="1:7" s="3" customFormat="1" ht="30" customHeight="1">
      <c r="A21" s="328">
        <v>1165</v>
      </c>
      <c r="B21" s="512" t="s">
        <v>488</v>
      </c>
      <c r="C21" s="513"/>
      <c r="D21" s="513"/>
      <c r="E21" s="513"/>
      <c r="F21" s="514"/>
      <c r="G21" s="103">
        <f>+G22</f>
        <v>-139494.79999999999</v>
      </c>
    </row>
    <row r="22" spans="1:7" s="3" customFormat="1" ht="73.5" customHeight="1">
      <c r="A22" s="328"/>
      <c r="B22" s="105">
        <v>11004</v>
      </c>
      <c r="C22" s="525" t="s">
        <v>476</v>
      </c>
      <c r="D22" s="525"/>
      <c r="E22" s="525"/>
      <c r="F22" s="327" t="s">
        <v>34</v>
      </c>
      <c r="G22" s="103">
        <f>+G23</f>
        <v>-139494.79999999999</v>
      </c>
    </row>
    <row r="23" spans="1:7" s="3" customFormat="1" ht="34.5">
      <c r="A23" s="328"/>
      <c r="B23" s="338"/>
      <c r="C23" s="525"/>
      <c r="D23" s="525"/>
      <c r="E23" s="525"/>
      <c r="F23" s="107" t="s">
        <v>489</v>
      </c>
      <c r="G23" s="61">
        <v>-139494.79999999999</v>
      </c>
    </row>
    <row r="24" spans="1:7" s="3" customFormat="1" ht="36.75" customHeight="1">
      <c r="A24" s="113">
        <v>1187</v>
      </c>
      <c r="B24" s="512" t="s">
        <v>92</v>
      </c>
      <c r="C24" s="513"/>
      <c r="D24" s="513"/>
      <c r="E24" s="514"/>
      <c r="F24" s="104"/>
      <c r="G24" s="103">
        <f>G25+G27+G29+G31</f>
        <v>86008.5</v>
      </c>
    </row>
    <row r="25" spans="1:7" s="3" customFormat="1" ht="93" customHeight="1">
      <c r="A25" s="113"/>
      <c r="B25" s="105">
        <v>12009</v>
      </c>
      <c r="C25" s="525" t="s">
        <v>132</v>
      </c>
      <c r="D25" s="525"/>
      <c r="E25" s="525"/>
      <c r="F25" s="112" t="s">
        <v>34</v>
      </c>
      <c r="G25" s="103">
        <f>+G26</f>
        <v>100000</v>
      </c>
    </row>
    <row r="26" spans="1:7" s="3" customFormat="1" ht="122.25" customHeight="1">
      <c r="A26" s="113"/>
      <c r="B26" s="106"/>
      <c r="C26" s="525"/>
      <c r="D26" s="525"/>
      <c r="E26" s="525"/>
      <c r="F26" s="107" t="s">
        <v>254</v>
      </c>
      <c r="G26" s="61">
        <v>100000</v>
      </c>
    </row>
    <row r="27" spans="1:7" s="3" customFormat="1" ht="54.75" customHeight="1">
      <c r="A27" s="231"/>
      <c r="B27" s="105">
        <v>12010</v>
      </c>
      <c r="C27" s="525" t="s">
        <v>334</v>
      </c>
      <c r="D27" s="525"/>
      <c r="E27" s="525"/>
      <c r="F27" s="230" t="s">
        <v>34</v>
      </c>
      <c r="G27" s="103">
        <f>+G28</f>
        <v>-3650</v>
      </c>
    </row>
    <row r="28" spans="1:7" s="3" customFormat="1" ht="122.25" customHeight="1">
      <c r="A28" s="231"/>
      <c r="B28" s="106"/>
      <c r="C28" s="525"/>
      <c r="D28" s="525"/>
      <c r="E28" s="525"/>
      <c r="F28" s="107" t="s">
        <v>335</v>
      </c>
      <c r="G28" s="49">
        <v>-3650</v>
      </c>
    </row>
    <row r="29" spans="1:7" s="3" customFormat="1" ht="93" customHeight="1">
      <c r="A29" s="279"/>
      <c r="B29" s="105">
        <v>12011</v>
      </c>
      <c r="C29" s="525" t="s">
        <v>430</v>
      </c>
      <c r="D29" s="525"/>
      <c r="E29" s="525"/>
      <c r="F29" s="280" t="s">
        <v>34</v>
      </c>
      <c r="G29" s="103">
        <f>+G30</f>
        <v>-9680</v>
      </c>
    </row>
    <row r="30" spans="1:7" s="3" customFormat="1" ht="102.75" customHeight="1">
      <c r="A30" s="279"/>
      <c r="B30" s="106"/>
      <c r="C30" s="525"/>
      <c r="D30" s="525"/>
      <c r="E30" s="525"/>
      <c r="F30" s="107" t="s">
        <v>432</v>
      </c>
      <c r="G30" s="61">
        <v>-9680</v>
      </c>
    </row>
    <row r="31" spans="1:7" s="3" customFormat="1" ht="64.5" customHeight="1">
      <c r="A31" s="231"/>
      <c r="B31" s="105">
        <v>12013</v>
      </c>
      <c r="C31" s="525" t="s">
        <v>336</v>
      </c>
      <c r="D31" s="525"/>
      <c r="E31" s="525"/>
      <c r="F31" s="230" t="s">
        <v>34</v>
      </c>
      <c r="G31" s="103">
        <f>+G32</f>
        <v>-661.5</v>
      </c>
    </row>
    <row r="32" spans="1:7" s="3" customFormat="1" ht="75" customHeight="1">
      <c r="A32" s="231"/>
      <c r="B32" s="106"/>
      <c r="C32" s="525"/>
      <c r="D32" s="525"/>
      <c r="E32" s="525"/>
      <c r="F32" s="107" t="s">
        <v>337</v>
      </c>
      <c r="G32" s="49">
        <v>-661.5</v>
      </c>
    </row>
    <row r="33" spans="1:7" s="346" customFormat="1" ht="42" customHeight="1">
      <c r="A33" s="345">
        <v>1230</v>
      </c>
      <c r="B33" s="516" t="s">
        <v>308</v>
      </c>
      <c r="C33" s="517"/>
      <c r="D33" s="517"/>
      <c r="E33" s="517"/>
      <c r="F33" s="518"/>
      <c r="G33" s="103">
        <f>+G34</f>
        <v>-1772</v>
      </c>
    </row>
    <row r="34" spans="1:7" s="346" customFormat="1" ht="92.25" customHeight="1">
      <c r="A34" s="347"/>
      <c r="B34" s="348">
        <v>12002</v>
      </c>
      <c r="C34" s="515" t="s">
        <v>313</v>
      </c>
      <c r="D34" s="515"/>
      <c r="E34" s="515"/>
      <c r="F34" s="349" t="s">
        <v>50</v>
      </c>
      <c r="G34" s="103">
        <f>G35</f>
        <v>-1772</v>
      </c>
    </row>
    <row r="35" spans="1:7" s="346" customFormat="1" ht="86.25">
      <c r="A35" s="519"/>
      <c r="B35" s="520"/>
      <c r="C35" s="520"/>
      <c r="D35" s="520"/>
      <c r="E35" s="521"/>
      <c r="F35" s="350" t="s">
        <v>450</v>
      </c>
      <c r="G35" s="49">
        <v>-1772</v>
      </c>
    </row>
  </sheetData>
  <mergeCells count="35">
    <mergeCell ref="C17:E17"/>
    <mergeCell ref="C22:E22"/>
    <mergeCell ref="C23:E23"/>
    <mergeCell ref="B24:E24"/>
    <mergeCell ref="C29:E29"/>
    <mergeCell ref="C30:E30"/>
    <mergeCell ref="C20:E20"/>
    <mergeCell ref="C18:E18"/>
    <mergeCell ref="C19:E19"/>
    <mergeCell ref="D1:G1"/>
    <mergeCell ref="C2:G2"/>
    <mergeCell ref="C3:G3"/>
    <mergeCell ref="C4:E4"/>
    <mergeCell ref="C5:E5"/>
    <mergeCell ref="A6:G6"/>
    <mergeCell ref="A8:B8"/>
    <mergeCell ref="C8:E9"/>
    <mergeCell ref="F8:F9"/>
    <mergeCell ref="C10:E10"/>
    <mergeCell ref="B21:F21"/>
    <mergeCell ref="C34:E34"/>
    <mergeCell ref="B33:F33"/>
    <mergeCell ref="A35:E35"/>
    <mergeCell ref="A11:F11"/>
    <mergeCell ref="B12:E12"/>
    <mergeCell ref="C13:E13"/>
    <mergeCell ref="C14:E14"/>
    <mergeCell ref="B16:E16"/>
    <mergeCell ref="C31:E31"/>
    <mergeCell ref="C32:E32"/>
    <mergeCell ref="C15:E15"/>
    <mergeCell ref="C27:E27"/>
    <mergeCell ref="C28:E28"/>
    <mergeCell ref="C25:E25"/>
    <mergeCell ref="C26:E2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V27"/>
  <sheetViews>
    <sheetView zoomScaleNormal="100" workbookViewId="0">
      <selection activeCell="G32" sqref="G32"/>
    </sheetView>
  </sheetViews>
  <sheetFormatPr defaultRowHeight="13.5"/>
  <cols>
    <col min="1" max="1" width="19.85546875" style="1" customWidth="1"/>
    <col min="2" max="2" width="25.28515625" style="1" customWidth="1"/>
    <col min="3" max="3" width="26.85546875" style="1" customWidth="1"/>
    <col min="4" max="4" width="17.85546875" style="1" customWidth="1"/>
    <col min="5" max="5" width="16.42578125" style="1" customWidth="1"/>
    <col min="6" max="6" width="18.85546875" style="1" customWidth="1"/>
    <col min="7" max="7" width="20.42578125" style="1" customWidth="1"/>
    <col min="8" max="8" width="23.5703125" style="1" customWidth="1"/>
    <col min="9" max="59" width="9.140625" style="1"/>
    <col min="60" max="60" width="11.7109375" style="1" customWidth="1"/>
    <col min="61" max="255" width="9.140625" style="1"/>
    <col min="256" max="256" width="19.85546875" style="1" customWidth="1"/>
    <col min="257" max="257" width="26" style="1" customWidth="1"/>
    <col min="258" max="258" width="17.140625" style="1" customWidth="1"/>
    <col min="259" max="259" width="14.28515625" style="1" customWidth="1"/>
    <col min="260" max="260" width="13.28515625" style="1" customWidth="1"/>
    <col min="261" max="261" width="15.7109375" style="1" customWidth="1"/>
    <col min="262" max="262" width="16.140625" style="1" customWidth="1"/>
    <col min="263" max="263" width="23.5703125" style="1" customWidth="1"/>
    <col min="264" max="315" width="9.140625" style="1"/>
    <col min="316" max="316" width="11.7109375" style="1" customWidth="1"/>
    <col min="317" max="511" width="9.140625" style="1"/>
    <col min="512" max="512" width="19.85546875" style="1" customWidth="1"/>
    <col min="513" max="513" width="26" style="1" customWidth="1"/>
    <col min="514" max="514" width="17.140625" style="1" customWidth="1"/>
    <col min="515" max="515" width="14.28515625" style="1" customWidth="1"/>
    <col min="516" max="516" width="13.28515625" style="1" customWidth="1"/>
    <col min="517" max="517" width="15.7109375" style="1" customWidth="1"/>
    <col min="518" max="518" width="16.140625" style="1" customWidth="1"/>
    <col min="519" max="519" width="23.5703125" style="1" customWidth="1"/>
    <col min="520" max="571" width="9.140625" style="1"/>
    <col min="572" max="572" width="11.7109375" style="1" customWidth="1"/>
    <col min="573" max="767" width="9.140625" style="1"/>
    <col min="768" max="768" width="19.85546875" style="1" customWidth="1"/>
    <col min="769" max="769" width="26" style="1" customWidth="1"/>
    <col min="770" max="770" width="17.140625" style="1" customWidth="1"/>
    <col min="771" max="771" width="14.28515625" style="1" customWidth="1"/>
    <col min="772" max="772" width="13.28515625" style="1" customWidth="1"/>
    <col min="773" max="773" width="15.7109375" style="1" customWidth="1"/>
    <col min="774" max="774" width="16.140625" style="1" customWidth="1"/>
    <col min="775" max="775" width="23.5703125" style="1" customWidth="1"/>
    <col min="776" max="827" width="9.140625" style="1"/>
    <col min="828" max="828" width="11.7109375" style="1" customWidth="1"/>
    <col min="829" max="1023" width="9.140625" style="1"/>
    <col min="1024" max="1024" width="19.85546875" style="1" customWidth="1"/>
    <col min="1025" max="1025" width="26" style="1" customWidth="1"/>
    <col min="1026" max="1026" width="17.140625" style="1" customWidth="1"/>
    <col min="1027" max="1027" width="14.28515625" style="1" customWidth="1"/>
    <col min="1028" max="1028" width="13.28515625" style="1" customWidth="1"/>
    <col min="1029" max="1029" width="15.7109375" style="1" customWidth="1"/>
    <col min="1030" max="1030" width="16.140625" style="1" customWidth="1"/>
    <col min="1031" max="1031" width="23.5703125" style="1" customWidth="1"/>
    <col min="1032" max="1083" width="9.140625" style="1"/>
    <col min="1084" max="1084" width="11.7109375" style="1" customWidth="1"/>
    <col min="1085" max="1279" width="9.140625" style="1"/>
    <col min="1280" max="1280" width="19.85546875" style="1" customWidth="1"/>
    <col min="1281" max="1281" width="26" style="1" customWidth="1"/>
    <col min="1282" max="1282" width="17.140625" style="1" customWidth="1"/>
    <col min="1283" max="1283" width="14.28515625" style="1" customWidth="1"/>
    <col min="1284" max="1284" width="13.28515625" style="1" customWidth="1"/>
    <col min="1285" max="1285" width="15.7109375" style="1" customWidth="1"/>
    <col min="1286" max="1286" width="16.140625" style="1" customWidth="1"/>
    <col min="1287" max="1287" width="23.5703125" style="1" customWidth="1"/>
    <col min="1288" max="1339" width="9.140625" style="1"/>
    <col min="1340" max="1340" width="11.7109375" style="1" customWidth="1"/>
    <col min="1341" max="1535" width="9.140625" style="1"/>
    <col min="1536" max="1536" width="19.85546875" style="1" customWidth="1"/>
    <col min="1537" max="1537" width="26" style="1" customWidth="1"/>
    <col min="1538" max="1538" width="17.140625" style="1" customWidth="1"/>
    <col min="1539" max="1539" width="14.28515625" style="1" customWidth="1"/>
    <col min="1540" max="1540" width="13.28515625" style="1" customWidth="1"/>
    <col min="1541" max="1541" width="15.7109375" style="1" customWidth="1"/>
    <col min="1542" max="1542" width="16.140625" style="1" customWidth="1"/>
    <col min="1543" max="1543" width="23.5703125" style="1" customWidth="1"/>
    <col min="1544" max="1595" width="9.140625" style="1"/>
    <col min="1596" max="1596" width="11.7109375" style="1" customWidth="1"/>
    <col min="1597" max="1791" width="9.140625" style="1"/>
    <col min="1792" max="1792" width="19.85546875" style="1" customWidth="1"/>
    <col min="1793" max="1793" width="26" style="1" customWidth="1"/>
    <col min="1794" max="1794" width="17.140625" style="1" customWidth="1"/>
    <col min="1795" max="1795" width="14.28515625" style="1" customWidth="1"/>
    <col min="1796" max="1796" width="13.28515625" style="1" customWidth="1"/>
    <col min="1797" max="1797" width="15.7109375" style="1" customWidth="1"/>
    <col min="1798" max="1798" width="16.140625" style="1" customWidth="1"/>
    <col min="1799" max="1799" width="23.5703125" style="1" customWidth="1"/>
    <col min="1800" max="1851" width="9.140625" style="1"/>
    <col min="1852" max="1852" width="11.7109375" style="1" customWidth="1"/>
    <col min="1853" max="2047" width="9.140625" style="1"/>
    <col min="2048" max="2048" width="19.85546875" style="1" customWidth="1"/>
    <col min="2049" max="2049" width="26" style="1" customWidth="1"/>
    <col min="2050" max="2050" width="17.140625" style="1" customWidth="1"/>
    <col min="2051" max="2051" width="14.28515625" style="1" customWidth="1"/>
    <col min="2052" max="2052" width="13.28515625" style="1" customWidth="1"/>
    <col min="2053" max="2053" width="15.7109375" style="1" customWidth="1"/>
    <col min="2054" max="2054" width="16.140625" style="1" customWidth="1"/>
    <col min="2055" max="2055" width="23.5703125" style="1" customWidth="1"/>
    <col min="2056" max="2107" width="9.140625" style="1"/>
    <col min="2108" max="2108" width="11.7109375" style="1" customWidth="1"/>
    <col min="2109" max="2303" width="9.140625" style="1"/>
    <col min="2304" max="2304" width="19.85546875" style="1" customWidth="1"/>
    <col min="2305" max="2305" width="26" style="1" customWidth="1"/>
    <col min="2306" max="2306" width="17.140625" style="1" customWidth="1"/>
    <col min="2307" max="2307" width="14.28515625" style="1" customWidth="1"/>
    <col min="2308" max="2308" width="13.28515625" style="1" customWidth="1"/>
    <col min="2309" max="2309" width="15.7109375" style="1" customWidth="1"/>
    <col min="2310" max="2310" width="16.140625" style="1" customWidth="1"/>
    <col min="2311" max="2311" width="23.5703125" style="1" customWidth="1"/>
    <col min="2312" max="2363" width="9.140625" style="1"/>
    <col min="2364" max="2364" width="11.7109375" style="1" customWidth="1"/>
    <col min="2365" max="2559" width="9.140625" style="1"/>
    <col min="2560" max="2560" width="19.85546875" style="1" customWidth="1"/>
    <col min="2561" max="2561" width="26" style="1" customWidth="1"/>
    <col min="2562" max="2562" width="17.140625" style="1" customWidth="1"/>
    <col min="2563" max="2563" width="14.28515625" style="1" customWidth="1"/>
    <col min="2564" max="2564" width="13.28515625" style="1" customWidth="1"/>
    <col min="2565" max="2565" width="15.7109375" style="1" customWidth="1"/>
    <col min="2566" max="2566" width="16.140625" style="1" customWidth="1"/>
    <col min="2567" max="2567" width="23.5703125" style="1" customWidth="1"/>
    <col min="2568" max="2619" width="9.140625" style="1"/>
    <col min="2620" max="2620" width="11.7109375" style="1" customWidth="1"/>
    <col min="2621" max="2815" width="9.140625" style="1"/>
    <col min="2816" max="2816" width="19.85546875" style="1" customWidth="1"/>
    <col min="2817" max="2817" width="26" style="1" customWidth="1"/>
    <col min="2818" max="2818" width="17.140625" style="1" customWidth="1"/>
    <col min="2819" max="2819" width="14.28515625" style="1" customWidth="1"/>
    <col min="2820" max="2820" width="13.28515625" style="1" customWidth="1"/>
    <col min="2821" max="2821" width="15.7109375" style="1" customWidth="1"/>
    <col min="2822" max="2822" width="16.140625" style="1" customWidth="1"/>
    <col min="2823" max="2823" width="23.5703125" style="1" customWidth="1"/>
    <col min="2824" max="2875" width="9.140625" style="1"/>
    <col min="2876" max="2876" width="11.7109375" style="1" customWidth="1"/>
    <col min="2877" max="3071" width="9.140625" style="1"/>
    <col min="3072" max="3072" width="19.85546875" style="1" customWidth="1"/>
    <col min="3073" max="3073" width="26" style="1" customWidth="1"/>
    <col min="3074" max="3074" width="17.140625" style="1" customWidth="1"/>
    <col min="3075" max="3075" width="14.28515625" style="1" customWidth="1"/>
    <col min="3076" max="3076" width="13.28515625" style="1" customWidth="1"/>
    <col min="3077" max="3077" width="15.7109375" style="1" customWidth="1"/>
    <col min="3078" max="3078" width="16.140625" style="1" customWidth="1"/>
    <col min="3079" max="3079" width="23.5703125" style="1" customWidth="1"/>
    <col min="3080" max="3131" width="9.140625" style="1"/>
    <col min="3132" max="3132" width="11.7109375" style="1" customWidth="1"/>
    <col min="3133" max="3327" width="9.140625" style="1"/>
    <col min="3328" max="3328" width="19.85546875" style="1" customWidth="1"/>
    <col min="3329" max="3329" width="26" style="1" customWidth="1"/>
    <col min="3330" max="3330" width="17.140625" style="1" customWidth="1"/>
    <col min="3331" max="3331" width="14.28515625" style="1" customWidth="1"/>
    <col min="3332" max="3332" width="13.28515625" style="1" customWidth="1"/>
    <col min="3333" max="3333" width="15.7109375" style="1" customWidth="1"/>
    <col min="3334" max="3334" width="16.140625" style="1" customWidth="1"/>
    <col min="3335" max="3335" width="23.5703125" style="1" customWidth="1"/>
    <col min="3336" max="3387" width="9.140625" style="1"/>
    <col min="3388" max="3388" width="11.7109375" style="1" customWidth="1"/>
    <col min="3389" max="3583" width="9.140625" style="1"/>
    <col min="3584" max="3584" width="19.85546875" style="1" customWidth="1"/>
    <col min="3585" max="3585" width="26" style="1" customWidth="1"/>
    <col min="3586" max="3586" width="17.140625" style="1" customWidth="1"/>
    <col min="3587" max="3587" width="14.28515625" style="1" customWidth="1"/>
    <col min="3588" max="3588" width="13.28515625" style="1" customWidth="1"/>
    <col min="3589" max="3589" width="15.7109375" style="1" customWidth="1"/>
    <col min="3590" max="3590" width="16.140625" style="1" customWidth="1"/>
    <col min="3591" max="3591" width="23.5703125" style="1" customWidth="1"/>
    <col min="3592" max="3643" width="9.140625" style="1"/>
    <col min="3644" max="3644" width="11.7109375" style="1" customWidth="1"/>
    <col min="3645" max="3839" width="9.140625" style="1"/>
    <col min="3840" max="3840" width="19.85546875" style="1" customWidth="1"/>
    <col min="3841" max="3841" width="26" style="1" customWidth="1"/>
    <col min="3842" max="3842" width="17.140625" style="1" customWidth="1"/>
    <col min="3843" max="3843" width="14.28515625" style="1" customWidth="1"/>
    <col min="3844" max="3844" width="13.28515625" style="1" customWidth="1"/>
    <col min="3845" max="3845" width="15.7109375" style="1" customWidth="1"/>
    <col min="3846" max="3846" width="16.140625" style="1" customWidth="1"/>
    <col min="3847" max="3847" width="23.5703125" style="1" customWidth="1"/>
    <col min="3848" max="3899" width="9.140625" style="1"/>
    <col min="3900" max="3900" width="11.7109375" style="1" customWidth="1"/>
    <col min="3901" max="4095" width="9.140625" style="1"/>
    <col min="4096" max="4096" width="19.85546875" style="1" customWidth="1"/>
    <col min="4097" max="4097" width="26" style="1" customWidth="1"/>
    <col min="4098" max="4098" width="17.140625" style="1" customWidth="1"/>
    <col min="4099" max="4099" width="14.28515625" style="1" customWidth="1"/>
    <col min="4100" max="4100" width="13.28515625" style="1" customWidth="1"/>
    <col min="4101" max="4101" width="15.7109375" style="1" customWidth="1"/>
    <col min="4102" max="4102" width="16.140625" style="1" customWidth="1"/>
    <col min="4103" max="4103" width="23.5703125" style="1" customWidth="1"/>
    <col min="4104" max="4155" width="9.140625" style="1"/>
    <col min="4156" max="4156" width="11.7109375" style="1" customWidth="1"/>
    <col min="4157" max="4351" width="9.140625" style="1"/>
    <col min="4352" max="4352" width="19.85546875" style="1" customWidth="1"/>
    <col min="4353" max="4353" width="26" style="1" customWidth="1"/>
    <col min="4354" max="4354" width="17.140625" style="1" customWidth="1"/>
    <col min="4355" max="4355" width="14.28515625" style="1" customWidth="1"/>
    <col min="4356" max="4356" width="13.28515625" style="1" customWidth="1"/>
    <col min="4357" max="4357" width="15.7109375" style="1" customWidth="1"/>
    <col min="4358" max="4358" width="16.140625" style="1" customWidth="1"/>
    <col min="4359" max="4359" width="23.5703125" style="1" customWidth="1"/>
    <col min="4360" max="4411" width="9.140625" style="1"/>
    <col min="4412" max="4412" width="11.7109375" style="1" customWidth="1"/>
    <col min="4413" max="4607" width="9.140625" style="1"/>
    <col min="4608" max="4608" width="19.85546875" style="1" customWidth="1"/>
    <col min="4609" max="4609" width="26" style="1" customWidth="1"/>
    <col min="4610" max="4610" width="17.140625" style="1" customWidth="1"/>
    <col min="4611" max="4611" width="14.28515625" style="1" customWidth="1"/>
    <col min="4612" max="4612" width="13.28515625" style="1" customWidth="1"/>
    <col min="4613" max="4613" width="15.7109375" style="1" customWidth="1"/>
    <col min="4614" max="4614" width="16.140625" style="1" customWidth="1"/>
    <col min="4615" max="4615" width="23.5703125" style="1" customWidth="1"/>
    <col min="4616" max="4667" width="9.140625" style="1"/>
    <col min="4668" max="4668" width="11.7109375" style="1" customWidth="1"/>
    <col min="4669" max="4863" width="9.140625" style="1"/>
    <col min="4864" max="4864" width="19.85546875" style="1" customWidth="1"/>
    <col min="4865" max="4865" width="26" style="1" customWidth="1"/>
    <col min="4866" max="4866" width="17.140625" style="1" customWidth="1"/>
    <col min="4867" max="4867" width="14.28515625" style="1" customWidth="1"/>
    <col min="4868" max="4868" width="13.28515625" style="1" customWidth="1"/>
    <col min="4869" max="4869" width="15.7109375" style="1" customWidth="1"/>
    <col min="4870" max="4870" width="16.140625" style="1" customWidth="1"/>
    <col min="4871" max="4871" width="23.5703125" style="1" customWidth="1"/>
    <col min="4872" max="4923" width="9.140625" style="1"/>
    <col min="4924" max="4924" width="11.7109375" style="1" customWidth="1"/>
    <col min="4925" max="5119" width="9.140625" style="1"/>
    <col min="5120" max="5120" width="19.85546875" style="1" customWidth="1"/>
    <col min="5121" max="5121" width="26" style="1" customWidth="1"/>
    <col min="5122" max="5122" width="17.140625" style="1" customWidth="1"/>
    <col min="5123" max="5123" width="14.28515625" style="1" customWidth="1"/>
    <col min="5124" max="5124" width="13.28515625" style="1" customWidth="1"/>
    <col min="5125" max="5125" width="15.7109375" style="1" customWidth="1"/>
    <col min="5126" max="5126" width="16.140625" style="1" customWidth="1"/>
    <col min="5127" max="5127" width="23.5703125" style="1" customWidth="1"/>
    <col min="5128" max="5179" width="9.140625" style="1"/>
    <col min="5180" max="5180" width="11.7109375" style="1" customWidth="1"/>
    <col min="5181" max="5375" width="9.140625" style="1"/>
    <col min="5376" max="5376" width="19.85546875" style="1" customWidth="1"/>
    <col min="5377" max="5377" width="26" style="1" customWidth="1"/>
    <col min="5378" max="5378" width="17.140625" style="1" customWidth="1"/>
    <col min="5379" max="5379" width="14.28515625" style="1" customWidth="1"/>
    <col min="5380" max="5380" width="13.28515625" style="1" customWidth="1"/>
    <col min="5381" max="5381" width="15.7109375" style="1" customWidth="1"/>
    <col min="5382" max="5382" width="16.140625" style="1" customWidth="1"/>
    <col min="5383" max="5383" width="23.5703125" style="1" customWidth="1"/>
    <col min="5384" max="5435" width="9.140625" style="1"/>
    <col min="5436" max="5436" width="11.7109375" style="1" customWidth="1"/>
    <col min="5437" max="5631" width="9.140625" style="1"/>
    <col min="5632" max="5632" width="19.85546875" style="1" customWidth="1"/>
    <col min="5633" max="5633" width="26" style="1" customWidth="1"/>
    <col min="5634" max="5634" width="17.140625" style="1" customWidth="1"/>
    <col min="5635" max="5635" width="14.28515625" style="1" customWidth="1"/>
    <col min="5636" max="5636" width="13.28515625" style="1" customWidth="1"/>
    <col min="5637" max="5637" width="15.7109375" style="1" customWidth="1"/>
    <col min="5638" max="5638" width="16.140625" style="1" customWidth="1"/>
    <col min="5639" max="5639" width="23.5703125" style="1" customWidth="1"/>
    <col min="5640" max="5691" width="9.140625" style="1"/>
    <col min="5692" max="5692" width="11.7109375" style="1" customWidth="1"/>
    <col min="5693" max="5887" width="9.140625" style="1"/>
    <col min="5888" max="5888" width="19.85546875" style="1" customWidth="1"/>
    <col min="5889" max="5889" width="26" style="1" customWidth="1"/>
    <col min="5890" max="5890" width="17.140625" style="1" customWidth="1"/>
    <col min="5891" max="5891" width="14.28515625" style="1" customWidth="1"/>
    <col min="5892" max="5892" width="13.28515625" style="1" customWidth="1"/>
    <col min="5893" max="5893" width="15.7109375" style="1" customWidth="1"/>
    <col min="5894" max="5894" width="16.140625" style="1" customWidth="1"/>
    <col min="5895" max="5895" width="23.5703125" style="1" customWidth="1"/>
    <col min="5896" max="5947" width="9.140625" style="1"/>
    <col min="5948" max="5948" width="11.7109375" style="1" customWidth="1"/>
    <col min="5949" max="6143" width="9.140625" style="1"/>
    <col min="6144" max="6144" width="19.85546875" style="1" customWidth="1"/>
    <col min="6145" max="6145" width="26" style="1" customWidth="1"/>
    <col min="6146" max="6146" width="17.140625" style="1" customWidth="1"/>
    <col min="6147" max="6147" width="14.28515625" style="1" customWidth="1"/>
    <col min="6148" max="6148" width="13.28515625" style="1" customWidth="1"/>
    <col min="6149" max="6149" width="15.7109375" style="1" customWidth="1"/>
    <col min="6150" max="6150" width="16.140625" style="1" customWidth="1"/>
    <col min="6151" max="6151" width="23.5703125" style="1" customWidth="1"/>
    <col min="6152" max="6203" width="9.140625" style="1"/>
    <col min="6204" max="6204" width="11.7109375" style="1" customWidth="1"/>
    <col min="6205" max="6399" width="9.140625" style="1"/>
    <col min="6400" max="6400" width="19.85546875" style="1" customWidth="1"/>
    <col min="6401" max="6401" width="26" style="1" customWidth="1"/>
    <col min="6402" max="6402" width="17.140625" style="1" customWidth="1"/>
    <col min="6403" max="6403" width="14.28515625" style="1" customWidth="1"/>
    <col min="6404" max="6404" width="13.28515625" style="1" customWidth="1"/>
    <col min="6405" max="6405" width="15.7109375" style="1" customWidth="1"/>
    <col min="6406" max="6406" width="16.140625" style="1" customWidth="1"/>
    <col min="6407" max="6407" width="23.5703125" style="1" customWidth="1"/>
    <col min="6408" max="6459" width="9.140625" style="1"/>
    <col min="6460" max="6460" width="11.7109375" style="1" customWidth="1"/>
    <col min="6461" max="6655" width="9.140625" style="1"/>
    <col min="6656" max="6656" width="19.85546875" style="1" customWidth="1"/>
    <col min="6657" max="6657" width="26" style="1" customWidth="1"/>
    <col min="6658" max="6658" width="17.140625" style="1" customWidth="1"/>
    <col min="6659" max="6659" width="14.28515625" style="1" customWidth="1"/>
    <col min="6660" max="6660" width="13.28515625" style="1" customWidth="1"/>
    <col min="6661" max="6661" width="15.7109375" style="1" customWidth="1"/>
    <col min="6662" max="6662" width="16.140625" style="1" customWidth="1"/>
    <col min="6663" max="6663" width="23.5703125" style="1" customWidth="1"/>
    <col min="6664" max="6715" width="9.140625" style="1"/>
    <col min="6716" max="6716" width="11.7109375" style="1" customWidth="1"/>
    <col min="6717" max="6911" width="9.140625" style="1"/>
    <col min="6912" max="6912" width="19.85546875" style="1" customWidth="1"/>
    <col min="6913" max="6913" width="26" style="1" customWidth="1"/>
    <col min="6914" max="6914" width="17.140625" style="1" customWidth="1"/>
    <col min="6915" max="6915" width="14.28515625" style="1" customWidth="1"/>
    <col min="6916" max="6916" width="13.28515625" style="1" customWidth="1"/>
    <col min="6917" max="6917" width="15.7109375" style="1" customWidth="1"/>
    <col min="6918" max="6918" width="16.140625" style="1" customWidth="1"/>
    <col min="6919" max="6919" width="23.5703125" style="1" customWidth="1"/>
    <col min="6920" max="6971" width="9.140625" style="1"/>
    <col min="6972" max="6972" width="11.7109375" style="1" customWidth="1"/>
    <col min="6973" max="7167" width="9.140625" style="1"/>
    <col min="7168" max="7168" width="19.85546875" style="1" customWidth="1"/>
    <col min="7169" max="7169" width="26" style="1" customWidth="1"/>
    <col min="7170" max="7170" width="17.140625" style="1" customWidth="1"/>
    <col min="7171" max="7171" width="14.28515625" style="1" customWidth="1"/>
    <col min="7172" max="7172" width="13.28515625" style="1" customWidth="1"/>
    <col min="7173" max="7173" width="15.7109375" style="1" customWidth="1"/>
    <col min="7174" max="7174" width="16.140625" style="1" customWidth="1"/>
    <col min="7175" max="7175" width="23.5703125" style="1" customWidth="1"/>
    <col min="7176" max="7227" width="9.140625" style="1"/>
    <col min="7228" max="7228" width="11.7109375" style="1" customWidth="1"/>
    <col min="7229" max="7423" width="9.140625" style="1"/>
    <col min="7424" max="7424" width="19.85546875" style="1" customWidth="1"/>
    <col min="7425" max="7425" width="26" style="1" customWidth="1"/>
    <col min="7426" max="7426" width="17.140625" style="1" customWidth="1"/>
    <col min="7427" max="7427" width="14.28515625" style="1" customWidth="1"/>
    <col min="7428" max="7428" width="13.28515625" style="1" customWidth="1"/>
    <col min="7429" max="7429" width="15.7109375" style="1" customWidth="1"/>
    <col min="7430" max="7430" width="16.140625" style="1" customWidth="1"/>
    <col min="7431" max="7431" width="23.5703125" style="1" customWidth="1"/>
    <col min="7432" max="7483" width="9.140625" style="1"/>
    <col min="7484" max="7484" width="11.7109375" style="1" customWidth="1"/>
    <col min="7485" max="7679" width="9.140625" style="1"/>
    <col min="7680" max="7680" width="19.85546875" style="1" customWidth="1"/>
    <col min="7681" max="7681" width="26" style="1" customWidth="1"/>
    <col min="7682" max="7682" width="17.140625" style="1" customWidth="1"/>
    <col min="7683" max="7683" width="14.28515625" style="1" customWidth="1"/>
    <col min="7684" max="7684" width="13.28515625" style="1" customWidth="1"/>
    <col min="7685" max="7685" width="15.7109375" style="1" customWidth="1"/>
    <col min="7686" max="7686" width="16.140625" style="1" customWidth="1"/>
    <col min="7687" max="7687" width="23.5703125" style="1" customWidth="1"/>
    <col min="7688" max="7739" width="9.140625" style="1"/>
    <col min="7740" max="7740" width="11.7109375" style="1" customWidth="1"/>
    <col min="7741" max="7935" width="9.140625" style="1"/>
    <col min="7936" max="7936" width="19.85546875" style="1" customWidth="1"/>
    <col min="7937" max="7937" width="26" style="1" customWidth="1"/>
    <col min="7938" max="7938" width="17.140625" style="1" customWidth="1"/>
    <col min="7939" max="7939" width="14.28515625" style="1" customWidth="1"/>
    <col min="7940" max="7940" width="13.28515625" style="1" customWidth="1"/>
    <col min="7941" max="7941" width="15.7109375" style="1" customWidth="1"/>
    <col min="7942" max="7942" width="16.140625" style="1" customWidth="1"/>
    <col min="7943" max="7943" width="23.5703125" style="1" customWidth="1"/>
    <col min="7944" max="7995" width="9.140625" style="1"/>
    <col min="7996" max="7996" width="11.7109375" style="1" customWidth="1"/>
    <col min="7997" max="8191" width="9.140625" style="1"/>
    <col min="8192" max="8192" width="19.85546875" style="1" customWidth="1"/>
    <col min="8193" max="8193" width="26" style="1" customWidth="1"/>
    <col min="8194" max="8194" width="17.140625" style="1" customWidth="1"/>
    <col min="8195" max="8195" width="14.28515625" style="1" customWidth="1"/>
    <col min="8196" max="8196" width="13.28515625" style="1" customWidth="1"/>
    <col min="8197" max="8197" width="15.7109375" style="1" customWidth="1"/>
    <col min="8198" max="8198" width="16.140625" style="1" customWidth="1"/>
    <col min="8199" max="8199" width="23.5703125" style="1" customWidth="1"/>
    <col min="8200" max="8251" width="9.140625" style="1"/>
    <col min="8252" max="8252" width="11.7109375" style="1" customWidth="1"/>
    <col min="8253" max="8447" width="9.140625" style="1"/>
    <col min="8448" max="8448" width="19.85546875" style="1" customWidth="1"/>
    <col min="8449" max="8449" width="26" style="1" customWidth="1"/>
    <col min="8450" max="8450" width="17.140625" style="1" customWidth="1"/>
    <col min="8451" max="8451" width="14.28515625" style="1" customWidth="1"/>
    <col min="8452" max="8452" width="13.28515625" style="1" customWidth="1"/>
    <col min="8453" max="8453" width="15.7109375" style="1" customWidth="1"/>
    <col min="8454" max="8454" width="16.140625" style="1" customWidth="1"/>
    <col min="8455" max="8455" width="23.5703125" style="1" customWidth="1"/>
    <col min="8456" max="8507" width="9.140625" style="1"/>
    <col min="8508" max="8508" width="11.7109375" style="1" customWidth="1"/>
    <col min="8509" max="8703" width="9.140625" style="1"/>
    <col min="8704" max="8704" width="19.85546875" style="1" customWidth="1"/>
    <col min="8705" max="8705" width="26" style="1" customWidth="1"/>
    <col min="8706" max="8706" width="17.140625" style="1" customWidth="1"/>
    <col min="8707" max="8707" width="14.28515625" style="1" customWidth="1"/>
    <col min="8708" max="8708" width="13.28515625" style="1" customWidth="1"/>
    <col min="8709" max="8709" width="15.7109375" style="1" customWidth="1"/>
    <col min="8710" max="8710" width="16.140625" style="1" customWidth="1"/>
    <col min="8711" max="8711" width="23.5703125" style="1" customWidth="1"/>
    <col min="8712" max="8763" width="9.140625" style="1"/>
    <col min="8764" max="8764" width="11.7109375" style="1" customWidth="1"/>
    <col min="8765" max="8959" width="9.140625" style="1"/>
    <col min="8960" max="8960" width="19.85546875" style="1" customWidth="1"/>
    <col min="8961" max="8961" width="26" style="1" customWidth="1"/>
    <col min="8962" max="8962" width="17.140625" style="1" customWidth="1"/>
    <col min="8963" max="8963" width="14.28515625" style="1" customWidth="1"/>
    <col min="8964" max="8964" width="13.28515625" style="1" customWidth="1"/>
    <col min="8965" max="8965" width="15.7109375" style="1" customWidth="1"/>
    <col min="8966" max="8966" width="16.140625" style="1" customWidth="1"/>
    <col min="8967" max="8967" width="23.5703125" style="1" customWidth="1"/>
    <col min="8968" max="9019" width="9.140625" style="1"/>
    <col min="9020" max="9020" width="11.7109375" style="1" customWidth="1"/>
    <col min="9021" max="9215" width="9.140625" style="1"/>
    <col min="9216" max="9216" width="19.85546875" style="1" customWidth="1"/>
    <col min="9217" max="9217" width="26" style="1" customWidth="1"/>
    <col min="9218" max="9218" width="17.140625" style="1" customWidth="1"/>
    <col min="9219" max="9219" width="14.28515625" style="1" customWidth="1"/>
    <col min="9220" max="9220" width="13.28515625" style="1" customWidth="1"/>
    <col min="9221" max="9221" width="15.7109375" style="1" customWidth="1"/>
    <col min="9222" max="9222" width="16.140625" style="1" customWidth="1"/>
    <col min="9223" max="9223" width="23.5703125" style="1" customWidth="1"/>
    <col min="9224" max="9275" width="9.140625" style="1"/>
    <col min="9276" max="9276" width="11.7109375" style="1" customWidth="1"/>
    <col min="9277" max="9471" width="9.140625" style="1"/>
    <col min="9472" max="9472" width="19.85546875" style="1" customWidth="1"/>
    <col min="9473" max="9473" width="26" style="1" customWidth="1"/>
    <col min="9474" max="9474" width="17.140625" style="1" customWidth="1"/>
    <col min="9475" max="9475" width="14.28515625" style="1" customWidth="1"/>
    <col min="9476" max="9476" width="13.28515625" style="1" customWidth="1"/>
    <col min="9477" max="9477" width="15.7109375" style="1" customWidth="1"/>
    <col min="9478" max="9478" width="16.140625" style="1" customWidth="1"/>
    <col min="9479" max="9479" width="23.5703125" style="1" customWidth="1"/>
    <col min="9480" max="9531" width="9.140625" style="1"/>
    <col min="9532" max="9532" width="11.7109375" style="1" customWidth="1"/>
    <col min="9533" max="9727" width="9.140625" style="1"/>
    <col min="9728" max="9728" width="19.85546875" style="1" customWidth="1"/>
    <col min="9729" max="9729" width="26" style="1" customWidth="1"/>
    <col min="9730" max="9730" width="17.140625" style="1" customWidth="1"/>
    <col min="9731" max="9731" width="14.28515625" style="1" customWidth="1"/>
    <col min="9732" max="9732" width="13.28515625" style="1" customWidth="1"/>
    <col min="9733" max="9733" width="15.7109375" style="1" customWidth="1"/>
    <col min="9734" max="9734" width="16.140625" style="1" customWidth="1"/>
    <col min="9735" max="9735" width="23.5703125" style="1" customWidth="1"/>
    <col min="9736" max="9787" width="9.140625" style="1"/>
    <col min="9788" max="9788" width="11.7109375" style="1" customWidth="1"/>
    <col min="9789" max="9983" width="9.140625" style="1"/>
    <col min="9984" max="9984" width="19.85546875" style="1" customWidth="1"/>
    <col min="9985" max="9985" width="26" style="1" customWidth="1"/>
    <col min="9986" max="9986" width="17.140625" style="1" customWidth="1"/>
    <col min="9987" max="9987" width="14.28515625" style="1" customWidth="1"/>
    <col min="9988" max="9988" width="13.28515625" style="1" customWidth="1"/>
    <col min="9989" max="9989" width="15.7109375" style="1" customWidth="1"/>
    <col min="9990" max="9990" width="16.140625" style="1" customWidth="1"/>
    <col min="9991" max="9991" width="23.5703125" style="1" customWidth="1"/>
    <col min="9992" max="10043" width="9.140625" style="1"/>
    <col min="10044" max="10044" width="11.7109375" style="1" customWidth="1"/>
    <col min="10045" max="10239" width="9.140625" style="1"/>
    <col min="10240" max="10240" width="19.85546875" style="1" customWidth="1"/>
    <col min="10241" max="10241" width="26" style="1" customWidth="1"/>
    <col min="10242" max="10242" width="17.140625" style="1" customWidth="1"/>
    <col min="10243" max="10243" width="14.28515625" style="1" customWidth="1"/>
    <col min="10244" max="10244" width="13.28515625" style="1" customWidth="1"/>
    <col min="10245" max="10245" width="15.7109375" style="1" customWidth="1"/>
    <col min="10246" max="10246" width="16.140625" style="1" customWidth="1"/>
    <col min="10247" max="10247" width="23.5703125" style="1" customWidth="1"/>
    <col min="10248" max="10299" width="9.140625" style="1"/>
    <col min="10300" max="10300" width="11.7109375" style="1" customWidth="1"/>
    <col min="10301" max="10495" width="9.140625" style="1"/>
    <col min="10496" max="10496" width="19.85546875" style="1" customWidth="1"/>
    <col min="10497" max="10497" width="26" style="1" customWidth="1"/>
    <col min="10498" max="10498" width="17.140625" style="1" customWidth="1"/>
    <col min="10499" max="10499" width="14.28515625" style="1" customWidth="1"/>
    <col min="10500" max="10500" width="13.28515625" style="1" customWidth="1"/>
    <col min="10501" max="10501" width="15.7109375" style="1" customWidth="1"/>
    <col min="10502" max="10502" width="16.140625" style="1" customWidth="1"/>
    <col min="10503" max="10503" width="23.5703125" style="1" customWidth="1"/>
    <col min="10504" max="10555" width="9.140625" style="1"/>
    <col min="10556" max="10556" width="11.7109375" style="1" customWidth="1"/>
    <col min="10557" max="10751" width="9.140625" style="1"/>
    <col min="10752" max="10752" width="19.85546875" style="1" customWidth="1"/>
    <col min="10753" max="10753" width="26" style="1" customWidth="1"/>
    <col min="10754" max="10754" width="17.140625" style="1" customWidth="1"/>
    <col min="10755" max="10755" width="14.28515625" style="1" customWidth="1"/>
    <col min="10756" max="10756" width="13.28515625" style="1" customWidth="1"/>
    <col min="10757" max="10757" width="15.7109375" style="1" customWidth="1"/>
    <col min="10758" max="10758" width="16.140625" style="1" customWidth="1"/>
    <col min="10759" max="10759" width="23.5703125" style="1" customWidth="1"/>
    <col min="10760" max="10811" width="9.140625" style="1"/>
    <col min="10812" max="10812" width="11.7109375" style="1" customWidth="1"/>
    <col min="10813" max="11007" width="9.140625" style="1"/>
    <col min="11008" max="11008" width="19.85546875" style="1" customWidth="1"/>
    <col min="11009" max="11009" width="26" style="1" customWidth="1"/>
    <col min="11010" max="11010" width="17.140625" style="1" customWidth="1"/>
    <col min="11011" max="11011" width="14.28515625" style="1" customWidth="1"/>
    <col min="11012" max="11012" width="13.28515625" style="1" customWidth="1"/>
    <col min="11013" max="11013" width="15.7109375" style="1" customWidth="1"/>
    <col min="11014" max="11014" width="16.140625" style="1" customWidth="1"/>
    <col min="11015" max="11015" width="23.5703125" style="1" customWidth="1"/>
    <col min="11016" max="11067" width="9.140625" style="1"/>
    <col min="11068" max="11068" width="11.7109375" style="1" customWidth="1"/>
    <col min="11069" max="11263" width="9.140625" style="1"/>
    <col min="11264" max="11264" width="19.85546875" style="1" customWidth="1"/>
    <col min="11265" max="11265" width="26" style="1" customWidth="1"/>
    <col min="11266" max="11266" width="17.140625" style="1" customWidth="1"/>
    <col min="11267" max="11267" width="14.28515625" style="1" customWidth="1"/>
    <col min="11268" max="11268" width="13.28515625" style="1" customWidth="1"/>
    <col min="11269" max="11269" width="15.7109375" style="1" customWidth="1"/>
    <col min="11270" max="11270" width="16.140625" style="1" customWidth="1"/>
    <col min="11271" max="11271" width="23.5703125" style="1" customWidth="1"/>
    <col min="11272" max="11323" width="9.140625" style="1"/>
    <col min="11324" max="11324" width="11.7109375" style="1" customWidth="1"/>
    <col min="11325" max="11519" width="9.140625" style="1"/>
    <col min="11520" max="11520" width="19.85546875" style="1" customWidth="1"/>
    <col min="11521" max="11521" width="26" style="1" customWidth="1"/>
    <col min="11522" max="11522" width="17.140625" style="1" customWidth="1"/>
    <col min="11523" max="11523" width="14.28515625" style="1" customWidth="1"/>
    <col min="11524" max="11524" width="13.28515625" style="1" customWidth="1"/>
    <col min="11525" max="11525" width="15.7109375" style="1" customWidth="1"/>
    <col min="11526" max="11526" width="16.140625" style="1" customWidth="1"/>
    <col min="11527" max="11527" width="23.5703125" style="1" customWidth="1"/>
    <col min="11528" max="11579" width="9.140625" style="1"/>
    <col min="11580" max="11580" width="11.7109375" style="1" customWidth="1"/>
    <col min="11581" max="11775" width="9.140625" style="1"/>
    <col min="11776" max="11776" width="19.85546875" style="1" customWidth="1"/>
    <col min="11777" max="11777" width="26" style="1" customWidth="1"/>
    <col min="11778" max="11778" width="17.140625" style="1" customWidth="1"/>
    <col min="11779" max="11779" width="14.28515625" style="1" customWidth="1"/>
    <col min="11780" max="11780" width="13.28515625" style="1" customWidth="1"/>
    <col min="11781" max="11781" width="15.7109375" style="1" customWidth="1"/>
    <col min="11782" max="11782" width="16.140625" style="1" customWidth="1"/>
    <col min="11783" max="11783" width="23.5703125" style="1" customWidth="1"/>
    <col min="11784" max="11835" width="9.140625" style="1"/>
    <col min="11836" max="11836" width="11.7109375" style="1" customWidth="1"/>
    <col min="11837" max="12031" width="9.140625" style="1"/>
    <col min="12032" max="12032" width="19.85546875" style="1" customWidth="1"/>
    <col min="12033" max="12033" width="26" style="1" customWidth="1"/>
    <col min="12034" max="12034" width="17.140625" style="1" customWidth="1"/>
    <col min="12035" max="12035" width="14.28515625" style="1" customWidth="1"/>
    <col min="12036" max="12036" width="13.28515625" style="1" customWidth="1"/>
    <col min="12037" max="12037" width="15.7109375" style="1" customWidth="1"/>
    <col min="12038" max="12038" width="16.140625" style="1" customWidth="1"/>
    <col min="12039" max="12039" width="23.5703125" style="1" customWidth="1"/>
    <col min="12040" max="12091" width="9.140625" style="1"/>
    <col min="12092" max="12092" width="11.7109375" style="1" customWidth="1"/>
    <col min="12093" max="12287" width="9.140625" style="1"/>
    <col min="12288" max="12288" width="19.85546875" style="1" customWidth="1"/>
    <col min="12289" max="12289" width="26" style="1" customWidth="1"/>
    <col min="12290" max="12290" width="17.140625" style="1" customWidth="1"/>
    <col min="12291" max="12291" width="14.28515625" style="1" customWidth="1"/>
    <col min="12292" max="12292" width="13.28515625" style="1" customWidth="1"/>
    <col min="12293" max="12293" width="15.7109375" style="1" customWidth="1"/>
    <col min="12294" max="12294" width="16.140625" style="1" customWidth="1"/>
    <col min="12295" max="12295" width="23.5703125" style="1" customWidth="1"/>
    <col min="12296" max="12347" width="9.140625" style="1"/>
    <col min="12348" max="12348" width="11.7109375" style="1" customWidth="1"/>
    <col min="12349" max="12543" width="9.140625" style="1"/>
    <col min="12544" max="12544" width="19.85546875" style="1" customWidth="1"/>
    <col min="12545" max="12545" width="26" style="1" customWidth="1"/>
    <col min="12546" max="12546" width="17.140625" style="1" customWidth="1"/>
    <col min="12547" max="12547" width="14.28515625" style="1" customWidth="1"/>
    <col min="12548" max="12548" width="13.28515625" style="1" customWidth="1"/>
    <col min="12549" max="12549" width="15.7109375" style="1" customWidth="1"/>
    <col min="12550" max="12550" width="16.140625" style="1" customWidth="1"/>
    <col min="12551" max="12551" width="23.5703125" style="1" customWidth="1"/>
    <col min="12552" max="12603" width="9.140625" style="1"/>
    <col min="12604" max="12604" width="11.7109375" style="1" customWidth="1"/>
    <col min="12605" max="12799" width="9.140625" style="1"/>
    <col min="12800" max="12800" width="19.85546875" style="1" customWidth="1"/>
    <col min="12801" max="12801" width="26" style="1" customWidth="1"/>
    <col min="12802" max="12802" width="17.140625" style="1" customWidth="1"/>
    <col min="12803" max="12803" width="14.28515625" style="1" customWidth="1"/>
    <col min="12804" max="12804" width="13.28515625" style="1" customWidth="1"/>
    <col min="12805" max="12805" width="15.7109375" style="1" customWidth="1"/>
    <col min="12806" max="12806" width="16.140625" style="1" customWidth="1"/>
    <col min="12807" max="12807" width="23.5703125" style="1" customWidth="1"/>
    <col min="12808" max="12859" width="9.140625" style="1"/>
    <col min="12860" max="12860" width="11.7109375" style="1" customWidth="1"/>
    <col min="12861" max="13055" width="9.140625" style="1"/>
    <col min="13056" max="13056" width="19.85546875" style="1" customWidth="1"/>
    <col min="13057" max="13057" width="26" style="1" customWidth="1"/>
    <col min="13058" max="13058" width="17.140625" style="1" customWidth="1"/>
    <col min="13059" max="13059" width="14.28515625" style="1" customWidth="1"/>
    <col min="13060" max="13060" width="13.28515625" style="1" customWidth="1"/>
    <col min="13061" max="13061" width="15.7109375" style="1" customWidth="1"/>
    <col min="13062" max="13062" width="16.140625" style="1" customWidth="1"/>
    <col min="13063" max="13063" width="23.5703125" style="1" customWidth="1"/>
    <col min="13064" max="13115" width="9.140625" style="1"/>
    <col min="13116" max="13116" width="11.7109375" style="1" customWidth="1"/>
    <col min="13117" max="13311" width="9.140625" style="1"/>
    <col min="13312" max="13312" width="19.85546875" style="1" customWidth="1"/>
    <col min="13313" max="13313" width="26" style="1" customWidth="1"/>
    <col min="13314" max="13314" width="17.140625" style="1" customWidth="1"/>
    <col min="13315" max="13315" width="14.28515625" style="1" customWidth="1"/>
    <col min="13316" max="13316" width="13.28515625" style="1" customWidth="1"/>
    <col min="13317" max="13317" width="15.7109375" style="1" customWidth="1"/>
    <col min="13318" max="13318" width="16.140625" style="1" customWidth="1"/>
    <col min="13319" max="13319" width="23.5703125" style="1" customWidth="1"/>
    <col min="13320" max="13371" width="9.140625" style="1"/>
    <col min="13372" max="13372" width="11.7109375" style="1" customWidth="1"/>
    <col min="13373" max="13567" width="9.140625" style="1"/>
    <col min="13568" max="13568" width="19.85546875" style="1" customWidth="1"/>
    <col min="13569" max="13569" width="26" style="1" customWidth="1"/>
    <col min="13570" max="13570" width="17.140625" style="1" customWidth="1"/>
    <col min="13571" max="13571" width="14.28515625" style="1" customWidth="1"/>
    <col min="13572" max="13572" width="13.28515625" style="1" customWidth="1"/>
    <col min="13573" max="13573" width="15.7109375" style="1" customWidth="1"/>
    <col min="13574" max="13574" width="16.140625" style="1" customWidth="1"/>
    <col min="13575" max="13575" width="23.5703125" style="1" customWidth="1"/>
    <col min="13576" max="13627" width="9.140625" style="1"/>
    <col min="13628" max="13628" width="11.7109375" style="1" customWidth="1"/>
    <col min="13629" max="13823" width="9.140625" style="1"/>
    <col min="13824" max="13824" width="19.85546875" style="1" customWidth="1"/>
    <col min="13825" max="13825" width="26" style="1" customWidth="1"/>
    <col min="13826" max="13826" width="17.140625" style="1" customWidth="1"/>
    <col min="13827" max="13827" width="14.28515625" style="1" customWidth="1"/>
    <col min="13828" max="13828" width="13.28515625" style="1" customWidth="1"/>
    <col min="13829" max="13829" width="15.7109375" style="1" customWidth="1"/>
    <col min="13830" max="13830" width="16.140625" style="1" customWidth="1"/>
    <col min="13831" max="13831" width="23.5703125" style="1" customWidth="1"/>
    <col min="13832" max="13883" width="9.140625" style="1"/>
    <col min="13884" max="13884" width="11.7109375" style="1" customWidth="1"/>
    <col min="13885" max="14079" width="9.140625" style="1"/>
    <col min="14080" max="14080" width="19.85546875" style="1" customWidth="1"/>
    <col min="14081" max="14081" width="26" style="1" customWidth="1"/>
    <col min="14082" max="14082" width="17.140625" style="1" customWidth="1"/>
    <col min="14083" max="14083" width="14.28515625" style="1" customWidth="1"/>
    <col min="14084" max="14084" width="13.28515625" style="1" customWidth="1"/>
    <col min="14085" max="14085" width="15.7109375" style="1" customWidth="1"/>
    <col min="14086" max="14086" width="16.140625" style="1" customWidth="1"/>
    <col min="14087" max="14087" width="23.5703125" style="1" customWidth="1"/>
    <col min="14088" max="14139" width="9.140625" style="1"/>
    <col min="14140" max="14140" width="11.7109375" style="1" customWidth="1"/>
    <col min="14141" max="14335" width="9.140625" style="1"/>
    <col min="14336" max="14336" width="19.85546875" style="1" customWidth="1"/>
    <col min="14337" max="14337" width="26" style="1" customWidth="1"/>
    <col min="14338" max="14338" width="17.140625" style="1" customWidth="1"/>
    <col min="14339" max="14339" width="14.28515625" style="1" customWidth="1"/>
    <col min="14340" max="14340" width="13.28515625" style="1" customWidth="1"/>
    <col min="14341" max="14341" width="15.7109375" style="1" customWidth="1"/>
    <col min="14342" max="14342" width="16.140625" style="1" customWidth="1"/>
    <col min="14343" max="14343" width="23.5703125" style="1" customWidth="1"/>
    <col min="14344" max="14395" width="9.140625" style="1"/>
    <col min="14396" max="14396" width="11.7109375" style="1" customWidth="1"/>
    <col min="14397" max="14591" width="9.140625" style="1"/>
    <col min="14592" max="14592" width="19.85546875" style="1" customWidth="1"/>
    <col min="14593" max="14593" width="26" style="1" customWidth="1"/>
    <col min="14594" max="14594" width="17.140625" style="1" customWidth="1"/>
    <col min="14595" max="14595" width="14.28515625" style="1" customWidth="1"/>
    <col min="14596" max="14596" width="13.28515625" style="1" customWidth="1"/>
    <col min="14597" max="14597" width="15.7109375" style="1" customWidth="1"/>
    <col min="14598" max="14598" width="16.140625" style="1" customWidth="1"/>
    <col min="14599" max="14599" width="23.5703125" style="1" customWidth="1"/>
    <col min="14600" max="14651" width="9.140625" style="1"/>
    <col min="14652" max="14652" width="11.7109375" style="1" customWidth="1"/>
    <col min="14653" max="14847" width="9.140625" style="1"/>
    <col min="14848" max="14848" width="19.85546875" style="1" customWidth="1"/>
    <col min="14849" max="14849" width="26" style="1" customWidth="1"/>
    <col min="14850" max="14850" width="17.140625" style="1" customWidth="1"/>
    <col min="14851" max="14851" width="14.28515625" style="1" customWidth="1"/>
    <col min="14852" max="14852" width="13.28515625" style="1" customWidth="1"/>
    <col min="14853" max="14853" width="15.7109375" style="1" customWidth="1"/>
    <col min="14854" max="14854" width="16.140625" style="1" customWidth="1"/>
    <col min="14855" max="14855" width="23.5703125" style="1" customWidth="1"/>
    <col min="14856" max="14907" width="9.140625" style="1"/>
    <col min="14908" max="14908" width="11.7109375" style="1" customWidth="1"/>
    <col min="14909" max="15103" width="9.140625" style="1"/>
    <col min="15104" max="15104" width="19.85546875" style="1" customWidth="1"/>
    <col min="15105" max="15105" width="26" style="1" customWidth="1"/>
    <col min="15106" max="15106" width="17.140625" style="1" customWidth="1"/>
    <col min="15107" max="15107" width="14.28515625" style="1" customWidth="1"/>
    <col min="15108" max="15108" width="13.28515625" style="1" customWidth="1"/>
    <col min="15109" max="15109" width="15.7109375" style="1" customWidth="1"/>
    <col min="15110" max="15110" width="16.140625" style="1" customWidth="1"/>
    <col min="15111" max="15111" width="23.5703125" style="1" customWidth="1"/>
    <col min="15112" max="15163" width="9.140625" style="1"/>
    <col min="15164" max="15164" width="11.7109375" style="1" customWidth="1"/>
    <col min="15165" max="15359" width="9.140625" style="1"/>
    <col min="15360" max="15360" width="19.85546875" style="1" customWidth="1"/>
    <col min="15361" max="15361" width="26" style="1" customWidth="1"/>
    <col min="15362" max="15362" width="17.140625" style="1" customWidth="1"/>
    <col min="15363" max="15363" width="14.28515625" style="1" customWidth="1"/>
    <col min="15364" max="15364" width="13.28515625" style="1" customWidth="1"/>
    <col min="15365" max="15365" width="15.7109375" style="1" customWidth="1"/>
    <col min="15366" max="15366" width="16.140625" style="1" customWidth="1"/>
    <col min="15367" max="15367" width="23.5703125" style="1" customWidth="1"/>
    <col min="15368" max="15419" width="9.140625" style="1"/>
    <col min="15420" max="15420" width="11.7109375" style="1" customWidth="1"/>
    <col min="15421" max="15615" width="9.140625" style="1"/>
    <col min="15616" max="15616" width="19.85546875" style="1" customWidth="1"/>
    <col min="15617" max="15617" width="26" style="1" customWidth="1"/>
    <col min="15618" max="15618" width="17.140625" style="1" customWidth="1"/>
    <col min="15619" max="15619" width="14.28515625" style="1" customWidth="1"/>
    <col min="15620" max="15620" width="13.28515625" style="1" customWidth="1"/>
    <col min="15621" max="15621" width="15.7109375" style="1" customWidth="1"/>
    <col min="15622" max="15622" width="16.140625" style="1" customWidth="1"/>
    <col min="15623" max="15623" width="23.5703125" style="1" customWidth="1"/>
    <col min="15624" max="15675" width="9.140625" style="1"/>
    <col min="15676" max="15676" width="11.7109375" style="1" customWidth="1"/>
    <col min="15677" max="15871" width="9.140625" style="1"/>
    <col min="15872" max="15872" width="19.85546875" style="1" customWidth="1"/>
    <col min="15873" max="15873" width="26" style="1" customWidth="1"/>
    <col min="15874" max="15874" width="17.140625" style="1" customWidth="1"/>
    <col min="15875" max="15875" width="14.28515625" style="1" customWidth="1"/>
    <col min="15876" max="15876" width="13.28515625" style="1" customWidth="1"/>
    <col min="15877" max="15877" width="15.7109375" style="1" customWidth="1"/>
    <col min="15878" max="15878" width="16.140625" style="1" customWidth="1"/>
    <col min="15879" max="15879" width="23.5703125" style="1" customWidth="1"/>
    <col min="15880" max="15931" width="9.140625" style="1"/>
    <col min="15932" max="15932" width="11.7109375" style="1" customWidth="1"/>
    <col min="15933" max="16127" width="9.140625" style="1"/>
    <col min="16128" max="16128" width="19.85546875" style="1" customWidth="1"/>
    <col min="16129" max="16129" width="26" style="1" customWidth="1"/>
    <col min="16130" max="16130" width="17.140625" style="1" customWidth="1"/>
    <col min="16131" max="16131" width="14.28515625" style="1" customWidth="1"/>
    <col min="16132" max="16132" width="13.28515625" style="1" customWidth="1"/>
    <col min="16133" max="16133" width="15.7109375" style="1" customWidth="1"/>
    <col min="16134" max="16134" width="16.140625" style="1" customWidth="1"/>
    <col min="16135" max="16135" width="23.5703125" style="1" customWidth="1"/>
    <col min="16136" max="16187" width="9.140625" style="1"/>
    <col min="16188" max="16188" width="11.7109375" style="1" customWidth="1"/>
    <col min="16189" max="16384" width="9.140625" style="1"/>
  </cols>
  <sheetData>
    <row r="1" spans="1:8" ht="21.75" customHeight="1">
      <c r="G1" s="243"/>
      <c r="H1" s="218" t="s">
        <v>459</v>
      </c>
    </row>
    <row r="2" spans="1:8" ht="19.5" customHeight="1">
      <c r="G2" s="532" t="s">
        <v>260</v>
      </c>
      <c r="H2" s="532"/>
    </row>
    <row r="3" spans="1:8" ht="18" customHeight="1">
      <c r="G3" s="533" t="s">
        <v>261</v>
      </c>
      <c r="H3" s="533"/>
    </row>
    <row r="5" spans="1:8" ht="13.5" customHeight="1">
      <c r="A5" s="534" t="s">
        <v>338</v>
      </c>
      <c r="B5" s="534"/>
      <c r="C5" s="534"/>
      <c r="D5" s="534"/>
      <c r="E5" s="534"/>
      <c r="F5" s="534"/>
      <c r="G5" s="534"/>
      <c r="H5" s="534"/>
    </row>
    <row r="6" spans="1:8" ht="29.25" customHeight="1">
      <c r="A6" s="535"/>
      <c r="B6" s="535"/>
      <c r="C6" s="535"/>
      <c r="D6" s="535"/>
      <c r="E6" s="535"/>
      <c r="F6" s="535"/>
      <c r="G6" s="535"/>
      <c r="H6" s="535"/>
    </row>
    <row r="7" spans="1:8" ht="68.25" customHeight="1">
      <c r="A7" s="536" t="s">
        <v>339</v>
      </c>
      <c r="B7" s="537" t="s">
        <v>340</v>
      </c>
      <c r="C7" s="537"/>
      <c r="D7" s="536" t="s">
        <v>341</v>
      </c>
      <c r="E7" s="536" t="s">
        <v>342</v>
      </c>
      <c r="F7" s="540" t="s">
        <v>343</v>
      </c>
      <c r="G7" s="538" t="s">
        <v>109</v>
      </c>
      <c r="H7" s="539"/>
    </row>
    <row r="8" spans="1:8" ht="38.25" customHeight="1">
      <c r="A8" s="536"/>
      <c r="B8" s="537"/>
      <c r="C8" s="537"/>
      <c r="D8" s="536"/>
      <c r="E8" s="536"/>
      <c r="F8" s="541"/>
      <c r="G8" s="244" t="s">
        <v>344</v>
      </c>
      <c r="H8" s="244" t="s">
        <v>345</v>
      </c>
    </row>
    <row r="9" spans="1:8" ht="32.25" customHeight="1">
      <c r="A9" s="542" t="s">
        <v>50</v>
      </c>
      <c r="B9" s="542"/>
      <c r="C9" s="542"/>
      <c r="D9" s="542"/>
      <c r="E9" s="542"/>
      <c r="F9" s="542"/>
      <c r="G9" s="542"/>
      <c r="H9" s="245">
        <f>+H10+H14+H21</f>
        <v>-91484.4</v>
      </c>
    </row>
    <row r="10" spans="1:8" ht="42" customHeight="1">
      <c r="A10" s="246" t="s">
        <v>346</v>
      </c>
      <c r="B10" s="246" t="s">
        <v>347</v>
      </c>
      <c r="C10" s="246" t="s">
        <v>348</v>
      </c>
      <c r="D10" s="543" t="s">
        <v>349</v>
      </c>
      <c r="E10" s="544"/>
      <c r="F10" s="544"/>
      <c r="G10" s="545"/>
      <c r="H10" s="245">
        <f>+H11</f>
        <v>-56428</v>
      </c>
    </row>
    <row r="11" spans="1:8" ht="49.5" customHeight="1">
      <c r="A11" s="281" t="s">
        <v>435</v>
      </c>
      <c r="B11" s="551" t="s">
        <v>363</v>
      </c>
      <c r="C11" s="551"/>
      <c r="D11" s="551"/>
      <c r="E11" s="551"/>
      <c r="F11" s="551"/>
      <c r="G11" s="551"/>
      <c r="H11" s="249">
        <f>+H12</f>
        <v>-56428</v>
      </c>
    </row>
    <row r="12" spans="1:8" ht="36" customHeight="1">
      <c r="A12" s="247"/>
      <c r="B12" s="546" t="s">
        <v>350</v>
      </c>
      <c r="C12" s="547"/>
      <c r="D12" s="547"/>
      <c r="E12" s="547"/>
      <c r="F12" s="547"/>
      <c r="G12" s="548"/>
      <c r="H12" s="249">
        <f>+H13</f>
        <v>-56428</v>
      </c>
    </row>
    <row r="13" spans="1:8" ht="49.5" customHeight="1">
      <c r="A13" s="282" t="s">
        <v>451</v>
      </c>
      <c r="B13" s="549" t="s">
        <v>436</v>
      </c>
      <c r="C13" s="550"/>
      <c r="D13" s="284" t="s">
        <v>352</v>
      </c>
      <c r="E13" s="283" t="s">
        <v>353</v>
      </c>
      <c r="F13" s="285"/>
      <c r="G13" s="249"/>
      <c r="H13" s="249">
        <v>-56428</v>
      </c>
    </row>
    <row r="14" spans="1:8" ht="42" customHeight="1">
      <c r="A14" s="246" t="s">
        <v>346</v>
      </c>
      <c r="B14" s="246" t="s">
        <v>437</v>
      </c>
      <c r="C14" s="246" t="s">
        <v>348</v>
      </c>
      <c r="D14" s="543" t="s">
        <v>438</v>
      </c>
      <c r="E14" s="544"/>
      <c r="F14" s="544"/>
      <c r="G14" s="545"/>
      <c r="H14" s="245">
        <f>+H15</f>
        <v>-5929.5</v>
      </c>
    </row>
    <row r="15" spans="1:8" ht="36" customHeight="1">
      <c r="A15" s="281" t="s">
        <v>440</v>
      </c>
      <c r="B15" s="554" t="s">
        <v>439</v>
      </c>
      <c r="C15" s="554"/>
      <c r="D15" s="554"/>
      <c r="E15" s="554"/>
      <c r="F15" s="554"/>
      <c r="G15" s="554"/>
      <c r="H15" s="249">
        <f>+H16+H19</f>
        <v>-5929.5</v>
      </c>
    </row>
    <row r="16" spans="1:8" ht="29.25" customHeight="1">
      <c r="A16" s="281"/>
      <c r="B16" s="555" t="s">
        <v>444</v>
      </c>
      <c r="C16" s="556"/>
      <c r="D16" s="556"/>
      <c r="E16" s="556"/>
      <c r="F16" s="556"/>
      <c r="G16" s="557"/>
      <c r="H16" s="249">
        <f>+H17+H18</f>
        <v>-4446</v>
      </c>
    </row>
    <row r="17" spans="1:256" ht="36" customHeight="1">
      <c r="A17" s="255" t="s">
        <v>453</v>
      </c>
      <c r="B17" s="552" t="s">
        <v>441</v>
      </c>
      <c r="C17" s="558"/>
      <c r="D17" s="295" t="s">
        <v>442</v>
      </c>
      <c r="E17" s="290" t="s">
        <v>452</v>
      </c>
      <c r="F17" s="285"/>
      <c r="G17" s="286"/>
      <c r="H17" s="249">
        <v>-2642</v>
      </c>
    </row>
    <row r="18" spans="1:256" ht="36" customHeight="1">
      <c r="A18" s="255" t="s">
        <v>454</v>
      </c>
      <c r="B18" s="552" t="s">
        <v>441</v>
      </c>
      <c r="C18" s="558"/>
      <c r="D18" s="295" t="s">
        <v>442</v>
      </c>
      <c r="E18" s="290" t="s">
        <v>443</v>
      </c>
      <c r="F18" s="285"/>
      <c r="G18" s="287"/>
      <c r="H18" s="249">
        <v>-1804</v>
      </c>
    </row>
    <row r="19" spans="1:256" s="274" customFormat="1" ht="32.25" customHeight="1">
      <c r="A19" s="250"/>
      <c r="B19" s="546" t="s">
        <v>350</v>
      </c>
      <c r="C19" s="547"/>
      <c r="D19" s="547"/>
      <c r="E19" s="547"/>
      <c r="F19" s="547"/>
      <c r="G19" s="548"/>
      <c r="H19" s="254">
        <f>+H20</f>
        <v>-1483.5</v>
      </c>
      <c r="J19" s="252"/>
      <c r="K19" s="252"/>
      <c r="L19" s="252"/>
      <c r="M19" s="252"/>
      <c r="N19" s="252"/>
      <c r="O19" s="252"/>
      <c r="P19" s="252"/>
      <c r="Q19" s="252"/>
      <c r="R19" s="252"/>
      <c r="S19" s="252"/>
      <c r="T19" s="252"/>
      <c r="U19" s="252"/>
      <c r="V19" s="252"/>
      <c r="W19" s="252"/>
      <c r="X19" s="252"/>
      <c r="Y19" s="252"/>
      <c r="Z19" s="252"/>
      <c r="AA19" s="252"/>
      <c r="AB19" s="252"/>
      <c r="AC19" s="252"/>
      <c r="AD19" s="252"/>
      <c r="AE19" s="252"/>
      <c r="AF19" s="252"/>
      <c r="AG19" s="252"/>
      <c r="AH19" s="252"/>
      <c r="AI19" s="252"/>
      <c r="AJ19" s="252"/>
      <c r="AK19" s="252"/>
      <c r="AL19" s="252"/>
      <c r="AM19" s="252"/>
      <c r="AN19" s="252"/>
      <c r="AO19" s="252"/>
      <c r="AP19" s="252"/>
      <c r="AQ19" s="252"/>
      <c r="AR19" s="252"/>
      <c r="AS19" s="252"/>
      <c r="AT19" s="252"/>
      <c r="AU19" s="252"/>
      <c r="AV19" s="252"/>
      <c r="AW19" s="252"/>
      <c r="AX19" s="252"/>
      <c r="AY19" s="252"/>
      <c r="AZ19" s="252"/>
      <c r="BA19" s="252"/>
      <c r="BB19" s="252"/>
      <c r="BC19" s="252"/>
      <c r="BD19" s="252"/>
      <c r="BE19" s="252"/>
      <c r="BF19" s="252"/>
      <c r="BG19" s="252"/>
      <c r="BH19" s="252"/>
      <c r="BI19" s="252"/>
      <c r="BJ19" s="252"/>
      <c r="BK19" s="252"/>
      <c r="BL19" s="252"/>
      <c r="BM19" s="252"/>
      <c r="BN19" s="252"/>
      <c r="BO19" s="252"/>
      <c r="BP19" s="252"/>
      <c r="BQ19" s="252"/>
      <c r="BR19" s="252"/>
      <c r="BS19" s="252"/>
      <c r="BT19" s="252"/>
      <c r="BU19" s="252"/>
      <c r="BV19" s="252"/>
      <c r="BW19" s="252"/>
      <c r="BX19" s="252"/>
      <c r="BY19" s="252"/>
      <c r="BZ19" s="252"/>
      <c r="CA19" s="252"/>
      <c r="CB19" s="252"/>
      <c r="CC19" s="252"/>
      <c r="CD19" s="252"/>
      <c r="CE19" s="252"/>
      <c r="CF19" s="252"/>
      <c r="CG19" s="252"/>
      <c r="CH19" s="252"/>
      <c r="CI19" s="252"/>
      <c r="CJ19" s="252"/>
      <c r="CK19" s="252"/>
      <c r="CL19" s="252"/>
      <c r="CM19" s="252"/>
      <c r="CN19" s="252"/>
      <c r="CO19" s="252"/>
      <c r="CP19" s="252"/>
      <c r="CQ19" s="252"/>
      <c r="CR19" s="252"/>
      <c r="CS19" s="252"/>
      <c r="CT19" s="252"/>
      <c r="CU19" s="252"/>
      <c r="CV19" s="252"/>
      <c r="CW19" s="252"/>
      <c r="CX19" s="252"/>
      <c r="CY19" s="252"/>
      <c r="CZ19" s="252"/>
      <c r="DA19" s="252"/>
      <c r="DB19" s="252"/>
      <c r="DC19" s="252"/>
      <c r="DD19" s="252"/>
      <c r="DE19" s="252"/>
      <c r="DF19" s="252"/>
      <c r="DG19" s="252"/>
      <c r="DH19" s="252"/>
      <c r="DI19" s="252"/>
      <c r="DJ19" s="252"/>
      <c r="DK19" s="252"/>
      <c r="DL19" s="252"/>
      <c r="DM19" s="252"/>
      <c r="DN19" s="252"/>
      <c r="DO19" s="252"/>
      <c r="DP19" s="252"/>
      <c r="DQ19" s="252"/>
      <c r="DR19" s="252"/>
      <c r="DS19" s="252"/>
      <c r="DT19" s="252"/>
      <c r="DU19" s="252"/>
      <c r="DV19" s="252"/>
      <c r="DW19" s="252"/>
      <c r="DX19" s="252"/>
      <c r="DY19" s="252"/>
      <c r="DZ19" s="252"/>
      <c r="EA19" s="252"/>
      <c r="EB19" s="252"/>
      <c r="EC19" s="252"/>
      <c r="ED19" s="252"/>
      <c r="EE19" s="252"/>
      <c r="EF19" s="252"/>
      <c r="EG19" s="252"/>
      <c r="EH19" s="252"/>
      <c r="EI19" s="252"/>
      <c r="EJ19" s="252"/>
      <c r="EK19" s="252"/>
      <c r="EL19" s="252"/>
      <c r="EM19" s="252"/>
      <c r="EN19" s="252"/>
      <c r="EO19" s="252"/>
      <c r="EP19" s="252"/>
      <c r="EQ19" s="252"/>
      <c r="ER19" s="252"/>
      <c r="ES19" s="252"/>
      <c r="ET19" s="252"/>
      <c r="EU19" s="252"/>
      <c r="EV19" s="252"/>
      <c r="EW19" s="252"/>
      <c r="EX19" s="252"/>
      <c r="EY19" s="252"/>
      <c r="EZ19" s="252"/>
      <c r="FA19" s="252"/>
      <c r="FB19" s="252"/>
      <c r="FC19" s="252"/>
      <c r="FD19" s="252"/>
      <c r="FE19" s="252"/>
      <c r="FF19" s="252"/>
      <c r="FG19" s="252"/>
      <c r="FH19" s="252"/>
      <c r="FI19" s="252"/>
      <c r="FJ19" s="252"/>
      <c r="FK19" s="252"/>
      <c r="FL19" s="252"/>
      <c r="FM19" s="252"/>
      <c r="FN19" s="252"/>
      <c r="FO19" s="252"/>
      <c r="FP19" s="252"/>
      <c r="FQ19" s="252"/>
      <c r="FR19" s="252"/>
      <c r="FS19" s="252"/>
      <c r="FT19" s="252"/>
      <c r="FU19" s="252"/>
      <c r="FV19" s="252"/>
      <c r="FW19" s="252"/>
      <c r="FX19" s="252"/>
      <c r="FY19" s="252"/>
      <c r="FZ19" s="252"/>
      <c r="GA19" s="252"/>
      <c r="GB19" s="252"/>
      <c r="GC19" s="252"/>
      <c r="GD19" s="252"/>
      <c r="GE19" s="252"/>
      <c r="GF19" s="252"/>
      <c r="GG19" s="252"/>
      <c r="GH19" s="252"/>
      <c r="GI19" s="252"/>
      <c r="GJ19" s="252"/>
      <c r="GK19" s="252"/>
      <c r="GL19" s="252"/>
      <c r="GM19" s="252"/>
      <c r="GN19" s="252"/>
      <c r="GO19" s="252"/>
      <c r="GP19" s="252"/>
      <c r="GQ19" s="252"/>
      <c r="GR19" s="252"/>
      <c r="GS19" s="252"/>
      <c r="GT19" s="252"/>
      <c r="GU19" s="252"/>
      <c r="GV19" s="252"/>
      <c r="GW19" s="252"/>
      <c r="GX19" s="252"/>
      <c r="GY19" s="252"/>
      <c r="GZ19" s="252"/>
      <c r="HA19" s="252"/>
      <c r="HB19" s="252"/>
      <c r="HC19" s="252"/>
      <c r="HD19" s="252"/>
      <c r="HE19" s="252"/>
      <c r="HF19" s="252"/>
      <c r="HG19" s="252"/>
      <c r="HH19" s="252"/>
      <c r="HI19" s="252"/>
      <c r="HJ19" s="252"/>
      <c r="HK19" s="252"/>
      <c r="HL19" s="252"/>
      <c r="HM19" s="252"/>
      <c r="HN19" s="252"/>
      <c r="HO19" s="252"/>
      <c r="HP19" s="252"/>
      <c r="HQ19" s="252"/>
      <c r="HR19" s="252"/>
      <c r="HS19" s="252"/>
      <c r="HT19" s="252"/>
      <c r="HU19" s="252"/>
      <c r="HV19" s="252"/>
      <c r="HW19" s="252"/>
      <c r="HX19" s="252"/>
      <c r="HY19" s="252"/>
      <c r="HZ19" s="252"/>
      <c r="IA19" s="252"/>
      <c r="IB19" s="252"/>
      <c r="IC19" s="252"/>
      <c r="ID19" s="252"/>
      <c r="IE19" s="252"/>
      <c r="IF19" s="252"/>
      <c r="IG19" s="252"/>
      <c r="IH19" s="252"/>
      <c r="II19" s="252"/>
      <c r="IJ19" s="252"/>
      <c r="IK19" s="252"/>
      <c r="IL19" s="252"/>
      <c r="IM19" s="252"/>
      <c r="IN19" s="252"/>
      <c r="IO19" s="252"/>
      <c r="IP19" s="252"/>
      <c r="IQ19" s="252"/>
      <c r="IR19" s="252"/>
      <c r="IS19" s="252"/>
      <c r="IT19" s="252"/>
      <c r="IU19" s="252"/>
      <c r="IV19" s="252"/>
    </row>
    <row r="20" spans="1:256" s="274" customFormat="1" ht="25.5" customHeight="1">
      <c r="A20" s="255" t="s">
        <v>445</v>
      </c>
      <c r="B20" s="552" t="s">
        <v>446</v>
      </c>
      <c r="C20" s="558"/>
      <c r="D20" s="278" t="s">
        <v>442</v>
      </c>
      <c r="E20" s="278" t="s">
        <v>353</v>
      </c>
      <c r="F20" s="248">
        <v>1483500</v>
      </c>
      <c r="G20" s="256">
        <v>-1</v>
      </c>
      <c r="H20" s="254">
        <v>-1483.5</v>
      </c>
      <c r="J20" s="252"/>
      <c r="K20" s="252"/>
      <c r="L20" s="252"/>
      <c r="M20" s="252"/>
      <c r="N20" s="252"/>
      <c r="O20" s="252"/>
      <c r="P20" s="252"/>
      <c r="Q20" s="252"/>
      <c r="R20" s="252"/>
      <c r="S20" s="252"/>
      <c r="T20" s="252"/>
      <c r="U20" s="252"/>
      <c r="V20" s="252"/>
      <c r="W20" s="252"/>
      <c r="X20" s="252"/>
      <c r="Y20" s="252"/>
      <c r="Z20" s="252"/>
      <c r="AA20" s="252"/>
      <c r="AB20" s="252"/>
      <c r="AC20" s="252"/>
      <c r="AD20" s="252"/>
      <c r="AE20" s="252"/>
      <c r="AF20" s="252"/>
      <c r="AG20" s="252"/>
      <c r="AH20" s="252"/>
      <c r="AI20" s="252"/>
      <c r="AJ20" s="252"/>
      <c r="AK20" s="252"/>
      <c r="AL20" s="252"/>
      <c r="AM20" s="252"/>
      <c r="AN20" s="252"/>
      <c r="AO20" s="252"/>
      <c r="AP20" s="252"/>
      <c r="AQ20" s="252"/>
      <c r="AR20" s="252"/>
      <c r="AS20" s="252"/>
      <c r="AT20" s="252"/>
      <c r="AU20" s="252"/>
      <c r="AV20" s="252"/>
      <c r="AW20" s="252"/>
      <c r="AX20" s="252"/>
      <c r="AY20" s="252"/>
      <c r="AZ20" s="252"/>
      <c r="BA20" s="252"/>
      <c r="BB20" s="252"/>
      <c r="BC20" s="252"/>
      <c r="BD20" s="252"/>
      <c r="BE20" s="252"/>
      <c r="BF20" s="252"/>
      <c r="BG20" s="252"/>
      <c r="BH20" s="252"/>
      <c r="BI20" s="252"/>
      <c r="BJ20" s="252"/>
      <c r="BK20" s="252"/>
      <c r="BL20" s="252"/>
      <c r="BM20" s="252"/>
      <c r="BN20" s="252"/>
      <c r="BO20" s="252"/>
      <c r="BP20" s="252"/>
      <c r="BQ20" s="252"/>
      <c r="BR20" s="252"/>
      <c r="BS20" s="252"/>
      <c r="BT20" s="252"/>
      <c r="BU20" s="252"/>
      <c r="BV20" s="252"/>
      <c r="BW20" s="252"/>
      <c r="BX20" s="252"/>
      <c r="BY20" s="252"/>
      <c r="BZ20" s="252"/>
      <c r="CA20" s="252"/>
      <c r="CB20" s="252"/>
      <c r="CC20" s="252"/>
      <c r="CD20" s="252"/>
      <c r="CE20" s="252"/>
      <c r="CF20" s="252"/>
      <c r="CG20" s="252"/>
      <c r="CH20" s="252"/>
      <c r="CI20" s="252"/>
      <c r="CJ20" s="252"/>
      <c r="CK20" s="252"/>
      <c r="CL20" s="252"/>
      <c r="CM20" s="252"/>
      <c r="CN20" s="252"/>
      <c r="CO20" s="252"/>
      <c r="CP20" s="252"/>
      <c r="CQ20" s="252"/>
      <c r="CR20" s="252"/>
      <c r="CS20" s="252"/>
      <c r="CT20" s="252"/>
      <c r="CU20" s="252"/>
      <c r="CV20" s="252"/>
      <c r="CW20" s="252"/>
      <c r="CX20" s="252"/>
      <c r="CY20" s="252"/>
      <c r="CZ20" s="252"/>
      <c r="DA20" s="252"/>
      <c r="DB20" s="252"/>
      <c r="DC20" s="252"/>
      <c r="DD20" s="252"/>
      <c r="DE20" s="252"/>
      <c r="DF20" s="252"/>
      <c r="DG20" s="252"/>
      <c r="DH20" s="252"/>
      <c r="DI20" s="252"/>
      <c r="DJ20" s="252"/>
      <c r="DK20" s="252"/>
      <c r="DL20" s="252"/>
      <c r="DM20" s="252"/>
      <c r="DN20" s="252"/>
      <c r="DO20" s="252"/>
      <c r="DP20" s="252"/>
      <c r="DQ20" s="252"/>
      <c r="DR20" s="252"/>
      <c r="DS20" s="252"/>
      <c r="DT20" s="252"/>
      <c r="DU20" s="252"/>
      <c r="DV20" s="252"/>
      <c r="DW20" s="252"/>
      <c r="DX20" s="252"/>
      <c r="DY20" s="252"/>
      <c r="DZ20" s="252"/>
      <c r="EA20" s="252"/>
      <c r="EB20" s="252"/>
      <c r="EC20" s="252"/>
      <c r="ED20" s="252"/>
      <c r="EE20" s="252"/>
      <c r="EF20" s="252"/>
      <c r="EG20" s="252"/>
      <c r="EH20" s="252"/>
      <c r="EI20" s="252"/>
      <c r="EJ20" s="252"/>
      <c r="EK20" s="252"/>
      <c r="EL20" s="252"/>
      <c r="EM20" s="252"/>
      <c r="EN20" s="252"/>
      <c r="EO20" s="252"/>
      <c r="EP20" s="252"/>
      <c r="EQ20" s="252"/>
      <c r="ER20" s="252"/>
      <c r="ES20" s="252"/>
      <c r="ET20" s="252"/>
      <c r="EU20" s="252"/>
      <c r="EV20" s="252"/>
      <c r="EW20" s="252"/>
      <c r="EX20" s="252"/>
      <c r="EY20" s="252"/>
      <c r="EZ20" s="252"/>
      <c r="FA20" s="252"/>
      <c r="FB20" s="252"/>
      <c r="FC20" s="252"/>
      <c r="FD20" s="252"/>
      <c r="FE20" s="252"/>
      <c r="FF20" s="252"/>
      <c r="FG20" s="252"/>
      <c r="FH20" s="252"/>
      <c r="FI20" s="252"/>
      <c r="FJ20" s="252"/>
      <c r="FK20" s="252"/>
      <c r="FL20" s="252"/>
      <c r="FM20" s="252"/>
      <c r="FN20" s="252"/>
      <c r="FO20" s="252"/>
      <c r="FP20" s="252"/>
      <c r="FQ20" s="252"/>
      <c r="FR20" s="252"/>
      <c r="FS20" s="252"/>
      <c r="FT20" s="252"/>
      <c r="FU20" s="252"/>
      <c r="FV20" s="252"/>
      <c r="FW20" s="252"/>
      <c r="FX20" s="252"/>
      <c r="FY20" s="252"/>
      <c r="FZ20" s="252"/>
      <c r="GA20" s="252"/>
      <c r="GB20" s="252"/>
      <c r="GC20" s="252"/>
      <c r="GD20" s="252"/>
      <c r="GE20" s="252"/>
      <c r="GF20" s="252"/>
      <c r="GG20" s="252"/>
      <c r="GH20" s="252"/>
      <c r="GI20" s="252"/>
      <c r="GJ20" s="252"/>
      <c r="GK20" s="252"/>
      <c r="GL20" s="252"/>
      <c r="GM20" s="252"/>
      <c r="GN20" s="252"/>
      <c r="GO20" s="252"/>
      <c r="GP20" s="252"/>
      <c r="GQ20" s="252"/>
      <c r="GR20" s="252"/>
      <c r="GS20" s="252"/>
      <c r="GT20" s="252"/>
      <c r="GU20" s="252"/>
      <c r="GV20" s="252"/>
      <c r="GW20" s="252"/>
      <c r="GX20" s="252"/>
      <c r="GY20" s="252"/>
      <c r="GZ20" s="252"/>
      <c r="HA20" s="252"/>
      <c r="HB20" s="252"/>
      <c r="HC20" s="252"/>
      <c r="HD20" s="252"/>
      <c r="HE20" s="252"/>
      <c r="HF20" s="252"/>
      <c r="HG20" s="252"/>
      <c r="HH20" s="252"/>
      <c r="HI20" s="252"/>
      <c r="HJ20" s="252"/>
      <c r="HK20" s="252"/>
      <c r="HL20" s="252"/>
      <c r="HM20" s="252"/>
      <c r="HN20" s="252"/>
      <c r="HO20" s="252"/>
      <c r="HP20" s="252"/>
      <c r="HQ20" s="252"/>
      <c r="HR20" s="252"/>
      <c r="HS20" s="252"/>
      <c r="HT20" s="252"/>
      <c r="HU20" s="252"/>
      <c r="HV20" s="252"/>
      <c r="HW20" s="252"/>
      <c r="HX20" s="252"/>
      <c r="HY20" s="252"/>
      <c r="HZ20" s="252"/>
      <c r="IA20" s="252"/>
      <c r="IB20" s="252"/>
      <c r="IC20" s="252"/>
      <c r="ID20" s="252"/>
      <c r="IE20" s="252"/>
      <c r="IF20" s="252"/>
      <c r="IG20" s="252"/>
      <c r="IH20" s="252"/>
      <c r="II20" s="252"/>
      <c r="IJ20" s="252"/>
      <c r="IK20" s="252"/>
      <c r="IL20" s="252"/>
      <c r="IM20" s="252"/>
      <c r="IN20" s="252"/>
      <c r="IO20" s="252"/>
      <c r="IP20" s="252"/>
      <c r="IQ20" s="252"/>
      <c r="IR20" s="252"/>
      <c r="IS20" s="252"/>
      <c r="IT20" s="252"/>
      <c r="IU20" s="252"/>
      <c r="IV20" s="252"/>
    </row>
    <row r="21" spans="1:256" s="30" customFormat="1" ht="37.5" customHeight="1">
      <c r="A21" s="257" t="s">
        <v>354</v>
      </c>
      <c r="B21" s="257" t="s">
        <v>355</v>
      </c>
      <c r="C21" s="257" t="s">
        <v>348</v>
      </c>
      <c r="D21" s="559" t="s">
        <v>324</v>
      </c>
      <c r="E21" s="560"/>
      <c r="F21" s="560"/>
      <c r="G21" s="561"/>
      <c r="H21" s="251">
        <f>+H22+H25</f>
        <v>-29126.9</v>
      </c>
      <c r="J21" s="252"/>
      <c r="K21" s="252"/>
      <c r="L21" s="252"/>
      <c r="M21" s="252"/>
      <c r="N21" s="252"/>
      <c r="O21" s="252"/>
      <c r="P21" s="252"/>
      <c r="Q21" s="252"/>
      <c r="R21" s="252"/>
      <c r="S21" s="252"/>
      <c r="T21" s="252"/>
      <c r="U21" s="252"/>
      <c r="V21" s="252"/>
      <c r="W21" s="252"/>
      <c r="X21" s="252"/>
      <c r="Y21" s="252"/>
      <c r="Z21" s="252"/>
      <c r="AA21" s="252"/>
      <c r="AB21" s="252"/>
      <c r="AC21" s="252"/>
      <c r="AD21" s="252"/>
      <c r="AE21" s="252"/>
      <c r="AF21" s="252"/>
      <c r="AG21" s="252"/>
      <c r="AH21" s="252"/>
      <c r="AI21" s="252"/>
      <c r="AJ21" s="252"/>
      <c r="AK21" s="252"/>
      <c r="AL21" s="252"/>
      <c r="AM21" s="252"/>
      <c r="AN21" s="252"/>
      <c r="AO21" s="252"/>
      <c r="AP21" s="252"/>
      <c r="AQ21" s="252"/>
      <c r="AR21" s="252"/>
      <c r="AS21" s="252"/>
      <c r="AT21" s="252"/>
      <c r="AU21" s="252"/>
      <c r="AV21" s="252"/>
      <c r="AW21" s="252"/>
      <c r="AX21" s="252"/>
      <c r="AY21" s="252"/>
      <c r="AZ21" s="252"/>
      <c r="BA21" s="252"/>
      <c r="BB21" s="252"/>
      <c r="BC21" s="252"/>
      <c r="BD21" s="252"/>
      <c r="BE21" s="252"/>
      <c r="BF21" s="252"/>
      <c r="BG21" s="252"/>
      <c r="BH21" s="252"/>
      <c r="BI21" s="252"/>
      <c r="BJ21" s="252"/>
      <c r="BK21" s="252"/>
      <c r="BL21" s="252"/>
      <c r="BM21" s="252"/>
      <c r="BN21" s="252"/>
      <c r="BO21" s="252"/>
      <c r="BP21" s="252"/>
      <c r="BQ21" s="252"/>
      <c r="BR21" s="252"/>
      <c r="BS21" s="252"/>
      <c r="BT21" s="252"/>
      <c r="BU21" s="252"/>
      <c r="BV21" s="252"/>
      <c r="BW21" s="252"/>
      <c r="BX21" s="252"/>
      <c r="BY21" s="252"/>
      <c r="BZ21" s="252"/>
      <c r="CA21" s="252"/>
      <c r="CB21" s="252"/>
      <c r="CC21" s="252"/>
      <c r="CD21" s="252"/>
      <c r="CE21" s="252"/>
      <c r="CF21" s="252"/>
      <c r="CG21" s="252"/>
      <c r="CH21" s="252"/>
      <c r="CI21" s="252"/>
      <c r="CJ21" s="252"/>
      <c r="CK21" s="252"/>
      <c r="CL21" s="252"/>
      <c r="CM21" s="252"/>
      <c r="CN21" s="252"/>
      <c r="CO21" s="252"/>
      <c r="CP21" s="252"/>
      <c r="CQ21" s="252"/>
      <c r="CR21" s="252"/>
      <c r="CS21" s="252"/>
      <c r="CT21" s="252"/>
      <c r="CU21" s="252"/>
      <c r="CV21" s="252"/>
      <c r="CW21" s="252"/>
      <c r="CX21" s="252"/>
      <c r="CY21" s="252"/>
      <c r="CZ21" s="252"/>
      <c r="DA21" s="252"/>
      <c r="DB21" s="252"/>
      <c r="DC21" s="252"/>
      <c r="DD21" s="252"/>
      <c r="DE21" s="252"/>
      <c r="DF21" s="252"/>
      <c r="DG21" s="252"/>
      <c r="DH21" s="252"/>
      <c r="DI21" s="252"/>
      <c r="DJ21" s="252"/>
      <c r="DK21" s="252"/>
      <c r="DL21" s="252"/>
      <c r="DM21" s="252"/>
      <c r="DN21" s="252"/>
      <c r="DO21" s="252"/>
      <c r="DP21" s="252"/>
      <c r="DQ21" s="252"/>
      <c r="DR21" s="252"/>
      <c r="DS21" s="252"/>
      <c r="DT21" s="252"/>
      <c r="DU21" s="252"/>
      <c r="DV21" s="252"/>
      <c r="DW21" s="252"/>
      <c r="DX21" s="252"/>
      <c r="DY21" s="252"/>
      <c r="DZ21" s="252"/>
      <c r="EA21" s="252"/>
      <c r="EB21" s="252"/>
      <c r="EC21" s="252"/>
      <c r="ED21" s="252"/>
      <c r="EE21" s="252"/>
      <c r="EF21" s="252"/>
      <c r="EG21" s="252"/>
      <c r="EH21" s="252"/>
      <c r="EI21" s="252"/>
      <c r="EJ21" s="252"/>
      <c r="EK21" s="252"/>
      <c r="EL21" s="252"/>
      <c r="EM21" s="252"/>
      <c r="EN21" s="252"/>
      <c r="EO21" s="252"/>
      <c r="EP21" s="252"/>
      <c r="EQ21" s="252"/>
      <c r="ER21" s="252"/>
      <c r="ES21" s="252"/>
      <c r="ET21" s="252"/>
      <c r="EU21" s="252"/>
      <c r="EV21" s="252"/>
      <c r="EW21" s="252"/>
      <c r="EX21" s="252"/>
      <c r="EY21" s="252"/>
      <c r="EZ21" s="252"/>
      <c r="FA21" s="252"/>
      <c r="FB21" s="252"/>
      <c r="FC21" s="252"/>
      <c r="FD21" s="252"/>
      <c r="FE21" s="252"/>
      <c r="FF21" s="252"/>
      <c r="FG21" s="252"/>
      <c r="FH21" s="252"/>
      <c r="FI21" s="252"/>
      <c r="FJ21" s="252"/>
      <c r="FK21" s="252"/>
      <c r="FL21" s="252"/>
      <c r="FM21" s="252"/>
      <c r="FN21" s="252"/>
      <c r="FO21" s="252"/>
      <c r="FP21" s="252"/>
      <c r="FQ21" s="252"/>
      <c r="FR21" s="252"/>
      <c r="FS21" s="252"/>
      <c r="FT21" s="252"/>
      <c r="FU21" s="252"/>
      <c r="FV21" s="252"/>
      <c r="FW21" s="252"/>
      <c r="FX21" s="252"/>
      <c r="FY21" s="252"/>
      <c r="FZ21" s="252"/>
      <c r="GA21" s="252"/>
      <c r="GB21" s="252"/>
      <c r="GC21" s="252"/>
      <c r="GD21" s="252"/>
      <c r="GE21" s="252"/>
      <c r="GF21" s="252"/>
      <c r="GG21" s="252"/>
      <c r="GH21" s="252"/>
      <c r="GI21" s="252"/>
      <c r="GJ21" s="252"/>
      <c r="GK21" s="252"/>
      <c r="GL21" s="252"/>
      <c r="GM21" s="252"/>
      <c r="GN21" s="252"/>
      <c r="GO21" s="252"/>
      <c r="GP21" s="252"/>
      <c r="GQ21" s="252"/>
      <c r="GR21" s="252"/>
      <c r="GS21" s="252"/>
      <c r="GT21" s="252"/>
      <c r="GU21" s="252"/>
      <c r="GV21" s="252"/>
      <c r="GW21" s="252"/>
      <c r="GX21" s="252"/>
      <c r="GY21" s="252"/>
      <c r="GZ21" s="252"/>
      <c r="HA21" s="252"/>
      <c r="HB21" s="252"/>
      <c r="HC21" s="252"/>
      <c r="HD21" s="252"/>
      <c r="HE21" s="252"/>
      <c r="HF21" s="252"/>
      <c r="HG21" s="252"/>
      <c r="HH21" s="252"/>
      <c r="HI21" s="252"/>
      <c r="HJ21" s="252"/>
      <c r="HK21" s="252"/>
      <c r="HL21" s="252"/>
      <c r="HM21" s="252"/>
      <c r="HN21" s="252"/>
      <c r="HO21" s="252"/>
      <c r="HP21" s="252"/>
      <c r="HQ21" s="252"/>
      <c r="HR21" s="252"/>
      <c r="HS21" s="252"/>
      <c r="HT21" s="252"/>
      <c r="HU21" s="252"/>
      <c r="HV21" s="252"/>
      <c r="HW21" s="252"/>
      <c r="HX21" s="252"/>
      <c r="HY21" s="252"/>
      <c r="HZ21" s="252"/>
      <c r="IA21" s="252"/>
      <c r="IB21" s="252"/>
      <c r="IC21" s="252"/>
      <c r="ID21" s="252"/>
      <c r="IE21" s="252"/>
      <c r="IF21" s="252"/>
      <c r="IG21" s="252"/>
      <c r="IH21" s="252"/>
      <c r="II21" s="252"/>
      <c r="IJ21" s="252"/>
      <c r="IK21" s="252"/>
      <c r="IL21" s="252"/>
      <c r="IM21" s="252"/>
      <c r="IN21" s="252"/>
      <c r="IO21" s="252"/>
      <c r="IP21" s="252"/>
      <c r="IQ21" s="252"/>
      <c r="IR21" s="252"/>
      <c r="IS21" s="252"/>
      <c r="IT21" s="252"/>
      <c r="IU21" s="252"/>
      <c r="IV21" s="252"/>
    </row>
    <row r="22" spans="1:256" s="30" customFormat="1" ht="35.25" customHeight="1">
      <c r="A22" s="253" t="s">
        <v>447</v>
      </c>
      <c r="B22" s="552" t="s">
        <v>325</v>
      </c>
      <c r="C22" s="553"/>
      <c r="D22" s="553"/>
      <c r="E22" s="553"/>
      <c r="F22" s="553"/>
      <c r="G22" s="558"/>
      <c r="H22" s="251">
        <f>+H23</f>
        <v>-11194.9</v>
      </c>
      <c r="J22" s="252"/>
      <c r="K22" s="252"/>
      <c r="L22" s="252"/>
      <c r="M22" s="252"/>
      <c r="N22" s="252"/>
      <c r="O22" s="252"/>
      <c r="P22" s="252"/>
      <c r="Q22" s="252"/>
      <c r="R22" s="252"/>
      <c r="S22" s="252"/>
      <c r="T22" s="252"/>
      <c r="U22" s="252"/>
      <c r="V22" s="252"/>
      <c r="W22" s="252"/>
      <c r="X22" s="252"/>
      <c r="Y22" s="252"/>
      <c r="Z22" s="252"/>
      <c r="AA22" s="252"/>
      <c r="AB22" s="252"/>
      <c r="AC22" s="252"/>
      <c r="AD22" s="252"/>
      <c r="AE22" s="252"/>
      <c r="AF22" s="252"/>
      <c r="AG22" s="252"/>
      <c r="AH22" s="252"/>
      <c r="AI22" s="252"/>
      <c r="AJ22" s="252"/>
      <c r="AK22" s="252"/>
      <c r="AL22" s="252"/>
      <c r="AM22" s="252"/>
      <c r="AN22" s="252"/>
      <c r="AO22" s="252"/>
      <c r="AP22" s="252"/>
      <c r="AQ22" s="252"/>
      <c r="AR22" s="252"/>
      <c r="AS22" s="252"/>
      <c r="AT22" s="252"/>
      <c r="AU22" s="252"/>
      <c r="AV22" s="252"/>
      <c r="AW22" s="252"/>
      <c r="AX22" s="252"/>
      <c r="AY22" s="252"/>
      <c r="AZ22" s="252"/>
      <c r="BA22" s="252"/>
      <c r="BB22" s="252"/>
      <c r="BC22" s="252"/>
      <c r="BD22" s="252"/>
      <c r="BE22" s="252"/>
      <c r="BF22" s="252"/>
      <c r="BG22" s="252"/>
      <c r="BH22" s="252"/>
      <c r="BI22" s="252"/>
      <c r="BJ22" s="252"/>
      <c r="BK22" s="252"/>
      <c r="BL22" s="252"/>
      <c r="BM22" s="252"/>
      <c r="BN22" s="252"/>
      <c r="BO22" s="252"/>
      <c r="BP22" s="252"/>
      <c r="BQ22" s="252"/>
      <c r="BR22" s="252"/>
      <c r="BS22" s="252"/>
      <c r="BT22" s="252"/>
      <c r="BU22" s="252"/>
      <c r="BV22" s="252"/>
      <c r="BW22" s="252"/>
      <c r="BX22" s="252"/>
      <c r="BY22" s="252"/>
      <c r="BZ22" s="252"/>
      <c r="CA22" s="252"/>
      <c r="CB22" s="252"/>
      <c r="CC22" s="252"/>
      <c r="CD22" s="252"/>
      <c r="CE22" s="252"/>
      <c r="CF22" s="252"/>
      <c r="CG22" s="252"/>
      <c r="CH22" s="252"/>
      <c r="CI22" s="252"/>
      <c r="CJ22" s="252"/>
      <c r="CK22" s="252"/>
      <c r="CL22" s="252"/>
      <c r="CM22" s="252"/>
      <c r="CN22" s="252"/>
      <c r="CO22" s="252"/>
      <c r="CP22" s="252"/>
      <c r="CQ22" s="252"/>
      <c r="CR22" s="252"/>
      <c r="CS22" s="252"/>
      <c r="CT22" s="252"/>
      <c r="CU22" s="252"/>
      <c r="CV22" s="252"/>
      <c r="CW22" s="252"/>
      <c r="CX22" s="252"/>
      <c r="CY22" s="252"/>
      <c r="CZ22" s="252"/>
      <c r="DA22" s="252"/>
      <c r="DB22" s="252"/>
      <c r="DC22" s="252"/>
      <c r="DD22" s="252"/>
      <c r="DE22" s="252"/>
      <c r="DF22" s="252"/>
      <c r="DG22" s="252"/>
      <c r="DH22" s="252"/>
      <c r="DI22" s="252"/>
      <c r="DJ22" s="252"/>
      <c r="DK22" s="252"/>
      <c r="DL22" s="252"/>
      <c r="DM22" s="252"/>
      <c r="DN22" s="252"/>
      <c r="DO22" s="252"/>
      <c r="DP22" s="252"/>
      <c r="DQ22" s="252"/>
      <c r="DR22" s="252"/>
      <c r="DS22" s="252"/>
      <c r="DT22" s="252"/>
      <c r="DU22" s="252"/>
      <c r="DV22" s="252"/>
      <c r="DW22" s="252"/>
      <c r="DX22" s="252"/>
      <c r="DY22" s="252"/>
      <c r="DZ22" s="252"/>
      <c r="EA22" s="252"/>
      <c r="EB22" s="252"/>
      <c r="EC22" s="252"/>
      <c r="ED22" s="252"/>
      <c r="EE22" s="252"/>
      <c r="EF22" s="252"/>
      <c r="EG22" s="252"/>
      <c r="EH22" s="252"/>
      <c r="EI22" s="252"/>
      <c r="EJ22" s="252"/>
      <c r="EK22" s="252"/>
      <c r="EL22" s="252"/>
      <c r="EM22" s="252"/>
      <c r="EN22" s="252"/>
      <c r="EO22" s="252"/>
      <c r="EP22" s="252"/>
      <c r="EQ22" s="252"/>
      <c r="ER22" s="252"/>
      <c r="ES22" s="252"/>
      <c r="ET22" s="252"/>
      <c r="EU22" s="252"/>
      <c r="EV22" s="252"/>
      <c r="EW22" s="252"/>
      <c r="EX22" s="252"/>
      <c r="EY22" s="252"/>
      <c r="EZ22" s="252"/>
      <c r="FA22" s="252"/>
      <c r="FB22" s="252"/>
      <c r="FC22" s="252"/>
      <c r="FD22" s="252"/>
      <c r="FE22" s="252"/>
      <c r="FF22" s="252"/>
      <c r="FG22" s="252"/>
      <c r="FH22" s="252"/>
      <c r="FI22" s="252"/>
      <c r="FJ22" s="252"/>
      <c r="FK22" s="252"/>
      <c r="FL22" s="252"/>
      <c r="FM22" s="252"/>
      <c r="FN22" s="252"/>
      <c r="FO22" s="252"/>
      <c r="FP22" s="252"/>
      <c r="FQ22" s="252"/>
      <c r="FR22" s="252"/>
      <c r="FS22" s="252"/>
      <c r="FT22" s="252"/>
      <c r="FU22" s="252"/>
      <c r="FV22" s="252"/>
      <c r="FW22" s="252"/>
      <c r="FX22" s="252"/>
      <c r="FY22" s="252"/>
      <c r="FZ22" s="252"/>
      <c r="GA22" s="252"/>
      <c r="GB22" s="252"/>
      <c r="GC22" s="252"/>
      <c r="GD22" s="252"/>
      <c r="GE22" s="252"/>
      <c r="GF22" s="252"/>
      <c r="GG22" s="252"/>
      <c r="GH22" s="252"/>
      <c r="GI22" s="252"/>
      <c r="GJ22" s="252"/>
      <c r="GK22" s="252"/>
      <c r="GL22" s="252"/>
      <c r="GM22" s="252"/>
      <c r="GN22" s="252"/>
      <c r="GO22" s="252"/>
      <c r="GP22" s="252"/>
      <c r="GQ22" s="252"/>
      <c r="GR22" s="252"/>
      <c r="GS22" s="252"/>
      <c r="GT22" s="252"/>
      <c r="GU22" s="252"/>
      <c r="GV22" s="252"/>
      <c r="GW22" s="252"/>
      <c r="GX22" s="252"/>
      <c r="GY22" s="252"/>
      <c r="GZ22" s="252"/>
      <c r="HA22" s="252"/>
      <c r="HB22" s="252"/>
      <c r="HC22" s="252"/>
      <c r="HD22" s="252"/>
      <c r="HE22" s="252"/>
      <c r="HF22" s="252"/>
      <c r="HG22" s="252"/>
      <c r="HH22" s="252"/>
      <c r="HI22" s="252"/>
      <c r="HJ22" s="252"/>
      <c r="HK22" s="252"/>
      <c r="HL22" s="252"/>
      <c r="HM22" s="252"/>
      <c r="HN22" s="252"/>
      <c r="HO22" s="252"/>
      <c r="HP22" s="252"/>
      <c r="HQ22" s="252"/>
      <c r="HR22" s="252"/>
      <c r="HS22" s="252"/>
      <c r="HT22" s="252"/>
      <c r="HU22" s="252"/>
      <c r="HV22" s="252"/>
      <c r="HW22" s="252"/>
      <c r="HX22" s="252"/>
      <c r="HY22" s="252"/>
      <c r="HZ22" s="252"/>
      <c r="IA22" s="252"/>
      <c r="IB22" s="252"/>
      <c r="IC22" s="252"/>
      <c r="ID22" s="252"/>
      <c r="IE22" s="252"/>
      <c r="IF22" s="252"/>
      <c r="IG22" s="252"/>
      <c r="IH22" s="252"/>
      <c r="II22" s="252"/>
      <c r="IJ22" s="252"/>
      <c r="IK22" s="252"/>
      <c r="IL22" s="252"/>
      <c r="IM22" s="252"/>
      <c r="IN22" s="252"/>
      <c r="IO22" s="252"/>
      <c r="IP22" s="252"/>
      <c r="IQ22" s="252"/>
      <c r="IR22" s="252"/>
      <c r="IS22" s="252"/>
      <c r="IT22" s="252"/>
      <c r="IU22" s="252"/>
      <c r="IV22" s="252"/>
    </row>
    <row r="23" spans="1:256" s="30" customFormat="1" ht="32.25" customHeight="1">
      <c r="A23" s="250"/>
      <c r="B23" s="546" t="s">
        <v>350</v>
      </c>
      <c r="C23" s="547"/>
      <c r="D23" s="547"/>
      <c r="E23" s="547"/>
      <c r="F23" s="547"/>
      <c r="G23" s="548"/>
      <c r="H23" s="254">
        <f>+H24</f>
        <v>-11194.9</v>
      </c>
      <c r="J23" s="252"/>
      <c r="K23" s="252"/>
      <c r="L23" s="252"/>
      <c r="M23" s="252"/>
      <c r="N23" s="252"/>
      <c r="O23" s="252"/>
      <c r="P23" s="252"/>
      <c r="Q23" s="252"/>
      <c r="R23" s="252"/>
      <c r="S23" s="252"/>
      <c r="T23" s="252"/>
      <c r="U23" s="252"/>
      <c r="V23" s="252"/>
      <c r="W23" s="252"/>
      <c r="X23" s="252"/>
      <c r="Y23" s="252"/>
      <c r="Z23" s="252"/>
      <c r="AA23" s="252"/>
      <c r="AB23" s="252"/>
      <c r="AC23" s="252"/>
      <c r="AD23" s="252"/>
      <c r="AE23" s="252"/>
      <c r="AF23" s="252"/>
      <c r="AG23" s="252"/>
      <c r="AH23" s="252"/>
      <c r="AI23" s="252"/>
      <c r="AJ23" s="252"/>
      <c r="AK23" s="252"/>
      <c r="AL23" s="252"/>
      <c r="AM23" s="252"/>
      <c r="AN23" s="252"/>
      <c r="AO23" s="252"/>
      <c r="AP23" s="252"/>
      <c r="AQ23" s="252"/>
      <c r="AR23" s="252"/>
      <c r="AS23" s="252"/>
      <c r="AT23" s="252"/>
      <c r="AU23" s="252"/>
      <c r="AV23" s="252"/>
      <c r="AW23" s="252"/>
      <c r="AX23" s="252"/>
      <c r="AY23" s="252"/>
      <c r="AZ23" s="252"/>
      <c r="BA23" s="252"/>
      <c r="BB23" s="252"/>
      <c r="BC23" s="252"/>
      <c r="BD23" s="252"/>
      <c r="BE23" s="252"/>
      <c r="BF23" s="252"/>
      <c r="BG23" s="252"/>
      <c r="BH23" s="252"/>
      <c r="BI23" s="252"/>
      <c r="BJ23" s="252"/>
      <c r="BK23" s="252"/>
      <c r="BL23" s="252"/>
      <c r="BM23" s="252"/>
      <c r="BN23" s="252"/>
      <c r="BO23" s="252"/>
      <c r="BP23" s="252"/>
      <c r="BQ23" s="252"/>
      <c r="BR23" s="252"/>
      <c r="BS23" s="252"/>
      <c r="BT23" s="252"/>
      <c r="BU23" s="252"/>
      <c r="BV23" s="252"/>
      <c r="BW23" s="252"/>
      <c r="BX23" s="252"/>
      <c r="BY23" s="252"/>
      <c r="BZ23" s="252"/>
      <c r="CA23" s="252"/>
      <c r="CB23" s="252"/>
      <c r="CC23" s="252"/>
      <c r="CD23" s="252"/>
      <c r="CE23" s="252"/>
      <c r="CF23" s="252"/>
      <c r="CG23" s="252"/>
      <c r="CH23" s="252"/>
      <c r="CI23" s="252"/>
      <c r="CJ23" s="252"/>
      <c r="CK23" s="252"/>
      <c r="CL23" s="252"/>
      <c r="CM23" s="252"/>
      <c r="CN23" s="252"/>
      <c r="CO23" s="252"/>
      <c r="CP23" s="252"/>
      <c r="CQ23" s="252"/>
      <c r="CR23" s="252"/>
      <c r="CS23" s="252"/>
      <c r="CT23" s="252"/>
      <c r="CU23" s="252"/>
      <c r="CV23" s="252"/>
      <c r="CW23" s="252"/>
      <c r="CX23" s="252"/>
      <c r="CY23" s="252"/>
      <c r="CZ23" s="252"/>
      <c r="DA23" s="252"/>
      <c r="DB23" s="252"/>
      <c r="DC23" s="252"/>
      <c r="DD23" s="252"/>
      <c r="DE23" s="252"/>
      <c r="DF23" s="252"/>
      <c r="DG23" s="252"/>
      <c r="DH23" s="252"/>
      <c r="DI23" s="252"/>
      <c r="DJ23" s="252"/>
      <c r="DK23" s="252"/>
      <c r="DL23" s="252"/>
      <c r="DM23" s="252"/>
      <c r="DN23" s="252"/>
      <c r="DO23" s="252"/>
      <c r="DP23" s="252"/>
      <c r="DQ23" s="252"/>
      <c r="DR23" s="252"/>
      <c r="DS23" s="252"/>
      <c r="DT23" s="252"/>
      <c r="DU23" s="252"/>
      <c r="DV23" s="252"/>
      <c r="DW23" s="252"/>
      <c r="DX23" s="252"/>
      <c r="DY23" s="252"/>
      <c r="DZ23" s="252"/>
      <c r="EA23" s="252"/>
      <c r="EB23" s="252"/>
      <c r="EC23" s="252"/>
      <c r="ED23" s="252"/>
      <c r="EE23" s="252"/>
      <c r="EF23" s="252"/>
      <c r="EG23" s="252"/>
      <c r="EH23" s="252"/>
      <c r="EI23" s="252"/>
      <c r="EJ23" s="252"/>
      <c r="EK23" s="252"/>
      <c r="EL23" s="252"/>
      <c r="EM23" s="252"/>
      <c r="EN23" s="252"/>
      <c r="EO23" s="252"/>
      <c r="EP23" s="252"/>
      <c r="EQ23" s="252"/>
      <c r="ER23" s="252"/>
      <c r="ES23" s="252"/>
      <c r="ET23" s="252"/>
      <c r="EU23" s="252"/>
      <c r="EV23" s="252"/>
      <c r="EW23" s="252"/>
      <c r="EX23" s="252"/>
      <c r="EY23" s="252"/>
      <c r="EZ23" s="252"/>
      <c r="FA23" s="252"/>
      <c r="FB23" s="252"/>
      <c r="FC23" s="252"/>
      <c r="FD23" s="252"/>
      <c r="FE23" s="252"/>
      <c r="FF23" s="252"/>
      <c r="FG23" s="252"/>
      <c r="FH23" s="252"/>
      <c r="FI23" s="252"/>
      <c r="FJ23" s="252"/>
      <c r="FK23" s="252"/>
      <c r="FL23" s="252"/>
      <c r="FM23" s="252"/>
      <c r="FN23" s="252"/>
      <c r="FO23" s="252"/>
      <c r="FP23" s="252"/>
      <c r="FQ23" s="252"/>
      <c r="FR23" s="252"/>
      <c r="FS23" s="252"/>
      <c r="FT23" s="252"/>
      <c r="FU23" s="252"/>
      <c r="FV23" s="252"/>
      <c r="FW23" s="252"/>
      <c r="FX23" s="252"/>
      <c r="FY23" s="252"/>
      <c r="FZ23" s="252"/>
      <c r="GA23" s="252"/>
      <c r="GB23" s="252"/>
      <c r="GC23" s="252"/>
      <c r="GD23" s="252"/>
      <c r="GE23" s="252"/>
      <c r="GF23" s="252"/>
      <c r="GG23" s="252"/>
      <c r="GH23" s="252"/>
      <c r="GI23" s="252"/>
      <c r="GJ23" s="252"/>
      <c r="GK23" s="252"/>
      <c r="GL23" s="252"/>
      <c r="GM23" s="252"/>
      <c r="GN23" s="252"/>
      <c r="GO23" s="252"/>
      <c r="GP23" s="252"/>
      <c r="GQ23" s="252"/>
      <c r="GR23" s="252"/>
      <c r="GS23" s="252"/>
      <c r="GT23" s="252"/>
      <c r="GU23" s="252"/>
      <c r="GV23" s="252"/>
      <c r="GW23" s="252"/>
      <c r="GX23" s="252"/>
      <c r="GY23" s="252"/>
      <c r="GZ23" s="252"/>
      <c r="HA23" s="252"/>
      <c r="HB23" s="252"/>
      <c r="HC23" s="252"/>
      <c r="HD23" s="252"/>
      <c r="HE23" s="252"/>
      <c r="HF23" s="252"/>
      <c r="HG23" s="252"/>
      <c r="HH23" s="252"/>
      <c r="HI23" s="252"/>
      <c r="HJ23" s="252"/>
      <c r="HK23" s="252"/>
      <c r="HL23" s="252"/>
      <c r="HM23" s="252"/>
      <c r="HN23" s="252"/>
      <c r="HO23" s="252"/>
      <c r="HP23" s="252"/>
      <c r="HQ23" s="252"/>
      <c r="HR23" s="252"/>
      <c r="HS23" s="252"/>
      <c r="HT23" s="252"/>
      <c r="HU23" s="252"/>
      <c r="HV23" s="252"/>
      <c r="HW23" s="252"/>
      <c r="HX23" s="252"/>
      <c r="HY23" s="252"/>
      <c r="HZ23" s="252"/>
      <c r="IA23" s="252"/>
      <c r="IB23" s="252"/>
      <c r="IC23" s="252"/>
      <c r="ID23" s="252"/>
      <c r="IE23" s="252"/>
      <c r="IF23" s="252"/>
      <c r="IG23" s="252"/>
      <c r="IH23" s="252"/>
      <c r="II23" s="252"/>
      <c r="IJ23" s="252"/>
      <c r="IK23" s="252"/>
      <c r="IL23" s="252"/>
      <c r="IM23" s="252"/>
      <c r="IN23" s="252"/>
      <c r="IO23" s="252"/>
      <c r="IP23" s="252"/>
      <c r="IQ23" s="252"/>
      <c r="IR23" s="252"/>
      <c r="IS23" s="252"/>
      <c r="IT23" s="252"/>
      <c r="IU23" s="252"/>
      <c r="IV23" s="252"/>
    </row>
    <row r="24" spans="1:256" s="30" customFormat="1" ht="68.25" customHeight="1">
      <c r="A24" s="255" t="s">
        <v>455</v>
      </c>
      <c r="B24" s="552" t="s">
        <v>351</v>
      </c>
      <c r="C24" s="553"/>
      <c r="D24" s="255" t="s">
        <v>352</v>
      </c>
      <c r="E24" s="248" t="s">
        <v>353</v>
      </c>
      <c r="F24" s="285"/>
      <c r="G24" s="256"/>
      <c r="H24" s="254">
        <v>-11194.9</v>
      </c>
      <c r="J24" s="252"/>
      <c r="K24" s="252"/>
      <c r="L24" s="252"/>
      <c r="M24" s="252"/>
      <c r="N24" s="252"/>
      <c r="O24" s="252"/>
      <c r="P24" s="252"/>
      <c r="Q24" s="252"/>
      <c r="R24" s="252"/>
      <c r="S24" s="252"/>
      <c r="T24" s="252"/>
      <c r="U24" s="252"/>
      <c r="V24" s="252"/>
      <c r="W24" s="252"/>
      <c r="X24" s="252"/>
      <c r="Y24" s="252"/>
      <c r="Z24" s="252"/>
      <c r="AA24" s="252"/>
      <c r="AB24" s="252"/>
      <c r="AC24" s="252"/>
      <c r="AD24" s="252"/>
      <c r="AE24" s="252"/>
      <c r="AF24" s="252"/>
      <c r="AG24" s="252"/>
      <c r="AH24" s="252"/>
      <c r="AI24" s="252"/>
      <c r="AJ24" s="252"/>
      <c r="AK24" s="252"/>
      <c r="AL24" s="252"/>
      <c r="AM24" s="252"/>
      <c r="AN24" s="252"/>
      <c r="AO24" s="252"/>
      <c r="AP24" s="252"/>
      <c r="AQ24" s="252"/>
      <c r="AR24" s="252"/>
      <c r="AS24" s="252"/>
      <c r="AT24" s="252"/>
      <c r="AU24" s="252"/>
      <c r="AV24" s="252"/>
      <c r="AW24" s="252"/>
      <c r="AX24" s="252"/>
      <c r="AY24" s="252"/>
      <c r="AZ24" s="252"/>
      <c r="BA24" s="252"/>
      <c r="BB24" s="252"/>
      <c r="BC24" s="252"/>
      <c r="BD24" s="252"/>
      <c r="BE24" s="252"/>
      <c r="BF24" s="252"/>
      <c r="BG24" s="252"/>
      <c r="BH24" s="252"/>
      <c r="BI24" s="252"/>
      <c r="BJ24" s="252"/>
      <c r="BK24" s="252"/>
      <c r="BL24" s="252"/>
      <c r="BM24" s="252"/>
      <c r="BN24" s="252"/>
      <c r="BO24" s="252"/>
      <c r="BP24" s="252"/>
      <c r="BQ24" s="252"/>
      <c r="BR24" s="252"/>
      <c r="BS24" s="252"/>
      <c r="BT24" s="252"/>
      <c r="BU24" s="252"/>
      <c r="BV24" s="252"/>
      <c r="BW24" s="252"/>
      <c r="BX24" s="252"/>
      <c r="BY24" s="252"/>
      <c r="BZ24" s="252"/>
      <c r="CA24" s="252"/>
      <c r="CB24" s="252"/>
      <c r="CC24" s="252"/>
      <c r="CD24" s="252"/>
      <c r="CE24" s="252"/>
      <c r="CF24" s="252"/>
      <c r="CG24" s="252"/>
      <c r="CH24" s="252"/>
      <c r="CI24" s="252"/>
      <c r="CJ24" s="252"/>
      <c r="CK24" s="252"/>
      <c r="CL24" s="252"/>
      <c r="CM24" s="252"/>
      <c r="CN24" s="252"/>
      <c r="CO24" s="252"/>
      <c r="CP24" s="252"/>
      <c r="CQ24" s="252"/>
      <c r="CR24" s="252"/>
      <c r="CS24" s="252"/>
      <c r="CT24" s="252"/>
      <c r="CU24" s="252"/>
      <c r="CV24" s="252"/>
      <c r="CW24" s="252"/>
      <c r="CX24" s="252"/>
      <c r="CY24" s="252"/>
      <c r="CZ24" s="252"/>
      <c r="DA24" s="252"/>
      <c r="DB24" s="252"/>
      <c r="DC24" s="252"/>
      <c r="DD24" s="252"/>
      <c r="DE24" s="252"/>
      <c r="DF24" s="252"/>
      <c r="DG24" s="252"/>
      <c r="DH24" s="252"/>
      <c r="DI24" s="252"/>
      <c r="DJ24" s="252"/>
      <c r="DK24" s="252"/>
      <c r="DL24" s="252"/>
      <c r="DM24" s="252"/>
      <c r="DN24" s="252"/>
      <c r="DO24" s="252"/>
      <c r="DP24" s="252"/>
      <c r="DQ24" s="252"/>
      <c r="DR24" s="252"/>
      <c r="DS24" s="252"/>
      <c r="DT24" s="252"/>
      <c r="DU24" s="252"/>
      <c r="DV24" s="252"/>
      <c r="DW24" s="252"/>
      <c r="DX24" s="252"/>
      <c r="DY24" s="252"/>
      <c r="DZ24" s="252"/>
      <c r="EA24" s="252"/>
      <c r="EB24" s="252"/>
      <c r="EC24" s="252"/>
      <c r="ED24" s="252"/>
      <c r="EE24" s="252"/>
      <c r="EF24" s="252"/>
      <c r="EG24" s="252"/>
      <c r="EH24" s="252"/>
      <c r="EI24" s="252"/>
      <c r="EJ24" s="252"/>
      <c r="EK24" s="252"/>
      <c r="EL24" s="252"/>
      <c r="EM24" s="252"/>
      <c r="EN24" s="252"/>
      <c r="EO24" s="252"/>
      <c r="EP24" s="252"/>
      <c r="EQ24" s="252"/>
      <c r="ER24" s="252"/>
      <c r="ES24" s="252"/>
      <c r="ET24" s="252"/>
      <c r="EU24" s="252"/>
      <c r="EV24" s="252"/>
      <c r="EW24" s="252"/>
      <c r="EX24" s="252"/>
      <c r="EY24" s="252"/>
      <c r="EZ24" s="252"/>
      <c r="FA24" s="252"/>
      <c r="FB24" s="252"/>
      <c r="FC24" s="252"/>
      <c r="FD24" s="252"/>
      <c r="FE24" s="252"/>
      <c r="FF24" s="252"/>
      <c r="FG24" s="252"/>
      <c r="FH24" s="252"/>
      <c r="FI24" s="252"/>
      <c r="FJ24" s="252"/>
      <c r="FK24" s="252"/>
      <c r="FL24" s="252"/>
      <c r="FM24" s="252"/>
      <c r="FN24" s="252"/>
      <c r="FO24" s="252"/>
      <c r="FP24" s="252"/>
      <c r="FQ24" s="252"/>
      <c r="FR24" s="252"/>
      <c r="FS24" s="252"/>
      <c r="FT24" s="252"/>
      <c r="FU24" s="252"/>
      <c r="FV24" s="252"/>
      <c r="FW24" s="252"/>
      <c r="FX24" s="252"/>
      <c r="FY24" s="252"/>
      <c r="FZ24" s="252"/>
      <c r="GA24" s="252"/>
      <c r="GB24" s="252"/>
      <c r="GC24" s="252"/>
      <c r="GD24" s="252"/>
      <c r="GE24" s="252"/>
      <c r="GF24" s="252"/>
      <c r="GG24" s="252"/>
      <c r="GH24" s="252"/>
      <c r="GI24" s="252"/>
      <c r="GJ24" s="252"/>
      <c r="GK24" s="252"/>
      <c r="GL24" s="252"/>
      <c r="GM24" s="252"/>
      <c r="GN24" s="252"/>
      <c r="GO24" s="252"/>
      <c r="GP24" s="252"/>
      <c r="GQ24" s="252"/>
      <c r="GR24" s="252"/>
      <c r="GS24" s="252"/>
      <c r="GT24" s="252"/>
      <c r="GU24" s="252"/>
      <c r="GV24" s="252"/>
      <c r="GW24" s="252"/>
      <c r="GX24" s="252"/>
      <c r="GY24" s="252"/>
      <c r="GZ24" s="252"/>
      <c r="HA24" s="252"/>
      <c r="HB24" s="252"/>
      <c r="HC24" s="252"/>
      <c r="HD24" s="252"/>
      <c r="HE24" s="252"/>
      <c r="HF24" s="252"/>
      <c r="HG24" s="252"/>
      <c r="HH24" s="252"/>
      <c r="HI24" s="252"/>
      <c r="HJ24" s="252"/>
      <c r="HK24" s="252"/>
      <c r="HL24" s="252"/>
      <c r="HM24" s="252"/>
      <c r="HN24" s="252"/>
      <c r="HO24" s="252"/>
      <c r="HP24" s="252"/>
      <c r="HQ24" s="252"/>
      <c r="HR24" s="252"/>
      <c r="HS24" s="252"/>
      <c r="HT24" s="252"/>
      <c r="HU24" s="252"/>
      <c r="HV24" s="252"/>
      <c r="HW24" s="252"/>
      <c r="HX24" s="252"/>
      <c r="HY24" s="252"/>
      <c r="HZ24" s="252"/>
      <c r="IA24" s="252"/>
      <c r="IB24" s="252"/>
      <c r="IC24" s="252"/>
      <c r="ID24" s="252"/>
      <c r="IE24" s="252"/>
      <c r="IF24" s="252"/>
      <c r="IG24" s="252"/>
      <c r="IH24" s="252"/>
      <c r="II24" s="252"/>
      <c r="IJ24" s="252"/>
      <c r="IK24" s="252"/>
      <c r="IL24" s="252"/>
      <c r="IM24" s="252"/>
      <c r="IN24" s="252"/>
      <c r="IO24" s="252"/>
      <c r="IP24" s="252"/>
      <c r="IQ24" s="252"/>
      <c r="IR24" s="252"/>
      <c r="IS24" s="252"/>
      <c r="IT24" s="252"/>
      <c r="IU24" s="252"/>
      <c r="IV24" s="252"/>
    </row>
    <row r="25" spans="1:256" s="274" customFormat="1" ht="35.25" customHeight="1">
      <c r="A25" s="253" t="s">
        <v>356</v>
      </c>
      <c r="B25" s="552" t="s">
        <v>311</v>
      </c>
      <c r="C25" s="553"/>
      <c r="D25" s="553"/>
      <c r="E25" s="553"/>
      <c r="F25" s="553"/>
      <c r="G25" s="558"/>
      <c r="H25" s="251">
        <f>+H26</f>
        <v>-17932</v>
      </c>
      <c r="J25" s="252"/>
      <c r="K25" s="252"/>
      <c r="L25" s="252"/>
      <c r="M25" s="252"/>
      <c r="N25" s="252"/>
      <c r="O25" s="252"/>
      <c r="P25" s="252"/>
      <c r="Q25" s="252"/>
      <c r="R25" s="252"/>
      <c r="S25" s="252"/>
      <c r="T25" s="252"/>
      <c r="U25" s="252"/>
      <c r="V25" s="252"/>
      <c r="W25" s="252"/>
      <c r="X25" s="252"/>
      <c r="Y25" s="252"/>
      <c r="Z25" s="252"/>
      <c r="AA25" s="252"/>
      <c r="AB25" s="252"/>
      <c r="AC25" s="252"/>
      <c r="AD25" s="252"/>
      <c r="AE25" s="252"/>
      <c r="AF25" s="252"/>
      <c r="AG25" s="252"/>
      <c r="AH25" s="252"/>
      <c r="AI25" s="252"/>
      <c r="AJ25" s="252"/>
      <c r="AK25" s="252"/>
      <c r="AL25" s="252"/>
      <c r="AM25" s="252"/>
      <c r="AN25" s="252"/>
      <c r="AO25" s="252"/>
      <c r="AP25" s="252"/>
      <c r="AQ25" s="252"/>
      <c r="AR25" s="252"/>
      <c r="AS25" s="252"/>
      <c r="AT25" s="252"/>
      <c r="AU25" s="252"/>
      <c r="AV25" s="252"/>
      <c r="AW25" s="252"/>
      <c r="AX25" s="252"/>
      <c r="AY25" s="252"/>
      <c r="AZ25" s="252"/>
      <c r="BA25" s="252"/>
      <c r="BB25" s="252"/>
      <c r="BC25" s="252"/>
      <c r="BD25" s="252"/>
      <c r="BE25" s="252"/>
      <c r="BF25" s="252"/>
      <c r="BG25" s="252"/>
      <c r="BH25" s="252"/>
      <c r="BI25" s="252"/>
      <c r="BJ25" s="252"/>
      <c r="BK25" s="252"/>
      <c r="BL25" s="252"/>
      <c r="BM25" s="252"/>
      <c r="BN25" s="252"/>
      <c r="BO25" s="252"/>
      <c r="BP25" s="252"/>
      <c r="BQ25" s="252"/>
      <c r="BR25" s="252"/>
      <c r="BS25" s="252"/>
      <c r="BT25" s="252"/>
      <c r="BU25" s="252"/>
      <c r="BV25" s="252"/>
      <c r="BW25" s="252"/>
      <c r="BX25" s="252"/>
      <c r="BY25" s="252"/>
      <c r="BZ25" s="252"/>
      <c r="CA25" s="252"/>
      <c r="CB25" s="252"/>
      <c r="CC25" s="252"/>
      <c r="CD25" s="252"/>
      <c r="CE25" s="252"/>
      <c r="CF25" s="252"/>
      <c r="CG25" s="252"/>
      <c r="CH25" s="252"/>
      <c r="CI25" s="252"/>
      <c r="CJ25" s="252"/>
      <c r="CK25" s="252"/>
      <c r="CL25" s="252"/>
      <c r="CM25" s="252"/>
      <c r="CN25" s="252"/>
      <c r="CO25" s="252"/>
      <c r="CP25" s="252"/>
      <c r="CQ25" s="252"/>
      <c r="CR25" s="252"/>
      <c r="CS25" s="252"/>
      <c r="CT25" s="252"/>
      <c r="CU25" s="252"/>
      <c r="CV25" s="252"/>
      <c r="CW25" s="252"/>
      <c r="CX25" s="252"/>
      <c r="CY25" s="252"/>
      <c r="CZ25" s="252"/>
      <c r="DA25" s="252"/>
      <c r="DB25" s="252"/>
      <c r="DC25" s="252"/>
      <c r="DD25" s="252"/>
      <c r="DE25" s="252"/>
      <c r="DF25" s="252"/>
      <c r="DG25" s="252"/>
      <c r="DH25" s="252"/>
      <c r="DI25" s="252"/>
      <c r="DJ25" s="252"/>
      <c r="DK25" s="252"/>
      <c r="DL25" s="252"/>
      <c r="DM25" s="252"/>
      <c r="DN25" s="252"/>
      <c r="DO25" s="252"/>
      <c r="DP25" s="252"/>
      <c r="DQ25" s="252"/>
      <c r="DR25" s="252"/>
      <c r="DS25" s="252"/>
      <c r="DT25" s="252"/>
      <c r="DU25" s="252"/>
      <c r="DV25" s="252"/>
      <c r="DW25" s="252"/>
      <c r="DX25" s="252"/>
      <c r="DY25" s="252"/>
      <c r="DZ25" s="252"/>
      <c r="EA25" s="252"/>
      <c r="EB25" s="252"/>
      <c r="EC25" s="252"/>
      <c r="ED25" s="252"/>
      <c r="EE25" s="252"/>
      <c r="EF25" s="252"/>
      <c r="EG25" s="252"/>
      <c r="EH25" s="252"/>
      <c r="EI25" s="252"/>
      <c r="EJ25" s="252"/>
      <c r="EK25" s="252"/>
      <c r="EL25" s="252"/>
      <c r="EM25" s="252"/>
      <c r="EN25" s="252"/>
      <c r="EO25" s="252"/>
      <c r="EP25" s="252"/>
      <c r="EQ25" s="252"/>
      <c r="ER25" s="252"/>
      <c r="ES25" s="252"/>
      <c r="ET25" s="252"/>
      <c r="EU25" s="252"/>
      <c r="EV25" s="252"/>
      <c r="EW25" s="252"/>
      <c r="EX25" s="252"/>
      <c r="EY25" s="252"/>
      <c r="EZ25" s="252"/>
      <c r="FA25" s="252"/>
      <c r="FB25" s="252"/>
      <c r="FC25" s="252"/>
      <c r="FD25" s="252"/>
      <c r="FE25" s="252"/>
      <c r="FF25" s="252"/>
      <c r="FG25" s="252"/>
      <c r="FH25" s="252"/>
      <c r="FI25" s="252"/>
      <c r="FJ25" s="252"/>
      <c r="FK25" s="252"/>
      <c r="FL25" s="252"/>
      <c r="FM25" s="252"/>
      <c r="FN25" s="252"/>
      <c r="FO25" s="252"/>
      <c r="FP25" s="252"/>
      <c r="FQ25" s="252"/>
      <c r="FR25" s="252"/>
      <c r="FS25" s="252"/>
      <c r="FT25" s="252"/>
      <c r="FU25" s="252"/>
      <c r="FV25" s="252"/>
      <c r="FW25" s="252"/>
      <c r="FX25" s="252"/>
      <c r="FY25" s="252"/>
      <c r="FZ25" s="252"/>
      <c r="GA25" s="252"/>
      <c r="GB25" s="252"/>
      <c r="GC25" s="252"/>
      <c r="GD25" s="252"/>
      <c r="GE25" s="252"/>
      <c r="GF25" s="252"/>
      <c r="GG25" s="252"/>
      <c r="GH25" s="252"/>
      <c r="GI25" s="252"/>
      <c r="GJ25" s="252"/>
      <c r="GK25" s="252"/>
      <c r="GL25" s="252"/>
      <c r="GM25" s="252"/>
      <c r="GN25" s="252"/>
      <c r="GO25" s="252"/>
      <c r="GP25" s="252"/>
      <c r="GQ25" s="252"/>
      <c r="GR25" s="252"/>
      <c r="GS25" s="252"/>
      <c r="GT25" s="252"/>
      <c r="GU25" s="252"/>
      <c r="GV25" s="252"/>
      <c r="GW25" s="252"/>
      <c r="GX25" s="252"/>
      <c r="GY25" s="252"/>
      <c r="GZ25" s="252"/>
      <c r="HA25" s="252"/>
      <c r="HB25" s="252"/>
      <c r="HC25" s="252"/>
      <c r="HD25" s="252"/>
      <c r="HE25" s="252"/>
      <c r="HF25" s="252"/>
      <c r="HG25" s="252"/>
      <c r="HH25" s="252"/>
      <c r="HI25" s="252"/>
      <c r="HJ25" s="252"/>
      <c r="HK25" s="252"/>
      <c r="HL25" s="252"/>
      <c r="HM25" s="252"/>
      <c r="HN25" s="252"/>
      <c r="HO25" s="252"/>
      <c r="HP25" s="252"/>
      <c r="HQ25" s="252"/>
      <c r="HR25" s="252"/>
      <c r="HS25" s="252"/>
      <c r="HT25" s="252"/>
      <c r="HU25" s="252"/>
      <c r="HV25" s="252"/>
      <c r="HW25" s="252"/>
      <c r="HX25" s="252"/>
      <c r="HY25" s="252"/>
      <c r="HZ25" s="252"/>
      <c r="IA25" s="252"/>
      <c r="IB25" s="252"/>
      <c r="IC25" s="252"/>
      <c r="ID25" s="252"/>
      <c r="IE25" s="252"/>
      <c r="IF25" s="252"/>
      <c r="IG25" s="252"/>
      <c r="IH25" s="252"/>
      <c r="II25" s="252"/>
      <c r="IJ25" s="252"/>
      <c r="IK25" s="252"/>
      <c r="IL25" s="252"/>
      <c r="IM25" s="252"/>
      <c r="IN25" s="252"/>
      <c r="IO25" s="252"/>
      <c r="IP25" s="252"/>
      <c r="IQ25" s="252"/>
      <c r="IR25" s="252"/>
      <c r="IS25" s="252"/>
      <c r="IT25" s="252"/>
      <c r="IU25" s="252"/>
      <c r="IV25" s="252"/>
    </row>
    <row r="26" spans="1:256" s="274" customFormat="1" ht="32.25" customHeight="1">
      <c r="A26" s="250"/>
      <c r="B26" s="546" t="s">
        <v>350</v>
      </c>
      <c r="C26" s="547"/>
      <c r="D26" s="547"/>
      <c r="E26" s="547"/>
      <c r="F26" s="547"/>
      <c r="G26" s="548"/>
      <c r="H26" s="254">
        <f>+H27</f>
        <v>-17932</v>
      </c>
      <c r="J26" s="252"/>
      <c r="K26" s="252"/>
      <c r="L26" s="252"/>
      <c r="M26" s="252"/>
      <c r="N26" s="252"/>
      <c r="O26" s="252"/>
      <c r="P26" s="252"/>
      <c r="Q26" s="252"/>
      <c r="R26" s="252"/>
      <c r="S26" s="252"/>
      <c r="T26" s="252"/>
      <c r="U26" s="252"/>
      <c r="V26" s="252"/>
      <c r="W26" s="252"/>
      <c r="X26" s="252"/>
      <c r="Y26" s="252"/>
      <c r="Z26" s="252"/>
      <c r="AA26" s="252"/>
      <c r="AB26" s="252"/>
      <c r="AC26" s="252"/>
      <c r="AD26" s="252"/>
      <c r="AE26" s="252"/>
      <c r="AF26" s="252"/>
      <c r="AG26" s="252"/>
      <c r="AH26" s="252"/>
      <c r="AI26" s="252"/>
      <c r="AJ26" s="252"/>
      <c r="AK26" s="252"/>
      <c r="AL26" s="252"/>
      <c r="AM26" s="252"/>
      <c r="AN26" s="252"/>
      <c r="AO26" s="252"/>
      <c r="AP26" s="252"/>
      <c r="AQ26" s="252"/>
      <c r="AR26" s="252"/>
      <c r="AS26" s="252"/>
      <c r="AT26" s="252"/>
      <c r="AU26" s="252"/>
      <c r="AV26" s="252"/>
      <c r="AW26" s="252"/>
      <c r="AX26" s="252"/>
      <c r="AY26" s="252"/>
      <c r="AZ26" s="252"/>
      <c r="BA26" s="252"/>
      <c r="BB26" s="252"/>
      <c r="BC26" s="252"/>
      <c r="BD26" s="252"/>
      <c r="BE26" s="252"/>
      <c r="BF26" s="252"/>
      <c r="BG26" s="252"/>
      <c r="BH26" s="252"/>
      <c r="BI26" s="252"/>
      <c r="BJ26" s="252"/>
      <c r="BK26" s="252"/>
      <c r="BL26" s="252"/>
      <c r="BM26" s="252"/>
      <c r="BN26" s="252"/>
      <c r="BO26" s="252"/>
      <c r="BP26" s="252"/>
      <c r="BQ26" s="252"/>
      <c r="BR26" s="252"/>
      <c r="BS26" s="252"/>
      <c r="BT26" s="252"/>
      <c r="BU26" s="252"/>
      <c r="BV26" s="252"/>
      <c r="BW26" s="252"/>
      <c r="BX26" s="252"/>
      <c r="BY26" s="252"/>
      <c r="BZ26" s="252"/>
      <c r="CA26" s="252"/>
      <c r="CB26" s="252"/>
      <c r="CC26" s="252"/>
      <c r="CD26" s="252"/>
      <c r="CE26" s="252"/>
      <c r="CF26" s="252"/>
      <c r="CG26" s="252"/>
      <c r="CH26" s="252"/>
      <c r="CI26" s="252"/>
      <c r="CJ26" s="252"/>
      <c r="CK26" s="252"/>
      <c r="CL26" s="252"/>
      <c r="CM26" s="252"/>
      <c r="CN26" s="252"/>
      <c r="CO26" s="252"/>
      <c r="CP26" s="252"/>
      <c r="CQ26" s="252"/>
      <c r="CR26" s="252"/>
      <c r="CS26" s="252"/>
      <c r="CT26" s="252"/>
      <c r="CU26" s="252"/>
      <c r="CV26" s="252"/>
      <c r="CW26" s="252"/>
      <c r="CX26" s="252"/>
      <c r="CY26" s="252"/>
      <c r="CZ26" s="252"/>
      <c r="DA26" s="252"/>
      <c r="DB26" s="252"/>
      <c r="DC26" s="252"/>
      <c r="DD26" s="252"/>
      <c r="DE26" s="252"/>
      <c r="DF26" s="252"/>
      <c r="DG26" s="252"/>
      <c r="DH26" s="252"/>
      <c r="DI26" s="252"/>
      <c r="DJ26" s="252"/>
      <c r="DK26" s="252"/>
      <c r="DL26" s="252"/>
      <c r="DM26" s="252"/>
      <c r="DN26" s="252"/>
      <c r="DO26" s="252"/>
      <c r="DP26" s="252"/>
      <c r="DQ26" s="252"/>
      <c r="DR26" s="252"/>
      <c r="DS26" s="252"/>
      <c r="DT26" s="252"/>
      <c r="DU26" s="252"/>
      <c r="DV26" s="252"/>
      <c r="DW26" s="252"/>
      <c r="DX26" s="252"/>
      <c r="DY26" s="252"/>
      <c r="DZ26" s="252"/>
      <c r="EA26" s="252"/>
      <c r="EB26" s="252"/>
      <c r="EC26" s="252"/>
      <c r="ED26" s="252"/>
      <c r="EE26" s="252"/>
      <c r="EF26" s="252"/>
      <c r="EG26" s="252"/>
      <c r="EH26" s="252"/>
      <c r="EI26" s="252"/>
      <c r="EJ26" s="252"/>
      <c r="EK26" s="252"/>
      <c r="EL26" s="252"/>
      <c r="EM26" s="252"/>
      <c r="EN26" s="252"/>
      <c r="EO26" s="252"/>
      <c r="EP26" s="252"/>
      <c r="EQ26" s="252"/>
      <c r="ER26" s="252"/>
      <c r="ES26" s="252"/>
      <c r="ET26" s="252"/>
      <c r="EU26" s="252"/>
      <c r="EV26" s="252"/>
      <c r="EW26" s="252"/>
      <c r="EX26" s="252"/>
      <c r="EY26" s="252"/>
      <c r="EZ26" s="252"/>
      <c r="FA26" s="252"/>
      <c r="FB26" s="252"/>
      <c r="FC26" s="252"/>
      <c r="FD26" s="252"/>
      <c r="FE26" s="252"/>
      <c r="FF26" s="252"/>
      <c r="FG26" s="252"/>
      <c r="FH26" s="252"/>
      <c r="FI26" s="252"/>
      <c r="FJ26" s="252"/>
      <c r="FK26" s="252"/>
      <c r="FL26" s="252"/>
      <c r="FM26" s="252"/>
      <c r="FN26" s="252"/>
      <c r="FO26" s="252"/>
      <c r="FP26" s="252"/>
      <c r="FQ26" s="252"/>
      <c r="FR26" s="252"/>
      <c r="FS26" s="252"/>
      <c r="FT26" s="252"/>
      <c r="FU26" s="252"/>
      <c r="FV26" s="252"/>
      <c r="FW26" s="252"/>
      <c r="FX26" s="252"/>
      <c r="FY26" s="252"/>
      <c r="FZ26" s="252"/>
      <c r="GA26" s="252"/>
      <c r="GB26" s="252"/>
      <c r="GC26" s="252"/>
      <c r="GD26" s="252"/>
      <c r="GE26" s="252"/>
      <c r="GF26" s="252"/>
      <c r="GG26" s="252"/>
      <c r="GH26" s="252"/>
      <c r="GI26" s="252"/>
      <c r="GJ26" s="252"/>
      <c r="GK26" s="252"/>
      <c r="GL26" s="252"/>
      <c r="GM26" s="252"/>
      <c r="GN26" s="252"/>
      <c r="GO26" s="252"/>
      <c r="GP26" s="252"/>
      <c r="GQ26" s="252"/>
      <c r="GR26" s="252"/>
      <c r="GS26" s="252"/>
      <c r="GT26" s="252"/>
      <c r="GU26" s="252"/>
      <c r="GV26" s="252"/>
      <c r="GW26" s="252"/>
      <c r="GX26" s="252"/>
      <c r="GY26" s="252"/>
      <c r="GZ26" s="252"/>
      <c r="HA26" s="252"/>
      <c r="HB26" s="252"/>
      <c r="HC26" s="252"/>
      <c r="HD26" s="252"/>
      <c r="HE26" s="252"/>
      <c r="HF26" s="252"/>
      <c r="HG26" s="252"/>
      <c r="HH26" s="252"/>
      <c r="HI26" s="252"/>
      <c r="HJ26" s="252"/>
      <c r="HK26" s="252"/>
      <c r="HL26" s="252"/>
      <c r="HM26" s="252"/>
      <c r="HN26" s="252"/>
      <c r="HO26" s="252"/>
      <c r="HP26" s="252"/>
      <c r="HQ26" s="252"/>
      <c r="HR26" s="252"/>
      <c r="HS26" s="252"/>
      <c r="HT26" s="252"/>
      <c r="HU26" s="252"/>
      <c r="HV26" s="252"/>
      <c r="HW26" s="252"/>
      <c r="HX26" s="252"/>
      <c r="HY26" s="252"/>
      <c r="HZ26" s="252"/>
      <c r="IA26" s="252"/>
      <c r="IB26" s="252"/>
      <c r="IC26" s="252"/>
      <c r="ID26" s="252"/>
      <c r="IE26" s="252"/>
      <c r="IF26" s="252"/>
      <c r="IG26" s="252"/>
      <c r="IH26" s="252"/>
      <c r="II26" s="252"/>
      <c r="IJ26" s="252"/>
      <c r="IK26" s="252"/>
      <c r="IL26" s="252"/>
      <c r="IM26" s="252"/>
      <c r="IN26" s="252"/>
      <c r="IO26" s="252"/>
      <c r="IP26" s="252"/>
      <c r="IQ26" s="252"/>
      <c r="IR26" s="252"/>
      <c r="IS26" s="252"/>
      <c r="IT26" s="252"/>
      <c r="IU26" s="252"/>
      <c r="IV26" s="252"/>
    </row>
    <row r="27" spans="1:256" s="274" customFormat="1" ht="28.5" customHeight="1">
      <c r="A27" s="255" t="s">
        <v>357</v>
      </c>
      <c r="B27" s="552" t="s">
        <v>358</v>
      </c>
      <c r="C27" s="553"/>
      <c r="D27" s="255" t="s">
        <v>352</v>
      </c>
      <c r="E27" s="248" t="s">
        <v>353</v>
      </c>
      <c r="F27" s="285"/>
      <c r="G27" s="256"/>
      <c r="H27" s="254">
        <v>-17932</v>
      </c>
      <c r="J27" s="252"/>
      <c r="K27" s="252"/>
      <c r="L27" s="252"/>
      <c r="M27" s="252"/>
      <c r="N27" s="252"/>
      <c r="O27" s="252"/>
      <c r="P27" s="252"/>
      <c r="Q27" s="252"/>
      <c r="R27" s="252"/>
      <c r="S27" s="252"/>
      <c r="T27" s="252"/>
      <c r="U27" s="252"/>
      <c r="V27" s="252"/>
      <c r="W27" s="252"/>
      <c r="X27" s="252"/>
      <c r="Y27" s="252"/>
      <c r="Z27" s="252"/>
      <c r="AA27" s="252"/>
      <c r="AB27" s="252"/>
      <c r="AC27" s="252"/>
      <c r="AD27" s="252"/>
      <c r="AE27" s="252"/>
      <c r="AF27" s="252"/>
      <c r="AG27" s="252"/>
      <c r="AH27" s="252"/>
      <c r="AI27" s="252"/>
      <c r="AJ27" s="252"/>
      <c r="AK27" s="252"/>
      <c r="AL27" s="252"/>
      <c r="AM27" s="252"/>
      <c r="AN27" s="252"/>
      <c r="AO27" s="252"/>
      <c r="AP27" s="252"/>
      <c r="AQ27" s="252"/>
      <c r="AR27" s="252"/>
      <c r="AS27" s="252"/>
      <c r="AT27" s="252"/>
      <c r="AU27" s="252"/>
      <c r="AV27" s="252"/>
      <c r="AW27" s="252"/>
      <c r="AX27" s="252"/>
      <c r="AY27" s="252"/>
      <c r="AZ27" s="252"/>
      <c r="BA27" s="252"/>
      <c r="BB27" s="252"/>
      <c r="BC27" s="252"/>
      <c r="BD27" s="252"/>
      <c r="BE27" s="252"/>
      <c r="BF27" s="252"/>
      <c r="BG27" s="252"/>
      <c r="BH27" s="252"/>
      <c r="BI27" s="252"/>
      <c r="BJ27" s="252"/>
      <c r="BK27" s="252"/>
      <c r="BL27" s="252"/>
      <c r="BM27" s="252"/>
      <c r="BN27" s="252"/>
      <c r="BO27" s="252"/>
      <c r="BP27" s="252"/>
      <c r="BQ27" s="252"/>
      <c r="BR27" s="252"/>
      <c r="BS27" s="252"/>
      <c r="BT27" s="252"/>
      <c r="BU27" s="252"/>
      <c r="BV27" s="252"/>
      <c r="BW27" s="252"/>
      <c r="BX27" s="252"/>
      <c r="BY27" s="252"/>
      <c r="BZ27" s="252"/>
      <c r="CA27" s="252"/>
      <c r="CB27" s="252"/>
      <c r="CC27" s="252"/>
      <c r="CD27" s="252"/>
      <c r="CE27" s="252"/>
      <c r="CF27" s="252"/>
      <c r="CG27" s="252"/>
      <c r="CH27" s="252"/>
      <c r="CI27" s="252"/>
      <c r="CJ27" s="252"/>
      <c r="CK27" s="252"/>
      <c r="CL27" s="252"/>
      <c r="CM27" s="252"/>
      <c r="CN27" s="252"/>
      <c r="CO27" s="252"/>
      <c r="CP27" s="252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2"/>
      <c r="DO27" s="252"/>
      <c r="DP27" s="252"/>
      <c r="DQ27" s="252"/>
      <c r="DR27" s="252"/>
      <c r="DS27" s="252"/>
      <c r="DT27" s="252"/>
      <c r="DU27" s="252"/>
      <c r="DV27" s="252"/>
      <c r="DW27" s="252"/>
      <c r="DX27" s="252"/>
      <c r="DY27" s="252"/>
      <c r="DZ27" s="252"/>
      <c r="EA27" s="252"/>
      <c r="EB27" s="252"/>
      <c r="EC27" s="252"/>
      <c r="ED27" s="252"/>
      <c r="EE27" s="252"/>
      <c r="EF27" s="252"/>
      <c r="EG27" s="252"/>
      <c r="EH27" s="252"/>
      <c r="EI27" s="252"/>
      <c r="EJ27" s="252"/>
      <c r="EK27" s="252"/>
      <c r="EL27" s="252"/>
      <c r="EM27" s="252"/>
      <c r="EN27" s="252"/>
      <c r="EO27" s="252"/>
      <c r="EP27" s="252"/>
      <c r="EQ27" s="252"/>
      <c r="ER27" s="252"/>
      <c r="ES27" s="252"/>
      <c r="ET27" s="252"/>
      <c r="EU27" s="252"/>
      <c r="EV27" s="252"/>
      <c r="EW27" s="252"/>
      <c r="EX27" s="252"/>
      <c r="EY27" s="252"/>
      <c r="EZ27" s="252"/>
      <c r="FA27" s="252"/>
      <c r="FB27" s="252"/>
      <c r="FC27" s="252"/>
      <c r="FD27" s="252"/>
      <c r="FE27" s="252"/>
      <c r="FF27" s="252"/>
      <c r="FG27" s="252"/>
      <c r="FH27" s="252"/>
      <c r="FI27" s="252"/>
      <c r="FJ27" s="252"/>
      <c r="FK27" s="252"/>
      <c r="FL27" s="252"/>
      <c r="FM27" s="252"/>
      <c r="FN27" s="252"/>
      <c r="FO27" s="252"/>
      <c r="FP27" s="252"/>
      <c r="FQ27" s="252"/>
      <c r="FR27" s="252"/>
      <c r="FS27" s="252"/>
      <c r="FT27" s="252"/>
      <c r="FU27" s="252"/>
      <c r="FV27" s="252"/>
      <c r="FW27" s="252"/>
      <c r="FX27" s="252"/>
      <c r="FY27" s="252"/>
      <c r="FZ27" s="252"/>
      <c r="GA27" s="252"/>
      <c r="GB27" s="252"/>
      <c r="GC27" s="252"/>
      <c r="GD27" s="252"/>
      <c r="GE27" s="252"/>
      <c r="GF27" s="252"/>
      <c r="GG27" s="252"/>
      <c r="GH27" s="252"/>
      <c r="GI27" s="252"/>
      <c r="GJ27" s="252"/>
      <c r="GK27" s="252"/>
      <c r="GL27" s="252"/>
      <c r="GM27" s="252"/>
      <c r="GN27" s="252"/>
      <c r="GO27" s="252"/>
      <c r="GP27" s="252"/>
      <c r="GQ27" s="252"/>
      <c r="GR27" s="252"/>
      <c r="GS27" s="252"/>
      <c r="GT27" s="252"/>
      <c r="GU27" s="252"/>
      <c r="GV27" s="252"/>
      <c r="GW27" s="252"/>
      <c r="GX27" s="252"/>
      <c r="GY27" s="252"/>
      <c r="GZ27" s="252"/>
      <c r="HA27" s="252"/>
      <c r="HB27" s="252"/>
      <c r="HC27" s="252"/>
      <c r="HD27" s="252"/>
      <c r="HE27" s="252"/>
      <c r="HF27" s="252"/>
      <c r="HG27" s="252"/>
      <c r="HH27" s="252"/>
      <c r="HI27" s="252"/>
      <c r="HJ27" s="252"/>
      <c r="HK27" s="252"/>
      <c r="HL27" s="252"/>
      <c r="HM27" s="252"/>
      <c r="HN27" s="252"/>
      <c r="HO27" s="252"/>
      <c r="HP27" s="252"/>
      <c r="HQ27" s="252"/>
      <c r="HR27" s="252"/>
      <c r="HS27" s="252"/>
      <c r="HT27" s="252"/>
      <c r="HU27" s="252"/>
      <c r="HV27" s="252"/>
      <c r="HW27" s="252"/>
      <c r="HX27" s="252"/>
      <c r="HY27" s="252"/>
      <c r="HZ27" s="252"/>
      <c r="IA27" s="252"/>
      <c r="IB27" s="252"/>
      <c r="IC27" s="252"/>
      <c r="ID27" s="252"/>
      <c r="IE27" s="252"/>
      <c r="IF27" s="252"/>
      <c r="IG27" s="252"/>
      <c r="IH27" s="252"/>
      <c r="II27" s="252"/>
      <c r="IJ27" s="252"/>
      <c r="IK27" s="252"/>
      <c r="IL27" s="252"/>
      <c r="IM27" s="252"/>
      <c r="IN27" s="252"/>
      <c r="IO27" s="252"/>
      <c r="IP27" s="252"/>
      <c r="IQ27" s="252"/>
      <c r="IR27" s="252"/>
      <c r="IS27" s="252"/>
      <c r="IT27" s="252"/>
      <c r="IU27" s="252"/>
      <c r="IV27" s="252"/>
    </row>
  </sheetData>
  <mergeCells count="28">
    <mergeCell ref="B27:C27"/>
    <mergeCell ref="D14:G14"/>
    <mergeCell ref="B15:G15"/>
    <mergeCell ref="B16:G16"/>
    <mergeCell ref="B17:C17"/>
    <mergeCell ref="B18:C18"/>
    <mergeCell ref="B25:G25"/>
    <mergeCell ref="B26:G26"/>
    <mergeCell ref="B24:C24"/>
    <mergeCell ref="B19:G19"/>
    <mergeCell ref="B22:G22"/>
    <mergeCell ref="D21:G21"/>
    <mergeCell ref="B23:G23"/>
    <mergeCell ref="B20:C20"/>
    <mergeCell ref="A9:G9"/>
    <mergeCell ref="D10:G10"/>
    <mergeCell ref="B12:G12"/>
    <mergeCell ref="B13:C13"/>
    <mergeCell ref="B11:G11"/>
    <mergeCell ref="G2:H2"/>
    <mergeCell ref="G3:H3"/>
    <mergeCell ref="A5:H6"/>
    <mergeCell ref="A7:A8"/>
    <mergeCell ref="B7:C8"/>
    <mergeCell ref="D7:D8"/>
    <mergeCell ref="E7:E8"/>
    <mergeCell ref="G7:H7"/>
    <mergeCell ref="F7:F8"/>
  </mergeCells>
  <pageMargins left="0.7" right="0.7" top="0.75" bottom="0.75" header="0.3" footer="0.3"/>
  <pageSetup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</vt:i4>
      </vt:variant>
    </vt:vector>
  </HeadingPairs>
  <TitlesOfParts>
    <vt:vector size="13" baseType="lpstr">
      <vt:lpstr>հավելված1</vt:lpstr>
      <vt:lpstr>հավելված2</vt:lpstr>
      <vt:lpstr>հավելված3</vt:lpstr>
      <vt:lpstr>հավելված4</vt:lpstr>
      <vt:lpstr>հավելված5</vt:lpstr>
      <vt:lpstr>հավելված6</vt:lpstr>
      <vt:lpstr>հավելված7</vt:lpstr>
      <vt:lpstr>հավելված8</vt:lpstr>
      <vt:lpstr>հավելված9</vt:lpstr>
      <vt:lpstr>հավելված10</vt:lpstr>
      <vt:lpstr>հավելված11</vt:lpstr>
      <vt:lpstr>հավելված4!Print_Area</vt:lpstr>
      <vt:lpstr>հավելված5!Print_Area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Tamara H. Harutyunyan</cp:lastModifiedBy>
  <cp:lastPrinted>2021-12-09T10:44:04Z</cp:lastPrinted>
  <dcterms:created xsi:type="dcterms:W3CDTF">2019-11-07T07:37:19Z</dcterms:created>
  <dcterms:modified xsi:type="dcterms:W3CDTF">2021-12-13T14:24:43Z</dcterms:modified>
</cp:coreProperties>
</file>