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hotpir\Desktop\ՊՆ - 2.9 մլրդ միջծրագրային և միջհոդվածային վերաբաշխում - 78246\"/>
    </mc:Choice>
  </mc:AlternateContent>
  <bookViews>
    <workbookView xWindow="0" yWindow="120" windowWidth="20490" windowHeight="7635" activeTab="5"/>
  </bookViews>
  <sheets>
    <sheet name="1" sheetId="9" r:id="rId1"/>
    <sheet name="2" sheetId="13" r:id="rId2"/>
    <sheet name="3" sheetId="8" r:id="rId3"/>
    <sheet name="4" sheetId="14" r:id="rId4"/>
    <sheet name="5" sheetId="7" r:id="rId5"/>
    <sheet name="6" sheetId="15" r:id="rId6"/>
    <sheet name="Sheet1" sheetId="4" state="hidden" r:id="rId7"/>
  </sheets>
  <definedNames>
    <definedName name="_xlnm._FilterDatabase" localSheetId="5" hidden="1">'6'!$A$1:$G$1328</definedName>
    <definedName name="_tab10" localSheetId="1">#REF!</definedName>
    <definedName name="_tab10" localSheetId="3">#REF!</definedName>
    <definedName name="_tab10" localSheetId="5">#REF!</definedName>
    <definedName name="_tab10">#REF!</definedName>
    <definedName name="_tab11" localSheetId="1">#REF!</definedName>
    <definedName name="_tab11" localSheetId="3">#REF!</definedName>
    <definedName name="_tab11" localSheetId="5">#REF!</definedName>
    <definedName name="_tab11">#REF!</definedName>
    <definedName name="_tab12" localSheetId="1">#REF!</definedName>
    <definedName name="_tab12" localSheetId="3">#REF!</definedName>
    <definedName name="_tab12" localSheetId="5">#REF!</definedName>
    <definedName name="_tab12">#REF!</definedName>
    <definedName name="_tab13" localSheetId="1">#REF!</definedName>
    <definedName name="_tab13" localSheetId="3">#REF!</definedName>
    <definedName name="_tab13" localSheetId="5">#REF!</definedName>
    <definedName name="_tab13">#REF!</definedName>
    <definedName name="_tab14" localSheetId="1">#REF!</definedName>
    <definedName name="_tab14" localSheetId="3">#REF!</definedName>
    <definedName name="_tab14" localSheetId="5">#REF!</definedName>
    <definedName name="_tab14">#REF!</definedName>
    <definedName name="_tab15" localSheetId="1">#REF!</definedName>
    <definedName name="_tab15" localSheetId="3">#REF!</definedName>
    <definedName name="_tab15" localSheetId="5">#REF!</definedName>
    <definedName name="_tab15">#REF!</definedName>
    <definedName name="_tab16" localSheetId="1">#REF!</definedName>
    <definedName name="_tab16" localSheetId="3">#REF!</definedName>
    <definedName name="_tab16" localSheetId="5">#REF!</definedName>
    <definedName name="_tab16">#REF!</definedName>
    <definedName name="_tab17" localSheetId="1">#REF!</definedName>
    <definedName name="_tab17" localSheetId="3">#REF!</definedName>
    <definedName name="_tab17" localSheetId="5">#REF!</definedName>
    <definedName name="_tab17">#REF!</definedName>
    <definedName name="_tab18" localSheetId="1">#REF!</definedName>
    <definedName name="_tab18" localSheetId="3">#REF!</definedName>
    <definedName name="_tab18" localSheetId="5">#REF!</definedName>
    <definedName name="_tab18">#REF!</definedName>
    <definedName name="_tab19" localSheetId="1">#REF!</definedName>
    <definedName name="_tab19" localSheetId="3">#REF!</definedName>
    <definedName name="_tab19" localSheetId="5">#REF!</definedName>
    <definedName name="_tab19">#REF!</definedName>
    <definedName name="_tab20" localSheetId="1">#REF!</definedName>
    <definedName name="_tab20" localSheetId="3">#REF!</definedName>
    <definedName name="_tab20" localSheetId="5">#REF!</definedName>
    <definedName name="_tab20">#REF!</definedName>
    <definedName name="_tab21" localSheetId="1">#REF!</definedName>
    <definedName name="_tab21" localSheetId="3">#REF!</definedName>
    <definedName name="_tab21" localSheetId="5">#REF!</definedName>
    <definedName name="_tab21">#REF!</definedName>
    <definedName name="_tab22" localSheetId="1">#REF!</definedName>
    <definedName name="_tab22" localSheetId="3">#REF!</definedName>
    <definedName name="_tab22" localSheetId="5">#REF!</definedName>
    <definedName name="_tab22">#REF!</definedName>
    <definedName name="_tab23" localSheetId="1">#REF!</definedName>
    <definedName name="_tab23" localSheetId="3">#REF!</definedName>
    <definedName name="_tab23" localSheetId="5">#REF!</definedName>
    <definedName name="_tab23">#REF!</definedName>
    <definedName name="_tab24" localSheetId="1">#REF!</definedName>
    <definedName name="_tab24" localSheetId="3">#REF!</definedName>
    <definedName name="_tab24" localSheetId="5">#REF!</definedName>
    <definedName name="_tab24">#REF!</definedName>
    <definedName name="_tab5" localSheetId="1">#REF!</definedName>
    <definedName name="_tab5" localSheetId="3">#REF!</definedName>
    <definedName name="_tab5" localSheetId="5">#REF!</definedName>
    <definedName name="_tab5">#REF!</definedName>
    <definedName name="_tab6" localSheetId="1">#REF!</definedName>
    <definedName name="_tab6" localSheetId="3">#REF!</definedName>
    <definedName name="_tab6" localSheetId="5">#REF!</definedName>
    <definedName name="_tab6">#REF!</definedName>
    <definedName name="_tab7" localSheetId="1">#REF!</definedName>
    <definedName name="_tab7" localSheetId="3">#REF!</definedName>
    <definedName name="_tab7" localSheetId="5">#REF!</definedName>
    <definedName name="_tab7">#REF!</definedName>
    <definedName name="_tab8" localSheetId="1">#REF!</definedName>
    <definedName name="_tab8" localSheetId="3">#REF!</definedName>
    <definedName name="_tab8" localSheetId="5">#REF!</definedName>
    <definedName name="_tab8">#REF!</definedName>
    <definedName name="_tab9" localSheetId="1">#REF!</definedName>
    <definedName name="_tab9" localSheetId="3">#REF!</definedName>
    <definedName name="_tab9" localSheetId="5">#REF!</definedName>
    <definedName name="_tab9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 localSheetId="5">#REF!</definedName>
    <definedName name="åû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 localSheetId="5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 localSheetId="5">#REF!</definedName>
    <definedName name="mass">#REF!</definedName>
    <definedName name="par_count" localSheetId="1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3">#REF!,#REF!,#REF!,#REF!,#REF!</definedName>
    <definedName name="par_qual" localSheetId="5">#REF!,#REF!,#REF!,#REF!,#REF!</definedName>
    <definedName name="par_qual">#REF!,#REF!,#REF!,#REF!,#REF!</definedName>
    <definedName name="par_time" localSheetId="1">#REF!,#REF!,#REF!,#REF!</definedName>
    <definedName name="par_time" localSheetId="3">#REF!,#REF!,#REF!,#REF!</definedName>
    <definedName name="par_time" localSheetId="5">#REF!,#REF!,#REF!,#REF!</definedName>
    <definedName name="par_time">#REF!,#REF!,#REF!,#REF!</definedName>
    <definedName name="par2.12s" localSheetId="1">#REF!</definedName>
    <definedName name="par2.12s" localSheetId="3">#REF!</definedName>
    <definedName name="par2.12s" localSheetId="5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3">#REF!,#REF!</definedName>
    <definedName name="par2.5s" localSheetId="5">#REF!,#REF!</definedName>
    <definedName name="par2.5s">#REF!,#REF!</definedName>
    <definedName name="par2.6s" localSheetId="1">#REF!,#REF!,#REF!,#REF!</definedName>
    <definedName name="par2.6s" localSheetId="3">#REF!,#REF!,#REF!,#REF!</definedName>
    <definedName name="par2.6s" localSheetId="5">#REF!,#REF!,#REF!,#REF!</definedName>
    <definedName name="par2.6s">#REF!,#REF!,#REF!,#REF!</definedName>
    <definedName name="par2.7s" localSheetId="1">#REF!,#REF!</definedName>
    <definedName name="par2.7s" localSheetId="3">#REF!,#REF!</definedName>
    <definedName name="par2.7s" localSheetId="5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3">#REF!,#REF!</definedName>
    <definedName name="par4.10s" localSheetId="5">#REF!,#REF!</definedName>
    <definedName name="par4.10s">#REF!,#REF!</definedName>
    <definedName name="par4.11d" localSheetId="1">#REF!,#REF!,#REF!,#REF!,#REF!</definedName>
    <definedName name="par4.11d" localSheetId="3">#REF!,#REF!,#REF!,#REF!,#REF!</definedName>
    <definedName name="par4.11d" localSheetId="5">#REF!,#REF!,#REF!,#REF!,#REF!</definedName>
    <definedName name="par4.11d">#REF!,#REF!,#REF!,#REF!,#REF!</definedName>
    <definedName name="par4.12d" localSheetId="1">#REF!</definedName>
    <definedName name="par4.12d" localSheetId="3">#REF!</definedName>
    <definedName name="par4.12d" localSheetId="5">#REF!</definedName>
    <definedName name="par4.12d">#REF!</definedName>
    <definedName name="par4.13s" localSheetId="1">#REF!</definedName>
    <definedName name="par4.13s" localSheetId="3">#REF!</definedName>
    <definedName name="par4.13s" localSheetId="5">#REF!</definedName>
    <definedName name="par4.13s">#REF!</definedName>
    <definedName name="par4.14" localSheetId="1">#REF!,#REF!,#REF!,#REF!,#REF!,#REF!</definedName>
    <definedName name="par4.14" localSheetId="3">#REF!,#REF!,#REF!,#REF!,#REF!,#REF!</definedName>
    <definedName name="par4.14" localSheetId="5">#REF!,#REF!,#REF!,#REF!,#REF!,#REF!</definedName>
    <definedName name="par4.14">#REF!,#REF!,#REF!,#REF!,#REF!,#REF!</definedName>
    <definedName name="par4.15" localSheetId="1">#REF!,#REF!,#REF!</definedName>
    <definedName name="par4.15" localSheetId="3">#REF!,#REF!,#REF!</definedName>
    <definedName name="par4.15" localSheetId="5">#REF!,#REF!,#REF!</definedName>
    <definedName name="par4.15">#REF!,#REF!,#REF!</definedName>
    <definedName name="par4.16" localSheetId="1">#REF!,#REF!,#REF!</definedName>
    <definedName name="par4.16" localSheetId="3">#REF!,#REF!,#REF!</definedName>
    <definedName name="par4.16" localSheetId="5">#REF!,#REF!,#REF!</definedName>
    <definedName name="par4.16">#REF!,#REF!,#REF!</definedName>
    <definedName name="par4.17" localSheetId="1">#REF!,#REF!,#REF!,#REF!</definedName>
    <definedName name="par4.17" localSheetId="3">#REF!,#REF!,#REF!,#REF!</definedName>
    <definedName name="par4.17" localSheetId="5">#REF!,#REF!,#REF!,#REF!</definedName>
    <definedName name="par4.17">#REF!,#REF!,#REF!,#REF!</definedName>
    <definedName name="par4.18d" localSheetId="1">#REF!,#REF!</definedName>
    <definedName name="par4.18d" localSheetId="3">#REF!,#REF!</definedName>
    <definedName name="par4.18d" localSheetId="5">#REF!,#REF!</definedName>
    <definedName name="par4.18d">#REF!,#REF!</definedName>
    <definedName name="par4.19s" localSheetId="1">#REF!</definedName>
    <definedName name="par4.19s" localSheetId="3">#REF!</definedName>
    <definedName name="par4.19s" localSheetId="5">#REF!</definedName>
    <definedName name="par4.19s">#REF!</definedName>
    <definedName name="par4.20f" localSheetId="1">#REF!</definedName>
    <definedName name="par4.20f" localSheetId="3">#REF!</definedName>
    <definedName name="par4.20f" localSheetId="5">#REF!</definedName>
    <definedName name="par4.20f">#REF!</definedName>
    <definedName name="par4.21f" localSheetId="1">#REF!</definedName>
    <definedName name="par4.21f" localSheetId="3">#REF!</definedName>
    <definedName name="par4.21f" localSheetId="5">#REF!</definedName>
    <definedName name="par4.21f">#REF!</definedName>
    <definedName name="par4.22" localSheetId="1">#REF!</definedName>
    <definedName name="par4.22" localSheetId="3">#REF!</definedName>
    <definedName name="par4.22" localSheetId="5">#REF!</definedName>
    <definedName name="par4.22">#REF!</definedName>
    <definedName name="par4.4" localSheetId="1">#REF!</definedName>
    <definedName name="par4.4" localSheetId="3">#REF!</definedName>
    <definedName name="par4.4" localSheetId="5">#REF!</definedName>
    <definedName name="par4.4">#REF!</definedName>
    <definedName name="par4.5" localSheetId="1">#REF!</definedName>
    <definedName name="par4.5" localSheetId="3">#REF!</definedName>
    <definedName name="par4.5" localSheetId="5">#REF!</definedName>
    <definedName name="par4.5">#REF!</definedName>
    <definedName name="par4.6s" localSheetId="1">#REF!</definedName>
    <definedName name="par4.6s" localSheetId="3">#REF!</definedName>
    <definedName name="par4.6s" localSheetId="5">#REF!</definedName>
    <definedName name="par4.6s">#REF!</definedName>
    <definedName name="par4.7s" localSheetId="1">#REF!</definedName>
    <definedName name="par4.7s" localSheetId="3">#REF!</definedName>
    <definedName name="par4.7s" localSheetId="5">#REF!</definedName>
    <definedName name="par4.7s">#REF!</definedName>
    <definedName name="par4.8" localSheetId="1">#REF!,#REF!,#REF!,#REF!,#REF!</definedName>
    <definedName name="par4.8" localSheetId="3">#REF!,#REF!,#REF!,#REF!,#REF!</definedName>
    <definedName name="par4.8" localSheetId="5">#REF!,#REF!,#REF!,#REF!,#REF!</definedName>
    <definedName name="par4.8">#REF!,#REF!,#REF!,#REF!,#REF!</definedName>
    <definedName name="par4.9" localSheetId="1">#REF!,#REF!,#REF!,#REF!,#REF!,#REF!</definedName>
    <definedName name="par4.9" localSheetId="3">#REF!,#REF!,#REF!,#REF!,#REF!,#REF!</definedName>
    <definedName name="par4.9" localSheetId="5">#REF!,#REF!,#REF!,#REF!,#REF!,#REF!</definedName>
    <definedName name="par4.9">#REF!,#REF!,#REF!,#REF!,#REF!,#REF!</definedName>
    <definedName name="par5.1" localSheetId="1">#REF!,#REF!</definedName>
    <definedName name="par5.1" localSheetId="3">#REF!,#REF!</definedName>
    <definedName name="par5.1" localSheetId="5">#REF!,#REF!</definedName>
    <definedName name="par5.1">#REF!,#REF!</definedName>
    <definedName name="par5.3" localSheetId="1">#REF!,#REF!,#REF!,#REF!,#REF!,#REF!</definedName>
    <definedName name="par5.3" localSheetId="3">#REF!,#REF!,#REF!,#REF!,#REF!,#REF!</definedName>
    <definedName name="par5.3" localSheetId="5">#REF!,#REF!,#REF!,#REF!,#REF!,#REF!</definedName>
    <definedName name="par5.3">#REF!,#REF!,#REF!,#REF!,#REF!,#REF!</definedName>
    <definedName name="par5.4" localSheetId="1">#REF!,#REF!,#REF!,#REF!,#REF!</definedName>
    <definedName name="par5.4" localSheetId="3">#REF!,#REF!,#REF!,#REF!,#REF!</definedName>
    <definedName name="par5.4" localSheetId="5">#REF!,#REF!,#REF!,#REF!,#REF!</definedName>
    <definedName name="par5.4">#REF!,#REF!,#REF!,#REF!,#REF!</definedName>
    <definedName name="par5.5" localSheetId="1">#REF!</definedName>
    <definedName name="par5.5" localSheetId="3">#REF!</definedName>
    <definedName name="par5.5" localSheetId="5">#REF!</definedName>
    <definedName name="par5.5">#REF!</definedName>
    <definedName name="par5.6" localSheetId="1">#REF!,#REF!</definedName>
    <definedName name="par5.6" localSheetId="3">#REF!,#REF!</definedName>
    <definedName name="par5.6" localSheetId="5">#REF!,#REF!</definedName>
    <definedName name="par5.6">#REF!,#REF!</definedName>
    <definedName name="_xlnm.Print_Area" localSheetId="3">'4'!$A$1:$H$25</definedName>
    <definedName name="_xlnm.Print_Titles" localSheetId="1">'2'!$7:$9</definedName>
    <definedName name="_xlnm.Print_Titles" localSheetId="2">'3'!$10:$12</definedName>
    <definedName name="_xlnm.Print_Titles" localSheetId="3">'4'!$7:$9</definedName>
    <definedName name="_xlnm.Print_Titles" localSheetId="5">'6'!$6:$7</definedName>
    <definedName name="program" localSheetId="1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 localSheetId="5">#REF!</definedName>
    <definedName name="x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82" i="15" l="1"/>
  <c r="G1289" i="15"/>
  <c r="G1288" i="15"/>
  <c r="G1287" i="15"/>
  <c r="G1286" i="15"/>
  <c r="G1285" i="15"/>
  <c r="G1284" i="15"/>
  <c r="G1283" i="15"/>
  <c r="G1281" i="15"/>
  <c r="G29" i="8" l="1"/>
  <c r="G56" i="8" l="1"/>
  <c r="G55" i="8" s="1"/>
  <c r="G54" i="8" s="1"/>
  <c r="G151" i="8"/>
  <c r="G150" i="8" s="1"/>
  <c r="G154" i="8"/>
  <c r="G153" i="8" s="1"/>
  <c r="G157" i="8"/>
  <c r="G156" i="8" s="1"/>
  <c r="G142" i="15"/>
  <c r="G133" i="8"/>
  <c r="G132" i="8" s="1"/>
  <c r="G131" i="8" s="1"/>
  <c r="G130" i="8" s="1"/>
  <c r="G128" i="8" s="1"/>
  <c r="G126" i="8" s="1"/>
  <c r="G117" i="8"/>
  <c r="G116" i="8" s="1"/>
  <c r="G115" i="8" s="1"/>
  <c r="G114" i="8" s="1"/>
  <c r="G112" i="8" s="1"/>
  <c r="G110" i="8" s="1"/>
  <c r="G101" i="8"/>
  <c r="G100" i="8" s="1"/>
  <c r="G99" i="8" s="1"/>
  <c r="G98" i="8" s="1"/>
  <c r="G96" i="8" s="1"/>
  <c r="G94" i="8" s="1"/>
  <c r="G88" i="8"/>
  <c r="G87" i="8" s="1"/>
  <c r="G68" i="8"/>
  <c r="G40" i="8"/>
  <c r="G38" i="8"/>
  <c r="C67" i="7" l="1"/>
  <c r="D51" i="9"/>
  <c r="G93" i="8"/>
  <c r="G92" i="8" s="1"/>
  <c r="G90" i="8" s="1"/>
  <c r="C87" i="7"/>
  <c r="H15" i="13"/>
  <c r="D63" i="9"/>
  <c r="G109" i="8"/>
  <c r="G108" i="8" s="1"/>
  <c r="G106" i="8" s="1"/>
  <c r="G104" i="8" s="1"/>
  <c r="D45" i="9"/>
  <c r="C57" i="7"/>
  <c r="G53" i="8"/>
  <c r="G51" i="8" s="1"/>
  <c r="G49" i="8" s="1"/>
  <c r="G149" i="8"/>
  <c r="G148" i="8" s="1"/>
  <c r="G146" i="8" s="1"/>
  <c r="G144" i="8" s="1"/>
  <c r="G125" i="8"/>
  <c r="G124" i="8" s="1"/>
  <c r="G122" i="8" s="1"/>
  <c r="G120" i="8" s="1"/>
  <c r="G86" i="8"/>
  <c r="G85" i="8" s="1"/>
  <c r="G83" i="8" s="1"/>
  <c r="G81" i="8" s="1"/>
  <c r="G143" i="8" l="1"/>
  <c r="G142" i="8" s="1"/>
  <c r="G140" i="8" s="1"/>
  <c r="G138" i="8" s="1"/>
  <c r="G136" i="8" s="1"/>
  <c r="C102" i="7"/>
  <c r="D75" i="9"/>
  <c r="D69" i="9" s="1"/>
  <c r="C32" i="7"/>
  <c r="D27" i="9"/>
  <c r="H12" i="13"/>
  <c r="H10" i="13" s="1"/>
  <c r="D15" i="13"/>
  <c r="D19" i="14" s="1"/>
  <c r="D17" i="14" s="1"/>
  <c r="G80" i="8"/>
  <c r="G79" i="8" s="1"/>
  <c r="G77" i="8" s="1"/>
  <c r="G75" i="8" s="1"/>
  <c r="G73" i="8" s="1"/>
  <c r="C77" i="7"/>
  <c r="D57" i="9"/>
  <c r="D39" i="9" s="1"/>
  <c r="G350" i="15"/>
  <c r="G349" i="15"/>
  <c r="G347" i="15"/>
  <c r="G346" i="15"/>
  <c r="G344" i="15"/>
  <c r="G345" i="15"/>
  <c r="G343" i="15"/>
  <c r="G342" i="15"/>
  <c r="G384" i="15" l="1"/>
  <c r="G382" i="15"/>
  <c r="G381" i="15"/>
  <c r="G371" i="15"/>
  <c r="G367" i="15"/>
  <c r="G368" i="15"/>
  <c r="G369" i="15"/>
  <c r="G366" i="15"/>
  <c r="G363" i="15"/>
  <c r="G361" i="15" l="1"/>
  <c r="G360" i="15" s="1"/>
  <c r="G1327" i="15"/>
  <c r="G1324" i="15" s="1"/>
  <c r="G1323" i="15" l="1"/>
  <c r="G1321" i="15"/>
  <c r="G1320" i="15" s="1"/>
  <c r="G1317" i="15"/>
  <c r="G1316" i="15"/>
  <c r="G1315" i="15"/>
  <c r="G1314" i="15"/>
  <c r="G1313" i="15"/>
  <c r="G1312" i="15"/>
  <c r="G1310" i="15"/>
  <c r="G1305" i="15"/>
  <c r="G1306" i="15"/>
  <c r="G1307" i="15"/>
  <c r="G1308" i="15"/>
  <c r="G1304" i="15"/>
  <c r="G1303" i="15" l="1"/>
  <c r="G1319" i="15"/>
  <c r="G1299" i="15" l="1"/>
  <c r="G1295" i="15"/>
  <c r="G1293" i="15"/>
  <c r="G1292" i="15"/>
  <c r="G1291" i="15"/>
  <c r="G1290" i="15"/>
  <c r="G1278" i="15"/>
  <c r="G1277" i="15"/>
  <c r="G1276" i="15"/>
  <c r="G1275" i="15"/>
  <c r="G1274" i="15"/>
  <c r="G1273" i="15"/>
  <c r="G1272" i="15"/>
  <c r="G1271" i="15"/>
  <c r="G1266" i="15"/>
  <c r="G1265" i="15"/>
  <c r="G1259" i="15"/>
  <c r="G1258" i="15"/>
  <c r="G1257" i="15"/>
  <c r="G1256" i="15"/>
  <c r="G1255" i="15"/>
  <c r="G1254" i="15"/>
  <c r="G1253" i="15"/>
  <c r="G1252" i="15"/>
  <c r="G1250" i="15"/>
  <c r="G1249" i="15"/>
  <c r="G1248" i="15"/>
  <c r="G1247" i="15"/>
  <c r="G1246" i="15"/>
  <c r="G1245" i="15"/>
  <c r="G1244" i="15"/>
  <c r="G1243" i="15"/>
  <c r="G1242" i="15"/>
  <c r="G1241" i="15"/>
  <c r="G1240" i="15"/>
  <c r="G1239" i="15"/>
  <c r="G1238" i="15"/>
  <c r="G1229" i="15"/>
  <c r="G1221" i="15"/>
  <c r="G1219" i="15"/>
  <c r="G1218" i="15"/>
  <c r="G1217" i="15"/>
  <c r="G1216" i="15"/>
  <c r="G1214" i="15"/>
  <c r="G1213" i="15"/>
  <c r="G1212" i="15"/>
  <c r="G1210" i="15"/>
  <c r="G1208" i="15"/>
  <c r="G1206" i="15"/>
  <c r="G1202" i="15"/>
  <c r="G1201" i="15"/>
  <c r="G1200" i="15"/>
  <c r="G1199" i="15"/>
  <c r="G1198" i="15"/>
  <c r="G1197" i="15"/>
  <c r="G1196" i="15"/>
  <c r="G1195" i="15"/>
  <c r="G1194" i="15"/>
  <c r="G1192" i="15"/>
  <c r="G1191" i="15"/>
  <c r="G1190" i="15"/>
  <c r="G1184" i="15"/>
  <c r="G1183" i="15"/>
  <c r="G1182" i="15"/>
  <c r="G1181" i="15"/>
  <c r="G1180" i="15"/>
  <c r="G1179" i="15"/>
  <c r="G1178" i="15"/>
  <c r="G1177" i="15"/>
  <c r="G1176" i="15"/>
  <c r="G1175" i="15"/>
  <c r="G1174" i="15"/>
  <c r="G1173" i="15"/>
  <c r="G1165" i="15"/>
  <c r="G1164" i="15"/>
  <c r="G1163" i="15"/>
  <c r="G1162" i="15"/>
  <c r="G1161" i="15"/>
  <c r="G1160" i="15"/>
  <c r="G1157" i="15"/>
  <c r="G1156" i="15"/>
  <c r="G1155" i="15"/>
  <c r="G1153" i="15"/>
  <c r="G1152" i="15"/>
  <c r="G1151" i="15"/>
  <c r="G1150" i="15"/>
  <c r="G1149" i="15"/>
  <c r="G1148" i="15"/>
  <c r="G1147" i="15"/>
  <c r="G1146" i="15"/>
  <c r="G1145" i="15"/>
  <c r="G1144" i="15"/>
  <c r="G1142" i="15"/>
  <c r="G1141" i="15"/>
  <c r="G1140" i="15"/>
  <c r="G1139" i="15"/>
  <c r="G1138" i="15"/>
  <c r="G1137" i="15"/>
  <c r="G1136" i="15"/>
  <c r="G1134" i="15"/>
  <c r="G1133" i="15"/>
  <c r="G1132" i="15"/>
  <c r="G1131" i="15"/>
  <c r="G1130" i="15"/>
  <c r="G1129" i="15"/>
  <c r="G1128" i="15"/>
  <c r="G1127" i="15"/>
  <c r="G1126" i="15"/>
  <c r="G1125" i="15"/>
  <c r="G1124" i="15"/>
  <c r="G1123" i="15"/>
  <c r="G1122" i="15"/>
  <c r="G1121" i="15"/>
  <c r="G1120" i="15"/>
  <c r="G1119" i="15"/>
  <c r="G1118" i="15"/>
  <c r="G1117" i="15"/>
  <c r="G1116" i="15"/>
  <c r="G1115" i="15"/>
  <c r="G1114" i="15"/>
  <c r="G1113" i="15"/>
  <c r="G1112" i="15"/>
  <c r="G1111" i="15"/>
  <c r="G1110" i="15"/>
  <c r="G1109" i="15"/>
  <c r="G1107" i="15"/>
  <c r="G1106" i="15"/>
  <c r="G1105" i="15"/>
  <c r="G1103" i="15"/>
  <c r="G1101" i="15"/>
  <c r="G1099" i="15"/>
  <c r="G1098" i="15"/>
  <c r="G1096" i="15"/>
  <c r="G1094" i="15"/>
  <c r="G1092" i="15"/>
  <c r="G1091" i="15"/>
  <c r="G1090" i="15"/>
  <c r="G1089" i="15"/>
  <c r="G1088" i="15"/>
  <c r="G1087" i="15"/>
  <c r="G1086" i="15"/>
  <c r="G1085" i="15"/>
  <c r="G1084" i="15"/>
  <c r="G1083" i="15"/>
  <c r="G1082" i="15"/>
  <c r="G1081" i="15"/>
  <c r="G1080" i="15"/>
  <c r="G1079" i="15"/>
  <c r="G1078" i="15"/>
  <c r="G1077" i="15"/>
  <c r="G1076" i="15"/>
  <c r="G1075" i="15"/>
  <c r="G1074" i="15"/>
  <c r="G1073" i="15"/>
  <c r="G1072" i="15"/>
  <c r="G1071" i="15"/>
  <c r="G1070" i="15"/>
  <c r="G1069" i="15"/>
  <c r="G1068" i="15"/>
  <c r="G1067" i="15"/>
  <c r="G1065" i="15"/>
  <c r="G1064" i="15"/>
  <c r="G1063" i="15"/>
  <c r="G1062" i="15"/>
  <c r="G1061" i="15"/>
  <c r="G1060" i="15"/>
  <c r="G1059" i="15"/>
  <c r="G1058" i="15"/>
  <c r="G1057" i="15"/>
  <c r="G1052" i="15"/>
  <c r="G1051" i="15"/>
  <c r="G1050" i="15"/>
  <c r="G1049" i="15"/>
  <c r="G1048" i="15"/>
  <c r="G1045" i="15"/>
  <c r="G1044" i="15"/>
  <c r="G1043" i="15"/>
  <c r="G1042" i="15"/>
  <c r="G1040" i="15"/>
  <c r="G1039" i="15"/>
  <c r="G1036" i="15"/>
  <c r="G1034" i="15"/>
  <c r="G1033" i="15"/>
  <c r="G1032" i="15"/>
  <c r="G1031" i="15"/>
  <c r="G1029" i="15"/>
  <c r="G1028" i="15"/>
  <c r="G1027" i="15"/>
  <c r="G1026" i="15"/>
  <c r="G1025" i="15"/>
  <c r="G1024" i="15"/>
  <c r="G1023" i="15"/>
  <c r="G1022" i="15"/>
  <c r="G1017" i="15"/>
  <c r="G1016" i="15"/>
  <c r="G1014" i="15"/>
  <c r="G1013" i="15"/>
  <c r="G1012" i="15"/>
  <c r="G1011" i="15"/>
  <c r="G1009" i="15"/>
  <c r="G1008" i="15"/>
  <c r="G1007" i="15"/>
  <c r="G1006" i="15"/>
  <c r="G1005" i="15"/>
  <c r="G1003" i="15"/>
  <c r="G1001" i="15"/>
  <c r="G1000" i="15"/>
  <c r="G999" i="15"/>
  <c r="G998" i="15"/>
  <c r="G997" i="15"/>
  <c r="G992" i="15"/>
  <c r="G993" i="15"/>
  <c r="G994" i="15"/>
  <c r="G995" i="15"/>
  <c r="G991" i="15"/>
  <c r="G988" i="15"/>
  <c r="G986" i="15"/>
  <c r="G984" i="15"/>
  <c r="G983" i="15"/>
  <c r="G981" i="15"/>
  <c r="G979" i="15"/>
  <c r="G978" i="15"/>
  <c r="G977" i="15"/>
  <c r="G976" i="15"/>
  <c r="G975" i="15"/>
  <c r="G974" i="15"/>
  <c r="G973" i="15"/>
  <c r="G972" i="15"/>
  <c r="G971" i="15"/>
  <c r="G970" i="15"/>
  <c r="G969" i="15"/>
  <c r="G967" i="15"/>
  <c r="G965" i="15"/>
  <c r="G964" i="15"/>
  <c r="G963" i="15"/>
  <c r="G962" i="15"/>
  <c r="G958" i="15"/>
  <c r="G957" i="15"/>
  <c r="G956" i="15"/>
  <c r="G954" i="15"/>
  <c r="G953" i="15"/>
  <c r="G952" i="15"/>
  <c r="G951" i="15"/>
  <c r="G950" i="15"/>
  <c r="G949" i="15"/>
  <c r="G947" i="15"/>
  <c r="G945" i="15"/>
  <c r="G944" i="15"/>
  <c r="G943" i="15"/>
  <c r="G941" i="15"/>
  <c r="G940" i="15"/>
  <c r="G939" i="15"/>
  <c r="G938" i="15"/>
  <c r="G937" i="15"/>
  <c r="G936" i="15"/>
  <c r="G934" i="15"/>
  <c r="G933" i="15"/>
  <c r="G932" i="15"/>
  <c r="G930" i="15"/>
  <c r="G929" i="15"/>
  <c r="G926" i="15"/>
  <c r="G924" i="15"/>
  <c r="G923" i="15"/>
  <c r="G922" i="15"/>
  <c r="G921" i="15"/>
  <c r="G920" i="15"/>
  <c r="G918" i="15"/>
  <c r="G917" i="15"/>
  <c r="G916" i="15"/>
  <c r="G915" i="15"/>
  <c r="G914" i="15"/>
  <c r="G913" i="15"/>
  <c r="G912" i="15"/>
  <c r="G911" i="15"/>
  <c r="G910" i="15"/>
  <c r="G908" i="15"/>
  <c r="G907" i="15"/>
  <c r="G906" i="15"/>
  <c r="G904" i="15"/>
  <c r="G903" i="15"/>
  <c r="G902" i="15"/>
  <c r="G901" i="15"/>
  <c r="G900" i="15"/>
  <c r="G898" i="15"/>
  <c r="G897" i="15"/>
  <c r="G893" i="15"/>
  <c r="G892" i="15"/>
  <c r="G891" i="15"/>
  <c r="G890" i="15"/>
  <c r="G889" i="15"/>
  <c r="G887" i="15"/>
  <c r="G886" i="15"/>
  <c r="G884" i="15"/>
  <c r="G882" i="15"/>
  <c r="G881" i="15"/>
  <c r="G880" i="15"/>
  <c r="G879" i="15"/>
  <c r="G877" i="15"/>
  <c r="G875" i="15"/>
  <c r="G874" i="15"/>
  <c r="G873" i="15"/>
  <c r="G869" i="15"/>
  <c r="G868" i="15"/>
  <c r="G864" i="15"/>
  <c r="G862" i="15"/>
  <c r="G861" i="15"/>
  <c r="G860" i="15"/>
  <c r="G859" i="15"/>
  <c r="G858" i="15"/>
  <c r="G857" i="15"/>
  <c r="G856" i="15"/>
  <c r="G854" i="15"/>
  <c r="G853" i="15"/>
  <c r="G852" i="15"/>
  <c r="G851" i="15"/>
  <c r="G850" i="15"/>
  <c r="G849" i="15"/>
  <c r="G848" i="15"/>
  <c r="G846" i="15"/>
  <c r="G844" i="15"/>
  <c r="G843" i="15"/>
  <c r="G841" i="15"/>
  <c r="G840" i="15"/>
  <c r="G836" i="15"/>
  <c r="G835" i="15"/>
  <c r="G834" i="15"/>
  <c r="G833" i="15"/>
  <c r="G832" i="15"/>
  <c r="G831" i="15"/>
  <c r="G830" i="15"/>
  <c r="G827" i="15"/>
  <c r="G826" i="15"/>
  <c r="G825" i="15"/>
  <c r="G824" i="15"/>
  <c r="G823" i="15"/>
  <c r="G822" i="15"/>
  <c r="G821" i="15"/>
  <c r="G820" i="15"/>
  <c r="G819" i="15"/>
  <c r="G818" i="15"/>
  <c r="G817" i="15"/>
  <c r="G816" i="15"/>
  <c r="G815" i="15"/>
  <c r="G814" i="15"/>
  <c r="G813" i="15"/>
  <c r="G812" i="15"/>
  <c r="G810" i="15"/>
  <c r="G809" i="15"/>
  <c r="G808" i="15"/>
  <c r="G807" i="15"/>
  <c r="G806" i="15"/>
  <c r="G805" i="15"/>
  <c r="G804" i="15"/>
  <c r="G802" i="15"/>
  <c r="G801" i="15"/>
  <c r="G800" i="15"/>
  <c r="G799" i="15"/>
  <c r="G798" i="15"/>
  <c r="G797" i="15"/>
  <c r="G796" i="15"/>
  <c r="G795" i="15"/>
  <c r="G794" i="15"/>
  <c r="G793" i="15"/>
  <c r="G792" i="15"/>
  <c r="G791" i="15"/>
  <c r="G787" i="15"/>
  <c r="G785" i="15"/>
  <c r="G784" i="15"/>
  <c r="G783" i="15"/>
  <c r="G780" i="15"/>
  <c r="G779" i="15"/>
  <c r="G778" i="15"/>
  <c r="G777" i="15"/>
  <c r="G776" i="15"/>
  <c r="G775" i="15"/>
  <c r="G774" i="15"/>
  <c r="G773" i="15"/>
  <c r="G772" i="15"/>
  <c r="G771" i="15"/>
  <c r="G770" i="15"/>
  <c r="G769" i="15"/>
  <c r="G768" i="15"/>
  <c r="G767" i="15"/>
  <c r="G766" i="15"/>
  <c r="G764" i="15"/>
  <c r="G762" i="15"/>
  <c r="G759" i="15"/>
  <c r="G758" i="15"/>
  <c r="G757" i="15"/>
  <c r="G756" i="15"/>
  <c r="G754" i="15"/>
  <c r="G753" i="15"/>
  <c r="G751" i="15"/>
  <c r="G750" i="15"/>
  <c r="G749" i="15"/>
  <c r="G747" i="15"/>
  <c r="G746" i="15"/>
  <c r="G745" i="15"/>
  <c r="G744" i="15"/>
  <c r="G743" i="15"/>
  <c r="G741" i="15"/>
  <c r="G740" i="15"/>
  <c r="G739" i="15"/>
  <c r="G738" i="15"/>
  <c r="G737" i="15"/>
  <c r="G736" i="15"/>
  <c r="G735" i="15"/>
  <c r="G734" i="15"/>
  <c r="G733" i="15"/>
  <c r="G732" i="15"/>
  <c r="G731" i="15"/>
  <c r="G730" i="15"/>
  <c r="G729" i="15"/>
  <c r="G728" i="15"/>
  <c r="G727" i="15"/>
  <c r="G725" i="15"/>
  <c r="G724" i="15"/>
  <c r="G723" i="15"/>
  <c r="G722" i="15"/>
  <c r="G721" i="15"/>
  <c r="G720" i="15"/>
  <c r="G719" i="15"/>
  <c r="G718" i="15"/>
  <c r="G717" i="15"/>
  <c r="G716" i="15"/>
  <c r="G713" i="15"/>
  <c r="G710" i="15"/>
  <c r="G709" i="15"/>
  <c r="G708" i="15"/>
  <c r="G707" i="15"/>
  <c r="G706" i="15"/>
  <c r="G705" i="15"/>
  <c r="G704" i="15"/>
  <c r="G703" i="15"/>
  <c r="G702" i="15"/>
  <c r="G701" i="15"/>
  <c r="G700" i="15"/>
  <c r="G699" i="15"/>
  <c r="G698" i="15"/>
  <c r="G697" i="15"/>
  <c r="G695" i="15"/>
  <c r="G693" i="15"/>
  <c r="G692" i="15"/>
  <c r="G690" i="15"/>
  <c r="G423" i="15" l="1"/>
  <c r="G424" i="15"/>
  <c r="G425" i="15"/>
  <c r="G426" i="15"/>
  <c r="G422" i="15"/>
  <c r="G417" i="15"/>
  <c r="G418" i="15"/>
  <c r="G419" i="15"/>
  <c r="G420" i="15"/>
  <c r="G416" i="15"/>
  <c r="G414" i="15"/>
  <c r="G413" i="15"/>
  <c r="G412" i="15"/>
  <c r="G411" i="15"/>
  <c r="G406" i="15"/>
  <c r="G405" i="15"/>
  <c r="G403" i="15"/>
  <c r="G400" i="15"/>
  <c r="G399" i="15"/>
  <c r="G398" i="15"/>
  <c r="G391" i="15"/>
  <c r="G392" i="15"/>
  <c r="G393" i="15"/>
  <c r="G394" i="15"/>
  <c r="G390" i="15"/>
  <c r="G156" i="15"/>
  <c r="G153" i="15"/>
  <c r="G154" i="15"/>
  <c r="G152" i="15"/>
  <c r="G91" i="15"/>
  <c r="G92" i="15"/>
  <c r="G93" i="15"/>
  <c r="G94" i="15"/>
  <c r="G95" i="15"/>
  <c r="G96" i="15"/>
  <c r="G97" i="15"/>
  <c r="G98" i="15"/>
  <c r="G99" i="15"/>
  <c r="G100" i="15"/>
  <c r="G101" i="15"/>
  <c r="G102" i="15"/>
  <c r="G103" i="15"/>
  <c r="G104" i="15"/>
  <c r="G105" i="15"/>
  <c r="G106" i="15"/>
  <c r="G107" i="15"/>
  <c r="G108" i="15"/>
  <c r="G109" i="15"/>
  <c r="G110" i="15"/>
  <c r="G111" i="15"/>
  <c r="G112" i="15"/>
  <c r="G113" i="15"/>
  <c r="G114" i="15"/>
  <c r="G115" i="15"/>
  <c r="G116" i="15"/>
  <c r="G117" i="15"/>
  <c r="G118" i="15"/>
  <c r="G119" i="15"/>
  <c r="G120" i="15"/>
  <c r="G121" i="15"/>
  <c r="G122" i="15"/>
  <c r="G123" i="15"/>
  <c r="G88" i="15"/>
  <c r="G89" i="15"/>
  <c r="G90" i="15"/>
  <c r="G87" i="15"/>
  <c r="G75" i="15"/>
  <c r="G36" i="15"/>
  <c r="G35" i="15"/>
  <c r="G23" i="15"/>
  <c r="G22" i="15"/>
  <c r="G19" i="15"/>
  <c r="G358" i="15"/>
  <c r="G357" i="15"/>
  <c r="G351" i="15"/>
  <c r="G355" i="15"/>
  <c r="G169" i="15" l="1"/>
  <c r="G159" i="15" s="1"/>
  <c r="G389" i="15"/>
  <c r="G388" i="15" s="1"/>
  <c r="G1302" i="15"/>
  <c r="G66" i="8" l="1"/>
  <c r="G46" i="8"/>
  <c r="G32" i="8" l="1"/>
  <c r="G65" i="8" l="1"/>
  <c r="G36" i="8"/>
  <c r="G28" i="8" l="1"/>
  <c r="G27" i="8" s="1"/>
  <c r="G11" i="15" l="1"/>
  <c r="G10" i="15" s="1"/>
  <c r="G9" i="15" s="1"/>
  <c r="G8" i="15" s="1"/>
  <c r="G64" i="8" l="1"/>
  <c r="G63" i="8" s="1"/>
  <c r="G61" i="8" s="1"/>
  <c r="G59" i="8" l="1"/>
  <c r="D33" i="9" l="1"/>
  <c r="C42" i="7"/>
  <c r="E14" i="13"/>
  <c r="E12" i="13" s="1"/>
  <c r="D14" i="13" l="1"/>
  <c r="D12" i="13" s="1"/>
  <c r="D10" i="13" s="1"/>
  <c r="E10" i="13"/>
  <c r="D16" i="14" l="1"/>
  <c r="D14" i="14" s="1"/>
  <c r="D12" i="14" s="1"/>
  <c r="D10" i="14" s="1"/>
  <c r="G26" i="8"/>
  <c r="G24" i="8" s="1"/>
  <c r="G22" i="8" l="1"/>
  <c r="D21" i="9" l="1"/>
  <c r="D15" i="9" s="1"/>
  <c r="D13" i="9" s="1"/>
  <c r="C22" i="7"/>
  <c r="G21" i="8"/>
  <c r="G20" i="8" s="1"/>
  <c r="G18" i="8" s="1"/>
  <c r="D12" i="9" l="1"/>
  <c r="G16" i="8"/>
  <c r="G14" i="8" s="1"/>
  <c r="G13" i="8" s="1"/>
</calcChain>
</file>

<file path=xl/sharedStrings.xml><?xml version="1.0" encoding="utf-8"?>
<sst xmlns="http://schemas.openxmlformats.org/spreadsheetml/2006/main" count="5677" uniqueCount="1819">
  <si>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</si>
  <si>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</si>
  <si>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</si>
  <si>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</si>
  <si>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>______________ ի    ___Ն որոշման</t>
  </si>
  <si>
    <t xml:space="preserve"> Միջոցառման վրա կատարվող ծախսը (հազար դրամ) </t>
  </si>
  <si>
    <t xml:space="preserve"> 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</si>
  <si>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</si>
  <si>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</si>
  <si>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</si>
  <si>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</si>
  <si>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</si>
  <si>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</si>
  <si>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Տարի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</si>
  <si>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</si>
  <si>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</si>
  <si>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</si>
  <si>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</si>
  <si>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</si>
  <si>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</si>
  <si>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</si>
  <si>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</si>
  <si>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</si>
  <si>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</si>
  <si>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</si>
  <si>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</si>
  <si>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</si>
  <si>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</si>
  <si>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</si>
  <si>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</si>
  <si>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</si>
  <si>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</si>
  <si>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</si>
  <si>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</si>
  <si>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</si>
  <si>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</si>
  <si>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</si>
  <si>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</si>
  <si>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</si>
  <si>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</si>
  <si>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</si>
  <si>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</si>
  <si>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</si>
  <si>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</si>
  <si>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</si>
  <si>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</si>
  <si>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</si>
  <si>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</si>
  <si>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</si>
  <si>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</si>
  <si>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 xml:space="preserve">Տարի </t>
  </si>
  <si>
    <t>Բյուջետային հատկացումների գլխավոր կարգադրիչների,  ծրագրերի և միջոցառումների անվանումները</t>
  </si>
  <si>
    <t>Ծրագրային դասիչը</t>
  </si>
  <si>
    <t>(հազ.դրամ)</t>
  </si>
  <si>
    <t>Հավելված  N 1</t>
  </si>
  <si>
    <t xml:space="preserve">ՀՀ կառավարության 2021 թվականի </t>
  </si>
  <si>
    <t>ՀԱՅԱՍՏԱՆԻ ՀԱՆՐԱՊԵՏՈՒԹՅԱՆ ԿԱՌԱՎԱՐՈՒԹՅԱՆ 2020 ԹՎԱԿԱՆԻ ԴԵԿՏԵՄԲԵՐԻ 30-Ի N 2215-Ն ՈՐՈՇՄԱՆ N 3 և 4 ՀԱՎԵԼՎԱԾՆԵՐՈՒՄ  ԿԱՏԱՐՎՈՂ ՓՈՓՈԽՈՒԹՅՈՒՆՆԵՐԸ</t>
  </si>
  <si>
    <t>Հավելված  N 2</t>
  </si>
  <si>
    <t xml:space="preserve">ՀՀ կառավարության  2021 թվականի </t>
  </si>
  <si>
    <t xml:space="preserve">ՀԱՅԱՍՏԱՆԻ ՀԱՆՐԱՊԵՏՈՒԹՅԱՆ ԿԱՌԱՎԱՐՈՒԹՅԱՆ 2020 ԹՎԱԿԱՆԻ ԴԵԿՏԵՄԲԵՐԻ 30-Ի N 2215-Ն ՈՐՈՇՄԱՆ N 9 ՀԱՎԵԼՎԱԾԻ N 9.15 ԵՎ N 9.1 ՀԱՎԵԼՎԱԾԻ N 9.1.15 ԱՂՅՈՒՍԱԿՆԵՐՈՒՄ ԿԱՏԱՐՎՈՂ ՓՈՓՈԽՈՒԹՅՈՒՆՆԵՐ </t>
  </si>
  <si>
    <t>Հավելված N 4</t>
  </si>
  <si>
    <t xml:space="preserve"> 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</si>
  <si>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նվազեցումները՝ փակագծերում)</t>
  </si>
  <si>
    <t>«ՀԱՅԱՍՏԱՆԻ  ՀԱՆՐԱՊԵՏՈՒԹՅԱՆ  2021 ԹՎԱԿԱՆԻ  ՊԵՏԱԿԱՆ ԲՅՈՒՋԵԻ ՄԱՍԻՆ» ՀԱՅԱՍՏԱՆԻ ՀԱՆՐԱՊԵՏՈՒԹՅԱՆ  ՕՐԵՆՔԻ N 1 ՀԱՎԵԼՎԱԾԻ N 2 ԱՂՅՈՒՍԱԿՈՒՄ ԿԱՏԱՐՎՈՂ ՎԵՐԱԲԱՇԽՈՒՄ ԵՎ ՀԱՅԱՍՏԱՆԻ ՀԱՆՐԱՊԵՏՈՒԹՅԱՆ ԿԱՌԱՎԱՐՈՒԹՅԱՆ 2020 ԹՎԱԿԱՆԻ ԴԵԿՏԵՄԲԵՐԻ 30-Ի  N 2215-Ն ՈՐՈՇՄԱՆ N 5 ՀԱՎԵԼՎԱԾԻ N 1 ԱՂՅՈՒՍԱԿՈՒՄ ԿԱՏԱՐՎՈՂ  ՓՈՓՈԽՈՒԹՅՈՒՆՆԵՐԸ</t>
  </si>
  <si>
    <t xml:space="preserve"> Ռազմական կարիքների բավարարում</t>
  </si>
  <si>
    <t>Ծառայությունների մատուցում</t>
  </si>
  <si>
    <t xml:space="preserve"> Ծառայությունների մատուցում</t>
  </si>
  <si>
    <t xml:space="preserve"> ԸՆԹԱՑԻԿ ԾԱԽՍԵՐ</t>
  </si>
  <si>
    <t xml:space="preserve"> ԸՆԴԱՄԵՆԸ ԾԱԽՍԵՐ
այդ թվում՝</t>
  </si>
  <si>
    <t xml:space="preserve"> 11001 </t>
  </si>
  <si>
    <t xml:space="preserve"> Ռազմական կարիքների բավարարում </t>
  </si>
  <si>
    <t xml:space="preserve"> Ընթացիկ գործունեության ապահովման գործողություններ 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</si>
  <si>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</si>
  <si>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</si>
  <si>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</si>
  <si>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</si>
  <si>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</si>
  <si>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</si>
  <si>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Ընթացիկ գործունեության ապահովման գործողություններ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</si>
  <si>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</si>
  <si>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</si>
  <si>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</si>
  <si>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</si>
  <si>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</si>
  <si>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</si>
  <si>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</si>
  <si>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</si>
  <si>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</si>
  <si>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</si>
  <si>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ՊԱՇՏՊԱՆՈՒԹՅԱՆ ՆԱԽԱՐԱՐՈՒԹՅՈՒՆ</t>
  </si>
  <si>
    <t>այդ թվում`</t>
  </si>
  <si>
    <t>ՀՀ պաշտպանության նախարարության շենքային պայմաններ բարելավում</t>
  </si>
  <si>
    <t xml:space="preserve">ՀԱՅԱՍՏԱՆԻ ՀԱՆՐԱՊԵՏՈՒԹՅԱՆ ԿԱՌԱՎԱՐՈՒԹՅԱՆ 2020 ԹՎԱԿԱՆԻ ԴԵԿՏԵՄԲԵՐԻ 30-Ի N 2215-Ն ՈՐՈՇՄԱՆ N 5 ՀԱՎԵԼՎԱԾԻ N 2 ԱՂՅՈՒՍԱԿՈՒՄ ԿԱՏԱՐՎՈՂ ՓՈՓՈԽՈՒԹՅՈՒՆՆԵՐԸ </t>
  </si>
  <si>
    <t>այդ թվում` ըստ կատարողների</t>
  </si>
  <si>
    <t>ՀՀ  պաշտպանության  նախարարություն</t>
  </si>
  <si>
    <t xml:space="preserve"> Պետական մարմինների կողմից օգտագործվող ոչ ֆինանսական ակտիվների հետ գործառնություններ</t>
  </si>
  <si>
    <t>Հավելված N 6</t>
  </si>
  <si>
    <t>ՀԱՅԱՍՏԱՆԻ ՀԱՆՐԱՊԵՏՈՒԹՅԱՆ ԿԱՌԱՎԱՐՈՒԹՅԱՆ 2020 ԹՎԱԿԱՆԻ ԴԵԿՏԵՄԲԵՐԻ 30-Ի N 2215-Ն ՈՐՈՇՄԱՆ N 10 ՀԱՎԵԼՎԱԾՈՒՄ ԿԱՏԱՐՎՈՂ ՓՈՓՈԽՈՒԹՅՈՒՆՆԵՐԸ</t>
  </si>
  <si>
    <t>Կոդը</t>
  </si>
  <si>
    <t>Անվանումը</t>
  </si>
  <si>
    <t xml:space="preserve">Գնման ձևը </t>
  </si>
  <si>
    <t>Չափման միավորը</t>
  </si>
  <si>
    <t>քանակը</t>
  </si>
  <si>
    <t>գումարը  
(հազար դրամով)</t>
  </si>
  <si>
    <t xml:space="preserve">Բաժին N02 </t>
  </si>
  <si>
    <t>Խումբ N01 Դաս N01</t>
  </si>
  <si>
    <t>1169  11001</t>
  </si>
  <si>
    <t>Ռազմական կարիքների բավարարում</t>
  </si>
  <si>
    <t>ՄԱՍ I. ԱՊՐԱՆՔՆԵՐ</t>
  </si>
  <si>
    <t>ՄԱՍ III. ԾԱՌԱՅՈՒԹՅՈՒՆՆԵՐ</t>
  </si>
  <si>
    <t>1169  31001</t>
  </si>
  <si>
    <t xml:space="preserve"> ԾԱՌԱՅՈՒԹՅՈՒՆՆԵՐԻ ԵՎ ԱՊՐԱՆՔՆԵՐԻ ՁԵՌՔ ԲԵՐՈՒՄ</t>
  </si>
  <si>
    <t>ՇԱՐՈՒՆԱԿԱԿԱՆ ԾԱԽՍԵՐ</t>
  </si>
  <si>
    <t>ՊԱՅՄԱՆԱԳՐԱՅԻՆ ԾԱՌԱՅՈՒԹՅՈՒՆՆԵՐԻ ՁԵՌՔ ԲԵՐՈՒՄ</t>
  </si>
  <si>
    <t xml:space="preserve"> - Ընդհանուր բնույթի այլ ծառայություններ</t>
  </si>
  <si>
    <t>ԸՆԹԱՑԻԿ ՆՈՐՈԳՈՒՄ ԵՎ ՊԱՀՊԱՆՈՒՄ (ԾԱՌԱՅՈՒԹՅՈՒՆՆԵՐ ԵՎ ՆՅՈՒԹԵՐ)</t>
  </si>
  <si>
    <t xml:space="preserve"> - Մեքենաների և սարքավորումների ընթացիկ նորոգում և պահպանում</t>
  </si>
  <si>
    <t>ՆՅՈՒԹԵՐ</t>
  </si>
  <si>
    <t xml:space="preserve"> -  Գրասենյակային նյութեր և հագուստ</t>
  </si>
  <si>
    <t xml:space="preserve"> -  Տրանսպորտային նյութեր</t>
  </si>
  <si>
    <t xml:space="preserve"> -  Առողջապահական և լաբորատոր նյութեր</t>
  </si>
  <si>
    <t xml:space="preserve"> -  Հատուկ նպատակային այլ նյութեր</t>
  </si>
  <si>
    <t>ՄԵՔԵՆԱՆԵՐ ԵՎ ՍԱՐՔԱՎՈՐՈՒՄՆԵՐ</t>
  </si>
  <si>
    <t xml:space="preserve"> - Վարչական սարքավորումներ</t>
  </si>
  <si>
    <t xml:space="preserve"> - Այլ մեքենաներ և սարքավորումներ</t>
  </si>
  <si>
    <t xml:space="preserve"> - Ներկայացուցչական ծախսեր</t>
  </si>
  <si>
    <t>ԱՅԼ  ԾԱԽՍԵՐ</t>
  </si>
  <si>
    <t xml:space="preserve"> - Այլ ծախսեր</t>
  </si>
  <si>
    <t>ՇԵՆՔԵՐ ԵՎ ՇԻՆՈՒԹՅՈՒՆՆԵՐ</t>
  </si>
  <si>
    <t xml:space="preserve"> - Շենքերի և շինությունների շինարարություն</t>
  </si>
  <si>
    <t>Ցուցանիշների փոփոխությունը
 (նվազեցումները նշված են փակագծերում)</t>
  </si>
  <si>
    <t xml:space="preserve">Ցուցանիշների փոփոխությունը
 (նվազեցումները նշված են փակագծերում)                                                                                                                   </t>
  </si>
  <si>
    <t>Հավելված  N 3</t>
  </si>
  <si>
    <t>Հավելված N 5</t>
  </si>
  <si>
    <t>«ՀԱՅԱՍՏԱՆԻ ՀԱՆՐԱՊԵՏՈՒԹՅԱՆ 2021 ԹՎԱԿԱՆԻ ՊԵՏԱԿԱՆ ԲՅՈՒՋԵԻ ՄԱՍԻՆ» ՀԱՅԱՍՏԱՆԻ ՀԱՆՐԱՊԵՏՈՒԹՅԱՆ ՕՐԵՆՔԻ N 1 
ՀԱՎԵԼՎԱԾԻ N 3 ԱՂՅՈՒՍԱԿՈՒՄ  ԿԱՏԱՐՎՈՂ ՓՈՓՈԽՈՒԹՅՈՒՆՆԵՐԸ</t>
  </si>
  <si>
    <t>Բաժին N07</t>
  </si>
  <si>
    <t xml:space="preserve"> Դեղագործական ապրանքներ</t>
  </si>
  <si>
    <t>1204  11004</t>
  </si>
  <si>
    <t>Դեղորայքի տրամադրում զորամասային և հոսպիտալային օղակներում բուժօգնություն ստացողներին</t>
  </si>
  <si>
    <t>1204  31001</t>
  </si>
  <si>
    <t>Հոսպիտալների և բուժկետերի բժշկական սարքավորումներով համալրում</t>
  </si>
  <si>
    <t>66511110/1</t>
  </si>
  <si>
    <t>պատահարներից ապահովագրման ծառայություններ</t>
  </si>
  <si>
    <t>ՄԱ</t>
  </si>
  <si>
    <t>դրամ</t>
  </si>
  <si>
    <t>98391160/1</t>
  </si>
  <si>
    <t>ներկայացուցչական, արարողակար-գային ծառայություններ</t>
  </si>
  <si>
    <t>90921400/1</t>
  </si>
  <si>
    <t>ծխի միջոցով ախտահանման ծառայություններ</t>
  </si>
  <si>
    <t>ԳՀ</t>
  </si>
  <si>
    <t>ԲՄ</t>
  </si>
  <si>
    <t>50111130/28</t>
  </si>
  <si>
    <t>ավտոմեքենաների վերանորոգման ծառայություններ</t>
  </si>
  <si>
    <t>50111130/9</t>
  </si>
  <si>
    <t>50611200/1</t>
  </si>
  <si>
    <t>կրակմարիչների վերալիցքավորման ծառայություններ</t>
  </si>
  <si>
    <t>50111130/35</t>
  </si>
  <si>
    <t>50881300/3</t>
  </si>
  <si>
    <t>հանրային սննդի կազմակերպման սարքերի վերանորոգման ― պահպանման ծառայություններ</t>
  </si>
  <si>
    <t>50881300/1</t>
  </si>
  <si>
    <t>50111130/36</t>
  </si>
  <si>
    <t>50111130/37</t>
  </si>
  <si>
    <t>18111520/1</t>
  </si>
  <si>
    <t>թթվադիմացկուն կոստյում</t>
  </si>
  <si>
    <t>18211500/4</t>
  </si>
  <si>
    <t>բաճկոն</t>
  </si>
  <si>
    <t>18211500/5</t>
  </si>
  <si>
    <t>18231910/12</t>
  </si>
  <si>
    <t>բաճկոն ― տաբատ</t>
  </si>
  <si>
    <t>18231910/13</t>
  </si>
  <si>
    <t>18231910/8</t>
  </si>
  <si>
    <t>18231910/9</t>
  </si>
  <si>
    <t>18331200/6</t>
  </si>
  <si>
    <t>վերնաշապիկներ</t>
  </si>
  <si>
    <t>18331300/10</t>
  </si>
  <si>
    <t>պոլո շապիկներ</t>
  </si>
  <si>
    <t>18331300/9</t>
  </si>
  <si>
    <t>18411300/6</t>
  </si>
  <si>
    <t>մարզական հագուստ</t>
  </si>
  <si>
    <t>18421130/4</t>
  </si>
  <si>
    <t>ձեռնոցներ</t>
  </si>
  <si>
    <t>18421400/4</t>
  </si>
  <si>
    <t>օձիք</t>
  </si>
  <si>
    <t>19221100/2</t>
  </si>
  <si>
    <t>բրդե կտոր</t>
  </si>
  <si>
    <t>30121460/58</t>
  </si>
  <si>
    <t>տոներային քարտրիջներ</t>
  </si>
  <si>
    <t>30121460/59</t>
  </si>
  <si>
    <t>30121460/60</t>
  </si>
  <si>
    <t>30121460/61</t>
  </si>
  <si>
    <t>30121460/62</t>
  </si>
  <si>
    <t>30121460/63</t>
  </si>
  <si>
    <t>30121460/64</t>
  </si>
  <si>
    <t>30121470/17</t>
  </si>
  <si>
    <t>տոներ լազերային տպիչների/հեռապատճենահանող մեքենաների համար</t>
  </si>
  <si>
    <t>30121470/18</t>
  </si>
  <si>
    <t>30121470/19</t>
  </si>
  <si>
    <t>30121470/20</t>
  </si>
  <si>
    <t>30121470/21</t>
  </si>
  <si>
    <t>30121470/22</t>
  </si>
  <si>
    <t>30121470/23</t>
  </si>
  <si>
    <t>30121500/1</t>
  </si>
  <si>
    <t>քարտրիջներ</t>
  </si>
  <si>
    <t>30121500/13</t>
  </si>
  <si>
    <t>30121500/14</t>
  </si>
  <si>
    <t>30121500/15</t>
  </si>
  <si>
    <t>30121500/16</t>
  </si>
  <si>
    <t>30121500/2</t>
  </si>
  <si>
    <t>30121500/3</t>
  </si>
  <si>
    <t>30121500/36</t>
  </si>
  <si>
    <t>30121500/37</t>
  </si>
  <si>
    <t>30121500/38</t>
  </si>
  <si>
    <t>30121500/39</t>
  </si>
  <si>
    <t>30121500/4</t>
  </si>
  <si>
    <t>30121500/40</t>
  </si>
  <si>
    <t>30121500/41</t>
  </si>
  <si>
    <t>30121500/42</t>
  </si>
  <si>
    <t>30121500/43</t>
  </si>
  <si>
    <t>30121500/44</t>
  </si>
  <si>
    <t>30121500/45</t>
  </si>
  <si>
    <t>30121500/46</t>
  </si>
  <si>
    <t>35811190/44</t>
  </si>
  <si>
    <t>ուսադիր</t>
  </si>
  <si>
    <t>35811190/45</t>
  </si>
  <si>
    <t>35811190/65</t>
  </si>
  <si>
    <t>35811190/66</t>
  </si>
  <si>
    <t>35811190/67</t>
  </si>
  <si>
    <t>35811190/68</t>
  </si>
  <si>
    <t>35811190/69</t>
  </si>
  <si>
    <t>35811190/70</t>
  </si>
  <si>
    <t>35811190/71</t>
  </si>
  <si>
    <t>35811190/72</t>
  </si>
  <si>
    <t>35811190/73</t>
  </si>
  <si>
    <t>35811190/74</t>
  </si>
  <si>
    <t>35811190/75</t>
  </si>
  <si>
    <t>39511190/2</t>
  </si>
  <si>
    <t>բարձ` բամբակյա</t>
  </si>
  <si>
    <t>39522190/3</t>
  </si>
  <si>
    <t>քնապարկեր</t>
  </si>
  <si>
    <t>39561133/24</t>
  </si>
  <si>
    <t>տարբերանշաններ</t>
  </si>
  <si>
    <t>լրակազմ</t>
  </si>
  <si>
    <t>հատ</t>
  </si>
  <si>
    <t>զույգ</t>
  </si>
  <si>
    <t>քմ</t>
  </si>
  <si>
    <t>կիլոգրամ</t>
  </si>
  <si>
    <t>ՀՄԱ</t>
  </si>
  <si>
    <t>03211400/2</t>
  </si>
  <si>
    <t>գարի</t>
  </si>
  <si>
    <t>09131100/3</t>
  </si>
  <si>
    <t>ավիացիոն կերոսին</t>
  </si>
  <si>
    <t>09132100/2</t>
  </si>
  <si>
    <t>բենզին, պրեմիում</t>
  </si>
  <si>
    <t>09132200/2</t>
  </si>
  <si>
    <t>բենզին, ռեգուլյար</t>
  </si>
  <si>
    <t>09132400/4</t>
  </si>
  <si>
    <t>09134200/2</t>
  </si>
  <si>
    <t>դիզելային վառելիք, ամառային</t>
  </si>
  <si>
    <t>09134240/2</t>
  </si>
  <si>
    <t>09211110/11</t>
  </si>
  <si>
    <t>շարժիչի յուղեր</t>
  </si>
  <si>
    <t>09211110/12</t>
  </si>
  <si>
    <t>09211150/1</t>
  </si>
  <si>
    <t>լիտոլ-24</t>
  </si>
  <si>
    <t>09211660/7</t>
  </si>
  <si>
    <t>հիդրավլիկ համակարգերում ― այլ նպատակներով օգտագործվող յուղեր</t>
  </si>
  <si>
    <t>09221600/3</t>
  </si>
  <si>
    <t>ուայթ սպիրիտ (լաքային բենզին)</t>
  </si>
  <si>
    <t>34331300/106</t>
  </si>
  <si>
    <t>ավտոմեքենաների պահեստամասեր</t>
  </si>
  <si>
    <t>34331300/109</t>
  </si>
  <si>
    <t>34331300/112</t>
  </si>
  <si>
    <t>34331300/113</t>
  </si>
  <si>
    <t>34331300/115</t>
  </si>
  <si>
    <t>34331300/116</t>
  </si>
  <si>
    <t>34331300/121</t>
  </si>
  <si>
    <t>34331300/123</t>
  </si>
  <si>
    <t>34331300/124</t>
  </si>
  <si>
    <t>34331300/127</t>
  </si>
  <si>
    <t>34331300/131</t>
  </si>
  <si>
    <t>34331300/134</t>
  </si>
  <si>
    <t>34331300/138</t>
  </si>
  <si>
    <t>34331300/140</t>
  </si>
  <si>
    <t>34331300/142</t>
  </si>
  <si>
    <t>34331300/144</t>
  </si>
  <si>
    <t>34331300/15</t>
  </si>
  <si>
    <t>34331300/162</t>
  </si>
  <si>
    <t>34331300/168</t>
  </si>
  <si>
    <t>34331300/179</t>
  </si>
  <si>
    <t>34331300/194</t>
  </si>
  <si>
    <t>34331300/203</t>
  </si>
  <si>
    <t>34331300/204</t>
  </si>
  <si>
    <t>34331300/205</t>
  </si>
  <si>
    <t>34331300/213</t>
  </si>
  <si>
    <t>34331300/214</t>
  </si>
  <si>
    <t>34331300/38</t>
  </si>
  <si>
    <t>34331300/42</t>
  </si>
  <si>
    <t>34331300/7</t>
  </si>
  <si>
    <t>34331300/72</t>
  </si>
  <si>
    <t>34331300/73</t>
  </si>
  <si>
    <t>34331300/74</t>
  </si>
  <si>
    <t>34331300/81</t>
  </si>
  <si>
    <t>34331300/82</t>
  </si>
  <si>
    <t>34331300/88</t>
  </si>
  <si>
    <t>34331300/90</t>
  </si>
  <si>
    <t>34331300/91</t>
  </si>
  <si>
    <t>34351200/501</t>
  </si>
  <si>
    <t>ավտոմեքենաների անիվներ</t>
  </si>
  <si>
    <t>39831120/3</t>
  </si>
  <si>
    <t>նավթային լուծիչ</t>
  </si>
  <si>
    <t>ՀԲՄ</t>
  </si>
  <si>
    <t>տոննա</t>
  </si>
  <si>
    <t>լիտր</t>
  </si>
  <si>
    <t>39831241/2</t>
  </si>
  <si>
    <t>օճառ, ձեռքի</t>
  </si>
  <si>
    <t>18931220/5</t>
  </si>
  <si>
    <t>ձեռքի պայուսակներ</t>
  </si>
  <si>
    <t>30232231/4</t>
  </si>
  <si>
    <t>համակարգչի կոշտ սկավառակ</t>
  </si>
  <si>
    <t>30232231/5</t>
  </si>
  <si>
    <t>30237460/2</t>
  </si>
  <si>
    <t>համակարգչային ստեղնաշարեր</t>
  </si>
  <si>
    <t>31442110/1</t>
  </si>
  <si>
    <t>մարտկոց` 3V (1/3N)</t>
  </si>
  <si>
    <t>31442130/1</t>
  </si>
  <si>
    <t>մարտկոց` 3V(CR2)</t>
  </si>
  <si>
    <t>32571500/10</t>
  </si>
  <si>
    <t>հաղորդակցման մալուխներ հատուկ կիրառման համար</t>
  </si>
  <si>
    <t>32571500/11</t>
  </si>
  <si>
    <t>32571500/12</t>
  </si>
  <si>
    <t>32571500/13</t>
  </si>
  <si>
    <t>32571500/14</t>
  </si>
  <si>
    <t>32571500/15</t>
  </si>
  <si>
    <t>32571500/16</t>
  </si>
  <si>
    <t>32571500/17</t>
  </si>
  <si>
    <t>32571500/18</t>
  </si>
  <si>
    <t>32571500/19</t>
  </si>
  <si>
    <t>32571500/8</t>
  </si>
  <si>
    <t>32571500/9</t>
  </si>
  <si>
    <t>35821100/1</t>
  </si>
  <si>
    <t>ՀՀ զինանշան</t>
  </si>
  <si>
    <t>35821300/1</t>
  </si>
  <si>
    <t>դրոշակաձող</t>
  </si>
  <si>
    <t>35821400/1</t>
  </si>
  <si>
    <t>դրոշներ</t>
  </si>
  <si>
    <t>37431210/1</t>
  </si>
  <si>
    <t>ցատկապարան</t>
  </si>
  <si>
    <t>37461310/1</t>
  </si>
  <si>
    <t>նետման համար նախատեսված թիրախներ</t>
  </si>
  <si>
    <t>37461310/2</t>
  </si>
  <si>
    <t>37481200/2</t>
  </si>
  <si>
    <t>սպորտային տեղեկատվության ցուցատախտակներ</t>
  </si>
  <si>
    <t>42631150/1</t>
  </si>
  <si>
    <t>մամլիչներ</t>
  </si>
  <si>
    <t>44322420/2</t>
  </si>
  <si>
    <t>մալուխ` Ակվվգ 19*2.5</t>
  </si>
  <si>
    <t>44322480/3</t>
  </si>
  <si>
    <t>մալուխ` ՊՊՃ4*1</t>
  </si>
  <si>
    <t>44421700/9</t>
  </si>
  <si>
    <t>արկղեր</t>
  </si>
  <si>
    <t>44531192/3</t>
  </si>
  <si>
    <t>երկաթե ժապավեն</t>
  </si>
  <si>
    <t>44611400/6</t>
  </si>
  <si>
    <t>մետր</t>
  </si>
  <si>
    <t>15991700/1</t>
  </si>
  <si>
    <t>ֆիլտրի թուղթ</t>
  </si>
  <si>
    <t>16141100/1</t>
  </si>
  <si>
    <t>պարարտանյութերի ցրիչներ</t>
  </si>
  <si>
    <t>24311480/1</t>
  </si>
  <si>
    <t>կալիումի պերմանգանատ</t>
  </si>
  <si>
    <t>24311570/1</t>
  </si>
  <si>
    <t>թորած ջուր</t>
  </si>
  <si>
    <t>24451110/1</t>
  </si>
  <si>
    <t>միջատասպան նյութեր</t>
  </si>
  <si>
    <t>24451111/1</t>
  </si>
  <si>
    <t>միջատասպան հեղուկ նյութեր</t>
  </si>
  <si>
    <t>24451111/2</t>
  </si>
  <si>
    <t>24451141/1</t>
  </si>
  <si>
    <t>ախտահանիչ հեղուկ նյութեր</t>
  </si>
  <si>
    <t>24451141/2</t>
  </si>
  <si>
    <t>24451141/3</t>
  </si>
  <si>
    <t>24451141/5</t>
  </si>
  <si>
    <t>24451141/6</t>
  </si>
  <si>
    <t>24451160/1</t>
  </si>
  <si>
    <t>քլորակիր</t>
  </si>
  <si>
    <t>24451170/1</t>
  </si>
  <si>
    <t>ակվատաբս N10</t>
  </si>
  <si>
    <t>24931510/3</t>
  </si>
  <si>
    <t>ռենտգեն նկարների եր―ակիչ ― կայունացուցիչ</t>
  </si>
  <si>
    <t>30192138/1</t>
  </si>
  <si>
    <t>մատիտ` ապակու</t>
  </si>
  <si>
    <t>31651200/1</t>
  </si>
  <si>
    <t>ԷԿԳ ժապավեն թուղթ</t>
  </si>
  <si>
    <t>31651200/2</t>
  </si>
  <si>
    <t>32351230/2</t>
  </si>
  <si>
    <t>ռենտգեն նկարների ժապավեններ</t>
  </si>
  <si>
    <t>32351230/3</t>
  </si>
  <si>
    <t>32351230/4</t>
  </si>
  <si>
    <t>33111230/1</t>
  </si>
  <si>
    <t>ավտոմատ բաժանավորիչի ծայրակալներ 10-200 մկլ</t>
  </si>
  <si>
    <t>33111240/1</t>
  </si>
  <si>
    <t>ավտոմատ բաժանավորիչի ծայրակալներ 200-1000 մկլհատ</t>
  </si>
  <si>
    <t>33111490/3</t>
  </si>
  <si>
    <t>բժշկական սարքավորումների պահեստամասեր</t>
  </si>
  <si>
    <t>33111490/4</t>
  </si>
  <si>
    <t>33111490/5</t>
  </si>
  <si>
    <t>33111490/7</t>
  </si>
  <si>
    <t>33121180/1</t>
  </si>
  <si>
    <t>արյան ճնշման չափման սարք (տոնոմետր)</t>
  </si>
  <si>
    <t>33131110/1</t>
  </si>
  <si>
    <t>ատամնաբուժական ձեռքի գործիքներ</t>
  </si>
  <si>
    <t>33131110/2</t>
  </si>
  <si>
    <t>33131181/1</t>
  </si>
  <si>
    <t>ատամնաբուժական խորաչափեր բազմակոմպոնենտ</t>
  </si>
  <si>
    <t>33131390/1</t>
  </si>
  <si>
    <t>ատամնաբուժական իմպլանտներ</t>
  </si>
  <si>
    <t>33141110/12</t>
  </si>
  <si>
    <t>վիրակապեր</t>
  </si>
  <si>
    <t>33141110/13</t>
  </si>
  <si>
    <t>33141110/17</t>
  </si>
  <si>
    <t>33141110/19</t>
  </si>
  <si>
    <t>33141110/22</t>
  </si>
  <si>
    <t>33141110/23</t>
  </si>
  <si>
    <t>33141110/24</t>
  </si>
  <si>
    <t>33141110/28</t>
  </si>
  <si>
    <t>33141110/31</t>
  </si>
  <si>
    <t>33141110/32</t>
  </si>
  <si>
    <t>33141110/33</t>
  </si>
  <si>
    <t>33141110/34</t>
  </si>
  <si>
    <t>33141110/4</t>
  </si>
  <si>
    <t>33141110/7</t>
  </si>
  <si>
    <t>33141110/8</t>
  </si>
  <si>
    <t>33141127/1</t>
  </si>
  <si>
    <t>ներծծող հեմոստատիկ նյութեր</t>
  </si>
  <si>
    <t>33141127/2</t>
  </si>
  <si>
    <t>33141127/3</t>
  </si>
  <si>
    <t>33141127/4</t>
  </si>
  <si>
    <t>33141129/1</t>
  </si>
  <si>
    <t>դիմակ</t>
  </si>
  <si>
    <t>33141134/1</t>
  </si>
  <si>
    <t>Բինտ էլաստիկ ամրակով 8սմx3մ</t>
  </si>
  <si>
    <t>33141135/1</t>
  </si>
  <si>
    <t>Բինտ էլաստիկ ամրակով 8սմx1,5մ</t>
  </si>
  <si>
    <t>33141136/11</t>
  </si>
  <si>
    <t>կաթետերներ</t>
  </si>
  <si>
    <t>33141136/12</t>
  </si>
  <si>
    <t>33141136/13</t>
  </si>
  <si>
    <t>33141136/14</t>
  </si>
  <si>
    <t>33141136/15</t>
  </si>
  <si>
    <t>33141136/16</t>
  </si>
  <si>
    <t>33141136/2</t>
  </si>
  <si>
    <t>33141136/4</t>
  </si>
  <si>
    <t>33141136/5</t>
  </si>
  <si>
    <t>33141136/6</t>
  </si>
  <si>
    <t>33141136/7</t>
  </si>
  <si>
    <t>33141136/8</t>
  </si>
  <si>
    <t>33141136/9</t>
  </si>
  <si>
    <t>33141142/1</t>
  </si>
  <si>
    <t>ներարկիչներ</t>
  </si>
  <si>
    <t>33141142/2</t>
  </si>
  <si>
    <t>33141142/3</t>
  </si>
  <si>
    <t>33141142/4</t>
  </si>
  <si>
    <t>33141142/5</t>
  </si>
  <si>
    <t>33141142/6</t>
  </si>
  <si>
    <t>33141143/1</t>
  </si>
  <si>
    <t>սկարիֆիկատոր</t>
  </si>
  <si>
    <t>33141145/1</t>
  </si>
  <si>
    <t>անզգայացման ասեղներ</t>
  </si>
  <si>
    <t>33141145/2</t>
  </si>
  <si>
    <t>33141157/1</t>
  </si>
  <si>
    <t>նշտարներ ― սայրեր</t>
  </si>
  <si>
    <t>33141159/1</t>
  </si>
  <si>
    <t>ձեռնոցներ բժշկան ոչ ստերիլ</t>
  </si>
  <si>
    <t>33141178/1</t>
  </si>
  <si>
    <t>դեղերի ներարկման համակարգեր</t>
  </si>
  <si>
    <t>33141178/2</t>
  </si>
  <si>
    <t>33141182/1</t>
  </si>
  <si>
    <t>վիրափողեր (դրենաժներ)</t>
  </si>
  <si>
    <t>33141182/11</t>
  </si>
  <si>
    <t>33141182/13</t>
  </si>
  <si>
    <t>33141182/14</t>
  </si>
  <si>
    <t>33141182/15</t>
  </si>
  <si>
    <t>33141182/19</t>
  </si>
  <si>
    <t>33141182/2</t>
  </si>
  <si>
    <t>33141182/22</t>
  </si>
  <si>
    <t>33141182/23</t>
  </si>
  <si>
    <t>33141182/24</t>
  </si>
  <si>
    <t>33141182/27</t>
  </si>
  <si>
    <t>33141182/29</t>
  </si>
  <si>
    <t>33141182/30</t>
  </si>
  <si>
    <t>33141182/31</t>
  </si>
  <si>
    <t>33141182/32</t>
  </si>
  <si>
    <t>33141182/33</t>
  </si>
  <si>
    <t>33141182/34</t>
  </si>
  <si>
    <t>33141182/35</t>
  </si>
  <si>
    <t>33141182/36</t>
  </si>
  <si>
    <t>33141182/37</t>
  </si>
  <si>
    <t>33141182/38</t>
  </si>
  <si>
    <t>33141182/4</t>
  </si>
  <si>
    <t>33141182/40</t>
  </si>
  <si>
    <t>33141182/6</t>
  </si>
  <si>
    <t>33141193/11</t>
  </si>
  <si>
    <t>ատամնաբուժական սպառման պարագաներ</t>
  </si>
  <si>
    <t>33141193/14</t>
  </si>
  <si>
    <t>33141193/15</t>
  </si>
  <si>
    <t>33141193/18</t>
  </si>
  <si>
    <t>33141193/19</t>
  </si>
  <si>
    <t>33141193/21</t>
  </si>
  <si>
    <t>33141193/22</t>
  </si>
  <si>
    <t>33141193/24</t>
  </si>
  <si>
    <t>33141193/25</t>
  </si>
  <si>
    <t>33141193/26</t>
  </si>
  <si>
    <t>33141193/27</t>
  </si>
  <si>
    <t>33141193/28</t>
  </si>
  <si>
    <t>33141193/3</t>
  </si>
  <si>
    <t>33141193/30</t>
  </si>
  <si>
    <t>33141193/31</t>
  </si>
  <si>
    <t>33141193/32</t>
  </si>
  <si>
    <t>33141193/33</t>
  </si>
  <si>
    <t>33141193/4</t>
  </si>
  <si>
    <t>33141193/5</t>
  </si>
  <si>
    <t>33141193/8</t>
  </si>
  <si>
    <t>33141193/9</t>
  </si>
  <si>
    <t>33141210/1</t>
  </si>
  <si>
    <t>արյան փորձանմուշի վերցման նշտարներ</t>
  </si>
  <si>
    <t>33141211/1</t>
  </si>
  <si>
    <t>բժշկական այլ գործիքներ ― պարագաներ</t>
  </si>
  <si>
    <t>33141211/10</t>
  </si>
  <si>
    <t>33141211/11</t>
  </si>
  <si>
    <t>33141211/12</t>
  </si>
  <si>
    <t>33141211/19</t>
  </si>
  <si>
    <t>33141211/2</t>
  </si>
  <si>
    <t>33141211/22</t>
  </si>
  <si>
    <t>33141211/24</t>
  </si>
  <si>
    <t>33141211/26</t>
  </si>
  <si>
    <t>33141211/27</t>
  </si>
  <si>
    <t>33141211/34</t>
  </si>
  <si>
    <t>33141211/36</t>
  </si>
  <si>
    <t>33141211/37</t>
  </si>
  <si>
    <t>33141211/39</t>
  </si>
  <si>
    <t>33141211/4</t>
  </si>
  <si>
    <t>33141211/41</t>
  </si>
  <si>
    <t>33141211/42</t>
  </si>
  <si>
    <t>33141211/43</t>
  </si>
  <si>
    <t>33141211/44</t>
  </si>
  <si>
    <t>33141211/45</t>
  </si>
  <si>
    <t>33141211/5</t>
  </si>
  <si>
    <t>33141211/51</t>
  </si>
  <si>
    <t>33141211/52</t>
  </si>
  <si>
    <t>33141211/53</t>
  </si>
  <si>
    <t>33141211/54</t>
  </si>
  <si>
    <t>33141211/56</t>
  </si>
  <si>
    <t>33141211/57</t>
  </si>
  <si>
    <t>33141211/58</t>
  </si>
  <si>
    <t>33141211/59</t>
  </si>
  <si>
    <t>33141211/6</t>
  </si>
  <si>
    <t>33141211/60</t>
  </si>
  <si>
    <t>33141211/61</t>
  </si>
  <si>
    <t>33141211/62</t>
  </si>
  <si>
    <t>33141211/63</t>
  </si>
  <si>
    <t>33141211/64</t>
  </si>
  <si>
    <t>33141211/65</t>
  </si>
  <si>
    <t>33141211/66</t>
  </si>
  <si>
    <t>33141211/67</t>
  </si>
  <si>
    <t>33141211/7</t>
  </si>
  <si>
    <t>33141211/9</t>
  </si>
  <si>
    <t>33141220/3</t>
  </si>
  <si>
    <t>վիրափողեր (դրենաժներ) անհրաժեշտ պարագաներով</t>
  </si>
  <si>
    <t>33141220/4</t>
  </si>
  <si>
    <t>33141221/14</t>
  </si>
  <si>
    <t>վիրափողեր (դրենաժների) բազմակոմպոնենտ պարագաներ</t>
  </si>
  <si>
    <t>33141221/3</t>
  </si>
  <si>
    <t>33141221/4</t>
  </si>
  <si>
    <t>33141221/6</t>
  </si>
  <si>
    <t>33141221/7</t>
  </si>
  <si>
    <t>33141222/11</t>
  </si>
  <si>
    <t>ատամնաբուժական սպառման բազմակոմպոնենտ պարագաներ</t>
  </si>
  <si>
    <t>33141222/13</t>
  </si>
  <si>
    <t>33141222/14</t>
  </si>
  <si>
    <t>33141222/2</t>
  </si>
  <si>
    <t>33141222/8</t>
  </si>
  <si>
    <t>33141223/11</t>
  </si>
  <si>
    <t>բժշկական այլ գործիքներ ― պարագաներ բազմակոմպոնենտ</t>
  </si>
  <si>
    <t>33141223/15</t>
  </si>
  <si>
    <t>33141223/16</t>
  </si>
  <si>
    <t>33141223/17</t>
  </si>
  <si>
    <t>33141223/18</t>
  </si>
  <si>
    <t>33141223/19</t>
  </si>
  <si>
    <t>33141223/20</t>
  </si>
  <si>
    <t>33141223/23</t>
  </si>
  <si>
    <t>33141223/3</t>
  </si>
  <si>
    <t>33141223/6</t>
  </si>
  <si>
    <t>33141223/8</t>
  </si>
  <si>
    <t>33141223/9</t>
  </si>
  <si>
    <t>33141224/10</t>
  </si>
  <si>
    <t>վիրաբուժական գործիքներ բազմակոմպոնենտ</t>
  </si>
  <si>
    <t>33141224/11</t>
  </si>
  <si>
    <t>33141224/15</t>
  </si>
  <si>
    <t>33141224/16</t>
  </si>
  <si>
    <t>33141224/21</t>
  </si>
  <si>
    <t>33141225/1</t>
  </si>
  <si>
    <t>անզգայացման գործիքներ բազմակոմպոնենտ</t>
  </si>
  <si>
    <t>33141225/14</t>
  </si>
  <si>
    <t>33141225/15</t>
  </si>
  <si>
    <t>33141225/16</t>
  </si>
  <si>
    <t>33141225/2</t>
  </si>
  <si>
    <t>33141225/4</t>
  </si>
  <si>
    <t>33141225/6</t>
  </si>
  <si>
    <t>33141225/7</t>
  </si>
  <si>
    <t>33141226/2</t>
  </si>
  <si>
    <t>բժշկական օգնության միջոցներ բազմակոմպոնենտ</t>
  </si>
  <si>
    <t>33141226/4</t>
  </si>
  <si>
    <t>33161120/1</t>
  </si>
  <si>
    <t>վիրաբուժական գործիքներ</t>
  </si>
  <si>
    <t>33161120/10</t>
  </si>
  <si>
    <t>33161120/11</t>
  </si>
  <si>
    <t>33161120/16</t>
  </si>
  <si>
    <t>33161120/18</t>
  </si>
  <si>
    <t>33161120/2</t>
  </si>
  <si>
    <t>33161120/26</t>
  </si>
  <si>
    <t>33161120/27</t>
  </si>
  <si>
    <t>33161120/3</t>
  </si>
  <si>
    <t>33161120/38</t>
  </si>
  <si>
    <t>33161120/39</t>
  </si>
  <si>
    <t>33161120/4</t>
  </si>
  <si>
    <t>33161120/40</t>
  </si>
  <si>
    <t>33161120/41</t>
  </si>
  <si>
    <t>33161120/42</t>
  </si>
  <si>
    <t>33161120/43</t>
  </si>
  <si>
    <t>33161120/5</t>
  </si>
  <si>
    <t>33161120/6</t>
  </si>
  <si>
    <t>33161120/7</t>
  </si>
  <si>
    <t>33161120/8</t>
  </si>
  <si>
    <t>33161120/9</t>
  </si>
  <si>
    <t>33171100/1</t>
  </si>
  <si>
    <t>անզգայացման գործիքներ</t>
  </si>
  <si>
    <t>33171100/10</t>
  </si>
  <si>
    <t>33171100/11</t>
  </si>
  <si>
    <t>33171100/12</t>
  </si>
  <si>
    <t>33171100/14</t>
  </si>
  <si>
    <t>33171100/15</t>
  </si>
  <si>
    <t>33171100/16</t>
  </si>
  <si>
    <t>33171100/17</t>
  </si>
  <si>
    <t>33171100/18</t>
  </si>
  <si>
    <t>33171100/19</t>
  </si>
  <si>
    <t>33171100/21</t>
  </si>
  <si>
    <t>33171100/24</t>
  </si>
  <si>
    <t>33171100/25</t>
  </si>
  <si>
    <t>33171100/27</t>
  </si>
  <si>
    <t>33171100/28</t>
  </si>
  <si>
    <t>33171100/29</t>
  </si>
  <si>
    <t>33171100/5</t>
  </si>
  <si>
    <t>33171100/6</t>
  </si>
  <si>
    <t>33171100/7</t>
  </si>
  <si>
    <t>33171100/8</t>
  </si>
  <si>
    <t>33171100/9</t>
  </si>
  <si>
    <t>33171400/3</t>
  </si>
  <si>
    <t>վերակենդանացման դիմակ</t>
  </si>
  <si>
    <t>33171400/4</t>
  </si>
  <si>
    <t>33171400/5</t>
  </si>
  <si>
    <t>33171400/8</t>
  </si>
  <si>
    <t>33171400/9</t>
  </si>
  <si>
    <t>33191310/2</t>
  </si>
  <si>
    <t>փորձանոթներ</t>
  </si>
  <si>
    <t>33191310/4</t>
  </si>
  <si>
    <t>33191580/1</t>
  </si>
  <si>
    <t>բժշկական օգնության միջոցներ</t>
  </si>
  <si>
    <t>33191580/10</t>
  </si>
  <si>
    <t>33191580/12</t>
  </si>
  <si>
    <t>33191580/13</t>
  </si>
  <si>
    <t>33191580/14</t>
  </si>
  <si>
    <t>33191580/15</t>
  </si>
  <si>
    <t>33191580/16</t>
  </si>
  <si>
    <t>33191580/17</t>
  </si>
  <si>
    <t>33191580/18</t>
  </si>
  <si>
    <t>33191580/19</t>
  </si>
  <si>
    <t>33191580/2</t>
  </si>
  <si>
    <t>33191580/6</t>
  </si>
  <si>
    <t>33191580/9</t>
  </si>
  <si>
    <t>33611110/2</t>
  </si>
  <si>
    <t>ալյումինիումի հիդրօքսիդ + մագնեզիումի հիդրօքսիդ a02aa04  a02ab01 g04bx01</t>
  </si>
  <si>
    <t>33611120/2</t>
  </si>
  <si>
    <t>ֆամոտիդին  A02BA03</t>
  </si>
  <si>
    <t>33611120/3</t>
  </si>
  <si>
    <t>33611130/2</t>
  </si>
  <si>
    <t>ատրոպին a03ba01, s01fa01</t>
  </si>
  <si>
    <t>33611150/2</t>
  </si>
  <si>
    <t>պանկրեատին a09a</t>
  </si>
  <si>
    <t>33611150/3</t>
  </si>
  <si>
    <t>33611150/4</t>
  </si>
  <si>
    <t>33611180/1</t>
  </si>
  <si>
    <t>լակտուլոզ a06ad11</t>
  </si>
  <si>
    <t>33611210/1</t>
  </si>
  <si>
    <t>սուլֆասալազին a07ec01</t>
  </si>
  <si>
    <t>33611240/1</t>
  </si>
  <si>
    <t>ակտիվացված ածուխ a07ba01</t>
  </si>
  <si>
    <t>33611260/1</t>
  </si>
  <si>
    <t>մետֆորմին a10ba02</t>
  </si>
  <si>
    <t>33611280/1</t>
  </si>
  <si>
    <t>գլիկլազիդ a10bb09</t>
  </si>
  <si>
    <t>33611341/2</t>
  </si>
  <si>
    <t>վիտամիններ</t>
  </si>
  <si>
    <t>33611341/4</t>
  </si>
  <si>
    <t>33611341/5</t>
  </si>
  <si>
    <t>33611341/6</t>
  </si>
  <si>
    <t>33611350/2</t>
  </si>
  <si>
    <t>ասկորբինաթթու g01ad03, s01xa15, a11ga01</t>
  </si>
  <si>
    <t>33611350/3</t>
  </si>
  <si>
    <t>33611390/1</t>
  </si>
  <si>
    <t>պիրիդօքսին a11ha02</t>
  </si>
  <si>
    <t>33611400/1</t>
  </si>
  <si>
    <t>ռետինոլ d10ad02, r01ax02, s01xa02, a11ca01</t>
  </si>
  <si>
    <t>33611420/1</t>
  </si>
  <si>
    <t>կալցիումի գլյուկոնատ a12aa03, d11ax03</t>
  </si>
  <si>
    <t>33611420/2</t>
  </si>
  <si>
    <t>33691400/10</t>
  </si>
  <si>
    <t>քիմիական ազդանյութեր (ռեագենտներ) բազմակոմպոնենտ</t>
  </si>
  <si>
    <t>33691400/11</t>
  </si>
  <si>
    <t>33691400/12</t>
  </si>
  <si>
    <t>33691400/13</t>
  </si>
  <si>
    <t>33691400/27</t>
  </si>
  <si>
    <t>33691400/37</t>
  </si>
  <si>
    <t>33691400/38</t>
  </si>
  <si>
    <t>33691400/39</t>
  </si>
  <si>
    <t>33691400/40</t>
  </si>
  <si>
    <t>33691400/8</t>
  </si>
  <si>
    <t>33691400/9</t>
  </si>
  <si>
    <t>33621420/1</t>
  </si>
  <si>
    <t>ատորվաստատին c10aa05</t>
  </si>
  <si>
    <t>33691136/6</t>
  </si>
  <si>
    <t>նատրիումի քլորիդ a12ca01, b05cb01, b05xa03</t>
  </si>
  <si>
    <t>33631120/1</t>
  </si>
  <si>
    <t>տերբինաֆին d01ae15, d01ba02</t>
  </si>
  <si>
    <t>33621640/2</t>
  </si>
  <si>
    <t>հիդրոկորտիզոն a01ac03, a07ea02, c05aa01, d07aa02, d07xa01, h02ab09, s01ba02, s01cb03, s02ba01</t>
  </si>
  <si>
    <t>33651112/5</t>
  </si>
  <si>
    <t>ամօքսիցիլին+քլավու֊լանաթթու j01cr02</t>
  </si>
  <si>
    <t>33691410/3</t>
  </si>
  <si>
    <t>քիմիական ազդանյութեր (ռեագենտներ) հեղուկ</t>
  </si>
  <si>
    <t>33621762/1</t>
  </si>
  <si>
    <t>ամլոդիպին /ամլոդիպինի բեզիլատ/ վալասատան C09DB01</t>
  </si>
  <si>
    <t>33691410/7</t>
  </si>
  <si>
    <t>33661117/1</t>
  </si>
  <si>
    <t>կատվախոտի հանուկ N05CM09</t>
  </si>
  <si>
    <t>33691410/1</t>
  </si>
  <si>
    <t>33621590/3</t>
  </si>
  <si>
    <t>ֆուրոսեմիդ c03ca01</t>
  </si>
  <si>
    <t>33621390/1</t>
  </si>
  <si>
    <t>ամիոդարոն c01bd01</t>
  </si>
  <si>
    <t>33691162/30</t>
  </si>
  <si>
    <t>լաբորատոր ազդանյութեր (ռեագենտներ)</t>
  </si>
  <si>
    <t>33691160/13</t>
  </si>
  <si>
    <t>քիմիական ազդանյութեր (ռեագենտներ)</t>
  </si>
  <si>
    <t>33691130/5</t>
  </si>
  <si>
    <t>պարենտերալ սնուցման լուծույթներ</t>
  </si>
  <si>
    <t>33691162/65</t>
  </si>
  <si>
    <t>33651134/1</t>
  </si>
  <si>
    <t>ցիպրոֆլօքսացին j01ma02, s01ae03, s02aa15, s03aa07</t>
  </si>
  <si>
    <t>33691167/25</t>
  </si>
  <si>
    <t>լաբորատոր օժանդակ ― գիտական նյութեր</t>
  </si>
  <si>
    <t>33621160/2</t>
  </si>
  <si>
    <t>ամինակապրոնաթթու b02aa01</t>
  </si>
  <si>
    <t>33661121/1</t>
  </si>
  <si>
    <t>ացետիլսալիցիլաթթու a01ad05, b01ac06, n02ba01</t>
  </si>
  <si>
    <t>33631210/2</t>
  </si>
  <si>
    <t>բետամեթազոն  a07ea04, c05aa05, d07ac01, d07xc01, h02ab01, r01ad06, r03ba04, s01ba06, s01cb04, s02ba07, s03ba03</t>
  </si>
  <si>
    <t>33651116/2</t>
  </si>
  <si>
    <t>ցեֆազոլին j01db04</t>
  </si>
  <si>
    <t>33691422/6</t>
  </si>
  <si>
    <t>լաբորատոր ազդանյութեր (ռեագենտներ) փոշի կամ գրանուլներ</t>
  </si>
  <si>
    <t>33621320/4</t>
  </si>
  <si>
    <t>կատվախոտ դեղատու, պատրինջ դեղատու, անանուխ պղպեղային  HN05CM</t>
  </si>
  <si>
    <t>33691130/1</t>
  </si>
  <si>
    <t>33691162/54</t>
  </si>
  <si>
    <t>33621520/4</t>
  </si>
  <si>
    <t>Էնալապրիլ (էնալապրիլի մալեատ), հիդրոքլորոթիազիդ C09BA02</t>
  </si>
  <si>
    <t>38431700/14</t>
  </si>
  <si>
    <t>լաբորատորիայի կաթոցիչներ ― պարագաներ</t>
  </si>
  <si>
    <t>33651170/3</t>
  </si>
  <si>
    <t>ացիկլովիրd06bb03, j05ab01, s01ad03</t>
  </si>
  <si>
    <t>33691167/12</t>
  </si>
  <si>
    <t>33691123/2</t>
  </si>
  <si>
    <t>մեբենդազոլp02ca01</t>
  </si>
  <si>
    <t>38431700/15</t>
  </si>
  <si>
    <t>33651137/1</t>
  </si>
  <si>
    <t>վանկոմիցին a07aa09, j01xa01</t>
  </si>
  <si>
    <t>33661161/2</t>
  </si>
  <si>
    <t>օլանզապին -N05AH03</t>
  </si>
  <si>
    <t>33691167/35</t>
  </si>
  <si>
    <t>38431700/8</t>
  </si>
  <si>
    <t>33631300/2</t>
  </si>
  <si>
    <t>կետոպրոֆեն m01ae03, m02aa10</t>
  </si>
  <si>
    <t>33631281/4</t>
  </si>
  <si>
    <t>հակաբորբոքային ― հակառ―մատիկ միջոցներ</t>
  </si>
  <si>
    <t>33631287/1</t>
  </si>
  <si>
    <t>հակասնկային միջոցներ` պարբերական օգտագործման համար</t>
  </si>
  <si>
    <t>33691422/10</t>
  </si>
  <si>
    <t>33621610/1</t>
  </si>
  <si>
    <t>մանիտոլ a06ad16, b05bc01, b05cx04, r05cb16</t>
  </si>
  <si>
    <t>33621240/1</t>
  </si>
  <si>
    <t>ցիանոկոբալամին b03ba01</t>
  </si>
  <si>
    <t>33691167/52</t>
  </si>
  <si>
    <t>33621641/4</t>
  </si>
  <si>
    <t>հականեխիչ (անտիսեպտիկ) ― ախտահանիչ միջոցներ</t>
  </si>
  <si>
    <t>33642220/2</t>
  </si>
  <si>
    <t>մեթիլպրեդնիզոլոն d07aa01, d10aa02, h02ab04</t>
  </si>
  <si>
    <t>33651148/3</t>
  </si>
  <si>
    <t>կլոտրիմազոլ a01ab18, d01ac01, g01af02</t>
  </si>
  <si>
    <t>33651126/1</t>
  </si>
  <si>
    <t>գենտամիցին d06ax07, j01gb03, s01aa11, s02aa14, s03aa06</t>
  </si>
  <si>
    <t>33661139/4</t>
  </si>
  <si>
    <t>հալոպերիդոլ n05ad01</t>
  </si>
  <si>
    <t>33631282/5</t>
  </si>
  <si>
    <t>հակաբակտերիալ միջոցներ` պարբերական օգտագործման համար</t>
  </si>
  <si>
    <t>33691162/35</t>
  </si>
  <si>
    <t>33691131/3</t>
  </si>
  <si>
    <t>էնտերալ սնուցում</t>
  </si>
  <si>
    <t>38431700/9</t>
  </si>
  <si>
    <t>33661125/3</t>
  </si>
  <si>
    <t>մետամիզոլ (մետամիզոլ նատրիում), պիտոֆենոն (պիտոֆենոնի հիդրոքլորիդ), ֆենպիվերինիումի բրոմիդ   N02BB52 , A03DA02 , N02BB52</t>
  </si>
  <si>
    <t>33691160/20</t>
  </si>
  <si>
    <t>33621600/2</t>
  </si>
  <si>
    <t>ինդապամիդ c03ba11</t>
  </si>
  <si>
    <t>33691160/12</t>
  </si>
  <si>
    <t>33621320/3</t>
  </si>
  <si>
    <t>33621540/2</t>
  </si>
  <si>
    <t>պապավերին (պապավերինի հիդրոքլորիդ)  A03AD01</t>
  </si>
  <si>
    <t>33691190/1</t>
  </si>
  <si>
    <t>թիոկտաթթու (ալֆա- լիպոյաթթու)    A16AX01, A05BA</t>
  </si>
  <si>
    <t>33631282/4</t>
  </si>
  <si>
    <t>33631281/5</t>
  </si>
  <si>
    <t>33691144/2</t>
  </si>
  <si>
    <t>նատրիումի թիոսուլֆատ v03ab06</t>
  </si>
  <si>
    <t>33631120/3</t>
  </si>
  <si>
    <t>33651150/1</t>
  </si>
  <si>
    <t>ֆլյուկոնազոլ d01ac15, j02ac01, j02ac01</t>
  </si>
  <si>
    <t>33691167/47</t>
  </si>
  <si>
    <t>33631284/2</t>
  </si>
  <si>
    <t>հակահիստամինային միջոցներ` պարբերական կիրառման համար</t>
  </si>
  <si>
    <t>33621210/3</t>
  </si>
  <si>
    <t>երկաթ պարունակող համակցություն b03a</t>
  </si>
  <si>
    <t>33661115/1</t>
  </si>
  <si>
    <t>բուպիվակային n01bb01</t>
  </si>
  <si>
    <t>33631170/4</t>
  </si>
  <si>
    <t>տետրացիկլին a01ab13, d06aa04, j01aa07, s01aa09, s02aa08, s03aa02</t>
  </si>
  <si>
    <t>33691160/6</t>
  </si>
  <si>
    <t>33691162/44</t>
  </si>
  <si>
    <t>33661123/2</t>
  </si>
  <si>
    <t>թրիմեպերիդին n02a</t>
  </si>
  <si>
    <t>33661127/2</t>
  </si>
  <si>
    <t>մետամիզոլ (մետամիզոլի նատրիում) N02BB02</t>
  </si>
  <si>
    <t>33661123/3</t>
  </si>
  <si>
    <t>33621643/2</t>
  </si>
  <si>
    <t>հականեխիչ (անտիսեպտիկ) հեղուկներ</t>
  </si>
  <si>
    <t>33691136/7</t>
  </si>
  <si>
    <t>33631250/1</t>
  </si>
  <si>
    <t>էթանոլ d08ax08, v03ab16, v03az01</t>
  </si>
  <si>
    <t>33651135/3</t>
  </si>
  <si>
    <t>քլորամֆենիկոլ d06ax02, d10af03, g01aa05, j01ba01, s01aa01, s02aa01, s03aa08</t>
  </si>
  <si>
    <t>33691160/9</t>
  </si>
  <si>
    <t>33661134/1</t>
  </si>
  <si>
    <t>տրիհեքսիֆենիդիլ n04aa01</t>
  </si>
  <si>
    <t>38431700/6</t>
  </si>
  <si>
    <t>33691167/46</t>
  </si>
  <si>
    <t>33691130/4</t>
  </si>
  <si>
    <t>33621641/1</t>
  </si>
  <si>
    <t>33691162/90</t>
  </si>
  <si>
    <t>33691131/2</t>
  </si>
  <si>
    <t>33661142/2</t>
  </si>
  <si>
    <t>ամիտրիպտիլին n06aa09</t>
  </si>
  <si>
    <t>33691197/2</t>
  </si>
  <si>
    <t>լ―ոմեպրոմազին - N05AA02</t>
  </si>
  <si>
    <t>33691162/68</t>
  </si>
  <si>
    <t>33651122/1</t>
  </si>
  <si>
    <t>իմիպենեմ+ ցիլաստատին j01dh51</t>
  </si>
  <si>
    <t>33631170/2</t>
  </si>
  <si>
    <t>33691187/1</t>
  </si>
  <si>
    <t>վինպոցետին N06BX18</t>
  </si>
  <si>
    <t>33691167/38</t>
  </si>
  <si>
    <t>33621760/2</t>
  </si>
  <si>
    <t>էնալապրիլ c09aa02</t>
  </si>
  <si>
    <t>33642210/3</t>
  </si>
  <si>
    <t>պրեդնիզոլոն a07ea01, c05aa04, d07aa03, d07xa02, h02ab06, r01ad02, s01ba04, s01cb02, s02ba03, s03ba02</t>
  </si>
  <si>
    <t>38431700/5</t>
  </si>
  <si>
    <t>33661135/1</t>
  </si>
  <si>
    <t>միդազոլամ n05cd08</t>
  </si>
  <si>
    <t>33691160/18</t>
  </si>
  <si>
    <t>33691162/59</t>
  </si>
  <si>
    <t>33691198/2</t>
  </si>
  <si>
    <t>ադեմետիոնին - A16AA02</t>
  </si>
  <si>
    <t>33691190/3</t>
  </si>
  <si>
    <t>33621720/2</t>
  </si>
  <si>
    <t>բիսոպրոլոլ c07ab07</t>
  </si>
  <si>
    <t>33621520/3</t>
  </si>
  <si>
    <t>33651146/1</t>
  </si>
  <si>
    <t>ֆուրազոլիդոն   G01AX06</t>
  </si>
  <si>
    <t>33671114/2</t>
  </si>
  <si>
    <t>ամինոֆիլին r03da05</t>
  </si>
  <si>
    <t>33691410/2</t>
  </si>
  <si>
    <t>33621700/2</t>
  </si>
  <si>
    <t>մետոպրոլոլ c07ab02</t>
  </si>
  <si>
    <t>33691162/71</t>
  </si>
  <si>
    <t>33691167/56</t>
  </si>
  <si>
    <t>33691112/3</t>
  </si>
  <si>
    <t>մետրոնիդազոլ a01ab17, d06bx01, g01af01, j01xd01, p01ab01</t>
  </si>
  <si>
    <t>33621250/2</t>
  </si>
  <si>
    <t>դեքստրան b05aa05</t>
  </si>
  <si>
    <t>33651148/4</t>
  </si>
  <si>
    <t>33691130/2</t>
  </si>
  <si>
    <t>33671125/2</t>
  </si>
  <si>
    <t>ամբրօքսոլ (ամբրօքսոլի հիդրոքլորիդ)    R05CB06, R05CB</t>
  </si>
  <si>
    <t>33691167/15</t>
  </si>
  <si>
    <t>33621420/2</t>
  </si>
  <si>
    <t>33651194/2</t>
  </si>
  <si>
    <t>իմունոգլոբուլիններ</t>
  </si>
  <si>
    <t>33691162/61</t>
  </si>
  <si>
    <t>33651123/1</t>
  </si>
  <si>
    <t>ցեֆոտաքսիմ j01dd01</t>
  </si>
  <si>
    <t>33691162/60</t>
  </si>
  <si>
    <t>33661120/2</t>
  </si>
  <si>
    <t>մորֆին n02aa01</t>
  </si>
  <si>
    <t>33691140/3</t>
  </si>
  <si>
    <t>ացետիլցիստեին r05cb01, v03ab23, s01xa08</t>
  </si>
  <si>
    <t>33691410/6</t>
  </si>
  <si>
    <t>33651128/1</t>
  </si>
  <si>
    <t>նիտրոֆուրանտոյին j01xe01</t>
  </si>
  <si>
    <t>33651136/1</t>
  </si>
  <si>
    <t>կլինդամիցին d10af01, g01aa10, j01ff01</t>
  </si>
  <si>
    <t>33621100/6</t>
  </si>
  <si>
    <t>հեպարին նատրիում b01ab01, c05ba03, s01xa14</t>
  </si>
  <si>
    <t>33691162/58</t>
  </si>
  <si>
    <t>33691167/17</t>
  </si>
  <si>
    <t>33691112/1</t>
  </si>
  <si>
    <t>33621641/3</t>
  </si>
  <si>
    <t>33691160/14</t>
  </si>
  <si>
    <t>33661136/3</t>
  </si>
  <si>
    <t>դիազեպամ n05ba01</t>
  </si>
  <si>
    <t>33621100/5</t>
  </si>
  <si>
    <t>33621761/2</t>
  </si>
  <si>
    <t>ացետիլսալիցիլաթթու, մագնեզիումի հիդրօքսիդ B01AC30</t>
  </si>
  <si>
    <t>33671113/1</t>
  </si>
  <si>
    <t>սալբուտամոլ r03ac02</t>
  </si>
  <si>
    <t>33691160/21</t>
  </si>
  <si>
    <t>33621641/2</t>
  </si>
  <si>
    <t>33671131/1</t>
  </si>
  <si>
    <t>լորատադին r06ax13</t>
  </si>
  <si>
    <t>33651139/3</t>
  </si>
  <si>
    <t>մոքսիֆլօքսացին j01ma14, s01ae07</t>
  </si>
  <si>
    <t>33691138/3</t>
  </si>
  <si>
    <t>գլյուկոզ b05cx01, v04ca02, v06dc01</t>
  </si>
  <si>
    <t>33651125/1</t>
  </si>
  <si>
    <t>ազիթրոմիցին j01fa10, s01aa26</t>
  </si>
  <si>
    <t>33691167/36</t>
  </si>
  <si>
    <t>33691410/5</t>
  </si>
  <si>
    <t>33651189/2</t>
  </si>
  <si>
    <t>իմունային շիճուկ</t>
  </si>
  <si>
    <t>33631282/3</t>
  </si>
  <si>
    <t>33631310/3</t>
  </si>
  <si>
    <t>դիկլոֆենակ d11ax18, m01ab05, m02aa15, s01bc03</t>
  </si>
  <si>
    <t>33631230/2</t>
  </si>
  <si>
    <t>պովիդոն յոդ d08ag02, d09aa09, d11ac06, g01ax11, r02aa15, s01ax18</t>
  </si>
  <si>
    <t>33661115/3</t>
  </si>
  <si>
    <t>33631210/3</t>
  </si>
  <si>
    <t>33671123/3</t>
  </si>
  <si>
    <t>գլաուցին (գլաուցինի հիդրոբրոմիդ), էֆեդրին ( էֆեդրինի հիդրոքլորիդ)  R05DB20</t>
  </si>
  <si>
    <t>33691167/50</t>
  </si>
  <si>
    <t>33631282/6</t>
  </si>
  <si>
    <t>33621641/6</t>
  </si>
  <si>
    <t>33691158/4</t>
  </si>
  <si>
    <t>արյան խումբը որոշող ազդանյութեր (ռեագենտներ)</t>
  </si>
  <si>
    <t>33691162/67</t>
  </si>
  <si>
    <t>33691132/4</t>
  </si>
  <si>
    <t>հեղուկանցման (պերֆուզիա) լուծույթներ</t>
  </si>
  <si>
    <t>33691160/11</t>
  </si>
  <si>
    <t>33631310/2</t>
  </si>
  <si>
    <t>33651194/1</t>
  </si>
  <si>
    <t>33661137/1</t>
  </si>
  <si>
    <t>լորազեպամ n05ba06</t>
  </si>
  <si>
    <t>33691167/11</t>
  </si>
  <si>
    <t>33691189/2</t>
  </si>
  <si>
    <t>բետահիստին (բետահիստինի դիհիդրոքլորիդ) N07CA01</t>
  </si>
  <si>
    <t>33661159/1</t>
  </si>
  <si>
    <t>ֆենիլէֆրին (ֆենիլէֆրինի հիդրոքլորիդ)  C01CA06</t>
  </si>
  <si>
    <t>33691167/23</t>
  </si>
  <si>
    <t>33691197/1</t>
  </si>
  <si>
    <t>33691156/2</t>
  </si>
  <si>
    <t>այլ ոչ թերապ―տիկ արտադրանք</t>
  </si>
  <si>
    <t>33651135/2</t>
  </si>
  <si>
    <t>33611370/2</t>
  </si>
  <si>
    <t>թիամին a11da01</t>
  </si>
  <si>
    <t>38431700/7</t>
  </si>
  <si>
    <t>38431700/11</t>
  </si>
  <si>
    <t>33631210/5</t>
  </si>
  <si>
    <t>33691160/16</t>
  </si>
  <si>
    <t>33691167/51</t>
  </si>
  <si>
    <t>33621643/1</t>
  </si>
  <si>
    <t>33691162/75</t>
  </si>
  <si>
    <t>33651134/5</t>
  </si>
  <si>
    <t>33651199/1</t>
  </si>
  <si>
    <t>կատաղության դեմ պատվաստանյութ j07bg</t>
  </si>
  <si>
    <t>33621763/2</t>
  </si>
  <si>
    <t>Նեբիվոլոլ /նեբիվոլոլի հիդրոքլորիդ/ C07AB12</t>
  </si>
  <si>
    <t>33661121/2</t>
  </si>
  <si>
    <t>33691136/4</t>
  </si>
  <si>
    <t>33651112/4</t>
  </si>
  <si>
    <t>33691170/2</t>
  </si>
  <si>
    <t>ռենտգենի կոնտրաստային նյութեր</t>
  </si>
  <si>
    <t>33651141/1</t>
  </si>
  <si>
    <t>ցեֆուրօքսիմ j01dc02, s01aa27</t>
  </si>
  <si>
    <t>33691162/64</t>
  </si>
  <si>
    <t>33691130/3</t>
  </si>
  <si>
    <t>33621640/1</t>
  </si>
  <si>
    <t>33661136/2</t>
  </si>
  <si>
    <t>38431700/10</t>
  </si>
  <si>
    <t>33691422/8</t>
  </si>
  <si>
    <t>33691162/72</t>
  </si>
  <si>
    <t>33691167/9</t>
  </si>
  <si>
    <t>33631360/1</t>
  </si>
  <si>
    <t>սուքսամեթոնիում m03ab01</t>
  </si>
  <si>
    <t>33631282/8</t>
  </si>
  <si>
    <t>33691162/41</t>
  </si>
  <si>
    <t>33651125/2</t>
  </si>
  <si>
    <t>33691138/4</t>
  </si>
  <si>
    <t>33631310/1</t>
  </si>
  <si>
    <t>33691160/17</t>
  </si>
  <si>
    <t>33691422/9</t>
  </si>
  <si>
    <t>33691160/22</t>
  </si>
  <si>
    <t>33691160/7</t>
  </si>
  <si>
    <t>33691162/63</t>
  </si>
  <si>
    <t>33691185/1</t>
  </si>
  <si>
    <t>հորթի արյան սպիտակուցազերծ ածանցյալ B06AB</t>
  </si>
  <si>
    <t>38431700/4</t>
  </si>
  <si>
    <t>33651145/1</t>
  </si>
  <si>
    <t>դեքսամեթազոն, նեոմիցին (նեոմիցինի սուլֆատ), պոլիմիքսին B (պոլիմիքսին B-ի սուլֆատ)    S01CA01</t>
  </si>
  <si>
    <t>33671116/1</t>
  </si>
  <si>
    <t>քսիլոմետազոլին r01aa07, r01ab06, s01ga03</t>
  </si>
  <si>
    <t>33651170/2</t>
  </si>
  <si>
    <t>33691162/74</t>
  </si>
  <si>
    <t>33661140/1</t>
  </si>
  <si>
    <t>քլորպրոմազին n05aa01</t>
  </si>
  <si>
    <t>33621140/2</t>
  </si>
  <si>
    <t>կլոպիդոգրելb01ac04</t>
  </si>
  <si>
    <t>33691167/53</t>
  </si>
  <si>
    <t>33631170/3</t>
  </si>
  <si>
    <t>33631310/7</t>
  </si>
  <si>
    <t>33621410/1</t>
  </si>
  <si>
    <t>սիմվաստատին c10aa01</t>
  </si>
  <si>
    <t>33651150/2</t>
  </si>
  <si>
    <t>33691167/26</t>
  </si>
  <si>
    <t>33631300/4</t>
  </si>
  <si>
    <t>33631180/1</t>
  </si>
  <si>
    <t>արծաթի սուլֆադիազինd06ba01</t>
  </si>
  <si>
    <t>33621110/1</t>
  </si>
  <si>
    <t>վարֆարին b01aa03</t>
  </si>
  <si>
    <t>33691140/2</t>
  </si>
  <si>
    <t>33621640/4</t>
  </si>
  <si>
    <t>38431700/3</t>
  </si>
  <si>
    <t>33621710/2</t>
  </si>
  <si>
    <t>ատենոլոլ c07ab03</t>
  </si>
  <si>
    <t>33691128/1</t>
  </si>
  <si>
    <t>պերմեթրին p03ac04</t>
  </si>
  <si>
    <t>33631300/1</t>
  </si>
  <si>
    <t>33691201/2</t>
  </si>
  <si>
    <t>կատվախոտի ոգեթուրմ - N05CM09 բուսական ծագման դեղ</t>
  </si>
  <si>
    <t>33691410/4</t>
  </si>
  <si>
    <t>33621210/2</t>
  </si>
  <si>
    <t>33691160/8</t>
  </si>
  <si>
    <t>33631370/1</t>
  </si>
  <si>
    <t>ատրակուրիում բեզիլատ m03ac04</t>
  </si>
  <si>
    <t>33691167/6</t>
  </si>
  <si>
    <t>38431700/13</t>
  </si>
  <si>
    <t>33691162/73</t>
  </si>
  <si>
    <t>33631310/8</t>
  </si>
  <si>
    <t>33651110/1</t>
  </si>
  <si>
    <t>ամպիցիլին j01ca01, s01aa19</t>
  </si>
  <si>
    <t>33691112/2</t>
  </si>
  <si>
    <t>33691130/6</t>
  </si>
  <si>
    <t>33621510/1</t>
  </si>
  <si>
    <t>կապտոպրիլ c09aa01</t>
  </si>
  <si>
    <t>33691167/48</t>
  </si>
  <si>
    <t>33631281/2</t>
  </si>
  <si>
    <t>33691133/2</t>
  </si>
  <si>
    <t>ներարկման ջուր v07ab</t>
  </si>
  <si>
    <t>33651143/1</t>
  </si>
  <si>
    <t>մերոպենեմ j01dh02</t>
  </si>
  <si>
    <t>33691162/47</t>
  </si>
  <si>
    <t>33691160/19</t>
  </si>
  <si>
    <t>33631281/6</t>
  </si>
  <si>
    <t>33631241/1</t>
  </si>
  <si>
    <t>քլորհեքսիդինի լուծույթ</t>
  </si>
  <si>
    <t>33691162/48</t>
  </si>
  <si>
    <t>33671114/1</t>
  </si>
  <si>
    <t>33631282/7</t>
  </si>
  <si>
    <t>33671124/1</t>
  </si>
  <si>
    <t>տոբրամիցին, դեքսամեթազոն   S01CA01</t>
  </si>
  <si>
    <t>33691162/69</t>
  </si>
  <si>
    <t>33671130/3</t>
  </si>
  <si>
    <t>դիֆենհիդրամին d04aa32, d04aa32</t>
  </si>
  <si>
    <t>33691153/1</t>
  </si>
  <si>
    <t>բարիումի սուլֆատ v08ba, v08ba01, v08ba02</t>
  </si>
  <si>
    <t>33691162/62</t>
  </si>
  <si>
    <t>33671136/1</t>
  </si>
  <si>
    <t>դեղամիջոցներ` հազի ― մրսածության դեմ</t>
  </si>
  <si>
    <t>33621310/1</t>
  </si>
  <si>
    <t>տրիմետազիդին (տրիմետազիդինի դիհիդրոքլորիդ) C01EB15</t>
  </si>
  <si>
    <t>33691136/5</t>
  </si>
  <si>
    <t>33691131/4</t>
  </si>
  <si>
    <t>33691127/1</t>
  </si>
  <si>
    <t>բենզիլ բենզոատ p03ax01</t>
  </si>
  <si>
    <t>33642220/1</t>
  </si>
  <si>
    <t>33691167/13</t>
  </si>
  <si>
    <t>33691162/66</t>
  </si>
  <si>
    <t>33671127/1</t>
  </si>
  <si>
    <t>նաֆազոլին (նաֆազոլինի նիտրատ) R01AA08</t>
  </si>
  <si>
    <t>33691160/15</t>
  </si>
  <si>
    <t>33691128/3</t>
  </si>
  <si>
    <t>33691167/42</t>
  </si>
  <si>
    <t>33631210/6</t>
  </si>
  <si>
    <t>38431700/2</t>
  </si>
  <si>
    <t>33691167/16</t>
  </si>
  <si>
    <t>33691422/5</t>
  </si>
  <si>
    <t>33691167/18</t>
  </si>
  <si>
    <t>33651127/2</t>
  </si>
  <si>
    <t>դoքսիցիկլին a01ab22, j01aa02</t>
  </si>
  <si>
    <t>33691195/2</t>
  </si>
  <si>
    <t>կլոզապին - N05AH02</t>
  </si>
  <si>
    <t>33642210/4</t>
  </si>
  <si>
    <t>33621280/1</t>
  </si>
  <si>
    <t>ֆենոբարբիտալ, էթիլբրոմիզովալերիանաթթու N05CB02</t>
  </si>
  <si>
    <t>33651124/1</t>
  </si>
  <si>
    <t>ցեֆտազիդիմ j01dd02</t>
  </si>
  <si>
    <t>33691422/11</t>
  </si>
  <si>
    <t>33691160/10</t>
  </si>
  <si>
    <t>33631284/3</t>
  </si>
  <si>
    <t>33691177/1</t>
  </si>
  <si>
    <t>էրիտրոպոէտին բետտա b03xa</t>
  </si>
  <si>
    <t>38431700/12</t>
  </si>
  <si>
    <t>33691167/21</t>
  </si>
  <si>
    <t>33671130/1</t>
  </si>
  <si>
    <t>33631287/3</t>
  </si>
  <si>
    <t>33651170/1</t>
  </si>
  <si>
    <t>33631270/1</t>
  </si>
  <si>
    <t>ադամանդյա կանաչ  D08AX</t>
  </si>
  <si>
    <t>33651150/3</t>
  </si>
  <si>
    <t>33621641/5</t>
  </si>
  <si>
    <t>33691162/70</t>
  </si>
  <si>
    <t>33651189/1</t>
  </si>
  <si>
    <t>33631284/5</t>
  </si>
  <si>
    <t>33631230/3</t>
  </si>
  <si>
    <t>33691167/54</t>
  </si>
  <si>
    <t>33621400/1</t>
  </si>
  <si>
    <t>դօպամին c01ca04</t>
  </si>
  <si>
    <t>33691162/40</t>
  </si>
  <si>
    <t>33621120/1</t>
  </si>
  <si>
    <t>էնօքսապարին b01ab05</t>
  </si>
  <si>
    <t>33661113/1</t>
  </si>
  <si>
    <t>թիոպենտալ n01af03, n05ca19</t>
  </si>
  <si>
    <t>33691156/1</t>
  </si>
  <si>
    <t>33631150/1</t>
  </si>
  <si>
    <t>ցինկի օքսիդ  D02AB</t>
  </si>
  <si>
    <t>33141131/1</t>
  </si>
  <si>
    <t>Արյուն վերցնելու ժապավեն ամրակներով (ժգուտ)</t>
  </si>
  <si>
    <t>33691162/45</t>
  </si>
  <si>
    <t>33691176/1</t>
  </si>
  <si>
    <t>այլ դեղորայք</t>
  </si>
  <si>
    <t>33691176/10</t>
  </si>
  <si>
    <t>33691176/11</t>
  </si>
  <si>
    <t>33691176/12</t>
  </si>
  <si>
    <t>33691176/13</t>
  </si>
  <si>
    <t>33691176/18</t>
  </si>
  <si>
    <t>33691176/19</t>
  </si>
  <si>
    <t>33691176/2</t>
  </si>
  <si>
    <t>33691176/20</t>
  </si>
  <si>
    <t>33691176/21</t>
  </si>
  <si>
    <t>33691176/22</t>
  </si>
  <si>
    <t>33691176/25</t>
  </si>
  <si>
    <t>33691176/26</t>
  </si>
  <si>
    <t>33691176/27</t>
  </si>
  <si>
    <t>33691176/29</t>
  </si>
  <si>
    <t>33691176/32</t>
  </si>
  <si>
    <t>33691176/33</t>
  </si>
  <si>
    <t>33691176/34</t>
  </si>
  <si>
    <t>33691176/35</t>
  </si>
  <si>
    <t>33691176/36</t>
  </si>
  <si>
    <t>33691176/37</t>
  </si>
  <si>
    <t>33691176/38</t>
  </si>
  <si>
    <t>33691176/4</t>
  </si>
  <si>
    <t>33691176/40</t>
  </si>
  <si>
    <t>33691176/41</t>
  </si>
  <si>
    <t>33691176/42</t>
  </si>
  <si>
    <t>33691176/44</t>
  </si>
  <si>
    <t>33691176/45</t>
  </si>
  <si>
    <t>33691176/46</t>
  </si>
  <si>
    <t>33691176/47</t>
  </si>
  <si>
    <t>33691176/48</t>
  </si>
  <si>
    <t>33691176/49</t>
  </si>
  <si>
    <t>33691176/5</t>
  </si>
  <si>
    <t>33691176/50</t>
  </si>
  <si>
    <t>33691176/51</t>
  </si>
  <si>
    <t>33691176/52</t>
  </si>
  <si>
    <t>33691176/55</t>
  </si>
  <si>
    <t>33691176/56</t>
  </si>
  <si>
    <t>33691176/57</t>
  </si>
  <si>
    <t>33691176/58</t>
  </si>
  <si>
    <t>33691176/59</t>
  </si>
  <si>
    <t>33691176/6</t>
  </si>
  <si>
    <t>33691176/60</t>
  </si>
  <si>
    <t>33691176/61</t>
  </si>
  <si>
    <t>33691176/63</t>
  </si>
  <si>
    <t>33691176/64</t>
  </si>
  <si>
    <t>33691176/68</t>
  </si>
  <si>
    <t>33691176/69</t>
  </si>
  <si>
    <t>33691176/70</t>
  </si>
  <si>
    <t>33691176/71</t>
  </si>
  <si>
    <t>33691176/72</t>
  </si>
  <si>
    <t>33691176/73</t>
  </si>
  <si>
    <t>33691176/74</t>
  </si>
  <si>
    <t>33691176/75</t>
  </si>
  <si>
    <t>33691176/76</t>
  </si>
  <si>
    <t>33691176/77</t>
  </si>
  <si>
    <t>33691176/78</t>
  </si>
  <si>
    <t>33691176/79</t>
  </si>
  <si>
    <t>33691176/80</t>
  </si>
  <si>
    <t>33691176/81</t>
  </si>
  <si>
    <t>33691176/82</t>
  </si>
  <si>
    <t>33691176/83</t>
  </si>
  <si>
    <t>33691202/1</t>
  </si>
  <si>
    <t>էտամզիլատ - B02BX01</t>
  </si>
  <si>
    <t>33691215/1</t>
  </si>
  <si>
    <t>պեպտիդներ խոզի գլխուղեղից    -N06BX</t>
  </si>
  <si>
    <t>33691223/1</t>
  </si>
  <si>
    <t>նադրոպարինի կալցիումական աղ- B01AB06</t>
  </si>
  <si>
    <t>33691226/1</t>
  </si>
  <si>
    <t>տրամադոլ (տրամադոլի հիդրոքլորիդ)-N02AX02</t>
  </si>
  <si>
    <t>33691240/1</t>
  </si>
  <si>
    <t>արյունատրամալուծիչ սպիտակուցազերծ` հորթի արյունից B05ZA, S01XA, D11AX</t>
  </si>
  <si>
    <t>33691240/2</t>
  </si>
  <si>
    <t>33691240/3</t>
  </si>
  <si>
    <t>33691411/10</t>
  </si>
  <si>
    <t>քիմիական ազդանյութեր (ռեագենտներ) փոշի կամ գրանուլներ</t>
  </si>
  <si>
    <t>33691411/11</t>
  </si>
  <si>
    <t>33691411/12</t>
  </si>
  <si>
    <t>33691411/13</t>
  </si>
  <si>
    <t>33691411/14</t>
  </si>
  <si>
    <t>33691411/15</t>
  </si>
  <si>
    <t>33691411/16</t>
  </si>
  <si>
    <t>33691411/18</t>
  </si>
  <si>
    <t>33691411/19</t>
  </si>
  <si>
    <t>33691411/2</t>
  </si>
  <si>
    <t>33691411/20</t>
  </si>
  <si>
    <t>33691411/22</t>
  </si>
  <si>
    <t>33691411/24</t>
  </si>
  <si>
    <t>33691411/25</t>
  </si>
  <si>
    <t>33691411/26</t>
  </si>
  <si>
    <t>33691411/28</t>
  </si>
  <si>
    <t>33691411/29</t>
  </si>
  <si>
    <t>33691411/3</t>
  </si>
  <si>
    <t>33691411/30</t>
  </si>
  <si>
    <t>33691411/32</t>
  </si>
  <si>
    <t>33691411/34</t>
  </si>
  <si>
    <t>33691411/35</t>
  </si>
  <si>
    <t>33691411/36</t>
  </si>
  <si>
    <t>33691411/37</t>
  </si>
  <si>
    <t>33691411/38</t>
  </si>
  <si>
    <t>33691411/39</t>
  </si>
  <si>
    <t>33691411/4</t>
  </si>
  <si>
    <t>33691411/41</t>
  </si>
  <si>
    <t>33691411/42</t>
  </si>
  <si>
    <t>33691411/43</t>
  </si>
  <si>
    <t>33691411/44</t>
  </si>
  <si>
    <t>33691411/45</t>
  </si>
  <si>
    <t>33691411/46</t>
  </si>
  <si>
    <t>33691411/47</t>
  </si>
  <si>
    <t>33691411/48</t>
  </si>
  <si>
    <t>33691411/49</t>
  </si>
  <si>
    <t>33691411/5</t>
  </si>
  <si>
    <t>33691411/50</t>
  </si>
  <si>
    <t>33691411/51</t>
  </si>
  <si>
    <t>33691411/52</t>
  </si>
  <si>
    <t>33691411/53</t>
  </si>
  <si>
    <t>33691411/54</t>
  </si>
  <si>
    <t>33691411/55</t>
  </si>
  <si>
    <t>33691411/56</t>
  </si>
  <si>
    <t>33691411/57</t>
  </si>
  <si>
    <t>33691411/58</t>
  </si>
  <si>
    <t>33691411/59</t>
  </si>
  <si>
    <t>33691411/6</t>
  </si>
  <si>
    <t>33691411/60</t>
  </si>
  <si>
    <t>33691411/61</t>
  </si>
  <si>
    <t>33691411/62</t>
  </si>
  <si>
    <t>33691411/63</t>
  </si>
  <si>
    <t>33691411/64</t>
  </si>
  <si>
    <t>33691411/65</t>
  </si>
  <si>
    <t>33691411/66</t>
  </si>
  <si>
    <t>33691411/7</t>
  </si>
  <si>
    <t>33691411/8</t>
  </si>
  <si>
    <t>33691411/9</t>
  </si>
  <si>
    <t>33691420/10</t>
  </si>
  <si>
    <t>լաբորատոր ազդանյութեր (ռեագենտներ) բազմակոմպոնենտ</t>
  </si>
  <si>
    <t>33691420/101</t>
  </si>
  <si>
    <t>33691420/102</t>
  </si>
  <si>
    <t>33691420/103</t>
  </si>
  <si>
    <t>33691420/104</t>
  </si>
  <si>
    <t>33691420/107</t>
  </si>
  <si>
    <t>33691420/108</t>
  </si>
  <si>
    <t>33691420/109</t>
  </si>
  <si>
    <t>33691420/11</t>
  </si>
  <si>
    <t>33691420/110</t>
  </si>
  <si>
    <t>33691420/111</t>
  </si>
  <si>
    <t>33691420/112</t>
  </si>
  <si>
    <t>33691420/113</t>
  </si>
  <si>
    <t>33691420/114</t>
  </si>
  <si>
    <t>33691420/116</t>
  </si>
  <si>
    <t>33691420/117</t>
  </si>
  <si>
    <t>33691420/118</t>
  </si>
  <si>
    <t>33691420/119</t>
  </si>
  <si>
    <t>33691420/12</t>
  </si>
  <si>
    <t>33691420/123</t>
  </si>
  <si>
    <t>33691420/13</t>
  </si>
  <si>
    <t>33691420/135</t>
  </si>
  <si>
    <t>33691420/14</t>
  </si>
  <si>
    <t>33691420/147</t>
  </si>
  <si>
    <t>33691420/15</t>
  </si>
  <si>
    <t>33691420/150</t>
  </si>
  <si>
    <t>33691420/156</t>
  </si>
  <si>
    <t>33691420/165</t>
  </si>
  <si>
    <t>33691420/18</t>
  </si>
  <si>
    <t>33691420/19</t>
  </si>
  <si>
    <t>33691420/20</t>
  </si>
  <si>
    <t>33691420/22</t>
  </si>
  <si>
    <t>33691420/23</t>
  </si>
  <si>
    <t>33691420/24</t>
  </si>
  <si>
    <t>33691420/28</t>
  </si>
  <si>
    <t>33691420/29</t>
  </si>
  <si>
    <t>33691420/30</t>
  </si>
  <si>
    <t>33691420/33</t>
  </si>
  <si>
    <t>33691420/34</t>
  </si>
  <si>
    <t>33691420/35</t>
  </si>
  <si>
    <t>33691420/36</t>
  </si>
  <si>
    <t>33691420/4</t>
  </si>
  <si>
    <t>33691420/41</t>
  </si>
  <si>
    <t>33691420/42</t>
  </si>
  <si>
    <t>33691420/43</t>
  </si>
  <si>
    <t>33691420/44</t>
  </si>
  <si>
    <t>33691420/46</t>
  </si>
  <si>
    <t>33691420/48</t>
  </si>
  <si>
    <t>33691420/49</t>
  </si>
  <si>
    <t>33691420/5</t>
  </si>
  <si>
    <t>33691420/50</t>
  </si>
  <si>
    <t>33691420/51</t>
  </si>
  <si>
    <t>33691420/52</t>
  </si>
  <si>
    <t>33691420/6</t>
  </si>
  <si>
    <t>33691420/63</t>
  </si>
  <si>
    <t>33691420/65</t>
  </si>
  <si>
    <t>33691420/7</t>
  </si>
  <si>
    <t>33691420/78</t>
  </si>
  <si>
    <t>33691420/79</t>
  </si>
  <si>
    <t>33691420/8</t>
  </si>
  <si>
    <t>33691420/88</t>
  </si>
  <si>
    <t>33691420/89</t>
  </si>
  <si>
    <t>33691420/9</t>
  </si>
  <si>
    <t>33691420/90</t>
  </si>
  <si>
    <t>33691423/1</t>
  </si>
  <si>
    <t>33691423/10</t>
  </si>
  <si>
    <t>33691423/100</t>
  </si>
  <si>
    <t>33691423/112</t>
  </si>
  <si>
    <t>33691423/113</t>
  </si>
  <si>
    <t>33691423/115</t>
  </si>
  <si>
    <t>33691423/12</t>
  </si>
  <si>
    <t>33691423/13</t>
  </si>
  <si>
    <t>33691423/133</t>
  </si>
  <si>
    <t>33691423/138</t>
  </si>
  <si>
    <t>33691423/139</t>
  </si>
  <si>
    <t>33691423/14</t>
  </si>
  <si>
    <t>33691423/15</t>
  </si>
  <si>
    <t>33691423/151</t>
  </si>
  <si>
    <t>33691423/154</t>
  </si>
  <si>
    <t>33691423/155</t>
  </si>
  <si>
    <t>33691423/16</t>
  </si>
  <si>
    <t>33691423/163</t>
  </si>
  <si>
    <t>33691423/169</t>
  </si>
  <si>
    <t>33691423/175</t>
  </si>
  <si>
    <t>33691423/187</t>
  </si>
  <si>
    <t>33691423/19</t>
  </si>
  <si>
    <t>33691423/190</t>
  </si>
  <si>
    <t>33691423/191</t>
  </si>
  <si>
    <t>33691423/192</t>
  </si>
  <si>
    <t>33691423/20</t>
  </si>
  <si>
    <t>33691423/204</t>
  </si>
  <si>
    <t>33691423/21</t>
  </si>
  <si>
    <t>33691423/213</t>
  </si>
  <si>
    <t>33691423/22</t>
  </si>
  <si>
    <t>33691423/222</t>
  </si>
  <si>
    <t>33691423/223</t>
  </si>
  <si>
    <t>33691423/224</t>
  </si>
  <si>
    <t>33691423/23</t>
  </si>
  <si>
    <t>33691423/236</t>
  </si>
  <si>
    <t>33691423/237</t>
  </si>
  <si>
    <t>33691423/238</t>
  </si>
  <si>
    <t>33691423/239</t>
  </si>
  <si>
    <t>33691423/24</t>
  </si>
  <si>
    <t>33691423/241</t>
  </si>
  <si>
    <t>33691423/242</t>
  </si>
  <si>
    <t>33691423/243</t>
  </si>
  <si>
    <t>33691423/245</t>
  </si>
  <si>
    <t>33691423/246</t>
  </si>
  <si>
    <t>33691423/247</t>
  </si>
  <si>
    <t>33691423/249</t>
  </si>
  <si>
    <t>33691423/25</t>
  </si>
  <si>
    <t>33691423/251</t>
  </si>
  <si>
    <t>33691423/252</t>
  </si>
  <si>
    <t>33691423/255</t>
  </si>
  <si>
    <t>33691423/258</t>
  </si>
  <si>
    <t>33691423/259</t>
  </si>
  <si>
    <t>33691423/26</t>
  </si>
  <si>
    <t>33691423/262</t>
  </si>
  <si>
    <t>33691423/263</t>
  </si>
  <si>
    <t>33691423/264</t>
  </si>
  <si>
    <t>33691423/270</t>
  </si>
  <si>
    <t>33691423/275</t>
  </si>
  <si>
    <t>33691423/276</t>
  </si>
  <si>
    <t>33691423/277</t>
  </si>
  <si>
    <t>33691423/278</t>
  </si>
  <si>
    <t>33691423/28</t>
  </si>
  <si>
    <t>33691423/283</t>
  </si>
  <si>
    <t>33691423/284</t>
  </si>
  <si>
    <t>33691423/285</t>
  </si>
  <si>
    <t>33691423/286</t>
  </si>
  <si>
    <t>33691423/287</t>
  </si>
  <si>
    <t>33691423/288</t>
  </si>
  <si>
    <t>33691423/29</t>
  </si>
  <si>
    <t>33691423/291</t>
  </si>
  <si>
    <t>33691423/3</t>
  </si>
  <si>
    <t>33691423/30</t>
  </si>
  <si>
    <t>33691423/31</t>
  </si>
  <si>
    <t>33691423/32</t>
  </si>
  <si>
    <t>33691423/33</t>
  </si>
  <si>
    <t>33691423/34</t>
  </si>
  <si>
    <t>33691423/35</t>
  </si>
  <si>
    <t>33691423/37</t>
  </si>
  <si>
    <t>33691423/38</t>
  </si>
  <si>
    <t>33691423/39</t>
  </si>
  <si>
    <t>33691423/4</t>
  </si>
  <si>
    <t>33691423/40</t>
  </si>
  <si>
    <t>33691423/41</t>
  </si>
  <si>
    <t>33691423/43</t>
  </si>
  <si>
    <t>33691423/45</t>
  </si>
  <si>
    <t>33691423/46</t>
  </si>
  <si>
    <t>33691423/47</t>
  </si>
  <si>
    <t>33691423/48</t>
  </si>
  <si>
    <t>33691423/5</t>
  </si>
  <si>
    <t>33691423/51</t>
  </si>
  <si>
    <t>33691423/53</t>
  </si>
  <si>
    <t>33691423/58</t>
  </si>
  <si>
    <t>33691423/59</t>
  </si>
  <si>
    <t>33691423/60</t>
  </si>
  <si>
    <t>33691423/61</t>
  </si>
  <si>
    <t>33691423/62</t>
  </si>
  <si>
    <t>33691423/8</t>
  </si>
  <si>
    <t>33691423/86</t>
  </si>
  <si>
    <t>33691423/9</t>
  </si>
  <si>
    <t>33711120/1</t>
  </si>
  <si>
    <t>քրտնարտադրության դեմ կիրառվող միջոցներ</t>
  </si>
  <si>
    <t>33791300/1</t>
  </si>
  <si>
    <t>լաբորատոր ապակյա արտադրանք</t>
  </si>
  <si>
    <t>33791300/2</t>
  </si>
  <si>
    <t>33791300/3</t>
  </si>
  <si>
    <t>33791300/7</t>
  </si>
  <si>
    <t>33791300/8</t>
  </si>
  <si>
    <t>38431720/1</t>
  </si>
  <si>
    <t>կաթոցիկների ծայրակալներ</t>
  </si>
  <si>
    <t>38431720/2</t>
  </si>
  <si>
    <t>38431720/3</t>
  </si>
  <si>
    <t>38431720/4</t>
  </si>
  <si>
    <t>39831100/1</t>
  </si>
  <si>
    <t>լվացող նյութեր</t>
  </si>
  <si>
    <t>31442100/1</t>
  </si>
  <si>
    <t>կուտակիչ մարտկոցներ</t>
  </si>
  <si>
    <t>33111100/1</t>
  </si>
  <si>
    <t>ռենտգեն սարքեր</t>
  </si>
  <si>
    <t>33111200/1</t>
  </si>
  <si>
    <t>ջերմության գրանցման սարքեր</t>
  </si>
  <si>
    <t>33111200/2</t>
  </si>
  <si>
    <t>33111490/1</t>
  </si>
  <si>
    <t>33121130/1</t>
  </si>
  <si>
    <t>էլեկտրամիոգրաֆներ</t>
  </si>
  <si>
    <t>33121200/1</t>
  </si>
  <si>
    <t>սրտի աշխատանքի հսկողության սարքեր</t>
  </si>
  <si>
    <t>33161190/1</t>
  </si>
  <si>
    <t>էնդոսկոպիայի, էնդովիրահատական սարքեր</t>
  </si>
  <si>
    <t>33191100/1</t>
  </si>
  <si>
    <t>մանրեազերծող սարք</t>
  </si>
  <si>
    <t>33191290/1</t>
  </si>
  <si>
    <t>ատամնաբուժական աշխատանքային կայան</t>
  </si>
  <si>
    <t>38431320/1</t>
  </si>
  <si>
    <t>կենսաքիմիական վերլուծիչներ</t>
  </si>
  <si>
    <t>38431400/2</t>
  </si>
  <si>
    <t>իմունոլոգիական վերլուծիչներ</t>
  </si>
  <si>
    <t>42931100/1</t>
  </si>
  <si>
    <t>լաբորատորիական ցենտրիֆուգներ ― պարագաներ</t>
  </si>
  <si>
    <t>42931120/1</t>
  </si>
  <si>
    <t>սեղանի վրա դրվող ցենտրիֆուգներ</t>
  </si>
  <si>
    <t>Խումբ N01 Դաս N03</t>
  </si>
  <si>
    <t>Բժշկական սարքեր և սարքավորումներ</t>
  </si>
  <si>
    <t>Խումբ N03 Դաս N01</t>
  </si>
  <si>
    <t>Ընդհանուր բնույթի հիվանդանոցային ծառայություններ</t>
  </si>
  <si>
    <t>1204  11001</t>
  </si>
  <si>
    <t>Զինծառայողներին` ինչպես նաև նրանց ընտանիքի անդամներին բժշկական օգնության ծառայություն</t>
  </si>
  <si>
    <t>85131100/1</t>
  </si>
  <si>
    <t>ատամնաբուժական ծառայություններ</t>
  </si>
  <si>
    <t>50421100/2</t>
  </si>
  <si>
    <t>50421100/3</t>
  </si>
  <si>
    <t>50421100/1</t>
  </si>
  <si>
    <t>34131100/1</t>
  </si>
  <si>
    <t>փոքրածավալ բեռնատարներ (պիկապներ)</t>
  </si>
  <si>
    <t>34111100/1</t>
  </si>
  <si>
    <t>մարդատար մեքենաներ</t>
  </si>
  <si>
    <t>34111160/2</t>
  </si>
  <si>
    <t>ամենագնաց մեքենաներ</t>
  </si>
  <si>
    <t>43211100/3</t>
  </si>
  <si>
    <t>բուլդոզերներ</t>
  </si>
  <si>
    <t>30237490/1</t>
  </si>
  <si>
    <t>32351150/3</t>
  </si>
  <si>
    <t>32351150/4</t>
  </si>
  <si>
    <t>35121320/1</t>
  </si>
  <si>
    <t>համակարգչային մոնիտոր</t>
  </si>
  <si>
    <t>ալեհավաքներ ― արտացոլիչներ</t>
  </si>
  <si>
    <t>անվտանգության տեսախցիկներ</t>
  </si>
  <si>
    <t>32324900/3</t>
  </si>
  <si>
    <t>30211220/1</t>
  </si>
  <si>
    <t>32321210/1</t>
  </si>
  <si>
    <t>32321210/2</t>
  </si>
  <si>
    <t>32321210/3</t>
  </si>
  <si>
    <t>32341100/1</t>
  </si>
  <si>
    <t>32341100/2</t>
  </si>
  <si>
    <t>32341300/1</t>
  </si>
  <si>
    <t>38591200/1</t>
  </si>
  <si>
    <t>38651110/1</t>
  </si>
  <si>
    <t>38651160/2</t>
  </si>
  <si>
    <t>38651160/3</t>
  </si>
  <si>
    <t>39522181/5</t>
  </si>
  <si>
    <t>39522181/6</t>
  </si>
  <si>
    <t>44421700/8</t>
  </si>
  <si>
    <t>44611400/5</t>
  </si>
  <si>
    <t>հեռուստացույցներ</t>
  </si>
  <si>
    <t>սեղանի համակարգիչներ</t>
  </si>
  <si>
    <t>հեռուստասարքեր</t>
  </si>
  <si>
    <t>խոսափողներ</t>
  </si>
  <si>
    <t>ռադիոընդունիչներ</t>
  </si>
  <si>
    <t>քիմիական լաբորատորիայում կիրառվող սարքեր</t>
  </si>
  <si>
    <t>լուսանկարչական խցիկների օբյեկտիվներ</t>
  </si>
  <si>
    <t>թվային լուսանկարչական ապարատներ</t>
  </si>
  <si>
    <t>զինվորական վրաններ</t>
  </si>
  <si>
    <t>79821200/2</t>
  </si>
  <si>
    <t>79821200/3</t>
  </si>
  <si>
    <t>79821200/301</t>
  </si>
  <si>
    <t>79821200/302</t>
  </si>
  <si>
    <t>79821200/304</t>
  </si>
  <si>
    <t>79821200/4</t>
  </si>
  <si>
    <t>այլ պոլիգրաֆիական արտադրանքի տպագրման ծառայություն</t>
  </si>
  <si>
    <t>63511500/1</t>
  </si>
  <si>
    <t>79821200/10</t>
  </si>
  <si>
    <t>79821200/100</t>
  </si>
  <si>
    <t>79821200/101</t>
  </si>
  <si>
    <t>79821200/102</t>
  </si>
  <si>
    <t>79821200/103</t>
  </si>
  <si>
    <t>79821200/105</t>
  </si>
  <si>
    <t>79821200/106</t>
  </si>
  <si>
    <t>79821200/107</t>
  </si>
  <si>
    <t>79821200/108</t>
  </si>
  <si>
    <t>79821200/11</t>
  </si>
  <si>
    <t>79821200/110</t>
  </si>
  <si>
    <t>79821200/111</t>
  </si>
  <si>
    <t>79821200/112</t>
  </si>
  <si>
    <t>79821200/113</t>
  </si>
  <si>
    <t>79821200/114</t>
  </si>
  <si>
    <t>79821200/115</t>
  </si>
  <si>
    <t>79821200/116</t>
  </si>
  <si>
    <t>79821200/117</t>
  </si>
  <si>
    <t>79821200/118</t>
  </si>
  <si>
    <t>79821200/119</t>
  </si>
  <si>
    <t>79821200/12</t>
  </si>
  <si>
    <t>79821200/120</t>
  </si>
  <si>
    <t>79821200/122</t>
  </si>
  <si>
    <t>79821200/123</t>
  </si>
  <si>
    <t>79821200/124</t>
  </si>
  <si>
    <t>79821200/13</t>
  </si>
  <si>
    <t>79821200/130</t>
  </si>
  <si>
    <t>79821200/131</t>
  </si>
  <si>
    <t>79821200/132</t>
  </si>
  <si>
    <t>79821200/134</t>
  </si>
  <si>
    <t>79821200/135</t>
  </si>
  <si>
    <t>79821200/143</t>
  </si>
  <si>
    <t>79821200/149</t>
  </si>
  <si>
    <t>79821200/150</t>
  </si>
  <si>
    <t>79821200/151</t>
  </si>
  <si>
    <t>79821200/156</t>
  </si>
  <si>
    <t>79821200/158</t>
  </si>
  <si>
    <t>79821200/159</t>
  </si>
  <si>
    <t>79821200/16</t>
  </si>
  <si>
    <t>79821200/160</t>
  </si>
  <si>
    <t>79821200/164</t>
  </si>
  <si>
    <t>79821200/165</t>
  </si>
  <si>
    <t>79821200/167</t>
  </si>
  <si>
    <t>79821200/168</t>
  </si>
  <si>
    <t>79821200/169</t>
  </si>
  <si>
    <t>79821200/17</t>
  </si>
  <si>
    <t>79821200/170</t>
  </si>
  <si>
    <t>79821200/171</t>
  </si>
  <si>
    <t>79821200/172</t>
  </si>
  <si>
    <t>79821200/174</t>
  </si>
  <si>
    <t>79821200/177</t>
  </si>
  <si>
    <t>79821200/178</t>
  </si>
  <si>
    <t>79821200/18</t>
  </si>
  <si>
    <t>79821200/186</t>
  </si>
  <si>
    <t>79821200/187</t>
  </si>
  <si>
    <t>79821200/188</t>
  </si>
  <si>
    <t>79821200/189</t>
  </si>
  <si>
    <t>79821200/190</t>
  </si>
  <si>
    <t>79821200/193</t>
  </si>
  <si>
    <t>79821200/194</t>
  </si>
  <si>
    <t>79821200/195</t>
  </si>
  <si>
    <t>79821200/196</t>
  </si>
  <si>
    <t>79821200/198</t>
  </si>
  <si>
    <t>79821200/20</t>
  </si>
  <si>
    <t>79821200/200</t>
  </si>
  <si>
    <t>79821200/201</t>
  </si>
  <si>
    <t>79821200/203</t>
  </si>
  <si>
    <t>79821200/204</t>
  </si>
  <si>
    <t>79821200/205</t>
  </si>
  <si>
    <t>79821200/207</t>
  </si>
  <si>
    <t>79821200/208</t>
  </si>
  <si>
    <t>79821200/209</t>
  </si>
  <si>
    <t>79821200/21</t>
  </si>
  <si>
    <t>79821200/212</t>
  </si>
  <si>
    <t>79821200/213</t>
  </si>
  <si>
    <t>79821200/218</t>
  </si>
  <si>
    <t>79821200/229</t>
  </si>
  <si>
    <t>79821200/230</t>
  </si>
  <si>
    <t>79821200/234</t>
  </si>
  <si>
    <t>79821200/235</t>
  </si>
  <si>
    <t>79821200/236</t>
  </si>
  <si>
    <t>79821200/243</t>
  </si>
  <si>
    <t>79821200/244</t>
  </si>
  <si>
    <t>79821200/247</t>
  </si>
  <si>
    <t>79821200/249</t>
  </si>
  <si>
    <t>79821200/25</t>
  </si>
  <si>
    <t>79821200/250</t>
  </si>
  <si>
    <t>79821200/251</t>
  </si>
  <si>
    <t>79821200/253</t>
  </si>
  <si>
    <t>79821200/254</t>
  </si>
  <si>
    <t>79821200/255</t>
  </si>
  <si>
    <t>79821200/256</t>
  </si>
  <si>
    <t>79821200/258</t>
  </si>
  <si>
    <t>79821200/26</t>
  </si>
  <si>
    <t>79821200/262</t>
  </si>
  <si>
    <t>79821200/263</t>
  </si>
  <si>
    <t>79821200/264</t>
  </si>
  <si>
    <t>79821200/265</t>
  </si>
  <si>
    <t>79821200/266</t>
  </si>
  <si>
    <t>79821200/267</t>
  </si>
  <si>
    <t>79821200/27</t>
  </si>
  <si>
    <t>79821200/272</t>
  </si>
  <si>
    <t>79821200/274</t>
  </si>
  <si>
    <t>79821200/275</t>
  </si>
  <si>
    <t>79821200/276</t>
  </si>
  <si>
    <t>79821200/277</t>
  </si>
  <si>
    <t>79821200/278</t>
  </si>
  <si>
    <t>79821200/279</t>
  </si>
  <si>
    <t>79821200/28</t>
  </si>
  <si>
    <t>79821200/280</t>
  </si>
  <si>
    <t>79821200/283</t>
  </si>
  <si>
    <t>79821200/29</t>
  </si>
  <si>
    <t>79821200/290</t>
  </si>
  <si>
    <t>79821200/292</t>
  </si>
  <si>
    <t>79821200/293</t>
  </si>
  <si>
    <t>79821200/295</t>
  </si>
  <si>
    <t>79821200/296</t>
  </si>
  <si>
    <t>79821200/297</t>
  </si>
  <si>
    <t>79821200/298</t>
  </si>
  <si>
    <t>79821200/299</t>
  </si>
  <si>
    <t>79821200/30</t>
  </si>
  <si>
    <t>79821200/33</t>
  </si>
  <si>
    <t>79821200/34</t>
  </si>
  <si>
    <t>79821200/35</t>
  </si>
  <si>
    <t>79821200/36</t>
  </si>
  <si>
    <t>79821200/37</t>
  </si>
  <si>
    <t>79821200/38</t>
  </si>
  <si>
    <t>79821200/43</t>
  </si>
  <si>
    <t>79821200/45</t>
  </si>
  <si>
    <t>79821200/47</t>
  </si>
  <si>
    <t>79821200/48</t>
  </si>
  <si>
    <t>79821200/49</t>
  </si>
  <si>
    <t>79821200/5</t>
  </si>
  <si>
    <t>79821200/50</t>
  </si>
  <si>
    <t>79821200/52</t>
  </si>
  <si>
    <t>79821200/54</t>
  </si>
  <si>
    <t>79821200/55</t>
  </si>
  <si>
    <t>79821200/56</t>
  </si>
  <si>
    <t>79821200/58</t>
  </si>
  <si>
    <t>79821200/59</t>
  </si>
  <si>
    <t>79821200/6</t>
  </si>
  <si>
    <t>79821200/60</t>
  </si>
  <si>
    <t>79821200/61</t>
  </si>
  <si>
    <t>79821200/63</t>
  </si>
  <si>
    <t>79821200/65</t>
  </si>
  <si>
    <t>79821200/67</t>
  </si>
  <si>
    <t>79821200/68</t>
  </si>
  <si>
    <t>79821200/69</t>
  </si>
  <si>
    <t>79821200/7</t>
  </si>
  <si>
    <t>79821200/70</t>
  </si>
  <si>
    <t>79821200/71</t>
  </si>
  <si>
    <t>79821200/72</t>
  </si>
  <si>
    <t>79821200/73</t>
  </si>
  <si>
    <t>79821200/76</t>
  </si>
  <si>
    <t>79821200/77</t>
  </si>
  <si>
    <t>79821200/81</t>
  </si>
  <si>
    <t>79821200/82</t>
  </si>
  <si>
    <t>79821200/83</t>
  </si>
  <si>
    <t>79821200/84</t>
  </si>
  <si>
    <t>79821200/844</t>
  </si>
  <si>
    <t>79821200/85</t>
  </si>
  <si>
    <t>79821200/86</t>
  </si>
  <si>
    <t>79821200/9</t>
  </si>
  <si>
    <t>79821200/90</t>
  </si>
  <si>
    <t>79821200/91</t>
  </si>
  <si>
    <t>79821200/93</t>
  </si>
  <si>
    <t>79821200/94</t>
  </si>
  <si>
    <t>79821200/95</t>
  </si>
  <si>
    <t>79821200/96</t>
  </si>
  <si>
    <t>79821200/97</t>
  </si>
  <si>
    <t>79821200/98</t>
  </si>
  <si>
    <t>79931500/1</t>
  </si>
  <si>
    <t>79951110/1</t>
  </si>
  <si>
    <t>79951110/2</t>
  </si>
  <si>
    <t>79951110/3</t>
  </si>
  <si>
    <t>79951110/5</t>
  </si>
  <si>
    <t>79951110/6</t>
  </si>
  <si>
    <t>79951110/7</t>
  </si>
  <si>
    <t>79951110/8</t>
  </si>
  <si>
    <t>ճամփորդական ծառայություններ</t>
  </si>
  <si>
    <t>դիզայնավորման ― կահավորման աշխատանքներ</t>
  </si>
  <si>
    <t>մշակութային միջոցառումների կազմակերպման ծառայություններ</t>
  </si>
  <si>
    <t>92311230/1</t>
  </si>
  <si>
    <t>անհատ արվեստագետների կողմից տրամադրվող ծառայություններ</t>
  </si>
  <si>
    <t xml:space="preserve"> - Ապահովագրական ծախսեր</t>
  </si>
  <si>
    <t xml:space="preserve"> - Տեղեկատվական ծառայություններ</t>
  </si>
  <si>
    <t>ԱՅԼ ՄԱՍՆԱԳԻՏԱԿԱՆ ԾԱՌԱՅՈՒԹՈՒՆՆԵՐԻ ՁԵՌՔ ԲԵՐՈՒՄ</t>
  </si>
  <si>
    <t xml:space="preserve"> - Մասնագիտական ծառայություններ</t>
  </si>
  <si>
    <t xml:space="preserve"> -  Գյուղատնտեսական ապրանքներ</t>
  </si>
  <si>
    <t xml:space="preserve"> -  Կենցաղային և հանրային սննդի նյութեր</t>
  </si>
  <si>
    <t xml:space="preserve"> - Տրանսպորտային սարքավորումներ</t>
  </si>
  <si>
    <t xml:space="preserve"> ԱՌՈՂՋԱՊԱՀՈՒԹՅՈՒՆ</t>
  </si>
  <si>
    <t xml:space="preserve"> Բժշկական ապրանքներ, սարքեր և սարքավորումներ</t>
  </si>
  <si>
    <t>Դեղագործական ապրանքներ</t>
  </si>
  <si>
    <t>Ռազմաբժշկական սպասարկում և առողջապահական ծառայություններ</t>
  </si>
  <si>
    <t xml:space="preserve"> Դեղորայքի տրամադրում զորամասային և հոսպիտալային օղակներում բուժօգնություն ստացողներին</t>
  </si>
  <si>
    <t>07</t>
  </si>
  <si>
    <t>03</t>
  </si>
  <si>
    <t xml:space="preserve"> 31001</t>
  </si>
  <si>
    <t xml:space="preserve"> Հոսպիտալների և բուժկետերի բժշկական սարքավորումներով համալրում</t>
  </si>
  <si>
    <t xml:space="preserve"> Հիվանդանոցային ծառայություններ</t>
  </si>
  <si>
    <t xml:space="preserve"> Ընդհանուր բնույթի հիվանդանոցային ծառայություններ</t>
  </si>
  <si>
    <t>06</t>
  </si>
  <si>
    <t xml:space="preserve"> Առողջապահական հարակից ծառայություններ և ծրագրեր</t>
  </si>
  <si>
    <t xml:space="preserve"> Առողջապահություն (այլ դասերին չպատկանող)</t>
  </si>
  <si>
    <t xml:space="preserve"> Զինծառայողներին, ինչպես նաև նրանց ընտանիքի անդամներին բժշկական օգնության ծառայություններ</t>
  </si>
  <si>
    <t>Հոսպիտալների և բուժկետերի բժշկական սարքավորումների պահպանման ծառայություններ</t>
  </si>
  <si>
    <t>09</t>
  </si>
  <si>
    <t>ԿՐԹՈՒԹՅՈՒՆ</t>
  </si>
  <si>
    <t>Բարձրագույն կրթություն</t>
  </si>
  <si>
    <t>04</t>
  </si>
  <si>
    <t>Բարձրագույն մասնագիտական կրթություն</t>
  </si>
  <si>
    <t>Ռազմաուսումնական հաստատություններում նեղ մասնագետների պատրաստում և վերապատրաստում</t>
  </si>
  <si>
    <t>ԱՇԽԱՏԱՆՔԻ ՎԱՐՁԱՏՐՈՒԹՅՈՒՆ</t>
  </si>
  <si>
    <t>Դրամով վճարվող աշխատավարձերի և հավելավճար</t>
  </si>
  <si>
    <t xml:space="preserve"> - Աշխատողների աշխատավարձեր և հավելավճարներ</t>
  </si>
  <si>
    <t>Ծառայողական գործուղումների գծով ծախսեր</t>
  </si>
  <si>
    <t xml:space="preserve"> - Արտասահմանյան գործուղումների գծով ծախսեր</t>
  </si>
  <si>
    <t>ՍՈՑԻԱԼԱԿԱՆ ՆՊԱՍՏՆԵՐ ԵՎ ԿԵՆՍԱԹՈՇԱԿՆԵՐ</t>
  </si>
  <si>
    <t>Սոցիալական օգնության դրամական արտահայտությամբ նպաստներ (բյուջեից)</t>
  </si>
  <si>
    <t xml:space="preserve"> - Այլ նպաստներ բյուջեից</t>
  </si>
  <si>
    <t>Ռազմական նշանակության համակարգերի պահպանում</t>
  </si>
  <si>
    <t>ՀՀ տարածքում ռազմական նշանակության համակարգի պահպանում</t>
  </si>
  <si>
    <t>Զինծառայողների, ինչպես նաև նրանց ընտանիքների անդամների առողջության պահպանում, որակյալ բժշկական ծառայություններով ապահովում</t>
  </si>
  <si>
    <t>Ծառայողական պարտականությունների արդյունավետ կատարմանը խոչընդոտող հիվանդությունների կանխարգելում և առողջական խնդիրների լուծում</t>
  </si>
  <si>
    <t>Զինծառայողներին, ինչպես նաև նրանց ընտանքիների անդամներին բժշկական օգնության ծառայություններ</t>
  </si>
  <si>
    <t>ՊՆ համակարգում վերականգնողական մասնագիտացված բուժօգնության գծով ծառայությունների տրամադրում</t>
  </si>
  <si>
    <t>Զինվորական հոսպիտալների և բժշկական կետերի և սարքավորումների ընթացիկ վերանորոգման և տեխնիկական սպասարկման ծառայություններ</t>
  </si>
  <si>
    <t>Կնետրոնացված կարգով դեղորայքի ձեռքբ բերում ամբուլատոր-պոլիկլինիկական և հոսպիտալային բուժօգնություն ստացողներին տրամադրելու համար</t>
  </si>
  <si>
    <t>Զորամասային և հոսպիտալային օղակներում բժշկական հետազոտությունների համար անհրաժեշտ սարքավորումների և գույքի ձեռքբերում</t>
  </si>
  <si>
    <t>Ռազմական ուսուցում և վերապատրաստում</t>
  </si>
  <si>
    <t>ՀՀ ԶՈւ պատրաստության մակարդակի բարձրացում</t>
  </si>
  <si>
    <t>ՀՀ ԶՈւ-ում զինծառայողների‚ ստորաբաժանումների և կառավարման մարմինների պատրաստության մակարդակի բարձրացում</t>
  </si>
  <si>
    <t>Ուսուցում արտերկրների ռազմական ուսումնական հաստատությունենրում‚ ակադեմիաներում‚
դասընթացներում վերապատրաստում</t>
  </si>
  <si>
    <t xml:space="preserve"> Ռազմական նշանակության համակարգերի պահպանում</t>
  </si>
  <si>
    <t xml:space="preserve"> ՊՆ համակարգում վերականգնողական մասնագիտացված բուժօգնության գծով ծառայությունների տրամադրում</t>
  </si>
  <si>
    <t>«Գնումների մասին» ՀՀ օրենքի համաձայն ընտրված կազմակերպություն</t>
  </si>
  <si>
    <t>Հատուկ բժշկական սարքերի, սարքավորումների սպասարկման և ընթացիկ վերանորոգման ծառայություններ, թիվ</t>
  </si>
  <si>
    <t>1204  11003</t>
  </si>
  <si>
    <t>բժշկական սարքերի վերանորոգման և պահպանման ծառայություններ</t>
  </si>
  <si>
    <t>Խումբ N06 Դաս N01</t>
  </si>
  <si>
    <t>Բժշկական սարքավորումների քանակ, հատ</t>
  </si>
  <si>
    <t>65211100/1</t>
  </si>
  <si>
    <t xml:space="preserve"> գազի բաշխում</t>
  </si>
  <si>
    <t xml:space="preserve"> - Էներգետիկ ծառայություններ</t>
  </si>
  <si>
    <t>33691162/49</t>
  </si>
  <si>
    <t>33691423/218</t>
  </si>
  <si>
    <t>33691423/217</t>
  </si>
  <si>
    <t>33691422/3</t>
  </si>
  <si>
    <t>33691423/216</t>
  </si>
  <si>
    <t>33691167/41</t>
  </si>
  <si>
    <t>33691423/215</t>
  </si>
  <si>
    <t>33691423/219</t>
  </si>
  <si>
    <t>33691420/45</t>
  </si>
  <si>
    <t xml:space="preserve"> Ցուցանիշների փոփոխությունը
(ավելացումները նշված են դրական նշանով, իսկ նվազեցումները՝ փակագծերում)</t>
  </si>
  <si>
    <t xml:space="preserve"> ամբարների (ռեզերվուարների) վերանորոգման և պահպանման ծառայություններ</t>
  </si>
  <si>
    <t>50511800/1</t>
  </si>
  <si>
    <t xml:space="preserve">Միավորի գինը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</si>
</sst>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* #,##0.00_);_(* \(#,##0.00\);_(* &quot;-&quot;??_);_(@_)"/>
    <numFmt numFmtId="165" formatCode="#,##0.0_);\(#,##0.0\)"/>
    <numFmt numFmtId="166" formatCode="_(* #,##0.0_);_(* \(#,##0.0\);_(* &quot;-&quot;??_);_(@_)"/>
    <numFmt numFmtId="167" formatCode="_-* #,##0.00_р_._-;\-* #,##0.00_р_._-;_-* &quot;-&quot;??_р_._-;_-@_-"/>
    <numFmt numFmtId="168" formatCode="##,##0.0;\(##,##0.0\);\-"/>
    <numFmt numFmtId="169" formatCode="#,##0.0"/>
    <numFmt numFmtId="170" formatCode="_(* #,##0.00000_);_(* \(#,##0.00000\);_(* &quot;-&quot;?????_);_(@_)"/>
  </numFmts>
  <fonts count="36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9"/>
      <name val="GHEA Grapalat"/>
      <family val="2"/>
    </font>
    <font>
      <sz val="11"/>
      <color theme="1"/>
      <name val="GHEA Grapalat"/>
      <family val="3"/>
    </font>
    <font>
      <sz val="8"/>
      <color theme="1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b/>
      <sz val="11"/>
      <color theme="1"/>
      <name val="GHEA Grapalat"/>
      <family val="3"/>
    </font>
    <font>
      <sz val="11"/>
      <name val="GHEA Grapalat"/>
      <family val="2"/>
    </font>
    <font>
      <sz val="11"/>
      <color theme="1"/>
      <name val="GHEA Grapalat"/>
      <family val="2"/>
    </font>
    <font>
      <sz val="12"/>
      <name val="GHEA Grapalat"/>
      <family val="3"/>
    </font>
    <font>
      <b/>
      <sz val="10"/>
      <name val="GHEA Grapalat"/>
      <family val="3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u/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2"/>
      <name val="Times Armenian"/>
      <family val="1"/>
    </font>
    <font>
      <b/>
      <i/>
      <sz val="1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8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12" fillId="0" borderId="0"/>
    <xf numFmtId="0" fontId="13" fillId="0" borderId="0"/>
    <xf numFmtId="0" fontId="14" fillId="0" borderId="0">
      <alignment horizontal="left" vertical="top" wrapText="1"/>
    </xf>
    <xf numFmtId="9" fontId="6" fillId="0" borderId="0" applyFont="0" applyFill="0" applyBorder="0" applyAlignment="0" applyProtection="0"/>
    <xf numFmtId="168" fontId="14" fillId="0" borderId="0" applyFill="0" applyBorder="0" applyProtection="0">
      <alignment horizontal="right" vertical="top"/>
    </xf>
    <xf numFmtId="0" fontId="20" fillId="0" borderId="0"/>
    <xf numFmtId="167" fontId="20" fillId="0" borderId="0" applyFont="0" applyFill="0" applyBorder="0" applyAlignment="0" applyProtection="0"/>
    <xf numFmtId="0" fontId="20" fillId="0" borderId="0"/>
    <xf numFmtId="164" fontId="6" fillId="0" borderId="0" applyFont="0" applyFill="0" applyBorder="0" applyAlignment="0" applyProtection="0"/>
    <xf numFmtId="0" fontId="22" fillId="0" borderId="0"/>
    <xf numFmtId="0" fontId="12" fillId="0" borderId="0"/>
    <xf numFmtId="0" fontId="34" fillId="0" borderId="0"/>
  </cellStyleXfs>
  <cellXfs count="242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6" fontId="4" fillId="2" borderId="0" xfId="6" applyNumberFormat="1" applyFont="1" applyFill="1" applyAlignment="1">
      <alignment horizontal="center" vertical="center" wrapText="1"/>
    </xf>
    <xf numFmtId="0" fontId="9" fillId="0" borderId="0" xfId="3" applyFont="1"/>
    <xf numFmtId="37" fontId="10" fillId="0" borderId="7" xfId="9" applyNumberFormat="1" applyFont="1" applyFill="1" applyBorder="1" applyAlignment="1">
      <alignment horizontal="center" vertical="center" wrapText="1"/>
    </xf>
    <xf numFmtId="0" fontId="15" fillId="2" borderId="0" xfId="18" applyFont="1" applyFill="1">
      <alignment horizontal="left" vertical="top" wrapText="1"/>
    </xf>
    <xf numFmtId="0" fontId="15" fillId="2" borderId="0" xfId="18" applyFont="1" applyFill="1" applyAlignment="1">
      <alignment horizontal="left" vertical="top" wrapText="1"/>
    </xf>
    <xf numFmtId="0" fontId="11" fillId="0" borderId="0" xfId="3" applyFont="1"/>
    <xf numFmtId="0" fontId="11" fillId="0" borderId="0" xfId="3" applyFont="1" applyFill="1" applyAlignment="1">
      <alignment horizontal="right"/>
    </xf>
    <xf numFmtId="0" fontId="18" fillId="0" borderId="0" xfId="3" applyFont="1"/>
    <xf numFmtId="0" fontId="18" fillId="0" borderId="0" xfId="3" applyFont="1" applyBorder="1"/>
    <xf numFmtId="0" fontId="18" fillId="0" borderId="0" xfId="3" applyFont="1" applyFill="1" applyAlignment="1"/>
    <xf numFmtId="0" fontId="11" fillId="0" borderId="0" xfId="3" applyFont="1" applyFill="1"/>
    <xf numFmtId="0" fontId="9" fillId="0" borderId="0" xfId="3" applyFont="1" applyAlignment="1">
      <alignment vertical="center"/>
    </xf>
    <xf numFmtId="0" fontId="8" fillId="0" borderId="0" xfId="3" applyFont="1" applyFill="1" applyAlignment="1">
      <alignment horizontal="center" wrapText="1"/>
    </xf>
    <xf numFmtId="0" fontId="19" fillId="0" borderId="0" xfId="3" applyFont="1" applyFill="1" applyAlignment="1">
      <alignment horizontal="right"/>
    </xf>
    <xf numFmtId="0" fontId="17" fillId="2" borderId="0" xfId="18" applyFont="1" applyFill="1" applyAlignment="1">
      <alignment horizontal="right" vertical="top"/>
    </xf>
    <xf numFmtId="0" fontId="11" fillId="0" borderId="0" xfId="3" applyFont="1" applyFill="1" applyAlignment="1">
      <alignment horizontal="right"/>
    </xf>
    <xf numFmtId="0" fontId="18" fillId="0" borderId="1" xfId="3" applyFont="1" applyBorder="1" applyAlignment="1">
      <alignment vertical="center"/>
    </xf>
    <xf numFmtId="0" fontId="23" fillId="0" borderId="1" xfId="3" applyFont="1" applyBorder="1" applyAlignment="1">
      <alignment horizontal="center" vertical="center" wrapText="1"/>
    </xf>
    <xf numFmtId="166" fontId="23" fillId="0" borderId="1" xfId="6" applyNumberFormat="1" applyFont="1" applyBorder="1" applyAlignment="1">
      <alignment horizontal="right" vertical="center" wrapText="1"/>
    </xf>
    <xf numFmtId="0" fontId="23" fillId="0" borderId="1" xfId="3" applyFont="1" applyBorder="1" applyAlignment="1">
      <alignment vertical="center"/>
    </xf>
    <xf numFmtId="166" fontId="23" fillId="0" borderId="1" xfId="6" applyNumberFormat="1" applyFont="1" applyBorder="1" applyAlignment="1">
      <alignment horizontal="right" vertical="center" indent="1"/>
    </xf>
    <xf numFmtId="0" fontId="18" fillId="0" borderId="1" xfId="3" applyFont="1" applyBorder="1" applyAlignment="1"/>
    <xf numFmtId="0" fontId="18" fillId="2" borderId="1" xfId="3" applyFont="1" applyFill="1" applyBorder="1" applyAlignment="1">
      <alignment vertical="center"/>
    </xf>
    <xf numFmtId="166" fontId="18" fillId="0" borderId="1" xfId="6" applyNumberFormat="1" applyFont="1" applyBorder="1" applyAlignment="1">
      <alignment horizontal="right"/>
    </xf>
    <xf numFmtId="0" fontId="18" fillId="2" borderId="1" xfId="3" applyFont="1" applyFill="1" applyBorder="1" applyAlignment="1">
      <alignment vertical="center" wrapText="1"/>
    </xf>
    <xf numFmtId="0" fontId="18" fillId="2" borderId="1" xfId="3" applyFont="1" applyFill="1" applyBorder="1" applyAlignment="1">
      <alignment horizontal="left" vertical="center" wrapText="1"/>
    </xf>
    <xf numFmtId="0" fontId="18" fillId="2" borderId="1" xfId="3" applyFont="1" applyFill="1" applyBorder="1"/>
    <xf numFmtId="0" fontId="18" fillId="2" borderId="1" xfId="3" applyFont="1" applyFill="1" applyBorder="1" applyAlignment="1">
      <alignment wrapText="1"/>
    </xf>
    <xf numFmtId="0" fontId="18" fillId="0" borderId="1" xfId="3" applyFont="1" applyBorder="1"/>
    <xf numFmtId="0" fontId="24" fillId="2" borderId="1" xfId="18" applyFont="1" applyFill="1" applyBorder="1" applyAlignment="1">
      <alignment horizontal="center" vertical="center" wrapText="1"/>
    </xf>
    <xf numFmtId="0" fontId="24" fillId="2" borderId="1" xfId="18" applyFont="1" applyFill="1" applyBorder="1" applyAlignment="1">
      <alignment horizontal="center" vertical="top" wrapText="1"/>
    </xf>
    <xf numFmtId="166" fontId="24" fillId="2" borderId="1" xfId="6" applyNumberFormat="1" applyFont="1" applyFill="1" applyBorder="1" applyAlignment="1">
      <alignment horizontal="right" vertical="top" wrapText="1"/>
    </xf>
    <xf numFmtId="0" fontId="24" fillId="2" borderId="1" xfId="18" applyFont="1" applyFill="1" applyBorder="1" applyAlignment="1">
      <alignment horizontal="left" vertical="top" wrapText="1"/>
    </xf>
    <xf numFmtId="0" fontId="25" fillId="2" borderId="1" xfId="3" applyFont="1" applyFill="1" applyBorder="1" applyAlignment="1">
      <alignment vertical="center" wrapText="1"/>
    </xf>
    <xf numFmtId="0" fontId="24" fillId="2" borderId="1" xfId="18" applyFont="1" applyFill="1" applyBorder="1">
      <alignment horizontal="left" vertical="top" wrapText="1"/>
    </xf>
    <xf numFmtId="165" fontId="24" fillId="2" borderId="1" xfId="9" applyNumberFormat="1" applyFont="1" applyFill="1" applyBorder="1" applyAlignment="1">
      <alignment horizontal="right" vertical="top" wrapText="1"/>
    </xf>
    <xf numFmtId="0" fontId="23" fillId="2" borderId="1" xfId="3" applyFont="1" applyFill="1" applyBorder="1" applyAlignment="1">
      <alignment vertical="center" wrapText="1"/>
    </xf>
    <xf numFmtId="168" fontId="4" fillId="2" borderId="1" xfId="20" applyNumberFormat="1" applyFont="1" applyFill="1" applyBorder="1" applyAlignment="1">
      <alignment horizontal="right" vertical="top"/>
    </xf>
    <xf numFmtId="0" fontId="4" fillId="0" borderId="1" xfId="3" applyFont="1" applyBorder="1" applyAlignment="1">
      <alignment horizontal="left" vertical="center" wrapText="1"/>
    </xf>
    <xf numFmtId="0" fontId="10" fillId="2" borderId="1" xfId="3" applyFont="1" applyFill="1" applyBorder="1" applyAlignment="1">
      <alignment vertical="center" wrapText="1"/>
    </xf>
    <xf numFmtId="0" fontId="23" fillId="2" borderId="1" xfId="3" applyFont="1" applyFill="1" applyBorder="1" applyAlignment="1">
      <alignment vertical="top" wrapText="1"/>
    </xf>
    <xf numFmtId="0" fontId="10" fillId="0" borderId="1" xfId="3" applyFont="1" applyBorder="1" applyAlignment="1">
      <alignment horizontal="center" vertical="center" wrapText="1"/>
    </xf>
    <xf numFmtId="0" fontId="10" fillId="0" borderId="1" xfId="3" applyFont="1" applyBorder="1" applyAlignment="1">
      <alignment vertical="center" wrapText="1"/>
    </xf>
    <xf numFmtId="0" fontId="18" fillId="0" borderId="0" xfId="3" applyFont="1" applyAlignment="1">
      <alignment horizontal="justify"/>
    </xf>
    <xf numFmtId="0" fontId="4" fillId="0" borderId="0" xfId="3" applyFont="1" applyFill="1" applyBorder="1" applyAlignment="1">
      <alignment vertical="top"/>
    </xf>
    <xf numFmtId="0" fontId="18" fillId="2" borderId="13" xfId="3" applyFont="1" applyFill="1" applyBorder="1" applyAlignment="1">
      <alignment horizontal="left" vertical="center" wrapText="1"/>
    </xf>
    <xf numFmtId="0" fontId="18" fillId="2" borderId="12" xfId="3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left" vertical="center" wrapText="1"/>
    </xf>
    <xf numFmtId="0" fontId="18" fillId="2" borderId="7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vertical="top" wrapText="1"/>
    </xf>
    <xf numFmtId="0" fontId="10" fillId="0" borderId="1" xfId="7" applyFont="1" applyBorder="1" applyAlignment="1">
      <alignment vertical="center" wrapText="1"/>
    </xf>
    <xf numFmtId="0" fontId="18" fillId="2" borderId="11" xfId="3" applyFont="1" applyFill="1" applyBorder="1" applyAlignment="1">
      <alignment horizontal="left" vertical="top" wrapText="1"/>
    </xf>
    <xf numFmtId="0" fontId="18" fillId="2" borderId="8" xfId="3" applyFont="1" applyFill="1" applyBorder="1" applyAlignment="1">
      <alignment vertical="center" wrapText="1"/>
    </xf>
    <xf numFmtId="0" fontId="18" fillId="2" borderId="3" xfId="3" applyFont="1" applyFill="1" applyBorder="1" applyAlignment="1">
      <alignment vertical="top" wrapText="1"/>
    </xf>
    <xf numFmtId="0" fontId="18" fillId="2" borderId="9" xfId="3" applyFont="1" applyFill="1" applyBorder="1" applyAlignment="1">
      <alignment vertical="top" wrapText="1"/>
    </xf>
    <xf numFmtId="0" fontId="18" fillId="2" borderId="8" xfId="3" applyFont="1" applyFill="1" applyBorder="1" applyAlignment="1">
      <alignment horizontal="left" vertical="top"/>
    </xf>
    <xf numFmtId="0" fontId="18" fillId="2" borderId="3" xfId="3" applyFont="1" applyFill="1" applyBorder="1" applyAlignment="1">
      <alignment horizontal="left" vertical="top"/>
    </xf>
    <xf numFmtId="0" fontId="18" fillId="0" borderId="6" xfId="3" applyFont="1" applyBorder="1"/>
    <xf numFmtId="0" fontId="18" fillId="0" borderId="5" xfId="3" applyFont="1" applyBorder="1"/>
    <xf numFmtId="165" fontId="18" fillId="0" borderId="4" xfId="9" applyNumberFormat="1" applyFont="1" applyBorder="1" applyAlignment="1">
      <alignment horizontal="right"/>
    </xf>
    <xf numFmtId="166" fontId="7" fillId="0" borderId="0" xfId="15" applyNumberFormat="1" applyFont="1" applyFill="1" applyBorder="1" applyAlignment="1">
      <alignment horizontal="right" vertical="center"/>
    </xf>
    <xf numFmtId="0" fontId="7" fillId="2" borderId="0" xfId="3" applyFont="1" applyFill="1" applyBorder="1" applyAlignment="1">
      <alignment horizontal="right"/>
    </xf>
    <xf numFmtId="0" fontId="7" fillId="0" borderId="0" xfId="3" applyFont="1" applyAlignment="1">
      <alignment horizontal="right"/>
    </xf>
    <xf numFmtId="0" fontId="9" fillId="0" borderId="0" xfId="3" applyFont="1" applyAlignment="1">
      <alignment horizontal="center" vertical="center"/>
    </xf>
    <xf numFmtId="0" fontId="11" fillId="0" borderId="0" xfId="3" applyFont="1" applyFill="1" applyAlignment="1">
      <alignment horizontal="right"/>
    </xf>
    <xf numFmtId="0" fontId="25" fillId="2" borderId="14" xfId="3" applyFont="1" applyFill="1" applyBorder="1" applyAlignment="1">
      <alignment vertical="center" wrapText="1"/>
    </xf>
    <xf numFmtId="0" fontId="24" fillId="2" borderId="17" xfId="18" applyFont="1" applyFill="1" applyBorder="1" applyAlignment="1">
      <alignment horizontal="left" vertical="top" wrapText="1"/>
    </xf>
    <xf numFmtId="0" fontId="23" fillId="2" borderId="17" xfId="3" applyFont="1" applyFill="1" applyBorder="1" applyAlignment="1">
      <alignment vertical="center" wrapText="1"/>
    </xf>
    <xf numFmtId="166" fontId="4" fillId="2" borderId="17" xfId="6" applyNumberFormat="1" applyFont="1" applyFill="1" applyBorder="1" applyAlignment="1">
      <alignment horizontal="right" vertical="top" wrapText="1"/>
    </xf>
    <xf numFmtId="0" fontId="18" fillId="2" borderId="18" xfId="3" applyFont="1" applyFill="1" applyBorder="1" applyAlignment="1">
      <alignment horizontal="center" vertical="center" wrapText="1"/>
    </xf>
    <xf numFmtId="0" fontId="18" fillId="0" borderId="1" xfId="3" applyFont="1" applyFill="1" applyBorder="1" applyAlignment="1">
      <alignment horizontal="center" vertical="center" wrapText="1"/>
    </xf>
    <xf numFmtId="0" fontId="18" fillId="0" borderId="1" xfId="3" applyFont="1" applyBorder="1" applyAlignment="1">
      <alignment wrapText="1"/>
    </xf>
    <xf numFmtId="0" fontId="26" fillId="0" borderId="0" xfId="7" applyFont="1" applyAlignment="1">
      <alignment vertical="center" wrapText="1"/>
    </xf>
    <xf numFmtId="165" fontId="7" fillId="0" borderId="0" xfId="7" applyNumberFormat="1" applyFont="1" applyFill="1" applyAlignment="1">
      <alignment horizontal="right" vertical="center" wrapText="1"/>
    </xf>
    <xf numFmtId="0" fontId="8" fillId="0" borderId="0" xfId="7" applyFont="1" applyFill="1" applyAlignment="1">
      <alignment wrapText="1"/>
    </xf>
    <xf numFmtId="49" fontId="27" fillId="0" borderId="0" xfId="7" applyNumberFormat="1" applyFont="1" applyFill="1" applyAlignment="1">
      <alignment horizontal="center" vertical="center" wrapText="1"/>
    </xf>
    <xf numFmtId="0" fontId="4" fillId="0" borderId="0" xfId="7" applyNumberFormat="1" applyFont="1" applyFill="1" applyAlignment="1">
      <alignment horizontal="center" vertical="center" wrapText="1"/>
    </xf>
    <xf numFmtId="165" fontId="27" fillId="0" borderId="0" xfId="7" applyNumberFormat="1" applyFont="1" applyFill="1" applyAlignment="1">
      <alignment horizontal="center" vertical="center" wrapText="1"/>
    </xf>
    <xf numFmtId="0" fontId="7" fillId="0" borderId="0" xfId="7" applyFont="1" applyAlignment="1">
      <alignment horizontal="center" vertical="center" wrapText="1"/>
    </xf>
    <xf numFmtId="49" fontId="28" fillId="0" borderId="16" xfId="7" applyNumberFormat="1" applyFont="1" applyFill="1" applyBorder="1" applyAlignment="1">
      <alignment horizontal="center" vertical="center" wrapText="1"/>
    </xf>
    <xf numFmtId="49" fontId="28" fillId="0" borderId="3" xfId="7" applyNumberFormat="1" applyFont="1" applyFill="1" applyBorder="1" applyAlignment="1">
      <alignment horizontal="center" vertical="center" wrapText="1"/>
    </xf>
    <xf numFmtId="49" fontId="28" fillId="0" borderId="1" xfId="7" applyNumberFormat="1" applyFont="1" applyFill="1" applyBorder="1" applyAlignment="1">
      <alignment horizontal="center" vertical="center" textRotation="90" wrapText="1"/>
    </xf>
    <xf numFmtId="165" fontId="28" fillId="0" borderId="1" xfId="0" applyNumberFormat="1" applyFont="1" applyFill="1" applyBorder="1" applyAlignment="1">
      <alignment horizontal="center" vertical="center" wrapText="1"/>
    </xf>
    <xf numFmtId="49" fontId="29" fillId="0" borderId="1" xfId="7" applyNumberFormat="1" applyFont="1" applyFill="1" applyBorder="1" applyAlignment="1">
      <alignment horizontal="center" vertical="center" textRotation="90" wrapText="1"/>
    </xf>
    <xf numFmtId="0" fontId="29" fillId="0" borderId="1" xfId="7" applyNumberFormat="1" applyFont="1" applyFill="1" applyBorder="1" applyAlignment="1">
      <alignment horizontal="center" vertical="center" wrapText="1"/>
    </xf>
    <xf numFmtId="166" fontId="29" fillId="0" borderId="15" xfId="8" applyNumberFormat="1" applyFont="1" applyFill="1" applyBorder="1" applyAlignment="1">
      <alignment horizontal="center" vertical="center" wrapText="1"/>
    </xf>
    <xf numFmtId="165" fontId="29" fillId="0" borderId="15" xfId="7" applyNumberFormat="1" applyFont="1" applyFill="1" applyBorder="1" applyAlignment="1">
      <alignment horizontal="center" vertical="center" wrapText="1"/>
    </xf>
    <xf numFmtId="0" fontId="26" fillId="0" borderId="0" xfId="7" applyFont="1" applyAlignment="1">
      <alignment horizontal="center" vertical="center" wrapText="1"/>
    </xf>
    <xf numFmtId="0" fontId="26" fillId="0" borderId="1" xfId="7" applyFont="1" applyBorder="1" applyAlignment="1">
      <alignment horizontal="center" vertical="center" wrapText="1"/>
    </xf>
    <xf numFmtId="0" fontId="30" fillId="0" borderId="1" xfId="7" applyFont="1" applyBorder="1" applyAlignment="1">
      <alignment horizontal="center" vertical="center" wrapText="1"/>
    </xf>
    <xf numFmtId="166" fontId="11" fillId="0" borderId="1" xfId="8" applyNumberFormat="1" applyFont="1" applyBorder="1" applyAlignment="1">
      <alignment horizontal="center" vertical="center" wrapText="1"/>
    </xf>
    <xf numFmtId="166" fontId="26" fillId="0" borderId="1" xfId="8" applyNumberFormat="1" applyFont="1" applyBorder="1" applyAlignment="1">
      <alignment horizontal="center" vertical="center" wrapText="1"/>
    </xf>
    <xf numFmtId="165" fontId="26" fillId="0" borderId="1" xfId="7" applyNumberFormat="1" applyFont="1" applyBorder="1" applyAlignment="1">
      <alignment horizontal="center" vertical="center" wrapText="1"/>
    </xf>
    <xf numFmtId="0" fontId="26" fillId="0" borderId="1" xfId="7" applyFont="1" applyBorder="1" applyAlignment="1">
      <alignment horizontal="left" vertical="center" wrapText="1"/>
    </xf>
    <xf numFmtId="166" fontId="26" fillId="0" borderId="1" xfId="8" applyNumberFormat="1" applyFont="1" applyFill="1" applyBorder="1" applyAlignment="1">
      <alignment horizontal="center" vertical="center" wrapText="1"/>
    </xf>
    <xf numFmtId="0" fontId="31" fillId="0" borderId="0" xfId="7" applyFont="1" applyAlignment="1">
      <alignment vertical="center" wrapText="1"/>
    </xf>
    <xf numFmtId="165" fontId="26" fillId="0" borderId="0" xfId="7" applyNumberFormat="1" applyFont="1" applyAlignment="1">
      <alignment vertical="center" wrapText="1"/>
    </xf>
    <xf numFmtId="164" fontId="26" fillId="0" borderId="0" xfId="8" applyFont="1" applyAlignment="1">
      <alignment vertical="center" wrapText="1"/>
    </xf>
    <xf numFmtId="165" fontId="7" fillId="0" borderId="0" xfId="7" applyNumberFormat="1" applyFont="1" applyFill="1" applyBorder="1" applyAlignment="1">
      <alignment horizontal="right" vertical="center" wrapText="1"/>
    </xf>
    <xf numFmtId="164" fontId="7" fillId="0" borderId="0" xfId="8" applyFont="1" applyAlignment="1">
      <alignment horizontal="center" vertical="center" wrapText="1"/>
    </xf>
    <xf numFmtId="164" fontId="26" fillId="0" borderId="0" xfId="8" applyFont="1" applyAlignment="1">
      <alignment horizontal="center" vertical="center" wrapText="1"/>
    </xf>
    <xf numFmtId="164" fontId="31" fillId="0" borderId="0" xfId="8" applyFont="1" applyAlignment="1">
      <alignment vertical="center" wrapText="1"/>
    </xf>
    <xf numFmtId="0" fontId="32" fillId="0" borderId="1" xfId="7" applyFont="1" applyBorder="1" applyAlignment="1">
      <alignment horizontal="center" vertical="center" wrapText="1"/>
    </xf>
    <xf numFmtId="0" fontId="32" fillId="0" borderId="1" xfId="7" applyFont="1" applyBorder="1" applyAlignment="1">
      <alignment horizontal="left" vertical="center" wrapText="1"/>
    </xf>
    <xf numFmtId="0" fontId="33" fillId="0" borderId="0" xfId="7" applyFont="1" applyAlignment="1">
      <alignment vertical="center" wrapText="1"/>
    </xf>
    <xf numFmtId="164" fontId="33" fillId="0" borderId="0" xfId="8" applyFont="1" applyAlignment="1">
      <alignment vertical="center" wrapText="1"/>
    </xf>
    <xf numFmtId="166" fontId="26" fillId="0" borderId="1" xfId="8" applyNumberFormat="1" applyFont="1" applyBorder="1" applyAlignment="1">
      <alignment horizontal="right" vertical="center" wrapText="1"/>
    </xf>
    <xf numFmtId="166" fontId="29" fillId="0" borderId="1" xfId="8" applyNumberFormat="1" applyFont="1" applyFill="1" applyBorder="1" applyAlignment="1">
      <alignment horizontal="righ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18" fillId="2" borderId="25" xfId="3" applyFont="1" applyFill="1" applyBorder="1" applyAlignment="1">
      <alignment horizontal="left" vertical="center" wrapText="1"/>
    </xf>
    <xf numFmtId="0" fontId="10" fillId="2" borderId="15" xfId="3" applyFont="1" applyFill="1" applyBorder="1" applyAlignment="1">
      <alignment horizontal="left" vertical="center" wrapText="1"/>
    </xf>
    <xf numFmtId="0" fontId="10" fillId="2" borderId="24" xfId="3" applyFont="1" applyFill="1" applyBorder="1" applyAlignment="1">
      <alignment horizontal="left" vertical="top" wrapText="1"/>
    </xf>
    <xf numFmtId="0" fontId="18" fillId="2" borderId="23" xfId="3" applyFont="1" applyFill="1" applyBorder="1" applyAlignment="1">
      <alignment horizontal="center" vertical="center" wrapText="1"/>
    </xf>
    <xf numFmtId="0" fontId="26" fillId="2" borderId="0" xfId="1" applyFont="1" applyFill="1" applyAlignment="1">
      <alignment horizontal="center" vertical="center" wrapText="1"/>
    </xf>
    <xf numFmtId="0" fontId="21" fillId="2" borderId="0" xfId="2" applyFont="1" applyFill="1" applyAlignment="1">
      <alignment vertical="center" wrapText="1"/>
    </xf>
    <xf numFmtId="165" fontId="26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vertical="center"/>
    </xf>
    <xf numFmtId="166" fontId="26" fillId="0" borderId="0" xfId="15" applyNumberFormat="1" applyFont="1" applyFill="1" applyBorder="1" applyAlignment="1">
      <alignment horizontal="right" vertical="center"/>
    </xf>
    <xf numFmtId="165" fontId="26" fillId="2" borderId="0" xfId="1" applyNumberFormat="1" applyFont="1" applyFill="1" applyAlignment="1">
      <alignment horizontal="left" vertical="center"/>
    </xf>
    <xf numFmtId="0" fontId="26" fillId="2" borderId="0" xfId="3" applyFont="1" applyFill="1" applyBorder="1" applyAlignment="1">
      <alignment horizontal="right"/>
    </xf>
    <xf numFmtId="0" fontId="26" fillId="0" borderId="0" xfId="3" applyFont="1" applyAlignment="1">
      <alignment horizontal="right"/>
    </xf>
    <xf numFmtId="165" fontId="26" fillId="2" borderId="0" xfId="1" applyNumberFormat="1" applyFont="1" applyFill="1" applyAlignment="1">
      <alignment horizontal="center" vertical="center" wrapText="1"/>
    </xf>
    <xf numFmtId="0" fontId="26" fillId="2" borderId="0" xfId="2" applyFont="1" applyFill="1" applyAlignment="1">
      <alignment vertical="center" wrapText="1"/>
    </xf>
    <xf numFmtId="0" fontId="21" fillId="2" borderId="0" xfId="2" applyFont="1" applyFill="1" applyAlignment="1">
      <alignment horizontal="center" vertical="center" wrapText="1"/>
    </xf>
    <xf numFmtId="165" fontId="21" fillId="2" borderId="0" xfId="2" applyNumberFormat="1" applyFont="1" applyFill="1" applyAlignment="1">
      <alignment vertical="center" wrapText="1"/>
    </xf>
    <xf numFmtId="169" fontId="21" fillId="0" borderId="1" xfId="3" applyNumberFormat="1" applyFont="1" applyBorder="1" applyAlignment="1">
      <alignment horizontal="center" vertical="center" wrapText="1"/>
    </xf>
    <xf numFmtId="169" fontId="21" fillId="2" borderId="1" xfId="3" applyNumberFormat="1" applyFont="1" applyFill="1" applyBorder="1" applyAlignment="1">
      <alignment horizontal="center" vertical="center" wrapText="1"/>
    </xf>
    <xf numFmtId="0" fontId="21" fillId="2" borderId="1" xfId="2" applyNumberFormat="1" applyFont="1" applyFill="1" applyBorder="1" applyAlignment="1" applyProtection="1">
      <alignment horizontal="center" vertical="center" wrapText="1"/>
    </xf>
    <xf numFmtId="166" fontId="21" fillId="2" borderId="1" xfId="6" applyNumberFormat="1" applyFont="1" applyFill="1" applyBorder="1" applyAlignment="1">
      <alignment vertical="center" wrapText="1"/>
    </xf>
    <xf numFmtId="0" fontId="21" fillId="2" borderId="1" xfId="27" applyFont="1" applyFill="1" applyBorder="1" applyAlignment="1">
      <alignment vertical="center" wrapText="1"/>
    </xf>
    <xf numFmtId="0" fontId="21" fillId="2" borderId="1" xfId="27" applyFont="1" applyFill="1" applyBorder="1" applyAlignment="1">
      <alignment vertical="center"/>
    </xf>
    <xf numFmtId="0" fontId="21" fillId="2" borderId="2" xfId="27" applyFont="1" applyFill="1" applyBorder="1" applyAlignment="1">
      <alignment vertical="center" wrapText="1"/>
    </xf>
    <xf numFmtId="165" fontId="21" fillId="2" borderId="2" xfId="27" applyNumberFormat="1" applyFont="1" applyFill="1" applyBorder="1" applyAlignment="1">
      <alignment vertical="center" wrapText="1"/>
    </xf>
    <xf numFmtId="0" fontId="21" fillId="2" borderId="3" xfId="27" applyFont="1" applyFill="1" applyBorder="1" applyAlignment="1">
      <alignment vertical="center" wrapText="1"/>
    </xf>
    <xf numFmtId="0" fontId="35" fillId="2" borderId="0" xfId="2" applyFont="1" applyFill="1" applyAlignment="1">
      <alignment horizontal="center" vertical="center" wrapText="1"/>
    </xf>
    <xf numFmtId="49" fontId="4" fillId="2" borderId="1" xfId="2" applyNumberFormat="1" applyFont="1" applyFill="1" applyBorder="1" applyAlignment="1" applyProtection="1">
      <alignment horizontal="left" vertical="center"/>
      <protection locked="0"/>
    </xf>
    <xf numFmtId="0" fontId="4" fillId="2" borderId="16" xfId="27" applyFont="1" applyFill="1" applyBorder="1" applyAlignment="1">
      <alignment horizontal="left" vertical="center"/>
    </xf>
    <xf numFmtId="0" fontId="4" fillId="2" borderId="2" xfId="27" applyFont="1" applyFill="1" applyBorder="1" applyAlignment="1">
      <alignment horizontal="left" vertical="center"/>
    </xf>
    <xf numFmtId="165" fontId="4" fillId="2" borderId="2" xfId="27" applyNumberFormat="1" applyFont="1" applyFill="1" applyBorder="1" applyAlignment="1">
      <alignment horizontal="left" vertical="center"/>
    </xf>
    <xf numFmtId="0" fontId="4" fillId="2" borderId="3" xfId="27" applyFont="1" applyFill="1" applyBorder="1" applyAlignment="1">
      <alignment horizontal="left" vertical="center"/>
    </xf>
    <xf numFmtId="166" fontId="4" fillId="2" borderId="1" xfId="2" applyNumberFormat="1" applyFont="1" applyFill="1" applyBorder="1" applyAlignment="1">
      <alignment horizontal="right" vertical="center"/>
    </xf>
    <xf numFmtId="0" fontId="4" fillId="2" borderId="0" xfId="2" applyFont="1" applyFill="1" applyAlignment="1">
      <alignment horizontal="center" vertical="center"/>
    </xf>
    <xf numFmtId="49" fontId="21" fillId="2" borderId="1" xfId="2" applyNumberFormat="1" applyFont="1" applyFill="1" applyBorder="1" applyAlignment="1" applyProtection="1">
      <alignment horizontal="left" vertical="center"/>
      <protection locked="0"/>
    </xf>
    <xf numFmtId="0" fontId="21" fillId="2" borderId="16" xfId="27" applyFont="1" applyFill="1" applyBorder="1" applyAlignment="1">
      <alignment horizontal="left" vertical="center"/>
    </xf>
    <xf numFmtId="0" fontId="21" fillId="2" borderId="2" xfId="27" applyFont="1" applyFill="1" applyBorder="1" applyAlignment="1">
      <alignment horizontal="left" vertical="center"/>
    </xf>
    <xf numFmtId="165" fontId="21" fillId="2" borderId="2" xfId="27" applyNumberFormat="1" applyFont="1" applyFill="1" applyBorder="1" applyAlignment="1">
      <alignment horizontal="left" vertical="center"/>
    </xf>
    <xf numFmtId="0" fontId="21" fillId="2" borderId="3" xfId="27" applyFont="1" applyFill="1" applyBorder="1" applyAlignment="1">
      <alignment horizontal="left" vertical="center"/>
    </xf>
    <xf numFmtId="166" fontId="21" fillId="2" borderId="1" xfId="2" applyNumberFormat="1" applyFont="1" applyFill="1" applyBorder="1" applyAlignment="1">
      <alignment horizontal="right" vertical="center"/>
    </xf>
    <xf numFmtId="49" fontId="21" fillId="2" borderId="1" xfId="2" applyNumberFormat="1" applyFont="1" applyFill="1" applyBorder="1" applyAlignment="1">
      <alignment horizontal="left" vertical="center" wrapText="1"/>
    </xf>
    <xf numFmtId="0" fontId="21" fillId="2" borderId="16" xfId="2" applyFont="1" applyFill="1" applyBorder="1" applyAlignment="1">
      <alignment horizontal="left" vertical="center" wrapText="1"/>
    </xf>
    <xf numFmtId="0" fontId="21" fillId="2" borderId="1" xfId="2" applyFont="1" applyFill="1" applyBorder="1" applyAlignment="1">
      <alignment horizontal="center" vertical="center"/>
    </xf>
    <xf numFmtId="165" fontId="21" fillId="2" borderId="1" xfId="5" applyNumberFormat="1" applyFont="1" applyFill="1" applyBorder="1" applyAlignment="1">
      <alignment horizontal="center" vertical="center" wrapText="1"/>
    </xf>
    <xf numFmtId="166" fontId="21" fillId="2" borderId="1" xfId="5" applyNumberFormat="1" applyFont="1" applyFill="1" applyBorder="1" applyAlignment="1">
      <alignment horizontal="center" vertical="center" wrapText="1"/>
    </xf>
    <xf numFmtId="165" fontId="21" fillId="2" borderId="1" xfId="5" applyNumberFormat="1" applyFont="1" applyFill="1" applyBorder="1" applyAlignment="1">
      <alignment horizontal="right" vertical="center" wrapText="1"/>
    </xf>
    <xf numFmtId="0" fontId="21" fillId="2" borderId="1" xfId="2" applyFont="1" applyFill="1" applyBorder="1" applyAlignment="1">
      <alignment horizontal="center" vertical="center" wrapText="1"/>
    </xf>
    <xf numFmtId="166" fontId="18" fillId="0" borderId="4" xfId="6" applyNumberFormat="1" applyFont="1" applyBorder="1" applyAlignment="1">
      <alignment horizontal="right"/>
    </xf>
    <xf numFmtId="166" fontId="4" fillId="2" borderId="1" xfId="6" applyNumberFormat="1" applyFont="1" applyFill="1" applyBorder="1" applyAlignment="1">
      <alignment horizontal="right" vertical="top" wrapText="1"/>
    </xf>
    <xf numFmtId="166" fontId="24" fillId="2" borderId="1" xfId="20" applyNumberFormat="1" applyFont="1" applyFill="1" applyBorder="1" applyAlignment="1">
      <alignment vertical="top"/>
    </xf>
    <xf numFmtId="0" fontId="21" fillId="2" borderId="2" xfId="2" applyFont="1" applyFill="1" applyBorder="1" applyAlignment="1">
      <alignment horizontal="center" vertical="center" wrapText="1"/>
    </xf>
    <xf numFmtId="165" fontId="21" fillId="2" borderId="2" xfId="5" applyNumberFormat="1" applyFont="1" applyFill="1" applyBorder="1" applyAlignment="1">
      <alignment horizontal="center" vertical="center" wrapText="1"/>
    </xf>
    <xf numFmtId="166" fontId="21" fillId="2" borderId="3" xfId="5" applyNumberFormat="1" applyFont="1" applyFill="1" applyBorder="1" applyAlignment="1">
      <alignment horizontal="center" vertical="center" wrapText="1"/>
    </xf>
    <xf numFmtId="0" fontId="24" fillId="2" borderId="1" xfId="18" applyFont="1" applyFill="1" applyBorder="1" applyAlignment="1">
      <alignment horizontal="center" vertical="center" wrapText="1"/>
    </xf>
    <xf numFmtId="0" fontId="11" fillId="0" borderId="0" xfId="3" applyFont="1" applyFill="1" applyAlignment="1">
      <alignment horizontal="right"/>
    </xf>
    <xf numFmtId="0" fontId="9" fillId="2" borderId="0" xfId="3" applyFont="1" applyFill="1" applyAlignment="1">
      <alignment horizontal="right" vertical="center"/>
    </xf>
    <xf numFmtId="0" fontId="11" fillId="2" borderId="0" xfId="3" applyFont="1" applyFill="1"/>
    <xf numFmtId="166" fontId="24" fillId="2" borderId="1" xfId="9" applyNumberFormat="1" applyFont="1" applyFill="1" applyBorder="1" applyAlignment="1">
      <alignment horizontal="right" vertical="top" wrapText="1"/>
    </xf>
    <xf numFmtId="166" fontId="26" fillId="2" borderId="7" xfId="9" applyNumberFormat="1" applyFont="1" applyFill="1" applyBorder="1" applyAlignment="1">
      <alignment horizontal="right" vertical="top" wrapText="1"/>
    </xf>
    <xf numFmtId="0" fontId="24" fillId="2" borderId="15" xfId="18" applyFont="1" applyFill="1" applyBorder="1">
      <alignment horizontal="left" vertical="top" wrapText="1"/>
    </xf>
    <xf numFmtId="0" fontId="25" fillId="2" borderId="20" xfId="3" applyFont="1" applyFill="1" applyBorder="1" applyAlignment="1">
      <alignment vertical="center" wrapText="1"/>
    </xf>
    <xf numFmtId="0" fontId="15" fillId="0" borderId="1" xfId="18" applyFont="1" applyFill="1" applyBorder="1" applyAlignment="1">
      <alignment horizontal="left" vertical="top" wrapText="1"/>
    </xf>
    <xf numFmtId="166" fontId="4" fillId="2" borderId="15" xfId="6" applyNumberFormat="1" applyFont="1" applyFill="1" applyBorder="1" applyAlignment="1">
      <alignment horizontal="right" vertical="top" wrapText="1"/>
    </xf>
    <xf numFmtId="166" fontId="26" fillId="2" borderId="1" xfId="9" applyNumberFormat="1" applyFont="1" applyFill="1" applyBorder="1" applyAlignment="1">
      <alignment horizontal="right" vertical="top" wrapText="1"/>
    </xf>
    <xf numFmtId="49" fontId="24" fillId="2" borderId="17" xfId="18" applyNumberFormat="1" applyFont="1" applyFill="1" applyBorder="1" applyAlignment="1">
      <alignment horizontal="left" vertical="top" wrapText="1"/>
    </xf>
    <xf numFmtId="0" fontId="25" fillId="2" borderId="1" xfId="3" applyFont="1" applyFill="1" applyBorder="1" applyAlignment="1">
      <alignment horizontal="center" vertical="center" wrapText="1"/>
    </xf>
    <xf numFmtId="49" fontId="24" fillId="2" borderId="1" xfId="18" applyNumberFormat="1" applyFont="1" applyFill="1" applyBorder="1" applyAlignment="1">
      <alignment horizontal="left" vertical="top" wrapText="1"/>
    </xf>
    <xf numFmtId="166" fontId="4" fillId="0" borderId="1" xfId="2" applyNumberFormat="1" applyFont="1" applyFill="1" applyBorder="1" applyAlignment="1">
      <alignment horizontal="right" vertical="center"/>
    </xf>
    <xf numFmtId="166" fontId="21" fillId="0" borderId="1" xfId="6" applyNumberFormat="1" applyFont="1" applyFill="1" applyBorder="1" applyAlignment="1">
      <alignment vertical="center" wrapText="1"/>
    </xf>
    <xf numFmtId="0" fontId="26" fillId="0" borderId="12" xfId="7" applyFont="1" applyBorder="1" applyAlignment="1">
      <alignment horizontal="center" vertical="center" wrapText="1"/>
    </xf>
    <xf numFmtId="0" fontId="32" fillId="0" borderId="12" xfId="7" applyFont="1" applyBorder="1" applyAlignment="1">
      <alignment horizontal="center" vertical="center" wrapText="1"/>
    </xf>
    <xf numFmtId="165" fontId="10" fillId="0" borderId="7" xfId="9" applyNumberFormat="1" applyFont="1" applyFill="1" applyBorder="1" applyAlignment="1">
      <alignment horizontal="center" vertical="center" wrapText="1"/>
    </xf>
    <xf numFmtId="165" fontId="10" fillId="0" borderId="7" xfId="9" applyNumberFormat="1" applyFont="1" applyFill="1" applyBorder="1" applyAlignment="1">
      <alignment horizontal="right" vertical="center" wrapText="1"/>
    </xf>
    <xf numFmtId="0" fontId="10" fillId="2" borderId="1" xfId="3" applyFont="1" applyFill="1" applyBorder="1" applyAlignment="1">
      <alignment horizontal="left" vertical="top" wrapText="1"/>
    </xf>
    <xf numFmtId="170" fontId="21" fillId="2" borderId="0" xfId="2" applyNumberFormat="1" applyFont="1" applyFill="1" applyAlignment="1">
      <alignment horizontal="center" vertical="center" wrapText="1"/>
    </xf>
    <xf numFmtId="0" fontId="18" fillId="0" borderId="1" xfId="3" applyFont="1" applyBorder="1" applyAlignment="1">
      <alignment horizontal="center" vertical="top"/>
    </xf>
    <xf numFmtId="166" fontId="18" fillId="0" borderId="1" xfId="6" applyNumberFormat="1" applyFont="1" applyBorder="1" applyAlignment="1">
      <alignment horizontal="right" vertical="center"/>
    </xf>
    <xf numFmtId="0" fontId="18" fillId="0" borderId="1" xfId="3" applyFont="1" applyBorder="1" applyAlignment="1">
      <alignment horizontal="center"/>
    </xf>
    <xf numFmtId="0" fontId="18" fillId="2" borderId="1" xfId="3" applyFont="1" applyFill="1" applyBorder="1" applyAlignment="1">
      <alignment horizontal="center" vertical="center"/>
    </xf>
    <xf numFmtId="0" fontId="11" fillId="0" borderId="0" xfId="3" applyFont="1" applyFill="1" applyAlignment="1">
      <alignment horizontal="center" vertical="center" wrapText="1"/>
    </xf>
    <xf numFmtId="0" fontId="18" fillId="0" borderId="1" xfId="3" applyFont="1" applyBorder="1" applyAlignment="1">
      <alignment horizontal="center" vertical="center" wrapText="1"/>
    </xf>
    <xf numFmtId="0" fontId="18" fillId="0" borderId="1" xfId="3" applyFont="1" applyBorder="1" applyAlignment="1">
      <alignment horizontal="center" vertical="center"/>
    </xf>
    <xf numFmtId="0" fontId="11" fillId="0" borderId="0" xfId="7" applyFont="1" applyFill="1" applyAlignment="1">
      <alignment horizontal="center" vertical="center" wrapText="1"/>
    </xf>
    <xf numFmtId="165" fontId="7" fillId="0" borderId="19" xfId="7" applyNumberFormat="1" applyFont="1" applyFill="1" applyBorder="1" applyAlignment="1">
      <alignment horizontal="right" vertical="center" wrapText="1"/>
    </xf>
    <xf numFmtId="49" fontId="28" fillId="0" borderId="16" xfId="7" applyNumberFormat="1" applyFont="1" applyFill="1" applyBorder="1" applyAlignment="1">
      <alignment horizontal="center" vertical="center" wrapText="1"/>
    </xf>
    <xf numFmtId="49" fontId="28" fillId="0" borderId="3" xfId="7" applyNumberFormat="1" applyFont="1" applyFill="1" applyBorder="1" applyAlignment="1">
      <alignment horizontal="center" vertical="center" wrapText="1"/>
    </xf>
    <xf numFmtId="0" fontId="28" fillId="0" borderId="14" xfId="7" applyNumberFormat="1" applyFont="1" applyFill="1" applyBorder="1" applyAlignment="1">
      <alignment horizontal="center" vertical="center" wrapText="1"/>
    </xf>
    <xf numFmtId="0" fontId="28" fillId="0" borderId="20" xfId="7" applyNumberFormat="1" applyFont="1" applyFill="1" applyBorder="1" applyAlignment="1">
      <alignment horizontal="center" vertical="center" wrapText="1"/>
    </xf>
    <xf numFmtId="0" fontId="28" fillId="0" borderId="15" xfId="7" applyNumberFormat="1" applyFont="1" applyFill="1" applyBorder="1" applyAlignment="1">
      <alignment horizontal="center" vertical="center" wrapText="1"/>
    </xf>
    <xf numFmtId="165" fontId="7" fillId="0" borderId="16" xfId="0" applyNumberFormat="1" applyFont="1" applyFill="1" applyBorder="1" applyAlignment="1">
      <alignment horizontal="center" vertical="center" wrapText="1"/>
    </xf>
    <xf numFmtId="165" fontId="7" fillId="0" borderId="2" xfId="0" applyNumberFormat="1" applyFont="1" applyFill="1" applyBorder="1" applyAlignment="1">
      <alignment horizontal="center" vertical="center" wrapText="1"/>
    </xf>
    <xf numFmtId="165" fontId="7" fillId="0" borderId="3" xfId="0" applyNumberFormat="1" applyFont="1" applyFill="1" applyBorder="1" applyAlignment="1">
      <alignment horizontal="center" vertical="center" wrapText="1"/>
    </xf>
    <xf numFmtId="165" fontId="28" fillId="0" borderId="14" xfId="0" applyNumberFormat="1" applyFont="1" applyFill="1" applyBorder="1" applyAlignment="1">
      <alignment horizontal="center" vertical="center" wrapText="1"/>
    </xf>
    <xf numFmtId="165" fontId="28" fillId="0" borderId="15" xfId="0" applyNumberFormat="1" applyFont="1" applyFill="1" applyBorder="1" applyAlignment="1">
      <alignment horizontal="center" vertical="center" wrapText="1"/>
    </xf>
    <xf numFmtId="165" fontId="28" fillId="0" borderId="21" xfId="0" applyNumberFormat="1" applyFont="1" applyFill="1" applyBorder="1" applyAlignment="1">
      <alignment horizontal="center" vertical="center" wrapText="1"/>
    </xf>
    <xf numFmtId="165" fontId="28" fillId="0" borderId="19" xfId="0" applyNumberFormat="1" applyFont="1" applyFill="1" applyBorder="1" applyAlignment="1">
      <alignment horizontal="center" vertical="center" wrapText="1"/>
    </xf>
    <xf numFmtId="165" fontId="28" fillId="0" borderId="22" xfId="0" applyNumberFormat="1" applyFont="1" applyFill="1" applyBorder="1" applyAlignment="1">
      <alignment horizontal="center" vertical="center" wrapText="1"/>
    </xf>
    <xf numFmtId="0" fontId="18" fillId="0" borderId="0" xfId="3" applyFont="1" applyFill="1" applyAlignment="1">
      <alignment horizontal="right"/>
    </xf>
    <xf numFmtId="0" fontId="11" fillId="0" borderId="0" xfId="3" applyFont="1" applyFill="1" applyAlignment="1">
      <alignment horizontal="right"/>
    </xf>
    <xf numFmtId="0" fontId="16" fillId="2" borderId="0" xfId="18" applyFont="1" applyFill="1" applyBorder="1" applyAlignment="1">
      <alignment horizontal="center" vertical="top" wrapText="1"/>
    </xf>
    <xf numFmtId="0" fontId="24" fillId="2" borderId="1" xfId="18" applyFont="1" applyFill="1" applyBorder="1" applyAlignment="1">
      <alignment horizontal="center" vertical="center" wrapText="1"/>
    </xf>
    <xf numFmtId="0" fontId="25" fillId="2" borderId="1" xfId="3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7" fillId="0" borderId="0" xfId="7" applyNumberFormat="1" applyFont="1" applyFill="1" applyAlignment="1">
      <alignment horizontal="right" vertical="center" wrapText="1"/>
    </xf>
    <xf numFmtId="165" fontId="27" fillId="0" borderId="0" xfId="7" applyNumberFormat="1" applyFont="1" applyFill="1" applyAlignment="1">
      <alignment horizontal="right" vertical="center" wrapText="1"/>
    </xf>
    <xf numFmtId="0" fontId="21" fillId="0" borderId="0" xfId="7" applyNumberFormat="1" applyFont="1" applyFill="1" applyAlignment="1">
      <alignment horizontal="center" vertical="center" wrapText="1"/>
    </xf>
    <xf numFmtId="49" fontId="29" fillId="0" borderId="1" xfId="7" applyNumberFormat="1" applyFont="1" applyFill="1" applyBorder="1" applyAlignment="1">
      <alignment horizontal="center" vertical="center" wrapText="1"/>
    </xf>
    <xf numFmtId="0" fontId="29" fillId="0" borderId="1" xfId="7" applyNumberFormat="1" applyFont="1" applyFill="1" applyBorder="1" applyAlignment="1">
      <alignment horizontal="center" vertical="center" wrapText="1"/>
    </xf>
    <xf numFmtId="49" fontId="28" fillId="0" borderId="1" xfId="7" applyNumberFormat="1" applyFont="1" applyFill="1" applyBorder="1" applyAlignment="1">
      <alignment horizontal="center" vertical="center" textRotation="90" wrapText="1"/>
    </xf>
    <xf numFmtId="0" fontId="18" fillId="2" borderId="8" xfId="3" applyFont="1" applyFill="1" applyBorder="1" applyAlignment="1">
      <alignment horizontal="left" vertical="top" wrapText="1"/>
    </xf>
    <xf numFmtId="0" fontId="18" fillId="2" borderId="3" xfId="3" applyFont="1" applyFill="1" applyBorder="1" applyAlignment="1">
      <alignment horizontal="left" vertical="top" wrapText="1"/>
    </xf>
    <xf numFmtId="0" fontId="9" fillId="0" borderId="0" xfId="3" applyFont="1" applyAlignment="1">
      <alignment horizontal="right"/>
    </xf>
    <xf numFmtId="0" fontId="11" fillId="0" borderId="0" xfId="3" applyFont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4" fillId="2" borderId="16" xfId="27" applyFont="1" applyFill="1" applyBorder="1" applyAlignment="1">
      <alignment horizontal="left" vertical="center" wrapText="1"/>
    </xf>
    <xf numFmtId="0" fontId="4" fillId="2" borderId="2" xfId="27" applyFont="1" applyFill="1" applyBorder="1" applyAlignment="1">
      <alignment horizontal="left" vertical="center" wrapText="1"/>
    </xf>
    <xf numFmtId="0" fontId="4" fillId="2" borderId="3" xfId="27" applyFont="1" applyFill="1" applyBorder="1" applyAlignment="1">
      <alignment horizontal="left" vertical="center" wrapText="1"/>
    </xf>
    <xf numFmtId="0" fontId="21" fillId="2" borderId="16" xfId="27" applyFont="1" applyFill="1" applyBorder="1" applyAlignment="1">
      <alignment horizontal="left" vertical="center" wrapText="1"/>
    </xf>
    <xf numFmtId="0" fontId="21" fillId="2" borderId="2" xfId="27" applyFont="1" applyFill="1" applyBorder="1" applyAlignment="1">
      <alignment horizontal="left" vertical="center" wrapText="1"/>
    </xf>
    <xf numFmtId="0" fontId="21" fillId="2" borderId="3" xfId="27" applyFont="1" applyFill="1" applyBorder="1" applyAlignment="1">
      <alignment horizontal="left" vertical="center" wrapText="1"/>
    </xf>
    <xf numFmtId="0" fontId="21" fillId="2" borderId="16" xfId="27" applyFont="1" applyFill="1" applyBorder="1" applyAlignment="1">
      <alignment horizontal="left" vertical="center"/>
    </xf>
    <xf numFmtId="0" fontId="21" fillId="2" borderId="2" xfId="27" applyFont="1" applyFill="1" applyBorder="1" applyAlignment="1">
      <alignment horizontal="left" vertical="center"/>
    </xf>
    <xf numFmtId="0" fontId="21" fillId="2" borderId="3" xfId="27" applyFont="1" applyFill="1" applyBorder="1" applyAlignment="1">
      <alignment horizontal="left" vertical="center"/>
    </xf>
    <xf numFmtId="0" fontId="26" fillId="2" borderId="0" xfId="1" applyFont="1" applyFill="1" applyAlignment="1">
      <alignment horizontal="center" vertical="center" wrapText="1"/>
    </xf>
    <xf numFmtId="0" fontId="21" fillId="2" borderId="26" xfId="3" applyFont="1" applyFill="1" applyBorder="1" applyAlignment="1">
      <alignment horizontal="center" vertical="center" wrapText="1"/>
    </xf>
    <xf numFmtId="0" fontId="21" fillId="2" borderId="14" xfId="3" applyFont="1" applyFill="1" applyBorder="1" applyAlignment="1">
      <alignment horizontal="center" vertical="center" wrapText="1"/>
    </xf>
    <xf numFmtId="0" fontId="21" fillId="2" borderId="15" xfId="3" applyFont="1" applyFill="1" applyBorder="1" applyAlignment="1">
      <alignment horizontal="center" vertical="center" wrapText="1"/>
    </xf>
    <xf numFmtId="0" fontId="21" fillId="2" borderId="16" xfId="3" applyFont="1" applyFill="1" applyBorder="1" applyAlignment="1">
      <alignment horizontal="center" vertical="center" wrapText="1"/>
    </xf>
    <xf numFmtId="0" fontId="21" fillId="2" borderId="3" xfId="3" applyFont="1" applyFill="1" applyBorder="1" applyAlignment="1">
      <alignment horizontal="center" vertical="center" wrapText="1"/>
    </xf>
    <xf numFmtId="169" fontId="21" fillId="0" borderId="14" xfId="3" applyNumberFormat="1" applyFont="1" applyBorder="1" applyAlignment="1">
      <alignment horizontal="center" vertical="center" wrapText="1"/>
    </xf>
    <xf numFmtId="169" fontId="21" fillId="0" borderId="15" xfId="3" applyNumberFormat="1" applyFont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</cellXfs>
  <cellStyles count="28">
    <cellStyle name="_artabyuje" xfId="10"/>
    <cellStyle name="Comma" xfId="6" builtinId="3"/>
    <cellStyle name="Comma 15" xfId="24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_General 17.02.04" xfId="15"/>
    <cellStyle name="Normal" xfId="0" builtinId="0"/>
    <cellStyle name="Normal 2" xfId="7"/>
    <cellStyle name="Normal 3" xfId="16"/>
    <cellStyle name="Normal 4" xfId="17"/>
    <cellStyle name="Normal 5" xfId="1"/>
    <cellStyle name="Normal 5 2" xfId="3"/>
    <cellStyle name="Normal 6" xfId="21"/>
    <cellStyle name="Normal 6 2" xfId="23"/>
    <cellStyle name="Normal 7" xfId="25"/>
    <cellStyle name="Normal 7 2" xfId="26"/>
    <cellStyle name="Normal 8" xfId="18"/>
    <cellStyle name="Normal 9 3_հավ1-3" xfId="4"/>
    <cellStyle name="Normal_2017 PLAN VERJNAKAN.23.12.16" xfId="2"/>
    <cellStyle name="Normal_Book1_1_2010 nax" xfId="27"/>
    <cellStyle name="Percent 2" xfId="19"/>
    <cellStyle name="SN_241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0"/>
  <sheetViews>
    <sheetView topLeftCell="A12" workbookViewId="0">
      <selection activeCell="B27" sqref="B27:B32"/>
    </sheetView>
  </sheetViews>
  <sheetFormatPr defaultColWidth="9.140625" defaultRowHeight="17.25" x14ac:dyDescent="0.3"/>
  <cols>
    <col min="1" max="1" width="9.140625" style="7" customWidth="1"/>
    <col min="2" max="2" width="14.140625" style="7" customWidth="1"/>
    <col min="3" max="3" width="57" style="7" customWidth="1"/>
    <col min="4" max="4" width="19.85546875" style="7" customWidth="1"/>
    <col min="5" max="16384" width="9.140625" style="7"/>
  </cols>
  <sheetData>
    <row r="1" spans="1:66" ht="20.25" customHeight="1" x14ac:dyDescent="0.3">
      <c r="D1" s="62" t="s">
        <v>54</v>
      </c>
      <c r="E1" s="8"/>
    </row>
    <row r="2" spans="1:66" s="9" customFormat="1" x14ac:dyDescent="0.3">
      <c r="D2" s="63" t="s">
        <v>55</v>
      </c>
      <c r="E2" s="66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</row>
    <row r="3" spans="1:66" s="9" customFormat="1" ht="19.5" customHeight="1" x14ac:dyDescent="0.3">
      <c r="D3" s="64" t="s">
        <v>37</v>
      </c>
      <c r="E3" s="66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</row>
    <row r="4" spans="1:66" ht="17.25" hidden="1" customHeight="1" x14ac:dyDescent="0.3">
      <c r="D4" s="17"/>
      <c r="E4" s="66"/>
    </row>
    <row r="5" spans="1:66" ht="15.75" hidden="1" customHeight="1" x14ac:dyDescent="0.3">
      <c r="D5" s="17"/>
      <c r="E5" s="66"/>
    </row>
    <row r="6" spans="1:66" ht="15.75" customHeight="1" x14ac:dyDescent="0.3">
      <c r="D6" s="17"/>
      <c r="E6" s="66"/>
    </row>
    <row r="7" spans="1:66" ht="88.5" customHeight="1" x14ac:dyDescent="0.3">
      <c r="A7" s="189" t="s">
        <v>63</v>
      </c>
      <c r="B7" s="189"/>
      <c r="C7" s="189"/>
      <c r="D7" s="189"/>
      <c r="E7" s="66"/>
    </row>
    <row r="8" spans="1:66" ht="22.5" customHeight="1" x14ac:dyDescent="0.3">
      <c r="B8" s="14"/>
      <c r="C8" s="14"/>
      <c r="D8" s="15" t="s">
        <v>53</v>
      </c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6"/>
      <c r="BJ8" s="66"/>
      <c r="BK8" s="66"/>
      <c r="BL8" s="66"/>
      <c r="BM8" s="66"/>
      <c r="BN8" s="66"/>
    </row>
    <row r="9" spans="1:66" ht="124.5" customHeight="1" x14ac:dyDescent="0.3">
      <c r="A9" s="191" t="s">
        <v>52</v>
      </c>
      <c r="B9" s="191"/>
      <c r="C9" s="190" t="s">
        <v>51</v>
      </c>
      <c r="D9" s="72" t="s">
        <v>62</v>
      </c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</row>
    <row r="10" spans="1:66" s="3" customFormat="1" ht="17.25" customHeight="1" x14ac:dyDescent="0.3">
      <c r="A10" s="191"/>
      <c r="B10" s="191"/>
      <c r="C10" s="190"/>
      <c r="D10" s="190" t="s">
        <v>50</v>
      </c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6"/>
      <c r="AZ10" s="66"/>
      <c r="BA10" s="66"/>
      <c r="BB10" s="66"/>
      <c r="BC10" s="66"/>
      <c r="BD10" s="66"/>
      <c r="BE10" s="66"/>
      <c r="BF10" s="66"/>
      <c r="BG10" s="66"/>
      <c r="BH10" s="66"/>
      <c r="BI10" s="66"/>
      <c r="BJ10" s="66"/>
      <c r="BK10" s="66"/>
      <c r="BL10" s="66"/>
      <c r="BM10" s="66"/>
      <c r="BN10" s="66"/>
    </row>
    <row r="11" spans="1:66" s="3" customFormat="1" ht="23.45" customHeight="1" x14ac:dyDescent="0.3">
      <c r="A11" s="18" t="s">
        <v>3</v>
      </c>
      <c r="B11" s="18" t="s">
        <v>2</v>
      </c>
      <c r="C11" s="190"/>
      <c r="D11" s="190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  <c r="BH11" s="66"/>
      <c r="BI11" s="66"/>
      <c r="BJ11" s="66"/>
      <c r="BK11" s="66"/>
      <c r="BL11" s="66"/>
      <c r="BM11" s="66"/>
      <c r="BN11" s="66"/>
    </row>
    <row r="12" spans="1:66" s="3" customFormat="1" x14ac:dyDescent="0.3">
      <c r="A12" s="18"/>
      <c r="B12" s="18"/>
      <c r="C12" s="19" t="s">
        <v>49</v>
      </c>
      <c r="D12" s="20">
        <f>D13</f>
        <v>9.999377653002739E-6</v>
      </c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  <c r="BB12" s="66"/>
      <c r="BC12" s="66"/>
      <c r="BD12" s="66"/>
      <c r="BE12" s="66"/>
      <c r="BF12" s="66"/>
      <c r="BG12" s="66"/>
      <c r="BH12" s="66"/>
      <c r="BI12" s="66"/>
      <c r="BJ12" s="66"/>
      <c r="BK12" s="66"/>
      <c r="BL12" s="66"/>
      <c r="BM12" s="66"/>
      <c r="BN12" s="66"/>
    </row>
    <row r="13" spans="1:66" s="3" customFormat="1" x14ac:dyDescent="0.3">
      <c r="A13" s="187" t="s">
        <v>48</v>
      </c>
      <c r="B13" s="187"/>
      <c r="C13" s="21" t="s">
        <v>0</v>
      </c>
      <c r="D13" s="22">
        <f>+D15+D39+D69</f>
        <v>9.999377653002739E-6</v>
      </c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</row>
    <row r="14" spans="1:66" s="3" customFormat="1" ht="20.25" customHeight="1" x14ac:dyDescent="0.3">
      <c r="A14" s="18"/>
      <c r="B14" s="23"/>
      <c r="C14" s="24" t="s">
        <v>47</v>
      </c>
      <c r="D14" s="25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/>
      <c r="BH14" s="66"/>
      <c r="BI14" s="66"/>
      <c r="BJ14" s="66"/>
      <c r="BK14" s="66"/>
      <c r="BL14" s="66"/>
      <c r="BM14" s="66"/>
      <c r="BN14" s="66"/>
    </row>
    <row r="15" spans="1:66" s="3" customFormat="1" x14ac:dyDescent="0.3">
      <c r="A15" s="185">
        <v>1169</v>
      </c>
      <c r="B15" s="23"/>
      <c r="C15" s="26" t="s">
        <v>46</v>
      </c>
      <c r="D15" s="186">
        <f>D21+D33+D27</f>
        <v>1247084.5287299999</v>
      </c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/>
      <c r="BH15" s="66"/>
      <c r="BI15" s="66"/>
      <c r="BJ15" s="66"/>
      <c r="BK15" s="66"/>
      <c r="BL15" s="66"/>
      <c r="BM15" s="66"/>
      <c r="BN15" s="66"/>
    </row>
    <row r="16" spans="1:66" s="3" customFormat="1" ht="19.899999999999999" customHeight="1" x14ac:dyDescent="0.3">
      <c r="A16" s="185"/>
      <c r="B16" s="187"/>
      <c r="C16" s="26" t="s">
        <v>45</v>
      </c>
      <c r="D16" s="18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6"/>
      <c r="BL16" s="66"/>
      <c r="BM16" s="66"/>
      <c r="BN16" s="66"/>
    </row>
    <row r="17" spans="1:66" s="3" customFormat="1" ht="49.5" customHeight="1" x14ac:dyDescent="0.3">
      <c r="A17" s="185"/>
      <c r="B17" s="187"/>
      <c r="C17" s="27" t="s">
        <v>44</v>
      </c>
      <c r="D17" s="18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66"/>
    </row>
    <row r="18" spans="1:66" s="3" customFormat="1" x14ac:dyDescent="0.3">
      <c r="A18" s="185"/>
      <c r="B18" s="187"/>
      <c r="C18" s="28" t="s">
        <v>43</v>
      </c>
      <c r="D18" s="18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  <c r="BB18" s="66"/>
      <c r="BC18" s="66"/>
      <c r="BD18" s="66"/>
      <c r="BE18" s="66"/>
      <c r="BF18" s="66"/>
      <c r="BG18" s="66"/>
      <c r="BH18" s="66"/>
      <c r="BI18" s="66"/>
      <c r="BJ18" s="66"/>
      <c r="BK18" s="66"/>
      <c r="BL18" s="66"/>
      <c r="BM18" s="66"/>
      <c r="BN18" s="66"/>
    </row>
    <row r="19" spans="1:66" s="3" customFormat="1" ht="31.5" customHeight="1" x14ac:dyDescent="0.3">
      <c r="A19" s="185"/>
      <c r="B19" s="187"/>
      <c r="C19" s="29" t="s">
        <v>42</v>
      </c>
      <c r="D19" s="18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/>
      <c r="BH19" s="66"/>
      <c r="BI19" s="66"/>
      <c r="BJ19" s="66"/>
      <c r="BK19" s="66"/>
      <c r="BL19" s="66"/>
      <c r="BM19" s="66"/>
      <c r="BN19" s="66"/>
    </row>
    <row r="20" spans="1:66" s="3" customFormat="1" ht="18" customHeight="1" x14ac:dyDescent="0.3">
      <c r="A20" s="188" t="s">
        <v>41</v>
      </c>
      <c r="B20" s="188"/>
      <c r="C20" s="188"/>
      <c r="D20" s="25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6"/>
      <c r="BM20" s="66"/>
      <c r="BN20" s="66"/>
    </row>
    <row r="21" spans="1:66" s="13" customFormat="1" ht="15.75" customHeight="1" x14ac:dyDescent="0.3">
      <c r="A21" s="187"/>
      <c r="B21" s="185">
        <v>11001</v>
      </c>
      <c r="C21" s="24" t="s">
        <v>40</v>
      </c>
      <c r="D21" s="186">
        <f>+'3'!G22</f>
        <v>-1331786.0962499999</v>
      </c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  <c r="BH21" s="66"/>
      <c r="BI21" s="66"/>
      <c r="BJ21" s="66"/>
      <c r="BK21" s="66"/>
      <c r="BL21" s="66"/>
      <c r="BM21" s="66"/>
      <c r="BN21" s="66"/>
    </row>
    <row r="22" spans="1:66" s="3" customFormat="1" x14ac:dyDescent="0.3">
      <c r="A22" s="187"/>
      <c r="B22" s="185"/>
      <c r="C22" s="28" t="s">
        <v>64</v>
      </c>
      <c r="D22" s="18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/>
      <c r="BH22" s="66"/>
      <c r="BI22" s="66"/>
      <c r="BJ22" s="66"/>
      <c r="BK22" s="66"/>
      <c r="BL22" s="66"/>
      <c r="BM22" s="66"/>
      <c r="BN22" s="66"/>
    </row>
    <row r="23" spans="1:66" s="3" customFormat="1" ht="14.25" customHeight="1" x14ac:dyDescent="0.3">
      <c r="A23" s="187"/>
      <c r="B23" s="185"/>
      <c r="C23" s="28" t="s">
        <v>39</v>
      </c>
      <c r="D23" s="18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/>
      <c r="BH23" s="66"/>
      <c r="BI23" s="66"/>
      <c r="BJ23" s="66"/>
      <c r="BK23" s="66"/>
      <c r="BL23" s="66"/>
      <c r="BM23" s="66"/>
      <c r="BN23" s="66"/>
    </row>
    <row r="24" spans="1:66" s="3" customFormat="1" ht="33" x14ac:dyDescent="0.3">
      <c r="A24" s="187"/>
      <c r="B24" s="185"/>
      <c r="C24" s="29" t="s">
        <v>78</v>
      </c>
      <c r="D24" s="186"/>
    </row>
    <row r="25" spans="1:66" s="3" customFormat="1" ht="15.75" customHeight="1" x14ac:dyDescent="0.3">
      <c r="A25" s="187"/>
      <c r="B25" s="185"/>
      <c r="C25" s="28" t="s">
        <v>38</v>
      </c>
      <c r="D25" s="186"/>
    </row>
    <row r="26" spans="1:66" s="3" customFormat="1" ht="18.75" customHeight="1" x14ac:dyDescent="0.3">
      <c r="A26" s="187"/>
      <c r="B26" s="185"/>
      <c r="C26" s="30" t="s">
        <v>65</v>
      </c>
      <c r="D26" s="186"/>
    </row>
    <row r="27" spans="1:66" s="13" customFormat="1" ht="15.75" customHeight="1" x14ac:dyDescent="0.3">
      <c r="A27" s="187"/>
      <c r="B27" s="185">
        <v>11003</v>
      </c>
      <c r="C27" s="24" t="s">
        <v>40</v>
      </c>
      <c r="D27" s="186">
        <f>+'3'!G49</f>
        <v>-111974.1</v>
      </c>
      <c r="E27" s="164"/>
      <c r="F27" s="164"/>
      <c r="G27" s="164"/>
      <c r="H27" s="164"/>
      <c r="I27" s="164"/>
      <c r="J27" s="164"/>
      <c r="K27" s="164"/>
      <c r="L27" s="164"/>
      <c r="M27" s="164"/>
      <c r="N27" s="164"/>
      <c r="O27" s="164"/>
      <c r="P27" s="164"/>
      <c r="Q27" s="164"/>
      <c r="R27" s="164"/>
      <c r="S27" s="164"/>
      <c r="T27" s="164"/>
      <c r="U27" s="164"/>
      <c r="V27" s="164"/>
      <c r="W27" s="164"/>
      <c r="X27" s="164"/>
      <c r="Y27" s="164"/>
      <c r="Z27" s="164"/>
      <c r="AA27" s="164"/>
      <c r="AB27" s="164"/>
      <c r="AC27" s="164"/>
      <c r="AD27" s="164"/>
      <c r="AE27" s="164"/>
      <c r="AF27" s="164"/>
      <c r="AG27" s="164"/>
      <c r="AH27" s="164"/>
      <c r="AI27" s="164"/>
      <c r="AJ27" s="164"/>
      <c r="AK27" s="164"/>
      <c r="AL27" s="164"/>
      <c r="AM27" s="164"/>
      <c r="AN27" s="164"/>
      <c r="AO27" s="164"/>
      <c r="AP27" s="164"/>
      <c r="AQ27" s="164"/>
      <c r="AR27" s="164"/>
      <c r="AS27" s="164"/>
      <c r="AT27" s="164"/>
      <c r="AU27" s="164"/>
      <c r="AV27" s="164"/>
      <c r="AW27" s="164"/>
      <c r="AX27" s="164"/>
      <c r="AY27" s="164"/>
      <c r="AZ27" s="164"/>
      <c r="BA27" s="164"/>
      <c r="BB27" s="164"/>
      <c r="BC27" s="164"/>
      <c r="BD27" s="164"/>
      <c r="BE27" s="164"/>
      <c r="BF27" s="164"/>
      <c r="BG27" s="164"/>
      <c r="BH27" s="164"/>
      <c r="BI27" s="164"/>
      <c r="BJ27" s="164"/>
      <c r="BK27" s="164"/>
      <c r="BL27" s="164"/>
      <c r="BM27" s="164"/>
      <c r="BN27" s="164"/>
    </row>
    <row r="28" spans="1:66" s="3" customFormat="1" x14ac:dyDescent="0.3">
      <c r="A28" s="187"/>
      <c r="B28" s="185"/>
      <c r="C28" s="28" t="s">
        <v>1782</v>
      </c>
      <c r="D28" s="186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64"/>
      <c r="AD28" s="164"/>
      <c r="AE28" s="164"/>
      <c r="AF28" s="164"/>
      <c r="AG28" s="164"/>
      <c r="AH28" s="164"/>
      <c r="AI28" s="164"/>
      <c r="AJ28" s="164"/>
      <c r="AK28" s="164"/>
      <c r="AL28" s="164"/>
      <c r="AM28" s="164"/>
      <c r="AN28" s="164"/>
      <c r="AO28" s="164"/>
      <c r="AP28" s="164"/>
      <c r="AQ28" s="164"/>
      <c r="AR28" s="164"/>
      <c r="AS28" s="164"/>
      <c r="AT28" s="164"/>
      <c r="AU28" s="164"/>
      <c r="AV28" s="164"/>
      <c r="AW28" s="164"/>
      <c r="AX28" s="164"/>
      <c r="AY28" s="164"/>
      <c r="AZ28" s="164"/>
      <c r="BA28" s="164"/>
      <c r="BB28" s="164"/>
      <c r="BC28" s="164"/>
      <c r="BD28" s="164"/>
      <c r="BE28" s="164"/>
      <c r="BF28" s="164"/>
      <c r="BG28" s="164"/>
      <c r="BH28" s="164"/>
      <c r="BI28" s="164"/>
      <c r="BJ28" s="164"/>
      <c r="BK28" s="164"/>
      <c r="BL28" s="164"/>
      <c r="BM28" s="164"/>
      <c r="BN28" s="164"/>
    </row>
    <row r="29" spans="1:66" s="3" customFormat="1" ht="14.25" customHeight="1" x14ac:dyDescent="0.3">
      <c r="A29" s="187"/>
      <c r="B29" s="185"/>
      <c r="C29" s="28" t="s">
        <v>39</v>
      </c>
      <c r="D29" s="186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4"/>
      <c r="T29" s="164"/>
      <c r="U29" s="164"/>
      <c r="V29" s="164"/>
      <c r="W29" s="164"/>
      <c r="X29" s="164"/>
      <c r="Y29" s="164"/>
      <c r="Z29" s="164"/>
      <c r="AA29" s="164"/>
      <c r="AB29" s="164"/>
      <c r="AC29" s="164"/>
      <c r="AD29" s="164"/>
      <c r="AE29" s="164"/>
      <c r="AF29" s="164"/>
      <c r="AG29" s="164"/>
      <c r="AH29" s="164"/>
      <c r="AI29" s="164"/>
      <c r="AJ29" s="164"/>
      <c r="AK29" s="164"/>
      <c r="AL29" s="164"/>
      <c r="AM29" s="164"/>
      <c r="AN29" s="164"/>
      <c r="AO29" s="164"/>
      <c r="AP29" s="164"/>
      <c r="AQ29" s="164"/>
      <c r="AR29" s="164"/>
      <c r="AS29" s="164"/>
      <c r="AT29" s="164"/>
      <c r="AU29" s="164"/>
      <c r="AV29" s="164"/>
      <c r="AW29" s="164"/>
      <c r="AX29" s="164"/>
      <c r="AY29" s="164"/>
      <c r="AZ29" s="164"/>
      <c r="BA29" s="164"/>
      <c r="BB29" s="164"/>
      <c r="BC29" s="164"/>
      <c r="BD29" s="164"/>
      <c r="BE29" s="164"/>
      <c r="BF29" s="164"/>
      <c r="BG29" s="164"/>
      <c r="BH29" s="164"/>
      <c r="BI29" s="164"/>
      <c r="BJ29" s="164"/>
      <c r="BK29" s="164"/>
      <c r="BL29" s="164"/>
      <c r="BM29" s="164"/>
      <c r="BN29" s="164"/>
    </row>
    <row r="30" spans="1:66" s="3" customFormat="1" ht="33" x14ac:dyDescent="0.3">
      <c r="A30" s="187"/>
      <c r="B30" s="185"/>
      <c r="C30" s="29" t="s">
        <v>1783</v>
      </c>
      <c r="D30" s="186"/>
    </row>
    <row r="31" spans="1:66" s="3" customFormat="1" ht="15.75" customHeight="1" x14ac:dyDescent="0.3">
      <c r="A31" s="187"/>
      <c r="B31" s="185"/>
      <c r="C31" s="28" t="s">
        <v>38</v>
      </c>
      <c r="D31" s="186"/>
    </row>
    <row r="32" spans="1:66" s="3" customFormat="1" ht="18.75" customHeight="1" x14ac:dyDescent="0.3">
      <c r="A32" s="187"/>
      <c r="B32" s="185"/>
      <c r="C32" s="30" t="s">
        <v>65</v>
      </c>
      <c r="D32" s="186"/>
    </row>
    <row r="33" spans="1:66" s="13" customFormat="1" ht="15.75" customHeight="1" x14ac:dyDescent="0.25">
      <c r="A33" s="187"/>
      <c r="B33" s="185">
        <v>31001</v>
      </c>
      <c r="C33" s="26" t="s">
        <v>40</v>
      </c>
      <c r="D33" s="186">
        <f>+'3'!G59</f>
        <v>2690844.7249799999</v>
      </c>
    </row>
    <row r="34" spans="1:66" s="3" customFormat="1" ht="38.25" customHeight="1" x14ac:dyDescent="0.3">
      <c r="A34" s="187"/>
      <c r="B34" s="185"/>
      <c r="C34" s="29" t="s">
        <v>75</v>
      </c>
      <c r="D34" s="186"/>
    </row>
    <row r="35" spans="1:66" s="3" customFormat="1" ht="18.75" customHeight="1" x14ac:dyDescent="0.3">
      <c r="A35" s="187"/>
      <c r="B35" s="185"/>
      <c r="C35" s="29" t="s">
        <v>39</v>
      </c>
      <c r="D35" s="186"/>
    </row>
    <row r="36" spans="1:66" s="3" customFormat="1" ht="54.75" customHeight="1" x14ac:dyDescent="0.25">
      <c r="A36" s="187"/>
      <c r="B36" s="185"/>
      <c r="C36" s="26" t="s">
        <v>76</v>
      </c>
      <c r="D36" s="186"/>
    </row>
    <row r="37" spans="1:66" s="3" customFormat="1" ht="18" customHeight="1" x14ac:dyDescent="0.3">
      <c r="A37" s="187"/>
      <c r="B37" s="185"/>
      <c r="C37" s="29" t="s">
        <v>38</v>
      </c>
      <c r="D37" s="186"/>
    </row>
    <row r="38" spans="1:66" s="3" customFormat="1" ht="41.25" customHeight="1" x14ac:dyDescent="0.3">
      <c r="A38" s="187"/>
      <c r="B38" s="185"/>
      <c r="C38" s="73" t="s">
        <v>77</v>
      </c>
      <c r="D38" s="186"/>
    </row>
    <row r="39" spans="1:66" s="3" customFormat="1" ht="33" x14ac:dyDescent="0.3">
      <c r="A39" s="185">
        <v>1204</v>
      </c>
      <c r="B39" s="23"/>
      <c r="C39" s="26" t="s">
        <v>1755</v>
      </c>
      <c r="D39" s="186">
        <f>D45+D63+D51+D57</f>
        <v>-724131.52872000053</v>
      </c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64"/>
      <c r="AE39" s="164"/>
      <c r="AF39" s="164"/>
      <c r="AG39" s="164"/>
      <c r="AH39" s="164"/>
      <c r="AI39" s="164"/>
      <c r="AJ39" s="164"/>
      <c r="AK39" s="164"/>
      <c r="AL39" s="164"/>
      <c r="AM39" s="164"/>
      <c r="AN39" s="164"/>
      <c r="AO39" s="164"/>
      <c r="AP39" s="164"/>
      <c r="AQ39" s="164"/>
      <c r="AR39" s="164"/>
      <c r="AS39" s="164"/>
      <c r="AT39" s="164"/>
      <c r="AU39" s="164"/>
      <c r="AV39" s="164"/>
      <c r="AW39" s="164"/>
      <c r="AX39" s="164"/>
      <c r="AY39" s="164"/>
      <c r="AZ39" s="164"/>
      <c r="BA39" s="164"/>
      <c r="BB39" s="164"/>
      <c r="BC39" s="164"/>
      <c r="BD39" s="164"/>
      <c r="BE39" s="164"/>
      <c r="BF39" s="164"/>
      <c r="BG39" s="164"/>
      <c r="BH39" s="164"/>
      <c r="BI39" s="164"/>
      <c r="BJ39" s="164"/>
      <c r="BK39" s="164"/>
      <c r="BL39" s="164"/>
      <c r="BM39" s="164"/>
      <c r="BN39" s="164"/>
    </row>
    <row r="40" spans="1:66" s="3" customFormat="1" ht="19.899999999999999" customHeight="1" x14ac:dyDescent="0.3">
      <c r="A40" s="185"/>
      <c r="B40" s="187"/>
      <c r="C40" s="26" t="s">
        <v>45</v>
      </c>
      <c r="D40" s="186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64"/>
      <c r="AE40" s="164"/>
      <c r="AF40" s="164"/>
      <c r="AG40" s="164"/>
      <c r="AH40" s="164"/>
      <c r="AI40" s="164"/>
      <c r="AJ40" s="164"/>
      <c r="AK40" s="164"/>
      <c r="AL40" s="164"/>
      <c r="AM40" s="164"/>
      <c r="AN40" s="164"/>
      <c r="AO40" s="164"/>
      <c r="AP40" s="164"/>
      <c r="AQ40" s="164"/>
      <c r="AR40" s="164"/>
      <c r="AS40" s="164"/>
      <c r="AT40" s="164"/>
      <c r="AU40" s="164"/>
      <c r="AV40" s="164"/>
      <c r="AW40" s="164"/>
      <c r="AX40" s="164"/>
      <c r="AY40" s="164"/>
      <c r="AZ40" s="164"/>
      <c r="BA40" s="164"/>
      <c r="BB40" s="164"/>
      <c r="BC40" s="164"/>
      <c r="BD40" s="164"/>
      <c r="BE40" s="164"/>
      <c r="BF40" s="164"/>
      <c r="BG40" s="164"/>
      <c r="BH40" s="164"/>
      <c r="BI40" s="164"/>
      <c r="BJ40" s="164"/>
      <c r="BK40" s="164"/>
      <c r="BL40" s="164"/>
      <c r="BM40" s="164"/>
      <c r="BN40" s="164"/>
    </row>
    <row r="41" spans="1:66" s="3" customFormat="1" ht="49.5" customHeight="1" x14ac:dyDescent="0.3">
      <c r="A41" s="185"/>
      <c r="B41" s="187"/>
      <c r="C41" s="27" t="s">
        <v>1784</v>
      </c>
      <c r="D41" s="186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64"/>
      <c r="AE41" s="164"/>
      <c r="AF41" s="164"/>
      <c r="AG41" s="164"/>
      <c r="AH41" s="164"/>
      <c r="AI41" s="164"/>
      <c r="AJ41" s="164"/>
      <c r="AK41" s="164"/>
      <c r="AL41" s="164"/>
      <c r="AM41" s="164"/>
      <c r="AN41" s="164"/>
      <c r="AO41" s="164"/>
      <c r="AP41" s="164"/>
      <c r="AQ41" s="164"/>
      <c r="AR41" s="164"/>
      <c r="AS41" s="164"/>
      <c r="AT41" s="164"/>
      <c r="AU41" s="164"/>
      <c r="AV41" s="164"/>
      <c r="AW41" s="164"/>
      <c r="AX41" s="164"/>
      <c r="AY41" s="164"/>
      <c r="AZ41" s="164"/>
      <c r="BA41" s="164"/>
      <c r="BB41" s="164"/>
      <c r="BC41" s="164"/>
      <c r="BD41" s="164"/>
      <c r="BE41" s="164"/>
      <c r="BF41" s="164"/>
      <c r="BG41" s="164"/>
      <c r="BH41" s="164"/>
      <c r="BI41" s="164"/>
      <c r="BJ41" s="164"/>
      <c r="BK41" s="164"/>
      <c r="BL41" s="164"/>
      <c r="BM41" s="164"/>
      <c r="BN41" s="164"/>
    </row>
    <row r="42" spans="1:66" s="3" customFormat="1" x14ac:dyDescent="0.3">
      <c r="A42" s="185"/>
      <c r="B42" s="187"/>
      <c r="C42" s="28" t="s">
        <v>43</v>
      </c>
      <c r="D42" s="186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4"/>
      <c r="AF42" s="164"/>
      <c r="AG42" s="164"/>
      <c r="AH42" s="164"/>
      <c r="AI42" s="164"/>
      <c r="AJ42" s="164"/>
      <c r="AK42" s="164"/>
      <c r="AL42" s="164"/>
      <c r="AM42" s="164"/>
      <c r="AN42" s="164"/>
      <c r="AO42" s="164"/>
      <c r="AP42" s="164"/>
      <c r="AQ42" s="164"/>
      <c r="AR42" s="164"/>
      <c r="AS42" s="164"/>
      <c r="AT42" s="164"/>
      <c r="AU42" s="164"/>
      <c r="AV42" s="164"/>
      <c r="AW42" s="164"/>
      <c r="AX42" s="164"/>
      <c r="AY42" s="164"/>
      <c r="AZ42" s="164"/>
      <c r="BA42" s="164"/>
      <c r="BB42" s="164"/>
      <c r="BC42" s="164"/>
      <c r="BD42" s="164"/>
      <c r="BE42" s="164"/>
      <c r="BF42" s="164"/>
      <c r="BG42" s="164"/>
      <c r="BH42" s="164"/>
      <c r="BI42" s="164"/>
      <c r="BJ42" s="164"/>
      <c r="BK42" s="164"/>
      <c r="BL42" s="164"/>
      <c r="BM42" s="164"/>
      <c r="BN42" s="164"/>
    </row>
    <row r="43" spans="1:66" s="3" customFormat="1" ht="49.5" customHeight="1" x14ac:dyDescent="0.3">
      <c r="A43" s="185"/>
      <c r="B43" s="187"/>
      <c r="C43" s="29" t="s">
        <v>1785</v>
      </c>
      <c r="D43" s="186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4"/>
      <c r="AF43" s="164"/>
      <c r="AG43" s="164"/>
      <c r="AH43" s="164"/>
      <c r="AI43" s="164"/>
      <c r="AJ43" s="164"/>
      <c r="AK43" s="164"/>
      <c r="AL43" s="164"/>
      <c r="AM43" s="164"/>
      <c r="AN43" s="164"/>
      <c r="AO43" s="164"/>
      <c r="AP43" s="164"/>
      <c r="AQ43" s="164"/>
      <c r="AR43" s="164"/>
      <c r="AS43" s="164"/>
      <c r="AT43" s="164"/>
      <c r="AU43" s="164"/>
      <c r="AV43" s="164"/>
      <c r="AW43" s="164"/>
      <c r="AX43" s="164"/>
      <c r="AY43" s="164"/>
      <c r="AZ43" s="164"/>
      <c r="BA43" s="164"/>
      <c r="BB43" s="164"/>
      <c r="BC43" s="164"/>
      <c r="BD43" s="164"/>
      <c r="BE43" s="164"/>
      <c r="BF43" s="164"/>
      <c r="BG43" s="164"/>
      <c r="BH43" s="164"/>
      <c r="BI43" s="164"/>
      <c r="BJ43" s="164"/>
      <c r="BK43" s="164"/>
      <c r="BL43" s="164"/>
      <c r="BM43" s="164"/>
      <c r="BN43" s="164"/>
    </row>
    <row r="44" spans="1:66" s="3" customFormat="1" ht="18" customHeight="1" x14ac:dyDescent="0.3">
      <c r="A44" s="188" t="s">
        <v>41</v>
      </c>
      <c r="B44" s="188"/>
      <c r="C44" s="188"/>
      <c r="D44" s="25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4"/>
      <c r="AF44" s="164"/>
      <c r="AG44" s="164"/>
      <c r="AH44" s="164"/>
      <c r="AI44" s="164"/>
      <c r="AJ44" s="164"/>
      <c r="AK44" s="164"/>
      <c r="AL44" s="164"/>
      <c r="AM44" s="164"/>
      <c r="AN44" s="164"/>
      <c r="AO44" s="164"/>
      <c r="AP44" s="164"/>
      <c r="AQ44" s="164"/>
      <c r="AR44" s="164"/>
      <c r="AS44" s="164"/>
      <c r="AT44" s="164"/>
      <c r="AU44" s="164"/>
      <c r="AV44" s="164"/>
      <c r="AW44" s="164"/>
      <c r="AX44" s="164"/>
      <c r="AY44" s="164"/>
      <c r="AZ44" s="164"/>
      <c r="BA44" s="164"/>
      <c r="BB44" s="164"/>
      <c r="BC44" s="164"/>
      <c r="BD44" s="164"/>
      <c r="BE44" s="164"/>
      <c r="BF44" s="164"/>
      <c r="BG44" s="164"/>
      <c r="BH44" s="164"/>
      <c r="BI44" s="164"/>
      <c r="BJ44" s="164"/>
      <c r="BK44" s="164"/>
      <c r="BL44" s="164"/>
      <c r="BM44" s="164"/>
      <c r="BN44" s="164"/>
    </row>
    <row r="45" spans="1:66" s="13" customFormat="1" ht="15.75" customHeight="1" x14ac:dyDescent="0.3">
      <c r="A45" s="187"/>
      <c r="B45" s="185">
        <v>11001</v>
      </c>
      <c r="C45" s="24" t="s">
        <v>40</v>
      </c>
      <c r="D45" s="186">
        <f>+'3'!G110</f>
        <v>-17000</v>
      </c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4"/>
      <c r="AF45" s="164"/>
      <c r="AG45" s="164"/>
      <c r="AH45" s="164"/>
      <c r="AI45" s="164"/>
      <c r="AJ45" s="164"/>
      <c r="AK45" s="164"/>
      <c r="AL45" s="164"/>
      <c r="AM45" s="164"/>
      <c r="AN45" s="164"/>
      <c r="AO45" s="164"/>
      <c r="AP45" s="164"/>
      <c r="AQ45" s="164"/>
      <c r="AR45" s="164"/>
      <c r="AS45" s="164"/>
      <c r="AT45" s="164"/>
      <c r="AU45" s="164"/>
      <c r="AV45" s="164"/>
      <c r="AW45" s="164"/>
      <c r="AX45" s="164"/>
      <c r="AY45" s="164"/>
      <c r="AZ45" s="164"/>
      <c r="BA45" s="164"/>
      <c r="BB45" s="164"/>
      <c r="BC45" s="164"/>
      <c r="BD45" s="164"/>
      <c r="BE45" s="164"/>
      <c r="BF45" s="164"/>
      <c r="BG45" s="164"/>
      <c r="BH45" s="164"/>
      <c r="BI45" s="164"/>
      <c r="BJ45" s="164"/>
      <c r="BK45" s="164"/>
      <c r="BL45" s="164"/>
      <c r="BM45" s="164"/>
      <c r="BN45" s="164"/>
    </row>
    <row r="46" spans="1:66" s="3" customFormat="1" ht="33" x14ac:dyDescent="0.3">
      <c r="A46" s="187"/>
      <c r="B46" s="185"/>
      <c r="C46" s="29" t="s">
        <v>1786</v>
      </c>
      <c r="D46" s="186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4"/>
      <c r="AF46" s="164"/>
      <c r="AG46" s="164"/>
      <c r="AH46" s="164"/>
      <c r="AI46" s="164"/>
      <c r="AJ46" s="164"/>
      <c r="AK46" s="164"/>
      <c r="AL46" s="164"/>
      <c r="AM46" s="164"/>
      <c r="AN46" s="164"/>
      <c r="AO46" s="164"/>
      <c r="AP46" s="164"/>
      <c r="AQ46" s="164"/>
      <c r="AR46" s="164"/>
      <c r="AS46" s="164"/>
      <c r="AT46" s="164"/>
      <c r="AU46" s="164"/>
      <c r="AV46" s="164"/>
      <c r="AW46" s="164"/>
      <c r="AX46" s="164"/>
      <c r="AY46" s="164"/>
      <c r="AZ46" s="164"/>
      <c r="BA46" s="164"/>
      <c r="BB46" s="164"/>
      <c r="BC46" s="164"/>
      <c r="BD46" s="164"/>
      <c r="BE46" s="164"/>
      <c r="BF46" s="164"/>
      <c r="BG46" s="164"/>
      <c r="BH46" s="164"/>
      <c r="BI46" s="164"/>
      <c r="BJ46" s="164"/>
      <c r="BK46" s="164"/>
      <c r="BL46" s="164"/>
      <c r="BM46" s="164"/>
      <c r="BN46" s="164"/>
    </row>
    <row r="47" spans="1:66" s="3" customFormat="1" ht="14.25" customHeight="1" x14ac:dyDescent="0.3">
      <c r="A47" s="187"/>
      <c r="B47" s="185"/>
      <c r="C47" s="28" t="s">
        <v>39</v>
      </c>
      <c r="D47" s="186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4"/>
      <c r="AF47" s="164"/>
      <c r="AG47" s="164"/>
      <c r="AH47" s="164"/>
      <c r="AI47" s="164"/>
      <c r="AJ47" s="164"/>
      <c r="AK47" s="164"/>
      <c r="AL47" s="164"/>
      <c r="AM47" s="164"/>
      <c r="AN47" s="164"/>
      <c r="AO47" s="164"/>
      <c r="AP47" s="164"/>
      <c r="AQ47" s="164"/>
      <c r="AR47" s="164"/>
      <c r="AS47" s="164"/>
      <c r="AT47" s="164"/>
      <c r="AU47" s="164"/>
      <c r="AV47" s="164"/>
      <c r="AW47" s="164"/>
      <c r="AX47" s="164"/>
      <c r="AY47" s="164"/>
      <c r="AZ47" s="164"/>
      <c r="BA47" s="164"/>
      <c r="BB47" s="164"/>
      <c r="BC47" s="164"/>
      <c r="BD47" s="164"/>
      <c r="BE47" s="164"/>
      <c r="BF47" s="164"/>
      <c r="BG47" s="164"/>
      <c r="BH47" s="164"/>
      <c r="BI47" s="164"/>
      <c r="BJ47" s="164"/>
      <c r="BK47" s="164"/>
      <c r="BL47" s="164"/>
      <c r="BM47" s="164"/>
      <c r="BN47" s="164"/>
    </row>
    <row r="48" spans="1:66" s="3" customFormat="1" ht="49.5" x14ac:dyDescent="0.3">
      <c r="A48" s="187"/>
      <c r="B48" s="185"/>
      <c r="C48" s="29" t="s">
        <v>1787</v>
      </c>
      <c r="D48" s="186"/>
    </row>
    <row r="49" spans="1:66" s="3" customFormat="1" ht="15.75" customHeight="1" x14ac:dyDescent="0.3">
      <c r="A49" s="187"/>
      <c r="B49" s="185"/>
      <c r="C49" s="28" t="s">
        <v>38</v>
      </c>
      <c r="D49" s="186"/>
    </row>
    <row r="50" spans="1:66" s="3" customFormat="1" ht="18.75" customHeight="1" x14ac:dyDescent="0.3">
      <c r="A50" s="187"/>
      <c r="B50" s="185"/>
      <c r="C50" s="30" t="s">
        <v>65</v>
      </c>
      <c r="D50" s="186"/>
    </row>
    <row r="51" spans="1:66" s="13" customFormat="1" ht="15.75" customHeight="1" x14ac:dyDescent="0.3">
      <c r="A51" s="187"/>
      <c r="B51" s="185">
        <v>11003</v>
      </c>
      <c r="C51" s="24" t="s">
        <v>40</v>
      </c>
      <c r="D51" s="186">
        <f>+'3'!G126</f>
        <v>-24735.25</v>
      </c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4"/>
      <c r="AF51" s="164"/>
      <c r="AG51" s="164"/>
      <c r="AH51" s="164"/>
      <c r="AI51" s="164"/>
      <c r="AJ51" s="164"/>
      <c r="AK51" s="164"/>
      <c r="AL51" s="164"/>
      <c r="AM51" s="164"/>
      <c r="AN51" s="164"/>
      <c r="AO51" s="164"/>
      <c r="AP51" s="164"/>
      <c r="AQ51" s="164"/>
      <c r="AR51" s="164"/>
      <c r="AS51" s="164"/>
      <c r="AT51" s="164"/>
      <c r="AU51" s="164"/>
      <c r="AV51" s="164"/>
      <c r="AW51" s="164"/>
      <c r="AX51" s="164"/>
      <c r="AY51" s="164"/>
      <c r="AZ51" s="164"/>
      <c r="BA51" s="164"/>
      <c r="BB51" s="164"/>
      <c r="BC51" s="164"/>
      <c r="BD51" s="164"/>
      <c r="BE51" s="164"/>
      <c r="BF51" s="164"/>
      <c r="BG51" s="164"/>
      <c r="BH51" s="164"/>
      <c r="BI51" s="164"/>
      <c r="BJ51" s="164"/>
      <c r="BK51" s="164"/>
      <c r="BL51" s="164"/>
      <c r="BM51" s="164"/>
      <c r="BN51" s="164"/>
    </row>
    <row r="52" spans="1:66" s="3" customFormat="1" ht="33" x14ac:dyDescent="0.3">
      <c r="A52" s="187"/>
      <c r="B52" s="185"/>
      <c r="C52" s="29" t="s">
        <v>1767</v>
      </c>
      <c r="D52" s="186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4"/>
      <c r="AF52" s="164"/>
      <c r="AG52" s="164"/>
      <c r="AH52" s="164"/>
      <c r="AI52" s="164"/>
      <c r="AJ52" s="164"/>
      <c r="AK52" s="164"/>
      <c r="AL52" s="164"/>
      <c r="AM52" s="164"/>
      <c r="AN52" s="164"/>
      <c r="AO52" s="164"/>
      <c r="AP52" s="164"/>
      <c r="AQ52" s="164"/>
      <c r="AR52" s="164"/>
      <c r="AS52" s="164"/>
      <c r="AT52" s="164"/>
      <c r="AU52" s="164"/>
      <c r="AV52" s="164"/>
      <c r="AW52" s="164"/>
      <c r="AX52" s="164"/>
      <c r="AY52" s="164"/>
      <c r="AZ52" s="164"/>
      <c r="BA52" s="164"/>
      <c r="BB52" s="164"/>
      <c r="BC52" s="164"/>
      <c r="BD52" s="164"/>
      <c r="BE52" s="164"/>
      <c r="BF52" s="164"/>
      <c r="BG52" s="164"/>
      <c r="BH52" s="164"/>
      <c r="BI52" s="164"/>
      <c r="BJ52" s="164"/>
      <c r="BK52" s="164"/>
      <c r="BL52" s="164"/>
      <c r="BM52" s="164"/>
      <c r="BN52" s="164"/>
    </row>
    <row r="53" spans="1:66" s="3" customFormat="1" ht="14.25" customHeight="1" x14ac:dyDescent="0.3">
      <c r="A53" s="187"/>
      <c r="B53" s="185"/>
      <c r="C53" s="28" t="s">
        <v>39</v>
      </c>
      <c r="D53" s="186"/>
      <c r="E53" s="164"/>
      <c r="F53" s="164"/>
      <c r="G53" s="16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4"/>
      <c r="AE53" s="164"/>
      <c r="AF53" s="164"/>
      <c r="AG53" s="164"/>
      <c r="AH53" s="164"/>
      <c r="AI53" s="164"/>
      <c r="AJ53" s="164"/>
      <c r="AK53" s="164"/>
      <c r="AL53" s="164"/>
      <c r="AM53" s="164"/>
      <c r="AN53" s="164"/>
      <c r="AO53" s="164"/>
      <c r="AP53" s="164"/>
      <c r="AQ53" s="164"/>
      <c r="AR53" s="164"/>
      <c r="AS53" s="164"/>
      <c r="AT53" s="164"/>
      <c r="AU53" s="164"/>
      <c r="AV53" s="164"/>
      <c r="AW53" s="164"/>
      <c r="AX53" s="164"/>
      <c r="AY53" s="164"/>
      <c r="AZ53" s="164"/>
      <c r="BA53" s="164"/>
      <c r="BB53" s="164"/>
      <c r="BC53" s="164"/>
      <c r="BD53" s="164"/>
      <c r="BE53" s="164"/>
      <c r="BF53" s="164"/>
      <c r="BG53" s="164"/>
      <c r="BH53" s="164"/>
      <c r="BI53" s="164"/>
      <c r="BJ53" s="164"/>
      <c r="BK53" s="164"/>
      <c r="BL53" s="164"/>
      <c r="BM53" s="164"/>
      <c r="BN53" s="164"/>
    </row>
    <row r="54" spans="1:66" s="3" customFormat="1" ht="49.5" x14ac:dyDescent="0.3">
      <c r="A54" s="187"/>
      <c r="B54" s="185"/>
      <c r="C54" s="29" t="s">
        <v>1788</v>
      </c>
      <c r="D54" s="186"/>
    </row>
    <row r="55" spans="1:66" s="3" customFormat="1" ht="15.75" customHeight="1" x14ac:dyDescent="0.3">
      <c r="A55" s="187"/>
      <c r="B55" s="185"/>
      <c r="C55" s="28" t="s">
        <v>38</v>
      </c>
      <c r="D55" s="186"/>
    </row>
    <row r="56" spans="1:66" s="3" customFormat="1" ht="18.75" customHeight="1" x14ac:dyDescent="0.3">
      <c r="A56" s="187"/>
      <c r="B56" s="185"/>
      <c r="C56" s="30" t="s">
        <v>65</v>
      </c>
      <c r="D56" s="186"/>
    </row>
    <row r="57" spans="1:66" s="13" customFormat="1" ht="15.75" customHeight="1" x14ac:dyDescent="0.3">
      <c r="A57" s="187"/>
      <c r="B57" s="185">
        <v>11004</v>
      </c>
      <c r="C57" s="24" t="s">
        <v>40</v>
      </c>
      <c r="D57" s="186">
        <f>+'3'!G81</f>
        <v>-483874.27872000047</v>
      </c>
      <c r="E57" s="164"/>
      <c r="F57" s="164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4"/>
      <c r="AE57" s="164"/>
      <c r="AF57" s="164"/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164"/>
      <c r="AR57" s="164"/>
      <c r="AS57" s="164"/>
      <c r="AT57" s="164"/>
      <c r="AU57" s="164"/>
      <c r="AV57" s="164"/>
      <c r="AW57" s="164"/>
      <c r="AX57" s="164"/>
      <c r="AY57" s="164"/>
      <c r="AZ57" s="164"/>
      <c r="BA57" s="164"/>
      <c r="BB57" s="164"/>
      <c r="BC57" s="164"/>
      <c r="BD57" s="164"/>
      <c r="BE57" s="164"/>
      <c r="BF57" s="164"/>
      <c r="BG57" s="164"/>
      <c r="BH57" s="164"/>
      <c r="BI57" s="164"/>
      <c r="BJ57" s="164"/>
      <c r="BK57" s="164"/>
      <c r="BL57" s="164"/>
      <c r="BM57" s="164"/>
      <c r="BN57" s="164"/>
    </row>
    <row r="58" spans="1:66" s="3" customFormat="1" ht="49.5" x14ac:dyDescent="0.3">
      <c r="A58" s="187"/>
      <c r="B58" s="185"/>
      <c r="C58" s="26" t="s">
        <v>138</v>
      </c>
      <c r="D58" s="186"/>
      <c r="E58" s="164"/>
      <c r="F58" s="164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4"/>
      <c r="AE58" s="164"/>
      <c r="AF58" s="164"/>
      <c r="AG58" s="164"/>
      <c r="AH58" s="164"/>
      <c r="AI58" s="164"/>
      <c r="AJ58" s="164"/>
      <c r="AK58" s="164"/>
      <c r="AL58" s="164"/>
      <c r="AM58" s="164"/>
      <c r="AN58" s="164"/>
      <c r="AO58" s="164"/>
      <c r="AP58" s="164"/>
      <c r="AQ58" s="164"/>
      <c r="AR58" s="164"/>
      <c r="AS58" s="164"/>
      <c r="AT58" s="164"/>
      <c r="AU58" s="164"/>
      <c r="AV58" s="164"/>
      <c r="AW58" s="164"/>
      <c r="AX58" s="164"/>
      <c r="AY58" s="164"/>
      <c r="AZ58" s="164"/>
      <c r="BA58" s="164"/>
      <c r="BB58" s="164"/>
      <c r="BC58" s="164"/>
      <c r="BD58" s="164"/>
      <c r="BE58" s="164"/>
      <c r="BF58" s="164"/>
      <c r="BG58" s="164"/>
      <c r="BH58" s="164"/>
      <c r="BI58" s="164"/>
      <c r="BJ58" s="164"/>
      <c r="BK58" s="164"/>
      <c r="BL58" s="164"/>
      <c r="BM58" s="164"/>
      <c r="BN58" s="164"/>
    </row>
    <row r="59" spans="1:66" s="3" customFormat="1" ht="14.25" customHeight="1" x14ac:dyDescent="0.3">
      <c r="A59" s="187"/>
      <c r="B59" s="185"/>
      <c r="C59" s="28" t="s">
        <v>39</v>
      </c>
      <c r="D59" s="186"/>
      <c r="E59" s="164"/>
      <c r="F59" s="164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4"/>
      <c r="AE59" s="164"/>
      <c r="AF59" s="164"/>
      <c r="AG59" s="164"/>
      <c r="AH59" s="164"/>
      <c r="AI59" s="164"/>
      <c r="AJ59" s="164"/>
      <c r="AK59" s="164"/>
      <c r="AL59" s="164"/>
      <c r="AM59" s="164"/>
      <c r="AN59" s="164"/>
      <c r="AO59" s="164"/>
      <c r="AP59" s="164"/>
      <c r="AQ59" s="164"/>
      <c r="AR59" s="164"/>
      <c r="AS59" s="164"/>
      <c r="AT59" s="164"/>
      <c r="AU59" s="164"/>
      <c r="AV59" s="164"/>
      <c r="AW59" s="164"/>
      <c r="AX59" s="164"/>
      <c r="AY59" s="164"/>
      <c r="AZ59" s="164"/>
      <c r="BA59" s="164"/>
      <c r="BB59" s="164"/>
      <c r="BC59" s="164"/>
      <c r="BD59" s="164"/>
      <c r="BE59" s="164"/>
      <c r="BF59" s="164"/>
      <c r="BG59" s="164"/>
      <c r="BH59" s="164"/>
      <c r="BI59" s="164"/>
      <c r="BJ59" s="164"/>
      <c r="BK59" s="164"/>
      <c r="BL59" s="164"/>
      <c r="BM59" s="164"/>
      <c r="BN59" s="164"/>
    </row>
    <row r="60" spans="1:66" s="3" customFormat="1" ht="49.5" x14ac:dyDescent="0.3">
      <c r="A60" s="187"/>
      <c r="B60" s="185"/>
      <c r="C60" s="29" t="s">
        <v>1789</v>
      </c>
      <c r="D60" s="186"/>
    </row>
    <row r="61" spans="1:66" s="3" customFormat="1" ht="15.75" customHeight="1" x14ac:dyDescent="0.3">
      <c r="A61" s="187"/>
      <c r="B61" s="185"/>
      <c r="C61" s="28" t="s">
        <v>38</v>
      </c>
      <c r="D61" s="186"/>
    </row>
    <row r="62" spans="1:66" s="3" customFormat="1" ht="18.75" customHeight="1" x14ac:dyDescent="0.3">
      <c r="A62" s="187"/>
      <c r="B62" s="185"/>
      <c r="C62" s="30" t="s">
        <v>65</v>
      </c>
      <c r="D62" s="186"/>
    </row>
    <row r="63" spans="1:66" s="13" customFormat="1" ht="15.75" customHeight="1" x14ac:dyDescent="0.25">
      <c r="A63" s="187"/>
      <c r="B63" s="185">
        <v>31001</v>
      </c>
      <c r="C63" s="26" t="s">
        <v>40</v>
      </c>
      <c r="D63" s="186">
        <f>+'3'!G94</f>
        <v>-198522</v>
      </c>
    </row>
    <row r="64" spans="1:66" s="3" customFormat="1" ht="38.25" customHeight="1" x14ac:dyDescent="0.3">
      <c r="A64" s="187"/>
      <c r="B64" s="185"/>
      <c r="C64" s="29" t="s">
        <v>1760</v>
      </c>
      <c r="D64" s="186"/>
    </row>
    <row r="65" spans="1:66" s="3" customFormat="1" ht="18.75" customHeight="1" x14ac:dyDescent="0.3">
      <c r="A65" s="187"/>
      <c r="B65" s="185"/>
      <c r="C65" s="29" t="s">
        <v>39</v>
      </c>
      <c r="D65" s="186"/>
    </row>
    <row r="66" spans="1:66" s="3" customFormat="1" ht="54.75" customHeight="1" x14ac:dyDescent="0.25">
      <c r="A66" s="187"/>
      <c r="B66" s="185"/>
      <c r="C66" s="26" t="s">
        <v>1790</v>
      </c>
      <c r="D66" s="186"/>
    </row>
    <row r="67" spans="1:66" s="3" customFormat="1" ht="18" customHeight="1" x14ac:dyDescent="0.3">
      <c r="A67" s="187"/>
      <c r="B67" s="185"/>
      <c r="C67" s="29" t="s">
        <v>38</v>
      </c>
      <c r="D67" s="186"/>
    </row>
    <row r="68" spans="1:66" s="3" customFormat="1" ht="41.25" customHeight="1" x14ac:dyDescent="0.3">
      <c r="A68" s="187"/>
      <c r="B68" s="185"/>
      <c r="C68" s="73" t="s">
        <v>77</v>
      </c>
      <c r="D68" s="186"/>
    </row>
    <row r="69" spans="1:66" s="3" customFormat="1" x14ac:dyDescent="0.3">
      <c r="A69" s="185">
        <v>1125</v>
      </c>
      <c r="B69" s="23"/>
      <c r="C69" s="26" t="s">
        <v>1791</v>
      </c>
      <c r="D69" s="186">
        <f>+D75</f>
        <v>-522953</v>
      </c>
      <c r="E69" s="164"/>
      <c r="F69" s="164"/>
      <c r="G69" s="164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4"/>
      <c r="S69" s="164"/>
      <c r="T69" s="164"/>
      <c r="U69" s="164"/>
      <c r="V69" s="164"/>
      <c r="W69" s="164"/>
      <c r="X69" s="164"/>
      <c r="Y69" s="164"/>
      <c r="Z69" s="164"/>
      <c r="AA69" s="164"/>
      <c r="AB69" s="164"/>
      <c r="AC69" s="164"/>
      <c r="AD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64"/>
      <c r="AT69" s="164"/>
      <c r="AU69" s="164"/>
      <c r="AV69" s="164"/>
      <c r="AW69" s="164"/>
      <c r="AX69" s="164"/>
      <c r="AY69" s="164"/>
      <c r="AZ69" s="164"/>
      <c r="BA69" s="164"/>
      <c r="BB69" s="164"/>
      <c r="BC69" s="164"/>
      <c r="BD69" s="164"/>
      <c r="BE69" s="164"/>
      <c r="BF69" s="164"/>
      <c r="BG69" s="164"/>
      <c r="BH69" s="164"/>
      <c r="BI69" s="164"/>
      <c r="BJ69" s="164"/>
      <c r="BK69" s="164"/>
      <c r="BL69" s="164"/>
      <c r="BM69" s="164"/>
      <c r="BN69" s="164"/>
    </row>
    <row r="70" spans="1:66" s="3" customFormat="1" ht="19.899999999999999" customHeight="1" x14ac:dyDescent="0.3">
      <c r="A70" s="185"/>
      <c r="B70" s="187"/>
      <c r="C70" s="26" t="s">
        <v>45</v>
      </c>
      <c r="D70" s="186"/>
      <c r="E70" s="164"/>
      <c r="F70" s="164"/>
      <c r="G70" s="164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4"/>
      <c r="S70" s="164"/>
      <c r="T70" s="164"/>
      <c r="U70" s="164"/>
      <c r="V70" s="164"/>
      <c r="W70" s="164"/>
      <c r="X70" s="164"/>
      <c r="Y70" s="164"/>
      <c r="Z70" s="164"/>
      <c r="AA70" s="164"/>
      <c r="AB70" s="164"/>
      <c r="AC70" s="164"/>
      <c r="AD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  <c r="AS70" s="164"/>
      <c r="AT70" s="164"/>
      <c r="AU70" s="164"/>
      <c r="AV70" s="164"/>
      <c r="AW70" s="164"/>
      <c r="AX70" s="164"/>
      <c r="AY70" s="164"/>
      <c r="AZ70" s="164"/>
      <c r="BA70" s="164"/>
      <c r="BB70" s="164"/>
      <c r="BC70" s="164"/>
      <c r="BD70" s="164"/>
      <c r="BE70" s="164"/>
      <c r="BF70" s="164"/>
      <c r="BG70" s="164"/>
      <c r="BH70" s="164"/>
      <c r="BI70" s="164"/>
      <c r="BJ70" s="164"/>
      <c r="BK70" s="164"/>
      <c r="BL70" s="164"/>
      <c r="BM70" s="164"/>
      <c r="BN70" s="164"/>
    </row>
    <row r="71" spans="1:66" s="3" customFormat="1" x14ac:dyDescent="0.3">
      <c r="A71" s="185"/>
      <c r="B71" s="187"/>
      <c r="C71" s="27" t="s">
        <v>1792</v>
      </c>
      <c r="D71" s="186"/>
      <c r="E71" s="164"/>
      <c r="F71" s="164"/>
      <c r="G71" s="164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4"/>
      <c r="S71" s="164"/>
      <c r="T71" s="164"/>
      <c r="U71" s="164"/>
      <c r="V71" s="164"/>
      <c r="W71" s="164"/>
      <c r="X71" s="164"/>
      <c r="Y71" s="164"/>
      <c r="Z71" s="164"/>
      <c r="AA71" s="164"/>
      <c r="AB71" s="164"/>
      <c r="AC71" s="164"/>
      <c r="AD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  <c r="AS71" s="164"/>
      <c r="AT71" s="164"/>
      <c r="AU71" s="164"/>
      <c r="AV71" s="164"/>
      <c r="AW71" s="164"/>
      <c r="AX71" s="164"/>
      <c r="AY71" s="164"/>
      <c r="AZ71" s="164"/>
      <c r="BA71" s="164"/>
      <c r="BB71" s="164"/>
      <c r="BC71" s="164"/>
      <c r="BD71" s="164"/>
      <c r="BE71" s="164"/>
      <c r="BF71" s="164"/>
      <c r="BG71" s="164"/>
      <c r="BH71" s="164"/>
      <c r="BI71" s="164"/>
      <c r="BJ71" s="164"/>
      <c r="BK71" s="164"/>
      <c r="BL71" s="164"/>
      <c r="BM71" s="164"/>
      <c r="BN71" s="164"/>
    </row>
    <row r="72" spans="1:66" s="3" customFormat="1" x14ac:dyDescent="0.3">
      <c r="A72" s="185"/>
      <c r="B72" s="187"/>
      <c r="C72" s="28" t="s">
        <v>43</v>
      </c>
      <c r="D72" s="186"/>
      <c r="E72" s="164"/>
      <c r="F72" s="164"/>
      <c r="G72" s="164"/>
      <c r="H72" s="164"/>
      <c r="I72" s="164"/>
      <c r="J72" s="164"/>
      <c r="K72" s="164"/>
      <c r="L72" s="164"/>
      <c r="M72" s="164"/>
      <c r="N72" s="164"/>
      <c r="O72" s="164"/>
      <c r="P72" s="164"/>
      <c r="Q72" s="164"/>
      <c r="R72" s="164"/>
      <c r="S72" s="164"/>
      <c r="T72" s="164"/>
      <c r="U72" s="164"/>
      <c r="V72" s="164"/>
      <c r="W72" s="164"/>
      <c r="X72" s="164"/>
      <c r="Y72" s="164"/>
      <c r="Z72" s="164"/>
      <c r="AA72" s="164"/>
      <c r="AB72" s="164"/>
      <c r="AC72" s="164"/>
      <c r="AD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  <c r="AY72" s="164"/>
      <c r="AZ72" s="164"/>
      <c r="BA72" s="164"/>
      <c r="BB72" s="164"/>
      <c r="BC72" s="164"/>
      <c r="BD72" s="164"/>
      <c r="BE72" s="164"/>
      <c r="BF72" s="164"/>
      <c r="BG72" s="164"/>
      <c r="BH72" s="164"/>
      <c r="BI72" s="164"/>
      <c r="BJ72" s="164"/>
      <c r="BK72" s="164"/>
      <c r="BL72" s="164"/>
      <c r="BM72" s="164"/>
      <c r="BN72" s="164"/>
    </row>
    <row r="73" spans="1:66" s="3" customFormat="1" ht="49.5" customHeight="1" x14ac:dyDescent="0.3">
      <c r="A73" s="185"/>
      <c r="B73" s="187"/>
      <c r="C73" s="29" t="s">
        <v>1793</v>
      </c>
      <c r="D73" s="186"/>
      <c r="E73" s="164"/>
      <c r="F73" s="164"/>
      <c r="G73" s="164"/>
      <c r="H73" s="164"/>
      <c r="I73" s="164"/>
      <c r="J73" s="164"/>
      <c r="K73" s="164"/>
      <c r="L73" s="164"/>
      <c r="M73" s="164"/>
      <c r="N73" s="164"/>
      <c r="O73" s="164"/>
      <c r="P73" s="164"/>
      <c r="Q73" s="164"/>
      <c r="R73" s="164"/>
      <c r="S73" s="164"/>
      <c r="T73" s="164"/>
      <c r="U73" s="164"/>
      <c r="V73" s="164"/>
      <c r="W73" s="164"/>
      <c r="X73" s="164"/>
      <c r="Y73" s="164"/>
      <c r="Z73" s="164"/>
      <c r="AA73" s="164"/>
      <c r="AB73" s="164"/>
      <c r="AC73" s="164"/>
      <c r="AD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  <c r="AY73" s="164"/>
      <c r="AZ73" s="164"/>
      <c r="BA73" s="164"/>
      <c r="BB73" s="164"/>
      <c r="BC73" s="164"/>
      <c r="BD73" s="164"/>
      <c r="BE73" s="164"/>
      <c r="BF73" s="164"/>
      <c r="BG73" s="164"/>
      <c r="BH73" s="164"/>
      <c r="BI73" s="164"/>
      <c r="BJ73" s="164"/>
      <c r="BK73" s="164"/>
      <c r="BL73" s="164"/>
      <c r="BM73" s="164"/>
      <c r="BN73" s="164"/>
    </row>
    <row r="74" spans="1:66" s="3" customFormat="1" ht="18" customHeight="1" x14ac:dyDescent="0.3">
      <c r="A74" s="188" t="s">
        <v>41</v>
      </c>
      <c r="B74" s="188"/>
      <c r="C74" s="188"/>
      <c r="D74" s="25"/>
      <c r="E74" s="164"/>
      <c r="F74" s="164"/>
      <c r="G74" s="164"/>
      <c r="H74" s="164"/>
      <c r="I74" s="164"/>
      <c r="J74" s="164"/>
      <c r="K74" s="164"/>
      <c r="L74" s="164"/>
      <c r="M74" s="164"/>
      <c r="N74" s="164"/>
      <c r="O74" s="164"/>
      <c r="P74" s="164"/>
      <c r="Q74" s="164"/>
      <c r="R74" s="164"/>
      <c r="S74" s="164"/>
      <c r="T74" s="164"/>
      <c r="U74" s="164"/>
      <c r="V74" s="164"/>
      <c r="W74" s="164"/>
      <c r="X74" s="164"/>
      <c r="Y74" s="164"/>
      <c r="Z74" s="164"/>
      <c r="AA74" s="164"/>
      <c r="AB74" s="164"/>
      <c r="AC74" s="164"/>
      <c r="AD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  <c r="AY74" s="164"/>
      <c r="AZ74" s="164"/>
      <c r="BA74" s="164"/>
      <c r="BB74" s="164"/>
      <c r="BC74" s="164"/>
      <c r="BD74" s="164"/>
      <c r="BE74" s="164"/>
      <c r="BF74" s="164"/>
      <c r="BG74" s="164"/>
      <c r="BH74" s="164"/>
      <c r="BI74" s="164"/>
      <c r="BJ74" s="164"/>
      <c r="BK74" s="164"/>
      <c r="BL74" s="164"/>
      <c r="BM74" s="164"/>
      <c r="BN74" s="164"/>
    </row>
    <row r="75" spans="1:66" s="13" customFormat="1" ht="15.75" customHeight="1" x14ac:dyDescent="0.3">
      <c r="A75" s="187"/>
      <c r="B75" s="185">
        <v>11001</v>
      </c>
      <c r="C75" s="24" t="s">
        <v>40</v>
      </c>
      <c r="D75" s="186">
        <f>+'3'!G144</f>
        <v>-522953</v>
      </c>
      <c r="E75" s="164"/>
      <c r="F75" s="164"/>
      <c r="G75" s="164"/>
      <c r="H75" s="164"/>
      <c r="I75" s="164"/>
      <c r="J75" s="164"/>
      <c r="K75" s="164"/>
      <c r="L75" s="164"/>
      <c r="M75" s="164"/>
      <c r="N75" s="164"/>
      <c r="O75" s="164"/>
      <c r="P75" s="164"/>
      <c r="Q75" s="164"/>
      <c r="R75" s="164"/>
      <c r="S75" s="164"/>
      <c r="T75" s="164"/>
      <c r="U75" s="164"/>
      <c r="V75" s="164"/>
      <c r="W75" s="164"/>
      <c r="X75" s="164"/>
      <c r="Y75" s="164"/>
      <c r="Z75" s="164"/>
      <c r="AA75" s="164"/>
      <c r="AB75" s="164"/>
      <c r="AC75" s="164"/>
      <c r="AD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  <c r="AS75" s="164"/>
      <c r="AT75" s="164"/>
      <c r="AU75" s="164"/>
      <c r="AV75" s="164"/>
      <c r="AW75" s="164"/>
      <c r="AX75" s="164"/>
      <c r="AY75" s="164"/>
      <c r="AZ75" s="164"/>
      <c r="BA75" s="164"/>
      <c r="BB75" s="164"/>
      <c r="BC75" s="164"/>
      <c r="BD75" s="164"/>
      <c r="BE75" s="164"/>
      <c r="BF75" s="164"/>
      <c r="BG75" s="164"/>
      <c r="BH75" s="164"/>
      <c r="BI75" s="164"/>
      <c r="BJ75" s="164"/>
      <c r="BK75" s="164"/>
      <c r="BL75" s="164"/>
      <c r="BM75" s="164"/>
      <c r="BN75" s="164"/>
    </row>
    <row r="76" spans="1:66" s="3" customFormat="1" ht="33" x14ac:dyDescent="0.3">
      <c r="A76" s="187"/>
      <c r="B76" s="185"/>
      <c r="C76" s="29" t="s">
        <v>1773</v>
      </c>
      <c r="D76" s="186"/>
      <c r="E76" s="164"/>
      <c r="F76" s="164"/>
      <c r="G76" s="164"/>
      <c r="H76" s="164"/>
      <c r="I76" s="164"/>
      <c r="J76" s="164"/>
      <c r="K76" s="164"/>
      <c r="L76" s="164"/>
      <c r="M76" s="164"/>
      <c r="N76" s="164"/>
      <c r="O76" s="164"/>
      <c r="P76" s="164"/>
      <c r="Q76" s="164"/>
      <c r="R76" s="164"/>
      <c r="S76" s="164"/>
      <c r="T76" s="164"/>
      <c r="U76" s="164"/>
      <c r="V76" s="164"/>
      <c r="W76" s="164"/>
      <c r="X76" s="164"/>
      <c r="Y76" s="164"/>
      <c r="Z76" s="164"/>
      <c r="AA76" s="164"/>
      <c r="AB76" s="164"/>
      <c r="AC76" s="164"/>
      <c r="AD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  <c r="AS76" s="164"/>
      <c r="AT76" s="164"/>
      <c r="AU76" s="164"/>
      <c r="AV76" s="164"/>
      <c r="AW76" s="164"/>
      <c r="AX76" s="164"/>
      <c r="AY76" s="164"/>
      <c r="AZ76" s="164"/>
      <c r="BA76" s="164"/>
      <c r="BB76" s="164"/>
      <c r="BC76" s="164"/>
      <c r="BD76" s="164"/>
      <c r="BE76" s="164"/>
      <c r="BF76" s="164"/>
      <c r="BG76" s="164"/>
      <c r="BH76" s="164"/>
      <c r="BI76" s="164"/>
      <c r="BJ76" s="164"/>
      <c r="BK76" s="164"/>
      <c r="BL76" s="164"/>
      <c r="BM76" s="164"/>
      <c r="BN76" s="164"/>
    </row>
    <row r="77" spans="1:66" s="3" customFormat="1" ht="14.25" customHeight="1" x14ac:dyDescent="0.3">
      <c r="A77" s="187"/>
      <c r="B77" s="185"/>
      <c r="C77" s="28" t="s">
        <v>39</v>
      </c>
      <c r="D77" s="186"/>
      <c r="E77" s="164"/>
      <c r="F77" s="164"/>
      <c r="G77" s="164"/>
      <c r="H77" s="164"/>
      <c r="I77" s="164"/>
      <c r="J77" s="164"/>
      <c r="K77" s="164"/>
      <c r="L77" s="164"/>
      <c r="M77" s="164"/>
      <c r="N77" s="164"/>
      <c r="O77" s="164"/>
      <c r="P77" s="164"/>
      <c r="Q77" s="164"/>
      <c r="R77" s="164"/>
      <c r="S77" s="164"/>
      <c r="T77" s="164"/>
      <c r="U77" s="164"/>
      <c r="V77" s="164"/>
      <c r="W77" s="164"/>
      <c r="X77" s="164"/>
      <c r="Y77" s="164"/>
      <c r="Z77" s="164"/>
      <c r="AA77" s="164"/>
      <c r="AB77" s="164"/>
      <c r="AC77" s="164"/>
      <c r="AD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  <c r="AY77" s="164"/>
      <c r="AZ77" s="164"/>
      <c r="BA77" s="164"/>
      <c r="BB77" s="164"/>
      <c r="BC77" s="164"/>
      <c r="BD77" s="164"/>
      <c r="BE77" s="164"/>
      <c r="BF77" s="164"/>
      <c r="BG77" s="164"/>
      <c r="BH77" s="164"/>
      <c r="BI77" s="164"/>
      <c r="BJ77" s="164"/>
      <c r="BK77" s="164"/>
      <c r="BL77" s="164"/>
      <c r="BM77" s="164"/>
      <c r="BN77" s="164"/>
    </row>
    <row r="78" spans="1:66" s="3" customFormat="1" ht="49.5" x14ac:dyDescent="0.3">
      <c r="A78" s="187"/>
      <c r="B78" s="185"/>
      <c r="C78" s="29" t="s">
        <v>1794</v>
      </c>
      <c r="D78" s="186"/>
    </row>
    <row r="79" spans="1:66" s="3" customFormat="1" ht="15.75" customHeight="1" x14ac:dyDescent="0.3">
      <c r="A79" s="187"/>
      <c r="B79" s="185"/>
      <c r="C79" s="28" t="s">
        <v>38</v>
      </c>
      <c r="D79" s="186"/>
    </row>
    <row r="80" spans="1:66" s="3" customFormat="1" ht="18.75" customHeight="1" x14ac:dyDescent="0.3">
      <c r="A80" s="187"/>
      <c r="B80" s="185"/>
      <c r="C80" s="30" t="s">
        <v>65</v>
      </c>
      <c r="D80" s="186"/>
    </row>
  </sheetData>
  <mergeCells count="41">
    <mergeCell ref="A33:A38"/>
    <mergeCell ref="B33:B38"/>
    <mergeCell ref="D33:D38"/>
    <mergeCell ref="A20:C20"/>
    <mergeCell ref="D21:D26"/>
    <mergeCell ref="A21:A26"/>
    <mergeCell ref="B21:B26"/>
    <mergeCell ref="A27:A32"/>
    <mergeCell ref="B27:B32"/>
    <mergeCell ref="D27:D32"/>
    <mergeCell ref="A7:D7"/>
    <mergeCell ref="D10:D11"/>
    <mergeCell ref="A13:B13"/>
    <mergeCell ref="A15:A19"/>
    <mergeCell ref="B16:B19"/>
    <mergeCell ref="C9:C11"/>
    <mergeCell ref="A9:B10"/>
    <mergeCell ref="D15:D19"/>
    <mergeCell ref="A39:A43"/>
    <mergeCell ref="D39:D43"/>
    <mergeCell ref="B40:B43"/>
    <mergeCell ref="A44:C44"/>
    <mergeCell ref="A45:A50"/>
    <mergeCell ref="B45:B50"/>
    <mergeCell ref="D45:D50"/>
    <mergeCell ref="A51:A56"/>
    <mergeCell ref="B51:B56"/>
    <mergeCell ref="D51:D56"/>
    <mergeCell ref="A63:A68"/>
    <mergeCell ref="B63:B68"/>
    <mergeCell ref="D63:D68"/>
    <mergeCell ref="A57:A62"/>
    <mergeCell ref="B57:B62"/>
    <mergeCell ref="D57:D62"/>
    <mergeCell ref="A69:A73"/>
    <mergeCell ref="D69:D73"/>
    <mergeCell ref="B70:B73"/>
    <mergeCell ref="A74:C74"/>
    <mergeCell ref="A75:A80"/>
    <mergeCell ref="B75:B80"/>
    <mergeCell ref="D75:D80"/>
  </mergeCells>
  <pageMargins left="0.53" right="0" top="0.18" bottom="0.19" header="0" footer="0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opLeftCell="A7" workbookViewId="0">
      <selection activeCell="D8" sqref="D8:D9"/>
    </sheetView>
  </sheetViews>
  <sheetFormatPr defaultColWidth="9.140625" defaultRowHeight="17.25" x14ac:dyDescent="0.25"/>
  <cols>
    <col min="1" max="1" width="7.42578125" style="89" customWidth="1"/>
    <col min="2" max="2" width="8.7109375" style="89" customWidth="1"/>
    <col min="3" max="3" width="53.28515625" style="74" customWidth="1"/>
    <col min="4" max="4" width="18.42578125" style="98" customWidth="1"/>
    <col min="5" max="5" width="18.140625" style="98" customWidth="1"/>
    <col min="6" max="6" width="18.42578125" style="98" customWidth="1"/>
    <col min="7" max="8" width="15.5703125" style="98" customWidth="1"/>
    <col min="9" max="9" width="9.5703125" style="74" customWidth="1"/>
    <col min="10" max="10" width="9.85546875" style="74" bestFit="1" customWidth="1"/>
    <col min="11" max="16384" width="9.140625" style="74"/>
  </cols>
  <sheetData>
    <row r="1" spans="1:10" ht="17.25" customHeight="1" x14ac:dyDescent="0.3">
      <c r="A1" s="7"/>
      <c r="B1" s="62"/>
      <c r="C1" s="7"/>
      <c r="D1" s="62"/>
      <c r="E1" s="7"/>
      <c r="F1" s="62"/>
      <c r="G1" s="7"/>
      <c r="H1" s="62" t="s">
        <v>57</v>
      </c>
    </row>
    <row r="2" spans="1:10" ht="17.25" customHeight="1" x14ac:dyDescent="0.3">
      <c r="A2" s="9"/>
      <c r="B2" s="63"/>
      <c r="C2" s="9"/>
      <c r="D2" s="63"/>
      <c r="E2" s="9"/>
      <c r="F2" s="63"/>
      <c r="G2" s="9"/>
      <c r="H2" s="63" t="s">
        <v>55</v>
      </c>
    </row>
    <row r="3" spans="1:10" ht="17.25" customHeight="1" x14ac:dyDescent="0.3">
      <c r="A3" s="9"/>
      <c r="B3" s="64"/>
      <c r="C3" s="9"/>
      <c r="D3" s="64"/>
      <c r="E3" s="9"/>
      <c r="F3" s="64"/>
      <c r="G3" s="9"/>
      <c r="H3" s="64" t="s">
        <v>37</v>
      </c>
    </row>
    <row r="4" spans="1:10" x14ac:dyDescent="0.25">
      <c r="A4" s="75"/>
      <c r="B4" s="75"/>
      <c r="C4" s="75"/>
      <c r="D4" s="75"/>
      <c r="E4" s="75"/>
      <c r="F4" s="75"/>
      <c r="G4" s="75"/>
      <c r="H4" s="75"/>
    </row>
    <row r="5" spans="1:10" ht="45.75" customHeight="1" x14ac:dyDescent="0.3">
      <c r="A5" s="192" t="s">
        <v>134</v>
      </c>
      <c r="B5" s="192"/>
      <c r="C5" s="192"/>
      <c r="D5" s="192"/>
      <c r="E5" s="192"/>
      <c r="F5" s="192"/>
      <c r="G5" s="192"/>
      <c r="H5" s="192"/>
      <c r="I5" s="76"/>
      <c r="J5" s="76"/>
    </row>
    <row r="6" spans="1:10" x14ac:dyDescent="0.25">
      <c r="A6" s="77"/>
      <c r="B6" s="77"/>
      <c r="C6" s="78"/>
      <c r="D6" s="79"/>
      <c r="E6" s="79"/>
      <c r="F6" s="79"/>
      <c r="G6" s="193" t="s">
        <v>53</v>
      </c>
      <c r="H6" s="193"/>
    </row>
    <row r="7" spans="1:10" s="80" customFormat="1" ht="31.5" customHeight="1" x14ac:dyDescent="0.25">
      <c r="A7" s="194" t="s">
        <v>79</v>
      </c>
      <c r="B7" s="195"/>
      <c r="C7" s="196" t="s">
        <v>80</v>
      </c>
      <c r="D7" s="199" t="s">
        <v>1815</v>
      </c>
      <c r="E7" s="200"/>
      <c r="F7" s="200"/>
      <c r="G7" s="200"/>
      <c r="H7" s="201"/>
    </row>
    <row r="8" spans="1:10" s="80" customFormat="1" ht="31.5" customHeight="1" x14ac:dyDescent="0.25">
      <c r="A8" s="81"/>
      <c r="B8" s="82"/>
      <c r="C8" s="197"/>
      <c r="D8" s="202" t="s">
        <v>81</v>
      </c>
      <c r="E8" s="204" t="s">
        <v>82</v>
      </c>
      <c r="F8" s="205"/>
      <c r="G8" s="205"/>
      <c r="H8" s="206"/>
    </row>
    <row r="9" spans="1:10" s="80" customFormat="1" ht="96" customHeight="1" x14ac:dyDescent="0.25">
      <c r="A9" s="83" t="s">
        <v>3</v>
      </c>
      <c r="B9" s="83" t="s">
        <v>2</v>
      </c>
      <c r="C9" s="198"/>
      <c r="D9" s="203"/>
      <c r="E9" s="84" t="s">
        <v>83</v>
      </c>
      <c r="F9" s="84" t="s">
        <v>84</v>
      </c>
      <c r="G9" s="84" t="s">
        <v>85</v>
      </c>
      <c r="H9" s="84" t="s">
        <v>86</v>
      </c>
    </row>
    <row r="10" spans="1:10" s="89" customFormat="1" ht="30.75" customHeight="1" x14ac:dyDescent="0.25">
      <c r="A10" s="85"/>
      <c r="B10" s="85"/>
      <c r="C10" s="86" t="s">
        <v>87</v>
      </c>
      <c r="D10" s="87">
        <f>+D12</f>
        <v>2492322.7249799999</v>
      </c>
      <c r="E10" s="87">
        <f>+E12</f>
        <v>2690844.7249799999</v>
      </c>
      <c r="F10" s="87"/>
      <c r="G10" s="87"/>
      <c r="H10" s="87">
        <f>+H12</f>
        <v>-198522</v>
      </c>
    </row>
    <row r="11" spans="1:10" x14ac:dyDescent="0.25">
      <c r="A11" s="85"/>
      <c r="B11" s="85"/>
      <c r="C11" s="86" t="s">
        <v>88</v>
      </c>
      <c r="D11" s="87"/>
      <c r="E11" s="87"/>
      <c r="F11" s="88"/>
      <c r="G11" s="88"/>
      <c r="H11" s="88"/>
    </row>
    <row r="12" spans="1:10" s="89" customFormat="1" ht="34.5" x14ac:dyDescent="0.25">
      <c r="A12" s="90"/>
      <c r="B12" s="91"/>
      <c r="C12" s="91" t="s">
        <v>89</v>
      </c>
      <c r="D12" s="92">
        <f>+D14+D15</f>
        <v>2492322.7249799999</v>
      </c>
      <c r="E12" s="92">
        <f>+E14+E15</f>
        <v>2690844.7249799999</v>
      </c>
      <c r="F12" s="92"/>
      <c r="G12" s="92"/>
      <c r="H12" s="92">
        <f>+H14+H15</f>
        <v>-198522</v>
      </c>
    </row>
    <row r="13" spans="1:10" s="89" customFormat="1" x14ac:dyDescent="0.25">
      <c r="A13" s="90"/>
      <c r="B13" s="90"/>
      <c r="C13" s="90" t="s">
        <v>90</v>
      </c>
      <c r="D13" s="93"/>
      <c r="E13" s="93"/>
      <c r="F13" s="94"/>
      <c r="G13" s="94"/>
      <c r="H13" s="94"/>
    </row>
    <row r="14" spans="1:10" s="97" customFormat="1" ht="42" customHeight="1" x14ac:dyDescent="0.25">
      <c r="A14" s="90">
        <v>1169</v>
      </c>
      <c r="B14" s="90">
        <v>31001</v>
      </c>
      <c r="C14" s="95" t="s">
        <v>91</v>
      </c>
      <c r="D14" s="93">
        <f>SUM(E14:H14)</f>
        <v>2690844.7249799999</v>
      </c>
      <c r="E14" s="96">
        <f>+'3'!G59</f>
        <v>2690844.7249799999</v>
      </c>
      <c r="F14" s="94"/>
      <c r="G14" s="94"/>
      <c r="H14" s="94"/>
    </row>
    <row r="15" spans="1:10" s="97" customFormat="1" ht="42" customHeight="1" x14ac:dyDescent="0.25">
      <c r="A15" s="90">
        <v>1204</v>
      </c>
      <c r="B15" s="90">
        <v>31001</v>
      </c>
      <c r="C15" s="95" t="s">
        <v>140</v>
      </c>
      <c r="D15" s="93">
        <f>SUM(E15:H15)</f>
        <v>-198522</v>
      </c>
      <c r="E15" s="96"/>
      <c r="F15" s="94"/>
      <c r="G15" s="94"/>
      <c r="H15" s="94">
        <f>+'3'!G94</f>
        <v>-198522</v>
      </c>
    </row>
  </sheetData>
  <mergeCells count="7">
    <mergeCell ref="A5:H5"/>
    <mergeCell ref="G6:H6"/>
    <mergeCell ref="A7:B7"/>
    <mergeCell ref="C7:C9"/>
    <mergeCell ref="D7:H7"/>
    <mergeCell ref="D8:D9"/>
    <mergeCell ref="E8:H8"/>
  </mergeCells>
  <printOptions horizontalCentered="1"/>
  <pageMargins left="0.17" right="0.17" top="0.28999999999999998" bottom="0.68" header="0.17" footer="0.34"/>
  <pageSetup paperSize="9" scale="90" firstPageNumber="236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9"/>
  <sheetViews>
    <sheetView topLeftCell="A42" zoomScale="115" zoomScaleNormal="115" workbookViewId="0">
      <selection activeCell="B21" sqref="B21"/>
    </sheetView>
  </sheetViews>
  <sheetFormatPr defaultColWidth="9.140625" defaultRowHeight="17.25" x14ac:dyDescent="0.25"/>
  <cols>
    <col min="1" max="1" width="8" style="5" customWidth="1"/>
    <col min="2" max="2" width="7.140625" style="5" customWidth="1"/>
    <col min="3" max="3" width="6.28515625" style="5" customWidth="1"/>
    <col min="4" max="4" width="9.5703125" style="5" customWidth="1"/>
    <col min="5" max="5" width="12.140625" style="5" customWidth="1"/>
    <col min="6" max="6" width="45.42578125" style="6" customWidth="1"/>
    <col min="7" max="7" width="19" style="6" customWidth="1"/>
    <col min="8" max="16384" width="9.140625" style="5"/>
  </cols>
  <sheetData>
    <row r="1" spans="1:7" s="7" customFormat="1" ht="24" customHeight="1" x14ac:dyDescent="0.3">
      <c r="D1" s="12"/>
      <c r="E1" s="12"/>
      <c r="G1" s="165" t="s">
        <v>132</v>
      </c>
    </row>
    <row r="2" spans="1:7" s="9" customFormat="1" ht="16.5" x14ac:dyDescent="0.3">
      <c r="E2" s="11"/>
      <c r="F2" s="207" t="s">
        <v>55</v>
      </c>
      <c r="G2" s="207"/>
    </row>
    <row r="3" spans="1:7" s="9" customFormat="1" ht="15.75" customHeight="1" x14ac:dyDescent="0.3">
      <c r="E3" s="11"/>
      <c r="F3" s="207" t="s">
        <v>37</v>
      </c>
      <c r="G3" s="207"/>
    </row>
    <row r="4" spans="1:7" s="7" customFormat="1" hidden="1" x14ac:dyDescent="0.3">
      <c r="D4" s="208"/>
      <c r="E4" s="208"/>
      <c r="F4" s="208"/>
      <c r="G4" s="166"/>
    </row>
    <row r="5" spans="1:7" s="7" customFormat="1" ht="15.75" hidden="1" customHeight="1" x14ac:dyDescent="0.3">
      <c r="D5" s="208"/>
      <c r="E5" s="208"/>
      <c r="F5" s="208"/>
      <c r="G5" s="166"/>
    </row>
    <row r="6" spans="1:7" s="7" customFormat="1" ht="15.75" customHeight="1" x14ac:dyDescent="0.3">
      <c r="D6" s="17"/>
      <c r="E6" s="17"/>
      <c r="F6" s="17"/>
      <c r="G6" s="166"/>
    </row>
    <row r="7" spans="1:7" s="7" customFormat="1" ht="47.25" customHeight="1" x14ac:dyDescent="0.3">
      <c r="A7" s="189" t="s">
        <v>56</v>
      </c>
      <c r="B7" s="189"/>
      <c r="C7" s="189"/>
      <c r="D7" s="189"/>
      <c r="E7" s="189"/>
      <c r="F7" s="189"/>
      <c r="G7" s="189"/>
    </row>
    <row r="8" spans="1:7" ht="14.25" customHeight="1" x14ac:dyDescent="0.25">
      <c r="G8" s="16" t="s">
        <v>53</v>
      </c>
    </row>
    <row r="9" spans="1:7" ht="12" customHeight="1" x14ac:dyDescent="0.25">
      <c r="A9" s="209"/>
      <c r="B9" s="209"/>
      <c r="C9" s="209"/>
      <c r="D9" s="209"/>
      <c r="E9" s="209"/>
      <c r="F9" s="209"/>
    </row>
    <row r="10" spans="1:7" ht="135.75" customHeight="1" x14ac:dyDescent="0.25">
      <c r="A10" s="210" t="s">
        <v>36</v>
      </c>
      <c r="B10" s="210"/>
      <c r="C10" s="210"/>
      <c r="D10" s="210" t="s">
        <v>35</v>
      </c>
      <c r="E10" s="210"/>
      <c r="F10" s="210" t="s">
        <v>34</v>
      </c>
      <c r="G10" s="163" t="s">
        <v>62</v>
      </c>
    </row>
    <row r="11" spans="1:7" ht="12" customHeight="1" x14ac:dyDescent="0.25">
      <c r="A11" s="210"/>
      <c r="B11" s="210"/>
      <c r="C11" s="210"/>
      <c r="D11" s="210"/>
      <c r="E11" s="210"/>
      <c r="F11" s="210"/>
      <c r="G11" s="211" t="s">
        <v>50</v>
      </c>
    </row>
    <row r="12" spans="1:7" ht="32.25" customHeight="1" x14ac:dyDescent="0.25">
      <c r="A12" s="31" t="s">
        <v>33</v>
      </c>
      <c r="B12" s="31" t="s">
        <v>32</v>
      </c>
      <c r="C12" s="31" t="s">
        <v>31</v>
      </c>
      <c r="D12" s="31" t="s">
        <v>3</v>
      </c>
      <c r="E12" s="31" t="s">
        <v>2</v>
      </c>
      <c r="F12" s="210"/>
      <c r="G12" s="211"/>
    </row>
    <row r="13" spans="1:7" ht="33.75" thickBot="1" x14ac:dyDescent="0.3">
      <c r="A13" s="32"/>
      <c r="B13" s="32"/>
      <c r="C13" s="32"/>
      <c r="D13" s="32"/>
      <c r="E13" s="32"/>
      <c r="F13" s="40" t="s">
        <v>68</v>
      </c>
      <c r="G13" s="158">
        <f>G14+G73+G136</f>
        <v>9.999377653002739E-6</v>
      </c>
    </row>
    <row r="14" spans="1:7" x14ac:dyDescent="0.25">
      <c r="A14" s="68" t="s">
        <v>30</v>
      </c>
      <c r="B14" s="68"/>
      <c r="C14" s="68"/>
      <c r="D14" s="68"/>
      <c r="E14" s="68"/>
      <c r="F14" s="69" t="s">
        <v>29</v>
      </c>
      <c r="G14" s="70">
        <f>+G16</f>
        <v>1247084.5287299999</v>
      </c>
    </row>
    <row r="15" spans="1:7" x14ac:dyDescent="0.25">
      <c r="A15" s="34"/>
      <c r="B15" s="34"/>
      <c r="C15" s="34"/>
      <c r="D15" s="34"/>
      <c r="E15" s="34"/>
      <c r="F15" s="35" t="s">
        <v>27</v>
      </c>
      <c r="G15" s="33"/>
    </row>
    <row r="16" spans="1:7" ht="18" customHeight="1" x14ac:dyDescent="0.25">
      <c r="A16" s="34"/>
      <c r="B16" s="34" t="s">
        <v>28</v>
      </c>
      <c r="C16" s="34"/>
      <c r="D16" s="34"/>
      <c r="E16" s="34"/>
      <c r="F16" s="35" t="s">
        <v>1</v>
      </c>
      <c r="G16" s="33">
        <f>+G18</f>
        <v>1247084.5287299999</v>
      </c>
    </row>
    <row r="17" spans="1:7" x14ac:dyDescent="0.25">
      <c r="A17" s="34"/>
      <c r="B17" s="34"/>
      <c r="C17" s="34"/>
      <c r="D17" s="34"/>
      <c r="E17" s="34"/>
      <c r="F17" s="35" t="s">
        <v>27</v>
      </c>
      <c r="G17" s="33"/>
    </row>
    <row r="18" spans="1:7" ht="20.25" customHeight="1" x14ac:dyDescent="0.25">
      <c r="A18" s="34"/>
      <c r="B18" s="34"/>
      <c r="C18" s="34" t="s">
        <v>28</v>
      </c>
      <c r="D18" s="34"/>
      <c r="E18" s="34"/>
      <c r="F18" s="35" t="s">
        <v>1</v>
      </c>
      <c r="G18" s="33">
        <f>+G20</f>
        <v>1247084.5287299999</v>
      </c>
    </row>
    <row r="19" spans="1:7" x14ac:dyDescent="0.25">
      <c r="A19" s="34"/>
      <c r="B19" s="34"/>
      <c r="C19" s="34"/>
      <c r="D19" s="34"/>
      <c r="E19" s="34"/>
      <c r="F19" s="35" t="s">
        <v>27</v>
      </c>
      <c r="G19" s="33"/>
    </row>
    <row r="20" spans="1:7" ht="33" x14ac:dyDescent="0.25">
      <c r="A20" s="34"/>
      <c r="B20" s="34"/>
      <c r="C20" s="34"/>
      <c r="D20" s="34"/>
      <c r="E20" s="35"/>
      <c r="F20" s="38" t="s">
        <v>23</v>
      </c>
      <c r="G20" s="39">
        <f t="shared" ref="G20" si="0">+G21</f>
        <v>1247084.5287299999</v>
      </c>
    </row>
    <row r="21" spans="1:7" x14ac:dyDescent="0.25">
      <c r="A21" s="34"/>
      <c r="B21" s="34"/>
      <c r="C21" s="34"/>
      <c r="D21" s="32" t="s">
        <v>26</v>
      </c>
      <c r="E21" s="34"/>
      <c r="F21" s="35" t="s">
        <v>46</v>
      </c>
      <c r="G21" s="159">
        <f>+G22+G59+G49</f>
        <v>1247084.5287299999</v>
      </c>
    </row>
    <row r="22" spans="1:7" x14ac:dyDescent="0.25">
      <c r="A22" s="36"/>
      <c r="B22" s="36"/>
      <c r="C22" s="36"/>
      <c r="D22" s="36"/>
      <c r="E22" s="35">
        <v>11001</v>
      </c>
      <c r="F22" s="35" t="s">
        <v>64</v>
      </c>
      <c r="G22" s="33">
        <f>+G24</f>
        <v>-1331786.0962499999</v>
      </c>
    </row>
    <row r="23" spans="1:7" x14ac:dyDescent="0.25">
      <c r="A23" s="36"/>
      <c r="B23" s="36"/>
      <c r="C23" s="36"/>
      <c r="D23" s="36"/>
      <c r="E23" s="35"/>
      <c r="F23" s="35" t="s">
        <v>24</v>
      </c>
      <c r="G23" s="33"/>
    </row>
    <row r="24" spans="1:7" x14ac:dyDescent="0.25">
      <c r="A24" s="36"/>
      <c r="B24" s="36"/>
      <c r="C24" s="36"/>
      <c r="D24" s="36"/>
      <c r="E24" s="35"/>
      <c r="F24" s="35" t="s">
        <v>23</v>
      </c>
      <c r="G24" s="33">
        <f>+G26</f>
        <v>-1331786.0962499999</v>
      </c>
    </row>
    <row r="25" spans="1:7" ht="49.5" x14ac:dyDescent="0.25">
      <c r="A25" s="36"/>
      <c r="B25" s="36"/>
      <c r="C25" s="36"/>
      <c r="D25" s="36"/>
      <c r="E25" s="35"/>
      <c r="F25" s="35" t="s">
        <v>22</v>
      </c>
      <c r="G25" s="33"/>
    </row>
    <row r="26" spans="1:7" x14ac:dyDescent="0.25">
      <c r="A26" s="36"/>
      <c r="B26" s="36"/>
      <c r="C26" s="36"/>
      <c r="D26" s="36"/>
      <c r="E26" s="35"/>
      <c r="F26" s="35" t="s">
        <v>25</v>
      </c>
      <c r="G26" s="33">
        <f>+G27</f>
        <v>-1331786.0962499999</v>
      </c>
    </row>
    <row r="27" spans="1:7" x14ac:dyDescent="0.25">
      <c r="A27" s="36"/>
      <c r="B27" s="36"/>
      <c r="C27" s="36"/>
      <c r="D27" s="36"/>
      <c r="E27" s="35"/>
      <c r="F27" s="35" t="s">
        <v>67</v>
      </c>
      <c r="G27" s="33">
        <f>+G28+G46</f>
        <v>-1331786.0962499999</v>
      </c>
    </row>
    <row r="28" spans="1:7" ht="33" x14ac:dyDescent="0.25">
      <c r="A28" s="36"/>
      <c r="B28" s="36"/>
      <c r="C28" s="36"/>
      <c r="D28" s="36"/>
      <c r="E28" s="35"/>
      <c r="F28" s="35" t="s">
        <v>111</v>
      </c>
      <c r="G28" s="167">
        <f>G29+G36+G40+G32+G38</f>
        <v>-520236.80324999994</v>
      </c>
    </row>
    <row r="29" spans="1:7" x14ac:dyDescent="0.25">
      <c r="A29" s="36"/>
      <c r="B29" s="36"/>
      <c r="C29" s="36"/>
      <c r="D29" s="36"/>
      <c r="E29" s="35"/>
      <c r="F29" s="35" t="s">
        <v>112</v>
      </c>
      <c r="G29" s="167">
        <f>G31+G30</f>
        <v>-72137</v>
      </c>
    </row>
    <row r="30" spans="1:7" x14ac:dyDescent="0.25">
      <c r="A30" s="36"/>
      <c r="B30" s="36"/>
      <c r="C30" s="36"/>
      <c r="D30" s="36"/>
      <c r="E30" s="35"/>
      <c r="F30" s="35" t="s">
        <v>1805</v>
      </c>
      <c r="G30" s="167">
        <v>-68000</v>
      </c>
    </row>
    <row r="31" spans="1:7" x14ac:dyDescent="0.25">
      <c r="A31" s="36"/>
      <c r="B31" s="36"/>
      <c r="C31" s="36"/>
      <c r="D31" s="36"/>
      <c r="E31" s="35"/>
      <c r="F31" s="35" t="s">
        <v>1745</v>
      </c>
      <c r="G31" s="167">
        <v>-4137</v>
      </c>
    </row>
    <row r="32" spans="1:7" ht="33" x14ac:dyDescent="0.25">
      <c r="A32" s="36"/>
      <c r="B32" s="36"/>
      <c r="C32" s="36"/>
      <c r="D32" s="36"/>
      <c r="E32" s="35"/>
      <c r="F32" s="35" t="s">
        <v>113</v>
      </c>
      <c r="G32" s="167">
        <f>G33+G35+G34</f>
        <v>-64245.864999999998</v>
      </c>
    </row>
    <row r="33" spans="1:7" x14ac:dyDescent="0.25">
      <c r="A33" s="36"/>
      <c r="B33" s="36"/>
      <c r="C33" s="36"/>
      <c r="D33" s="36"/>
      <c r="E33" s="35"/>
      <c r="F33" s="35" t="s">
        <v>1746</v>
      </c>
      <c r="G33" s="167">
        <v>-2574.52</v>
      </c>
    </row>
    <row r="34" spans="1:7" x14ac:dyDescent="0.25">
      <c r="A34" s="36"/>
      <c r="B34" s="36"/>
      <c r="C34" s="36"/>
      <c r="D34" s="36"/>
      <c r="E34" s="35"/>
      <c r="F34" s="35" t="s">
        <v>125</v>
      </c>
      <c r="G34" s="167">
        <v>-870.25</v>
      </c>
    </row>
    <row r="35" spans="1:7" x14ac:dyDescent="0.25">
      <c r="A35" s="36"/>
      <c r="B35" s="36"/>
      <c r="C35" s="36"/>
      <c r="D35" s="36"/>
      <c r="E35" s="35"/>
      <c r="F35" s="35" t="s">
        <v>114</v>
      </c>
      <c r="G35" s="167">
        <v>-60801.095000000001</v>
      </c>
    </row>
    <row r="36" spans="1:7" ht="33" x14ac:dyDescent="0.25">
      <c r="A36" s="36"/>
      <c r="B36" s="36"/>
      <c r="C36" s="36"/>
      <c r="D36" s="36"/>
      <c r="E36" s="35"/>
      <c r="F36" s="35" t="s">
        <v>1747</v>
      </c>
      <c r="G36" s="167">
        <f>G37</f>
        <v>-900</v>
      </c>
    </row>
    <row r="37" spans="1:7" ht="39.75" customHeight="1" x14ac:dyDescent="0.25">
      <c r="A37" s="36"/>
      <c r="B37" s="36"/>
      <c r="C37" s="36"/>
      <c r="D37" s="36"/>
      <c r="E37" s="35"/>
      <c r="F37" s="35" t="s">
        <v>1748</v>
      </c>
      <c r="G37" s="167">
        <v>-900</v>
      </c>
    </row>
    <row r="38" spans="1:7" ht="33" x14ac:dyDescent="0.25">
      <c r="A38" s="36"/>
      <c r="B38" s="36"/>
      <c r="C38" s="36"/>
      <c r="D38" s="36"/>
      <c r="E38" s="35"/>
      <c r="F38" s="35" t="s">
        <v>115</v>
      </c>
      <c r="G38" s="167">
        <f>G39</f>
        <v>-11378.328</v>
      </c>
    </row>
    <row r="39" spans="1:7" ht="39.75" customHeight="1" x14ac:dyDescent="0.25">
      <c r="A39" s="36"/>
      <c r="B39" s="36"/>
      <c r="C39" s="36"/>
      <c r="D39" s="36"/>
      <c r="E39" s="35"/>
      <c r="F39" s="35" t="s">
        <v>116</v>
      </c>
      <c r="G39" s="167">
        <v>-11378.328</v>
      </c>
    </row>
    <row r="40" spans="1:7" x14ac:dyDescent="0.25">
      <c r="A40" s="36"/>
      <c r="B40" s="36"/>
      <c r="C40" s="36"/>
      <c r="D40" s="36"/>
      <c r="E40" s="35"/>
      <c r="F40" s="35" t="s">
        <v>117</v>
      </c>
      <c r="G40" s="167">
        <f>G41+G45+G43+G42+G44</f>
        <v>-371575.61024999997</v>
      </c>
    </row>
    <row r="41" spans="1:7" x14ac:dyDescent="0.25">
      <c r="A41" s="36"/>
      <c r="B41" s="36"/>
      <c r="C41" s="36"/>
      <c r="D41" s="36"/>
      <c r="E41" s="35"/>
      <c r="F41" s="35" t="s">
        <v>118</v>
      </c>
      <c r="G41" s="167">
        <v>-18221.879560000005</v>
      </c>
    </row>
    <row r="42" spans="1:7" x14ac:dyDescent="0.25">
      <c r="A42" s="36"/>
      <c r="B42" s="36"/>
      <c r="C42" s="36"/>
      <c r="D42" s="36"/>
      <c r="E42" s="35"/>
      <c r="F42" s="35" t="s">
        <v>1749</v>
      </c>
      <c r="G42" s="167">
        <v>-1957.86</v>
      </c>
    </row>
    <row r="43" spans="1:7" x14ac:dyDescent="0.25">
      <c r="A43" s="36"/>
      <c r="B43" s="36"/>
      <c r="C43" s="36"/>
      <c r="D43" s="36"/>
      <c r="E43" s="35"/>
      <c r="F43" s="35" t="s">
        <v>119</v>
      </c>
      <c r="G43" s="167">
        <v>-254393.60489999998</v>
      </c>
    </row>
    <row r="44" spans="1:7" x14ac:dyDescent="0.25">
      <c r="A44" s="36"/>
      <c r="B44" s="36"/>
      <c r="C44" s="36"/>
      <c r="D44" s="36"/>
      <c r="E44" s="35"/>
      <c r="F44" s="35" t="s">
        <v>1750</v>
      </c>
      <c r="G44" s="167">
        <v>-4657.4999100000005</v>
      </c>
    </row>
    <row r="45" spans="1:7" x14ac:dyDescent="0.25">
      <c r="A45" s="36"/>
      <c r="B45" s="36"/>
      <c r="C45" s="36"/>
      <c r="D45" s="36"/>
      <c r="E45" s="35"/>
      <c r="F45" s="35" t="s">
        <v>121</v>
      </c>
      <c r="G45" s="167">
        <v>-92344.765880000006</v>
      </c>
    </row>
    <row r="46" spans="1:7" x14ac:dyDescent="0.25">
      <c r="A46" s="36"/>
      <c r="B46" s="36"/>
      <c r="C46" s="36"/>
      <c r="D46" s="36"/>
      <c r="E46" s="35"/>
      <c r="F46" s="35" t="s">
        <v>126</v>
      </c>
      <c r="G46" s="167">
        <f>G47</f>
        <v>-811549.29300000006</v>
      </c>
    </row>
    <row r="47" spans="1:7" x14ac:dyDescent="0.25">
      <c r="A47" s="36"/>
      <c r="B47" s="36"/>
      <c r="C47" s="36"/>
      <c r="D47" s="36"/>
      <c r="E47" s="35"/>
      <c r="F47" s="35" t="s">
        <v>127</v>
      </c>
      <c r="G47" s="167">
        <v>-811549.29300000006</v>
      </c>
    </row>
    <row r="48" spans="1:7" x14ac:dyDescent="0.25">
      <c r="A48" s="36"/>
      <c r="B48" s="36"/>
      <c r="C48" s="36"/>
      <c r="D48" s="36"/>
      <c r="E48" s="35"/>
      <c r="F48" s="35"/>
      <c r="G48" s="37"/>
    </row>
    <row r="49" spans="1:7" ht="33" x14ac:dyDescent="0.25">
      <c r="A49" s="36"/>
      <c r="B49" s="36"/>
      <c r="C49" s="36"/>
      <c r="D49" s="36"/>
      <c r="E49" s="35">
        <v>11003</v>
      </c>
      <c r="F49" s="35" t="s">
        <v>1782</v>
      </c>
      <c r="G49" s="33">
        <f>+G51</f>
        <v>-111974.1</v>
      </c>
    </row>
    <row r="50" spans="1:7" x14ac:dyDescent="0.25">
      <c r="A50" s="36"/>
      <c r="B50" s="36"/>
      <c r="C50" s="36"/>
      <c r="D50" s="36"/>
      <c r="E50" s="35"/>
      <c r="F50" s="35" t="s">
        <v>24</v>
      </c>
      <c r="G50" s="33"/>
    </row>
    <row r="51" spans="1:7" x14ac:dyDescent="0.25">
      <c r="A51" s="36"/>
      <c r="B51" s="36"/>
      <c r="C51" s="36"/>
      <c r="D51" s="36"/>
      <c r="E51" s="35"/>
      <c r="F51" s="35" t="s">
        <v>23</v>
      </c>
      <c r="G51" s="33">
        <f>+G53</f>
        <v>-111974.1</v>
      </c>
    </row>
    <row r="52" spans="1:7" ht="49.5" x14ac:dyDescent="0.25">
      <c r="A52" s="36"/>
      <c r="B52" s="36"/>
      <c r="C52" s="36"/>
      <c r="D52" s="36"/>
      <c r="E52" s="35"/>
      <c r="F52" s="35" t="s">
        <v>22</v>
      </c>
      <c r="G52" s="33"/>
    </row>
    <row r="53" spans="1:7" x14ac:dyDescent="0.25">
      <c r="A53" s="36"/>
      <c r="B53" s="36"/>
      <c r="C53" s="36"/>
      <c r="D53" s="36"/>
      <c r="E53" s="35"/>
      <c r="F53" s="35" t="s">
        <v>25</v>
      </c>
      <c r="G53" s="33">
        <f>+G54</f>
        <v>-111974.1</v>
      </c>
    </row>
    <row r="54" spans="1:7" x14ac:dyDescent="0.25">
      <c r="A54" s="36"/>
      <c r="B54" s="36"/>
      <c r="C54" s="36"/>
      <c r="D54" s="36"/>
      <c r="E54" s="35"/>
      <c r="F54" s="35" t="s">
        <v>67</v>
      </c>
      <c r="G54" s="33">
        <f>+G55</f>
        <v>-111974.1</v>
      </c>
    </row>
    <row r="55" spans="1:7" ht="33" x14ac:dyDescent="0.25">
      <c r="A55" s="36"/>
      <c r="B55" s="36"/>
      <c r="C55" s="36"/>
      <c r="D55" s="36"/>
      <c r="E55" s="35"/>
      <c r="F55" s="35" t="s">
        <v>111</v>
      </c>
      <c r="G55" s="167">
        <f>G56</f>
        <v>-111974.1</v>
      </c>
    </row>
    <row r="56" spans="1:7" ht="33" x14ac:dyDescent="0.25">
      <c r="A56" s="36"/>
      <c r="B56" s="36"/>
      <c r="C56" s="36"/>
      <c r="D56" s="36"/>
      <c r="E56" s="35"/>
      <c r="F56" s="35" t="s">
        <v>115</v>
      </c>
      <c r="G56" s="167">
        <f>G57</f>
        <v>-111974.1</v>
      </c>
    </row>
    <row r="57" spans="1:7" ht="39.75" customHeight="1" x14ac:dyDescent="0.25">
      <c r="A57" s="36"/>
      <c r="B57" s="36"/>
      <c r="C57" s="36"/>
      <c r="D57" s="36"/>
      <c r="E57" s="35"/>
      <c r="F57" s="35" t="s">
        <v>116</v>
      </c>
      <c r="G57" s="167">
        <v>-111974.1</v>
      </c>
    </row>
    <row r="58" spans="1:7" x14ac:dyDescent="0.25">
      <c r="A58" s="36"/>
      <c r="B58" s="36"/>
      <c r="C58" s="36"/>
      <c r="D58" s="36"/>
      <c r="E58" s="35"/>
      <c r="F58" s="35"/>
      <c r="G58" s="37"/>
    </row>
    <row r="59" spans="1:7" ht="33" x14ac:dyDescent="0.25">
      <c r="A59" s="36"/>
      <c r="B59" s="36"/>
      <c r="C59" s="36"/>
      <c r="D59" s="36"/>
      <c r="E59" s="35">
        <v>31001</v>
      </c>
      <c r="F59" s="35" t="s">
        <v>72</v>
      </c>
      <c r="G59" s="33">
        <f>+G61</f>
        <v>2690844.7249799999</v>
      </c>
    </row>
    <row r="60" spans="1:7" x14ac:dyDescent="0.25">
      <c r="A60" s="36"/>
      <c r="B60" s="36"/>
      <c r="C60" s="36"/>
      <c r="D60" s="36"/>
      <c r="E60" s="35"/>
      <c r="F60" s="35" t="s">
        <v>24</v>
      </c>
      <c r="G60" s="33"/>
    </row>
    <row r="61" spans="1:7" x14ac:dyDescent="0.25">
      <c r="A61" s="36"/>
      <c r="B61" s="36"/>
      <c r="C61" s="36"/>
      <c r="D61" s="36"/>
      <c r="E61" s="35"/>
      <c r="F61" s="35" t="s">
        <v>23</v>
      </c>
      <c r="G61" s="33">
        <f>+G63</f>
        <v>2690844.7249799999</v>
      </c>
    </row>
    <row r="62" spans="1:7" ht="49.5" x14ac:dyDescent="0.25">
      <c r="A62" s="36"/>
      <c r="B62" s="36"/>
      <c r="C62" s="36"/>
      <c r="D62" s="36"/>
      <c r="E62" s="35"/>
      <c r="F62" s="35" t="s">
        <v>22</v>
      </c>
      <c r="G62" s="33"/>
    </row>
    <row r="63" spans="1:7" x14ac:dyDescent="0.25">
      <c r="A63" s="36"/>
      <c r="B63" s="36"/>
      <c r="C63" s="36"/>
      <c r="D63" s="36"/>
      <c r="E63" s="35"/>
      <c r="F63" s="35" t="s">
        <v>25</v>
      </c>
      <c r="G63" s="33">
        <f t="shared" ref="G63:G64" si="1">+G64</f>
        <v>2690844.7249799999</v>
      </c>
    </row>
    <row r="64" spans="1:7" ht="33" x14ac:dyDescent="0.25">
      <c r="A64" s="36"/>
      <c r="B64" s="36"/>
      <c r="C64" s="36"/>
      <c r="D64" s="36"/>
      <c r="E64" s="35"/>
      <c r="F64" s="35" t="s">
        <v>73</v>
      </c>
      <c r="G64" s="167">
        <f t="shared" si="1"/>
        <v>2690844.7249799999</v>
      </c>
    </row>
    <row r="65" spans="1:7" x14ac:dyDescent="0.25">
      <c r="A65" s="36"/>
      <c r="B65" s="36"/>
      <c r="C65" s="36"/>
      <c r="D65" s="36"/>
      <c r="E65" s="67"/>
      <c r="F65" s="67" t="s">
        <v>74</v>
      </c>
      <c r="G65" s="168">
        <f>G68+G66</f>
        <v>2690844.7249799999</v>
      </c>
    </row>
    <row r="66" spans="1:7" x14ac:dyDescent="0.25">
      <c r="A66" s="36"/>
      <c r="B66" s="36"/>
      <c r="C66" s="36"/>
      <c r="D66" s="36"/>
      <c r="E66" s="67"/>
      <c r="F66" s="67" t="s">
        <v>128</v>
      </c>
      <c r="G66" s="168">
        <f>+G67</f>
        <v>2944072.34198</v>
      </c>
    </row>
    <row r="67" spans="1:7" ht="33" x14ac:dyDescent="0.25">
      <c r="A67" s="36"/>
      <c r="B67" s="36"/>
      <c r="C67" s="36"/>
      <c r="D67" s="36"/>
      <c r="E67" s="67"/>
      <c r="F67" s="67" t="s">
        <v>129</v>
      </c>
      <c r="G67" s="168">
        <v>2944072.34198</v>
      </c>
    </row>
    <row r="68" spans="1:7" x14ac:dyDescent="0.25">
      <c r="A68" s="36"/>
      <c r="B68" s="36"/>
      <c r="C68" s="36"/>
      <c r="D68" s="36"/>
      <c r="E68" s="67"/>
      <c r="F68" s="67" t="s">
        <v>122</v>
      </c>
      <c r="G68" s="168">
        <f>G71+G70+G69</f>
        <v>-253227.617</v>
      </c>
    </row>
    <row r="69" spans="1:7" x14ac:dyDescent="0.25">
      <c r="A69" s="36"/>
      <c r="B69" s="36"/>
      <c r="C69" s="36"/>
      <c r="D69" s="36"/>
      <c r="E69" s="67"/>
      <c r="F69" s="67" t="s">
        <v>1751</v>
      </c>
      <c r="G69" s="168">
        <v>-114600.1</v>
      </c>
    </row>
    <row r="70" spans="1:7" x14ac:dyDescent="0.25">
      <c r="A70" s="36"/>
      <c r="B70" s="36"/>
      <c r="C70" s="36"/>
      <c r="D70" s="36"/>
      <c r="E70" s="67"/>
      <c r="F70" s="67" t="s">
        <v>123</v>
      </c>
      <c r="G70" s="168">
        <v>-4150</v>
      </c>
    </row>
    <row r="71" spans="1:7" x14ac:dyDescent="0.25">
      <c r="A71" s="36"/>
      <c r="B71" s="36"/>
      <c r="C71" s="36"/>
      <c r="D71" s="36"/>
      <c r="E71" s="35"/>
      <c r="F71" s="35" t="s">
        <v>124</v>
      </c>
      <c r="G71" s="168">
        <v>-134477.51699999999</v>
      </c>
    </row>
    <row r="72" spans="1:7" ht="12" customHeight="1" thickBot="1" x14ac:dyDescent="0.3">
      <c r="A72" s="169"/>
      <c r="B72" s="169"/>
      <c r="C72" s="169"/>
      <c r="D72" s="169"/>
      <c r="E72" s="170"/>
      <c r="F72" s="170"/>
      <c r="G72" s="173"/>
    </row>
    <row r="73" spans="1:7" x14ac:dyDescent="0.25">
      <c r="A73" s="174" t="s">
        <v>1757</v>
      </c>
      <c r="B73" s="68"/>
      <c r="C73" s="68"/>
      <c r="D73" s="68"/>
      <c r="E73" s="68"/>
      <c r="F73" s="69" t="s">
        <v>1752</v>
      </c>
      <c r="G73" s="172">
        <f>+G75+G104+G120</f>
        <v>-724131.52872000053</v>
      </c>
    </row>
    <row r="74" spans="1:7" x14ac:dyDescent="0.25">
      <c r="A74" s="34"/>
      <c r="B74" s="34"/>
      <c r="C74" s="34"/>
      <c r="D74" s="34"/>
      <c r="E74" s="34"/>
      <c r="F74" s="35" t="s">
        <v>27</v>
      </c>
      <c r="G74" s="33"/>
    </row>
    <row r="75" spans="1:7" ht="39.75" customHeight="1" x14ac:dyDescent="0.25">
      <c r="A75" s="34"/>
      <c r="B75" s="34" t="s">
        <v>28</v>
      </c>
      <c r="C75" s="34"/>
      <c r="D75" s="34"/>
      <c r="E75" s="34"/>
      <c r="F75" s="35" t="s">
        <v>1753</v>
      </c>
      <c r="G75" s="33">
        <f>+G77+G90</f>
        <v>-682396.27872000053</v>
      </c>
    </row>
    <row r="76" spans="1:7" x14ac:dyDescent="0.25">
      <c r="A76" s="34"/>
      <c r="B76" s="34"/>
      <c r="C76" s="34"/>
      <c r="D76" s="34"/>
      <c r="E76" s="34"/>
      <c r="F76" s="35" t="s">
        <v>27</v>
      </c>
      <c r="G76" s="33"/>
    </row>
    <row r="77" spans="1:7" ht="20.25" customHeight="1" x14ac:dyDescent="0.25">
      <c r="A77" s="34"/>
      <c r="B77" s="34"/>
      <c r="C77" s="34" t="s">
        <v>28</v>
      </c>
      <c r="D77" s="34"/>
      <c r="E77" s="34"/>
      <c r="F77" s="35" t="s">
        <v>1754</v>
      </c>
      <c r="G77" s="33">
        <f>+G79</f>
        <v>-483874.27872000047</v>
      </c>
    </row>
    <row r="78" spans="1:7" x14ac:dyDescent="0.25">
      <c r="A78" s="34"/>
      <c r="B78" s="34"/>
      <c r="C78" s="34"/>
      <c r="D78" s="34"/>
      <c r="E78" s="34"/>
      <c r="F78" s="35" t="s">
        <v>27</v>
      </c>
      <c r="G78" s="33"/>
    </row>
    <row r="79" spans="1:7" ht="33" x14ac:dyDescent="0.25">
      <c r="A79" s="34"/>
      <c r="B79" s="34"/>
      <c r="C79" s="34"/>
      <c r="D79" s="34"/>
      <c r="E79" s="35"/>
      <c r="F79" s="38" t="s">
        <v>23</v>
      </c>
      <c r="G79" s="39">
        <f t="shared" ref="G79" si="2">+G80</f>
        <v>-483874.27872000047</v>
      </c>
    </row>
    <row r="80" spans="1:7" ht="33" x14ac:dyDescent="0.25">
      <c r="A80" s="34"/>
      <c r="B80" s="34"/>
      <c r="C80" s="34"/>
      <c r="D80" s="32">
        <v>1204</v>
      </c>
      <c r="E80" s="34"/>
      <c r="F80" s="35" t="s">
        <v>1755</v>
      </c>
      <c r="G80" s="159">
        <f>+G81+G175</f>
        <v>-483874.27872000047</v>
      </c>
    </row>
    <row r="81" spans="1:7" ht="49.5" x14ac:dyDescent="0.25">
      <c r="A81" s="36"/>
      <c r="B81" s="36"/>
      <c r="C81" s="36"/>
      <c r="D81" s="36"/>
      <c r="E81" s="175">
        <v>11004</v>
      </c>
      <c r="F81" s="35" t="s">
        <v>1756</v>
      </c>
      <c r="G81" s="33">
        <f>+G83</f>
        <v>-483874.27872000047</v>
      </c>
    </row>
    <row r="82" spans="1:7" x14ac:dyDescent="0.25">
      <c r="A82" s="36"/>
      <c r="B82" s="36"/>
      <c r="C82" s="36"/>
      <c r="D82" s="36"/>
      <c r="E82" s="35"/>
      <c r="F82" s="35" t="s">
        <v>24</v>
      </c>
      <c r="G82" s="33"/>
    </row>
    <row r="83" spans="1:7" x14ac:dyDescent="0.25">
      <c r="A83" s="36"/>
      <c r="B83" s="36"/>
      <c r="C83" s="36"/>
      <c r="D83" s="36"/>
      <c r="E83" s="35"/>
      <c r="F83" s="35" t="s">
        <v>23</v>
      </c>
      <c r="G83" s="33">
        <f>+G85</f>
        <v>-483874.27872000047</v>
      </c>
    </row>
    <row r="84" spans="1:7" ht="49.5" x14ac:dyDescent="0.25">
      <c r="A84" s="36"/>
      <c r="B84" s="36"/>
      <c r="C84" s="36"/>
      <c r="D84" s="36"/>
      <c r="E84" s="35"/>
      <c r="F84" s="35" t="s">
        <v>22</v>
      </c>
      <c r="G84" s="33"/>
    </row>
    <row r="85" spans="1:7" x14ac:dyDescent="0.25">
      <c r="A85" s="36"/>
      <c r="B85" s="36"/>
      <c r="C85" s="36"/>
      <c r="D85" s="36"/>
      <c r="E85" s="35"/>
      <c r="F85" s="35" t="s">
        <v>25</v>
      </c>
      <c r="G85" s="33">
        <f>+G86</f>
        <v>-483874.27872000047</v>
      </c>
    </row>
    <row r="86" spans="1:7" x14ac:dyDescent="0.25">
      <c r="A86" s="36"/>
      <c r="B86" s="36"/>
      <c r="C86" s="36"/>
      <c r="D86" s="36"/>
      <c r="E86" s="35"/>
      <c r="F86" s="35" t="s">
        <v>67</v>
      </c>
      <c r="G86" s="33">
        <f>+G87+G172+G169</f>
        <v>-483874.27872000047</v>
      </c>
    </row>
    <row r="87" spans="1:7" ht="33" x14ac:dyDescent="0.25">
      <c r="A87" s="36"/>
      <c r="B87" s="36"/>
      <c r="C87" s="36"/>
      <c r="D87" s="36"/>
      <c r="E87" s="35"/>
      <c r="F87" s="35" t="s">
        <v>111</v>
      </c>
      <c r="G87" s="167">
        <f>G88</f>
        <v>-483874.27872000047</v>
      </c>
    </row>
    <row r="88" spans="1:7" x14ac:dyDescent="0.25">
      <c r="A88" s="36"/>
      <c r="B88" s="36"/>
      <c r="C88" s="36"/>
      <c r="D88" s="36"/>
      <c r="E88" s="35"/>
      <c r="F88" s="35" t="s">
        <v>117</v>
      </c>
      <c r="G88" s="167">
        <f>G89+G162+G160+G135+G161</f>
        <v>-483874.27872000047</v>
      </c>
    </row>
    <row r="89" spans="1:7" ht="33" x14ac:dyDescent="0.25">
      <c r="A89" s="36"/>
      <c r="B89" s="36"/>
      <c r="C89" s="36"/>
      <c r="D89" s="36"/>
      <c r="E89" s="35"/>
      <c r="F89" s="35" t="s">
        <v>120</v>
      </c>
      <c r="G89" s="167">
        <v>-483874.27872000047</v>
      </c>
    </row>
    <row r="90" spans="1:7" ht="20.25" customHeight="1" x14ac:dyDescent="0.25">
      <c r="A90" s="34"/>
      <c r="B90" s="34"/>
      <c r="C90" s="176" t="s">
        <v>1758</v>
      </c>
      <c r="D90" s="34"/>
      <c r="E90" s="34"/>
      <c r="F90" s="35" t="s">
        <v>1503</v>
      </c>
      <c r="G90" s="33">
        <f>+G92</f>
        <v>-198522</v>
      </c>
    </row>
    <row r="91" spans="1:7" x14ac:dyDescent="0.25">
      <c r="A91" s="34"/>
      <c r="B91" s="34"/>
      <c r="C91" s="34"/>
      <c r="D91" s="34"/>
      <c r="E91" s="34"/>
      <c r="F91" s="35" t="s">
        <v>27</v>
      </c>
      <c r="G91" s="33"/>
    </row>
    <row r="92" spans="1:7" ht="33" x14ac:dyDescent="0.25">
      <c r="A92" s="34"/>
      <c r="B92" s="34"/>
      <c r="C92" s="34"/>
      <c r="D92" s="34"/>
      <c r="E92" s="35"/>
      <c r="F92" s="38" t="s">
        <v>23</v>
      </c>
      <c r="G92" s="39">
        <f t="shared" ref="G92" si="3">+G93</f>
        <v>-198522</v>
      </c>
    </row>
    <row r="93" spans="1:7" ht="33" x14ac:dyDescent="0.25">
      <c r="A93" s="34"/>
      <c r="B93" s="34"/>
      <c r="C93" s="34"/>
      <c r="D93" s="32">
        <v>1204</v>
      </c>
      <c r="E93" s="34"/>
      <c r="F93" s="35" t="s">
        <v>1755</v>
      </c>
      <c r="G93" s="159">
        <f>+G94+G188</f>
        <v>-198522</v>
      </c>
    </row>
    <row r="94" spans="1:7" ht="33" x14ac:dyDescent="0.25">
      <c r="A94" s="36"/>
      <c r="B94" s="36"/>
      <c r="C94" s="36"/>
      <c r="D94" s="36"/>
      <c r="E94" s="171" t="s">
        <v>1759</v>
      </c>
      <c r="F94" s="35" t="s">
        <v>1760</v>
      </c>
      <c r="G94" s="33">
        <f>+G96</f>
        <v>-198522</v>
      </c>
    </row>
    <row r="95" spans="1:7" x14ac:dyDescent="0.25">
      <c r="A95" s="36"/>
      <c r="B95" s="36"/>
      <c r="C95" s="36"/>
      <c r="D95" s="36"/>
      <c r="E95" s="35"/>
      <c r="F95" s="35" t="s">
        <v>24</v>
      </c>
      <c r="G95" s="33"/>
    </row>
    <row r="96" spans="1:7" x14ac:dyDescent="0.25">
      <c r="A96" s="36"/>
      <c r="B96" s="36"/>
      <c r="C96" s="36"/>
      <c r="D96" s="36"/>
      <c r="E96" s="35"/>
      <c r="F96" s="35" t="s">
        <v>23</v>
      </c>
      <c r="G96" s="33">
        <f>+G98</f>
        <v>-198522</v>
      </c>
    </row>
    <row r="97" spans="1:7" ht="49.5" x14ac:dyDescent="0.25">
      <c r="A97" s="36"/>
      <c r="B97" s="36"/>
      <c r="C97" s="36"/>
      <c r="D97" s="36"/>
      <c r="E97" s="35"/>
      <c r="F97" s="35" t="s">
        <v>22</v>
      </c>
      <c r="G97" s="33"/>
    </row>
    <row r="98" spans="1:7" x14ac:dyDescent="0.25">
      <c r="A98" s="36"/>
      <c r="B98" s="36"/>
      <c r="C98" s="36"/>
      <c r="D98" s="36"/>
      <c r="E98" s="35"/>
      <c r="F98" s="35" t="s">
        <v>25</v>
      </c>
      <c r="G98" s="33">
        <f>+G99</f>
        <v>-198522</v>
      </c>
    </row>
    <row r="99" spans="1:7" ht="33" x14ac:dyDescent="0.25">
      <c r="A99" s="36"/>
      <c r="B99" s="36"/>
      <c r="C99" s="36"/>
      <c r="D99" s="36"/>
      <c r="E99" s="35"/>
      <c r="F99" s="35" t="s">
        <v>73</v>
      </c>
      <c r="G99" s="33">
        <f>+G100+G185+G182</f>
        <v>-198522</v>
      </c>
    </row>
    <row r="100" spans="1:7" x14ac:dyDescent="0.25">
      <c r="A100" s="36"/>
      <c r="B100" s="36"/>
      <c r="C100" s="36"/>
      <c r="D100" s="36"/>
      <c r="E100" s="35"/>
      <c r="F100" s="67" t="s">
        <v>74</v>
      </c>
      <c r="G100" s="167">
        <f>G101</f>
        <v>-198522</v>
      </c>
    </row>
    <row r="101" spans="1:7" x14ac:dyDescent="0.25">
      <c r="A101" s="36"/>
      <c r="B101" s="36"/>
      <c r="C101" s="36"/>
      <c r="D101" s="36"/>
      <c r="E101" s="35"/>
      <c r="F101" s="67" t="s">
        <v>122</v>
      </c>
      <c r="G101" s="167">
        <f>G102+G175+G173+G172+G174</f>
        <v>-198522</v>
      </c>
    </row>
    <row r="102" spans="1:7" x14ac:dyDescent="0.25">
      <c r="A102" s="36"/>
      <c r="B102" s="36"/>
      <c r="C102" s="36"/>
      <c r="D102" s="36"/>
      <c r="E102" s="35"/>
      <c r="F102" s="35" t="s">
        <v>124</v>
      </c>
      <c r="G102" s="167">
        <v>-198522</v>
      </c>
    </row>
    <row r="103" spans="1:7" ht="7.5" customHeight="1" x14ac:dyDescent="0.25">
      <c r="A103" s="36"/>
      <c r="B103" s="36"/>
      <c r="C103" s="36"/>
      <c r="D103" s="36"/>
      <c r="E103" s="35"/>
      <c r="F103" s="35"/>
      <c r="G103" s="167"/>
    </row>
    <row r="104" spans="1:7" ht="21" customHeight="1" x14ac:dyDescent="0.25">
      <c r="A104" s="34"/>
      <c r="B104" s="176" t="s">
        <v>1758</v>
      </c>
      <c r="C104" s="34"/>
      <c r="D104" s="34"/>
      <c r="E104" s="34"/>
      <c r="F104" s="35" t="s">
        <v>1761</v>
      </c>
      <c r="G104" s="33">
        <f>+G106+G161</f>
        <v>-17000</v>
      </c>
    </row>
    <row r="105" spans="1:7" x14ac:dyDescent="0.25">
      <c r="A105" s="34"/>
      <c r="B105" s="34"/>
      <c r="C105" s="34"/>
      <c r="D105" s="34"/>
      <c r="E105" s="34"/>
      <c r="F105" s="35" t="s">
        <v>27</v>
      </c>
      <c r="G105" s="33"/>
    </row>
    <row r="106" spans="1:7" ht="35.25" customHeight="1" x14ac:dyDescent="0.25">
      <c r="A106" s="34"/>
      <c r="B106" s="34"/>
      <c r="C106" s="34" t="s">
        <v>28</v>
      </c>
      <c r="D106" s="34"/>
      <c r="E106" s="34"/>
      <c r="F106" s="35" t="s">
        <v>1762</v>
      </c>
      <c r="G106" s="33">
        <f>+G108</f>
        <v>-17000</v>
      </c>
    </row>
    <row r="107" spans="1:7" x14ac:dyDescent="0.25">
      <c r="A107" s="34"/>
      <c r="B107" s="34"/>
      <c r="C107" s="34"/>
      <c r="D107" s="34"/>
      <c r="E107" s="34"/>
      <c r="F107" s="35" t="s">
        <v>27</v>
      </c>
      <c r="G107" s="33"/>
    </row>
    <row r="108" spans="1:7" ht="33" x14ac:dyDescent="0.25">
      <c r="A108" s="34"/>
      <c r="B108" s="34"/>
      <c r="C108" s="34"/>
      <c r="D108" s="34"/>
      <c r="E108" s="35"/>
      <c r="F108" s="38" t="s">
        <v>23</v>
      </c>
      <c r="G108" s="39">
        <f t="shared" ref="G108" si="4">+G109</f>
        <v>-17000</v>
      </c>
    </row>
    <row r="109" spans="1:7" ht="33" x14ac:dyDescent="0.25">
      <c r="A109" s="34"/>
      <c r="B109" s="34"/>
      <c r="C109" s="34"/>
      <c r="D109" s="32">
        <v>1204</v>
      </c>
      <c r="E109" s="34"/>
      <c r="F109" s="35" t="s">
        <v>1755</v>
      </c>
      <c r="G109" s="159">
        <f>+G110+G203</f>
        <v>-17000</v>
      </c>
    </row>
    <row r="110" spans="1:7" ht="51" customHeight="1" x14ac:dyDescent="0.25">
      <c r="A110" s="36"/>
      <c r="B110" s="36"/>
      <c r="C110" s="36"/>
      <c r="D110" s="36"/>
      <c r="E110" s="175">
        <v>11001</v>
      </c>
      <c r="F110" s="35" t="s">
        <v>1766</v>
      </c>
      <c r="G110" s="33">
        <f>+G112</f>
        <v>-17000</v>
      </c>
    </row>
    <row r="111" spans="1:7" x14ac:dyDescent="0.25">
      <c r="A111" s="36"/>
      <c r="B111" s="36"/>
      <c r="C111" s="36"/>
      <c r="D111" s="36"/>
      <c r="E111" s="35"/>
      <c r="F111" s="35" t="s">
        <v>24</v>
      </c>
      <c r="G111" s="33"/>
    </row>
    <row r="112" spans="1:7" x14ac:dyDescent="0.25">
      <c r="A112" s="36"/>
      <c r="B112" s="36"/>
      <c r="C112" s="36"/>
      <c r="D112" s="36"/>
      <c r="E112" s="35"/>
      <c r="F112" s="35" t="s">
        <v>23</v>
      </c>
      <c r="G112" s="33">
        <f>+G114</f>
        <v>-17000</v>
      </c>
    </row>
    <row r="113" spans="1:7" ht="49.5" x14ac:dyDescent="0.25">
      <c r="A113" s="36"/>
      <c r="B113" s="36"/>
      <c r="C113" s="36"/>
      <c r="D113" s="36"/>
      <c r="E113" s="35"/>
      <c r="F113" s="35" t="s">
        <v>22</v>
      </c>
      <c r="G113" s="33"/>
    </row>
    <row r="114" spans="1:7" x14ac:dyDescent="0.25">
      <c r="A114" s="36"/>
      <c r="B114" s="36"/>
      <c r="C114" s="36"/>
      <c r="D114" s="36"/>
      <c r="E114" s="35"/>
      <c r="F114" s="35" t="s">
        <v>25</v>
      </c>
      <c r="G114" s="33">
        <f>+G115</f>
        <v>-17000</v>
      </c>
    </row>
    <row r="115" spans="1:7" x14ac:dyDescent="0.25">
      <c r="A115" s="36"/>
      <c r="B115" s="36"/>
      <c r="C115" s="36"/>
      <c r="D115" s="36"/>
      <c r="E115" s="35"/>
      <c r="F115" s="35" t="s">
        <v>67</v>
      </c>
      <c r="G115" s="33">
        <f>+G116+G200+G197</f>
        <v>-17000</v>
      </c>
    </row>
    <row r="116" spans="1:7" ht="33" x14ac:dyDescent="0.25">
      <c r="A116" s="36"/>
      <c r="B116" s="36"/>
      <c r="C116" s="36"/>
      <c r="D116" s="36"/>
      <c r="E116" s="35"/>
      <c r="F116" s="35" t="s">
        <v>111</v>
      </c>
      <c r="G116" s="167">
        <f>G117</f>
        <v>-17000</v>
      </c>
    </row>
    <row r="117" spans="1:7" ht="33" x14ac:dyDescent="0.25">
      <c r="A117" s="36"/>
      <c r="B117" s="36"/>
      <c r="C117" s="36"/>
      <c r="D117" s="36"/>
      <c r="E117" s="35"/>
      <c r="F117" s="35" t="s">
        <v>113</v>
      </c>
      <c r="G117" s="167">
        <f>G118+G190+G188+G187+G189</f>
        <v>-17000</v>
      </c>
    </row>
    <row r="118" spans="1:7" x14ac:dyDescent="0.25">
      <c r="A118" s="36"/>
      <c r="B118" s="36"/>
      <c r="C118" s="36"/>
      <c r="D118" s="36"/>
      <c r="E118" s="35"/>
      <c r="F118" s="35" t="s">
        <v>114</v>
      </c>
      <c r="G118" s="167">
        <v>-17000</v>
      </c>
    </row>
    <row r="119" spans="1:7" ht="7.5" customHeight="1" x14ac:dyDescent="0.25">
      <c r="A119" s="36"/>
      <c r="B119" s="36"/>
      <c r="C119" s="36"/>
      <c r="D119" s="36"/>
      <c r="E119" s="35"/>
      <c r="F119" s="35"/>
      <c r="G119" s="167"/>
    </row>
    <row r="120" spans="1:7" ht="33.75" customHeight="1" x14ac:dyDescent="0.25">
      <c r="A120" s="34"/>
      <c r="B120" s="176" t="s">
        <v>1763</v>
      </c>
      <c r="C120" s="34"/>
      <c r="D120" s="34"/>
      <c r="E120" s="34"/>
      <c r="F120" s="35" t="s">
        <v>1765</v>
      </c>
      <c r="G120" s="33">
        <f>+G122+G177</f>
        <v>-24735.25</v>
      </c>
    </row>
    <row r="121" spans="1:7" x14ac:dyDescent="0.25">
      <c r="A121" s="34"/>
      <c r="B121" s="34"/>
      <c r="C121" s="34"/>
      <c r="D121" s="34"/>
      <c r="E121" s="34"/>
      <c r="F121" s="35" t="s">
        <v>27</v>
      </c>
      <c r="G121" s="33"/>
    </row>
    <row r="122" spans="1:7" ht="35.25" customHeight="1" x14ac:dyDescent="0.25">
      <c r="A122" s="34"/>
      <c r="B122" s="34"/>
      <c r="C122" s="34" t="s">
        <v>28</v>
      </c>
      <c r="D122" s="34"/>
      <c r="E122" s="34"/>
      <c r="F122" s="35" t="s">
        <v>1764</v>
      </c>
      <c r="G122" s="33">
        <f>+G124</f>
        <v>-24735.25</v>
      </c>
    </row>
    <row r="123" spans="1:7" x14ac:dyDescent="0.25">
      <c r="A123" s="34"/>
      <c r="B123" s="34"/>
      <c r="C123" s="34"/>
      <c r="D123" s="34"/>
      <c r="E123" s="34"/>
      <c r="F123" s="35" t="s">
        <v>27</v>
      </c>
      <c r="G123" s="33"/>
    </row>
    <row r="124" spans="1:7" ht="33" x14ac:dyDescent="0.25">
      <c r="A124" s="34"/>
      <c r="B124" s="34"/>
      <c r="C124" s="34"/>
      <c r="D124" s="34"/>
      <c r="E124" s="35"/>
      <c r="F124" s="38" t="s">
        <v>23</v>
      </c>
      <c r="G124" s="39">
        <f t="shared" ref="G124" si="5">+G125</f>
        <v>-24735.25</v>
      </c>
    </row>
    <row r="125" spans="1:7" ht="33" x14ac:dyDescent="0.25">
      <c r="A125" s="34"/>
      <c r="B125" s="34"/>
      <c r="C125" s="34"/>
      <c r="D125" s="32">
        <v>1204</v>
      </c>
      <c r="E125" s="34"/>
      <c r="F125" s="35" t="s">
        <v>1755</v>
      </c>
      <c r="G125" s="159">
        <f>+G126+G219</f>
        <v>-24735.25</v>
      </c>
    </row>
    <row r="126" spans="1:7" ht="52.5" customHeight="1" x14ac:dyDescent="0.25">
      <c r="A126" s="36"/>
      <c r="B126" s="36"/>
      <c r="C126" s="36"/>
      <c r="D126" s="36"/>
      <c r="E126" s="175">
        <v>11003</v>
      </c>
      <c r="F126" s="35" t="s">
        <v>1767</v>
      </c>
      <c r="G126" s="33">
        <f>+G128</f>
        <v>-24735.25</v>
      </c>
    </row>
    <row r="127" spans="1:7" x14ac:dyDescent="0.25">
      <c r="A127" s="36"/>
      <c r="B127" s="36"/>
      <c r="C127" s="36"/>
      <c r="D127" s="36"/>
      <c r="E127" s="35"/>
      <c r="F127" s="35" t="s">
        <v>24</v>
      </c>
      <c r="G127" s="33"/>
    </row>
    <row r="128" spans="1:7" x14ac:dyDescent="0.25">
      <c r="A128" s="36"/>
      <c r="B128" s="36"/>
      <c r="C128" s="36"/>
      <c r="D128" s="36"/>
      <c r="E128" s="35"/>
      <c r="F128" s="35" t="s">
        <v>23</v>
      </c>
      <c r="G128" s="33">
        <f>+G130</f>
        <v>-24735.25</v>
      </c>
    </row>
    <row r="129" spans="1:7" ht="49.5" x14ac:dyDescent="0.25">
      <c r="A129" s="36"/>
      <c r="B129" s="36"/>
      <c r="C129" s="36"/>
      <c r="D129" s="36"/>
      <c r="E129" s="35"/>
      <c r="F129" s="35" t="s">
        <v>22</v>
      </c>
      <c r="G129" s="33"/>
    </row>
    <row r="130" spans="1:7" x14ac:dyDescent="0.25">
      <c r="A130" s="36"/>
      <c r="B130" s="36"/>
      <c r="C130" s="36"/>
      <c r="D130" s="36"/>
      <c r="E130" s="35"/>
      <c r="F130" s="35" t="s">
        <v>25</v>
      </c>
      <c r="G130" s="33">
        <f>+G131</f>
        <v>-24735.25</v>
      </c>
    </row>
    <row r="131" spans="1:7" x14ac:dyDescent="0.25">
      <c r="A131" s="36"/>
      <c r="B131" s="36"/>
      <c r="C131" s="36"/>
      <c r="D131" s="36"/>
      <c r="E131" s="35"/>
      <c r="F131" s="35" t="s">
        <v>67</v>
      </c>
      <c r="G131" s="33">
        <f>+G132+G216+G213</f>
        <v>-24735.25</v>
      </c>
    </row>
    <row r="132" spans="1:7" ht="33" x14ac:dyDescent="0.25">
      <c r="A132" s="36"/>
      <c r="B132" s="36"/>
      <c r="C132" s="36"/>
      <c r="D132" s="36"/>
      <c r="E132" s="35"/>
      <c r="F132" s="35" t="s">
        <v>111</v>
      </c>
      <c r="G132" s="167">
        <f>G133</f>
        <v>-24735.25</v>
      </c>
    </row>
    <row r="133" spans="1:7" ht="49.5" x14ac:dyDescent="0.25">
      <c r="A133" s="36"/>
      <c r="B133" s="36"/>
      <c r="C133" s="36"/>
      <c r="D133" s="36"/>
      <c r="E133" s="35"/>
      <c r="F133" s="35" t="s">
        <v>115</v>
      </c>
      <c r="G133" s="167">
        <f>G134+G206+G204+G203+G205</f>
        <v>-24735.25</v>
      </c>
    </row>
    <row r="134" spans="1:7" ht="33" x14ac:dyDescent="0.25">
      <c r="A134" s="36"/>
      <c r="B134" s="36"/>
      <c r="C134" s="36"/>
      <c r="D134" s="36"/>
      <c r="E134" s="35"/>
      <c r="F134" s="35" t="s">
        <v>116</v>
      </c>
      <c r="G134" s="167">
        <v>-24735.25</v>
      </c>
    </row>
    <row r="135" spans="1:7" ht="18" thickBot="1" x14ac:dyDescent="0.3">
      <c r="A135" s="36"/>
      <c r="B135" s="36"/>
      <c r="C135" s="36"/>
      <c r="D135" s="36"/>
      <c r="E135" s="35"/>
      <c r="F135" s="35"/>
      <c r="G135" s="37"/>
    </row>
    <row r="136" spans="1:7" x14ac:dyDescent="0.25">
      <c r="A136" s="176" t="s">
        <v>1768</v>
      </c>
      <c r="B136" s="68"/>
      <c r="C136" s="68"/>
      <c r="D136" s="68"/>
      <c r="E136" s="68"/>
      <c r="F136" s="69" t="s">
        <v>1769</v>
      </c>
      <c r="G136" s="70">
        <f>+G138</f>
        <v>-522953</v>
      </c>
    </row>
    <row r="137" spans="1:7" x14ac:dyDescent="0.25">
      <c r="A137" s="34"/>
      <c r="B137" s="34"/>
      <c r="C137" s="34"/>
      <c r="D137" s="34"/>
      <c r="E137" s="34"/>
      <c r="F137" s="35" t="s">
        <v>27</v>
      </c>
      <c r="G137" s="33"/>
    </row>
    <row r="138" spans="1:7" ht="18" customHeight="1" x14ac:dyDescent="0.25">
      <c r="A138" s="34"/>
      <c r="B138" s="176" t="s">
        <v>1771</v>
      </c>
      <c r="C138" s="176"/>
      <c r="D138" s="34"/>
      <c r="E138" s="34"/>
      <c r="F138" s="35" t="s">
        <v>1770</v>
      </c>
      <c r="G138" s="33">
        <f>+G140</f>
        <v>-522953</v>
      </c>
    </row>
    <row r="139" spans="1:7" x14ac:dyDescent="0.25">
      <c r="A139" s="34"/>
      <c r="B139" s="176"/>
      <c r="C139" s="176"/>
      <c r="D139" s="34"/>
      <c r="E139" s="34"/>
      <c r="F139" s="35" t="s">
        <v>27</v>
      </c>
      <c r="G139" s="33"/>
    </row>
    <row r="140" spans="1:7" ht="20.25" customHeight="1" x14ac:dyDescent="0.25">
      <c r="A140" s="34"/>
      <c r="B140" s="176"/>
      <c r="C140" s="176" t="s">
        <v>28</v>
      </c>
      <c r="D140" s="34"/>
      <c r="E140" s="34"/>
      <c r="F140" s="35" t="s">
        <v>1772</v>
      </c>
      <c r="G140" s="33">
        <f>+G142</f>
        <v>-522953</v>
      </c>
    </row>
    <row r="141" spans="1:7" x14ac:dyDescent="0.25">
      <c r="A141" s="34"/>
      <c r="B141" s="176"/>
      <c r="C141" s="176"/>
      <c r="D141" s="34"/>
      <c r="E141" s="34"/>
      <c r="F141" s="35" t="s">
        <v>27</v>
      </c>
      <c r="G141" s="33"/>
    </row>
    <row r="142" spans="1:7" ht="33" x14ac:dyDescent="0.25">
      <c r="A142" s="34"/>
      <c r="B142" s="176"/>
      <c r="C142" s="176"/>
      <c r="D142" s="34"/>
      <c r="E142" s="35"/>
      <c r="F142" s="38" t="s">
        <v>23</v>
      </c>
      <c r="G142" s="39">
        <f t="shared" ref="G142" si="6">+G143</f>
        <v>-522953</v>
      </c>
    </row>
    <row r="143" spans="1:7" x14ac:dyDescent="0.25">
      <c r="A143" s="34"/>
      <c r="B143" s="34"/>
      <c r="C143" s="34"/>
      <c r="D143" s="32">
        <v>1125</v>
      </c>
      <c r="E143" s="34"/>
      <c r="F143" s="35" t="s">
        <v>1791</v>
      </c>
      <c r="G143" s="159">
        <f>+G144+G160</f>
        <v>-522953</v>
      </c>
    </row>
    <row r="144" spans="1:7" ht="49.5" x14ac:dyDescent="0.25">
      <c r="A144" s="36"/>
      <c r="B144" s="36"/>
      <c r="C144" s="36"/>
      <c r="D144" s="36"/>
      <c r="E144" s="35">
        <v>11001</v>
      </c>
      <c r="F144" s="35" t="s">
        <v>1773</v>
      </c>
      <c r="G144" s="33">
        <f>+G146</f>
        <v>-522953</v>
      </c>
    </row>
    <row r="145" spans="1:7" x14ac:dyDescent="0.25">
      <c r="A145" s="36"/>
      <c r="B145" s="36"/>
      <c r="C145" s="36"/>
      <c r="D145" s="36"/>
      <c r="E145" s="35"/>
      <c r="F145" s="35" t="s">
        <v>24</v>
      </c>
      <c r="G145" s="33"/>
    </row>
    <row r="146" spans="1:7" x14ac:dyDescent="0.25">
      <c r="A146" s="36"/>
      <c r="B146" s="36"/>
      <c r="C146" s="36"/>
      <c r="D146" s="36"/>
      <c r="E146" s="35"/>
      <c r="F146" s="35" t="s">
        <v>23</v>
      </c>
      <c r="G146" s="33">
        <f>+G148</f>
        <v>-522953</v>
      </c>
    </row>
    <row r="147" spans="1:7" ht="49.5" x14ac:dyDescent="0.25">
      <c r="A147" s="36"/>
      <c r="B147" s="36"/>
      <c r="C147" s="36"/>
      <c r="D147" s="36"/>
      <c r="E147" s="35"/>
      <c r="F147" s="35" t="s">
        <v>22</v>
      </c>
      <c r="G147" s="33"/>
    </row>
    <row r="148" spans="1:7" x14ac:dyDescent="0.25">
      <c r="A148" s="36"/>
      <c r="B148" s="36"/>
      <c r="C148" s="36"/>
      <c r="D148" s="36"/>
      <c r="E148" s="35"/>
      <c r="F148" s="35" t="s">
        <v>25</v>
      </c>
      <c r="G148" s="33">
        <f>+G149</f>
        <v>-522953</v>
      </c>
    </row>
    <row r="149" spans="1:7" x14ac:dyDescent="0.25">
      <c r="A149" s="36"/>
      <c r="B149" s="36"/>
      <c r="C149" s="36"/>
      <c r="D149" s="36"/>
      <c r="E149" s="35"/>
      <c r="F149" s="35" t="s">
        <v>67</v>
      </c>
      <c r="G149" s="33">
        <f>+G153+G150+G156</f>
        <v>-522953</v>
      </c>
    </row>
    <row r="150" spans="1:7" x14ac:dyDescent="0.25">
      <c r="A150" s="36"/>
      <c r="B150" s="36"/>
      <c r="C150" s="36"/>
      <c r="D150" s="36"/>
      <c r="E150" s="35"/>
      <c r="F150" s="35" t="s">
        <v>1774</v>
      </c>
      <c r="G150" s="167">
        <f>+G151</f>
        <v>-410642.2</v>
      </c>
    </row>
    <row r="151" spans="1:7" ht="33" x14ac:dyDescent="0.25">
      <c r="A151" s="36"/>
      <c r="B151" s="36"/>
      <c r="C151" s="36"/>
      <c r="D151" s="36"/>
      <c r="E151" s="35"/>
      <c r="F151" s="35" t="s">
        <v>1775</v>
      </c>
      <c r="G151" s="167">
        <f>+G152</f>
        <v>-410642.2</v>
      </c>
    </row>
    <row r="152" spans="1:7" ht="33" x14ac:dyDescent="0.25">
      <c r="A152" s="36"/>
      <c r="B152" s="36"/>
      <c r="C152" s="36"/>
      <c r="D152" s="36"/>
      <c r="E152" s="35"/>
      <c r="F152" s="35" t="s">
        <v>1776</v>
      </c>
      <c r="G152" s="167">
        <v>-410642.2</v>
      </c>
    </row>
    <row r="153" spans="1:7" ht="33" x14ac:dyDescent="0.25">
      <c r="A153" s="36"/>
      <c r="B153" s="36"/>
      <c r="C153" s="36"/>
      <c r="D153" s="36"/>
      <c r="E153" s="35"/>
      <c r="F153" s="35" t="s">
        <v>111</v>
      </c>
      <c r="G153" s="167">
        <f>+G154</f>
        <v>-100297</v>
      </c>
    </row>
    <row r="154" spans="1:7" ht="33" x14ac:dyDescent="0.25">
      <c r="A154" s="36"/>
      <c r="B154" s="36"/>
      <c r="C154" s="36"/>
      <c r="D154" s="36"/>
      <c r="E154" s="35"/>
      <c r="F154" s="35" t="s">
        <v>1777</v>
      </c>
      <c r="G154" s="167">
        <f>+G155</f>
        <v>-100297</v>
      </c>
    </row>
    <row r="155" spans="1:7" ht="33" x14ac:dyDescent="0.25">
      <c r="A155" s="36"/>
      <c r="B155" s="36"/>
      <c r="C155" s="36"/>
      <c r="D155" s="36"/>
      <c r="E155" s="35"/>
      <c r="F155" s="35" t="s">
        <v>1778</v>
      </c>
      <c r="G155" s="167">
        <v>-100297</v>
      </c>
    </row>
    <row r="156" spans="1:7" ht="33" x14ac:dyDescent="0.25">
      <c r="A156" s="36"/>
      <c r="B156" s="36"/>
      <c r="C156" s="36"/>
      <c r="D156" s="36"/>
      <c r="E156" s="35"/>
      <c r="F156" s="35" t="s">
        <v>1779</v>
      </c>
      <c r="G156" s="167">
        <f>+G157</f>
        <v>-12013.8</v>
      </c>
    </row>
    <row r="157" spans="1:7" ht="33" x14ac:dyDescent="0.25">
      <c r="A157" s="36"/>
      <c r="B157" s="36"/>
      <c r="C157" s="36"/>
      <c r="D157" s="36"/>
      <c r="E157" s="35"/>
      <c r="F157" s="35" t="s">
        <v>1780</v>
      </c>
      <c r="G157" s="167">
        <f>G158</f>
        <v>-12013.8</v>
      </c>
    </row>
    <row r="158" spans="1:7" x14ac:dyDescent="0.25">
      <c r="A158" s="36"/>
      <c r="B158" s="36"/>
      <c r="C158" s="36"/>
      <c r="D158" s="36"/>
      <c r="E158" s="35"/>
      <c r="F158" s="35" t="s">
        <v>1781</v>
      </c>
      <c r="G158" s="167">
        <v>-12013.8</v>
      </c>
    </row>
    <row r="159" spans="1:7" x14ac:dyDescent="0.25">
      <c r="A159" s="36"/>
      <c r="B159" s="36"/>
      <c r="C159" s="36"/>
      <c r="D159" s="36"/>
      <c r="E159" s="35"/>
      <c r="F159" s="35"/>
      <c r="G159" s="37"/>
    </row>
  </sheetData>
  <mergeCells count="10">
    <mergeCell ref="A9:F9"/>
    <mergeCell ref="A10:C11"/>
    <mergeCell ref="G11:G12"/>
    <mergeCell ref="D10:E11"/>
    <mergeCell ref="F10:F12"/>
    <mergeCell ref="F2:G2"/>
    <mergeCell ref="F3:G3"/>
    <mergeCell ref="D5:F5"/>
    <mergeCell ref="D4:F4"/>
    <mergeCell ref="A7:G7"/>
  </mergeCells>
  <pageMargins left="0.41" right="0" top="0.37" bottom="0.4" header="0" footer="0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10" zoomScaleSheetLayoutView="115" workbookViewId="0">
      <selection activeCell="C10" sqref="C10"/>
    </sheetView>
  </sheetViews>
  <sheetFormatPr defaultColWidth="9.140625" defaultRowHeight="17.25" x14ac:dyDescent="0.25"/>
  <cols>
    <col min="1" max="1" width="7.42578125" style="89" customWidth="1"/>
    <col min="2" max="2" width="8.7109375" style="89" customWidth="1"/>
    <col min="3" max="3" width="56" style="74" customWidth="1"/>
    <col min="4" max="4" width="18" style="98" customWidth="1"/>
    <col min="5" max="5" width="9.5703125" style="74" customWidth="1"/>
    <col min="6" max="6" width="16.42578125" style="99" bestFit="1" customWidth="1"/>
    <col min="7" max="8" width="18.28515625" style="99" bestFit="1" customWidth="1"/>
    <col min="9" max="9" width="18.5703125" style="99" bestFit="1" customWidth="1"/>
    <col min="10" max="10" width="16.42578125" style="74" customWidth="1"/>
    <col min="11" max="16384" width="9.140625" style="74"/>
  </cols>
  <sheetData>
    <row r="1" spans="1:9" ht="17.25" customHeight="1" x14ac:dyDescent="0.25">
      <c r="A1" s="213" t="s">
        <v>60</v>
      </c>
      <c r="B1" s="213"/>
      <c r="C1" s="213"/>
      <c r="D1" s="213"/>
    </row>
    <row r="2" spans="1:9" x14ac:dyDescent="0.25">
      <c r="A2" s="213" t="s">
        <v>58</v>
      </c>
      <c r="B2" s="213"/>
      <c r="C2" s="213"/>
      <c r="D2" s="213"/>
    </row>
    <row r="3" spans="1:9" x14ac:dyDescent="0.25">
      <c r="A3" s="213" t="s">
        <v>4</v>
      </c>
      <c r="B3" s="213"/>
      <c r="C3" s="213"/>
      <c r="D3" s="213"/>
    </row>
    <row r="4" spans="1:9" x14ac:dyDescent="0.25">
      <c r="A4" s="214"/>
      <c r="B4" s="214"/>
      <c r="C4" s="214"/>
      <c r="D4" s="214"/>
    </row>
    <row r="5" spans="1:9" ht="44.25" customHeight="1" x14ac:dyDescent="0.25">
      <c r="A5" s="215" t="s">
        <v>92</v>
      </c>
      <c r="B5" s="215"/>
      <c r="C5" s="215"/>
      <c r="D5" s="215"/>
    </row>
    <row r="6" spans="1:9" x14ac:dyDescent="0.25">
      <c r="A6" s="77"/>
      <c r="B6" s="77"/>
      <c r="C6" s="78"/>
      <c r="D6" s="100" t="s">
        <v>53</v>
      </c>
    </row>
    <row r="7" spans="1:9" s="80" customFormat="1" ht="108" customHeight="1" x14ac:dyDescent="0.25">
      <c r="A7" s="216" t="s">
        <v>79</v>
      </c>
      <c r="B7" s="216"/>
      <c r="C7" s="217" t="s">
        <v>80</v>
      </c>
      <c r="D7" s="110" t="s">
        <v>62</v>
      </c>
      <c r="F7" s="101"/>
      <c r="G7" s="101"/>
      <c r="H7" s="101"/>
      <c r="I7" s="101"/>
    </row>
    <row r="8" spans="1:9" s="80" customFormat="1" ht="26.25" customHeight="1" x14ac:dyDescent="0.25">
      <c r="A8" s="218" t="s">
        <v>3</v>
      </c>
      <c r="B8" s="218" t="s">
        <v>2</v>
      </c>
      <c r="C8" s="217"/>
      <c r="D8" s="212" t="s">
        <v>50</v>
      </c>
      <c r="F8" s="101"/>
      <c r="G8" s="101"/>
      <c r="H8" s="101"/>
      <c r="I8" s="101"/>
    </row>
    <row r="9" spans="1:9" s="80" customFormat="1" ht="35.25" customHeight="1" x14ac:dyDescent="0.25">
      <c r="A9" s="218"/>
      <c r="B9" s="218"/>
      <c r="C9" s="217"/>
      <c r="D9" s="212"/>
      <c r="F9" s="101"/>
      <c r="G9" s="101"/>
      <c r="H9" s="101"/>
      <c r="I9" s="101"/>
    </row>
    <row r="10" spans="1:9" s="89" customFormat="1" ht="30.75" customHeight="1" x14ac:dyDescent="0.25">
      <c r="A10" s="85"/>
      <c r="B10" s="85"/>
      <c r="C10" s="86" t="s">
        <v>87</v>
      </c>
      <c r="D10" s="108">
        <f>+D12</f>
        <v>2492322.7249799999</v>
      </c>
      <c r="F10" s="102"/>
      <c r="G10" s="102"/>
      <c r="H10" s="102"/>
      <c r="I10" s="102"/>
    </row>
    <row r="11" spans="1:9" x14ac:dyDescent="0.25">
      <c r="A11" s="85"/>
      <c r="B11" s="85"/>
      <c r="C11" s="86" t="s">
        <v>88</v>
      </c>
      <c r="D11" s="109"/>
    </row>
    <row r="12" spans="1:9" s="89" customFormat="1" ht="22.5" customHeight="1" x14ac:dyDescent="0.25">
      <c r="A12" s="90"/>
      <c r="B12" s="91"/>
      <c r="C12" s="91" t="s">
        <v>89</v>
      </c>
      <c r="D12" s="108">
        <f>+D14+D17</f>
        <v>2492322.7249799999</v>
      </c>
      <c r="F12" s="102"/>
      <c r="G12" s="102"/>
      <c r="H12" s="102"/>
      <c r="I12" s="102"/>
    </row>
    <row r="13" spans="1:9" s="89" customFormat="1" x14ac:dyDescent="0.25">
      <c r="A13" s="90"/>
      <c r="B13" s="90"/>
      <c r="C13" s="90" t="s">
        <v>90</v>
      </c>
      <c r="D13" s="108"/>
      <c r="F13" s="102"/>
      <c r="G13" s="102"/>
      <c r="H13" s="102"/>
      <c r="I13" s="102"/>
    </row>
    <row r="14" spans="1:9" s="97" customFormat="1" ht="42" customHeight="1" x14ac:dyDescent="0.25">
      <c r="A14" s="90">
        <v>1169</v>
      </c>
      <c r="B14" s="90">
        <v>31001</v>
      </c>
      <c r="C14" s="95" t="s">
        <v>75</v>
      </c>
      <c r="D14" s="108">
        <f>D16</f>
        <v>2690844.7249799999</v>
      </c>
      <c r="F14" s="103"/>
      <c r="G14" s="103"/>
      <c r="H14" s="103"/>
      <c r="I14" s="103"/>
    </row>
    <row r="15" spans="1:9" s="97" customFormat="1" ht="33.75" customHeight="1" x14ac:dyDescent="0.25">
      <c r="A15" s="90"/>
      <c r="B15" s="90"/>
      <c r="C15" s="90" t="s">
        <v>93</v>
      </c>
      <c r="D15" s="108"/>
      <c r="F15" s="103"/>
      <c r="G15" s="103"/>
      <c r="H15" s="103"/>
      <c r="I15" s="103"/>
    </row>
    <row r="16" spans="1:9" s="106" customFormat="1" ht="21" customHeight="1" x14ac:dyDescent="0.25">
      <c r="A16" s="104"/>
      <c r="B16" s="104"/>
      <c r="C16" s="105" t="s">
        <v>94</v>
      </c>
      <c r="D16" s="108">
        <f>+'2'!D14</f>
        <v>2690844.7249799999</v>
      </c>
      <c r="F16" s="107"/>
      <c r="G16" s="107"/>
      <c r="H16" s="107"/>
      <c r="I16" s="107"/>
    </row>
    <row r="17" spans="1:9" s="97" customFormat="1" ht="42" customHeight="1" x14ac:dyDescent="0.25">
      <c r="A17" s="179">
        <v>1204</v>
      </c>
      <c r="B17" s="90">
        <v>31001</v>
      </c>
      <c r="C17" s="95" t="s">
        <v>140</v>
      </c>
      <c r="D17" s="108">
        <f>D19</f>
        <v>-198522</v>
      </c>
      <c r="F17" s="103"/>
      <c r="G17" s="103"/>
      <c r="H17" s="103"/>
      <c r="I17" s="103"/>
    </row>
    <row r="18" spans="1:9" s="97" customFormat="1" ht="33.75" customHeight="1" x14ac:dyDescent="0.25">
      <c r="A18" s="179"/>
      <c r="B18" s="90"/>
      <c r="C18" s="90" t="s">
        <v>93</v>
      </c>
      <c r="D18" s="108"/>
      <c r="F18" s="103"/>
      <c r="G18" s="103"/>
      <c r="H18" s="103"/>
      <c r="I18" s="103"/>
    </row>
    <row r="19" spans="1:9" s="106" customFormat="1" ht="21" customHeight="1" x14ac:dyDescent="0.25">
      <c r="A19" s="180"/>
      <c r="B19" s="104"/>
      <c r="C19" s="105" t="s">
        <v>94</v>
      </c>
      <c r="D19" s="108">
        <f>+'2'!D15</f>
        <v>-198522</v>
      </c>
      <c r="F19" s="107"/>
      <c r="G19" s="107"/>
      <c r="H19" s="107"/>
      <c r="I19" s="107"/>
    </row>
    <row r="20" spans="1:9" x14ac:dyDescent="0.25">
      <c r="A20" s="90"/>
      <c r="B20" s="90"/>
      <c r="C20" s="95"/>
      <c r="D20" s="93"/>
    </row>
  </sheetData>
  <mergeCells count="10">
    <mergeCell ref="D8:D9"/>
    <mergeCell ref="A1:D1"/>
    <mergeCell ref="A2:D2"/>
    <mergeCell ref="A3:D3"/>
    <mergeCell ref="A4:D4"/>
    <mergeCell ref="A5:D5"/>
    <mergeCell ref="A7:B7"/>
    <mergeCell ref="C7:C9"/>
    <mergeCell ref="A8:A9"/>
    <mergeCell ref="B8:B9"/>
  </mergeCells>
  <printOptions horizontalCentered="1"/>
  <pageMargins left="0.4" right="0.35433070866141703" top="0.69" bottom="0.39370078740157499" header="0.15748031496063" footer="0.15748031496063"/>
  <pageSetup paperSize="9" scale="95" firstPageNumber="1047" orientation="portrait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3"/>
  <sheetViews>
    <sheetView topLeftCell="A20" workbookViewId="0">
      <selection activeCell="B26" sqref="B26"/>
    </sheetView>
  </sheetViews>
  <sheetFormatPr defaultColWidth="9.140625" defaultRowHeight="13.5" x14ac:dyDescent="0.25"/>
  <cols>
    <col min="1" max="1" width="28.140625" style="3" customWidth="1"/>
    <col min="2" max="2" width="57" style="3" customWidth="1"/>
    <col min="3" max="3" width="23.28515625" style="3" customWidth="1"/>
    <col min="4" max="4" width="9.140625" style="3"/>
    <col min="5" max="5" width="49.85546875" style="3" customWidth="1"/>
    <col min="6" max="16384" width="9.140625" style="3"/>
  </cols>
  <sheetData>
    <row r="1" spans="1:3" ht="23.25" customHeight="1" x14ac:dyDescent="0.25">
      <c r="C1" s="65" t="s">
        <v>133</v>
      </c>
    </row>
    <row r="2" spans="1:3" x14ac:dyDescent="0.25">
      <c r="B2" s="221" t="s">
        <v>58</v>
      </c>
      <c r="C2" s="221"/>
    </row>
    <row r="3" spans="1:3" x14ac:dyDescent="0.25">
      <c r="B3" s="221" t="s">
        <v>4</v>
      </c>
      <c r="C3" s="221"/>
    </row>
    <row r="4" spans="1:3" hidden="1" x14ac:dyDescent="0.25"/>
    <row r="6" spans="1:3" ht="56.25" customHeight="1" x14ac:dyDescent="0.25">
      <c r="A6" s="222" t="s">
        <v>59</v>
      </c>
      <c r="B6" s="222"/>
      <c r="C6" s="222"/>
    </row>
    <row r="7" spans="1:3" ht="17.25" customHeight="1" x14ac:dyDescent="0.25">
      <c r="A7" s="223" t="s">
        <v>21</v>
      </c>
      <c r="B7" s="223"/>
      <c r="C7" s="223"/>
    </row>
    <row r="9" spans="1:3" ht="19.5" customHeight="1" x14ac:dyDescent="0.3">
      <c r="A9" s="42" t="s">
        <v>20</v>
      </c>
      <c r="B9" s="42" t="s">
        <v>19</v>
      </c>
      <c r="C9" s="9"/>
    </row>
    <row r="10" spans="1:3" ht="18" customHeight="1" x14ac:dyDescent="0.3">
      <c r="A10" s="43" t="s">
        <v>15</v>
      </c>
      <c r="B10" s="44" t="s">
        <v>18</v>
      </c>
      <c r="C10" s="9"/>
    </row>
    <row r="11" spans="1:3" ht="16.5" x14ac:dyDescent="0.3">
      <c r="A11" s="45"/>
      <c r="B11" s="9"/>
      <c r="C11" s="9"/>
    </row>
    <row r="12" spans="1:3" ht="23.25" customHeight="1" x14ac:dyDescent="0.3">
      <c r="A12" s="46" t="s">
        <v>17</v>
      </c>
      <c r="B12" s="9"/>
      <c r="C12" s="9"/>
    </row>
    <row r="13" spans="1:3" ht="17.25" thickBot="1" x14ac:dyDescent="0.35">
      <c r="A13" s="9"/>
      <c r="B13" s="9"/>
      <c r="C13" s="16"/>
    </row>
    <row r="14" spans="1:3" ht="91.5" customHeight="1" x14ac:dyDescent="0.25">
      <c r="A14" s="47" t="s">
        <v>16</v>
      </c>
      <c r="B14" s="183" t="s">
        <v>15</v>
      </c>
      <c r="C14" s="114" t="s">
        <v>130</v>
      </c>
    </row>
    <row r="15" spans="1:3" ht="16.5" x14ac:dyDescent="0.25">
      <c r="A15" s="48" t="s">
        <v>14</v>
      </c>
      <c r="B15" s="49" t="s">
        <v>69</v>
      </c>
      <c r="C15" s="50" t="s">
        <v>13</v>
      </c>
    </row>
    <row r="16" spans="1:3" ht="16.5" x14ac:dyDescent="0.25">
      <c r="A16" s="48" t="s">
        <v>12</v>
      </c>
      <c r="B16" s="27" t="s">
        <v>70</v>
      </c>
      <c r="C16" s="51"/>
    </row>
    <row r="17" spans="1:3" ht="33" x14ac:dyDescent="0.25">
      <c r="A17" s="48" t="s">
        <v>11</v>
      </c>
      <c r="B17" s="52" t="s">
        <v>71</v>
      </c>
      <c r="C17" s="51"/>
    </row>
    <row r="18" spans="1:3" ht="31.5" customHeight="1" x14ac:dyDescent="0.25">
      <c r="A18" s="48" t="s">
        <v>10</v>
      </c>
      <c r="B18" s="41" t="s">
        <v>66</v>
      </c>
      <c r="C18" s="51"/>
    </row>
    <row r="19" spans="1:3" ht="49.5" x14ac:dyDescent="0.25">
      <c r="A19" s="53" t="s">
        <v>9</v>
      </c>
      <c r="B19" s="41" t="s">
        <v>8</v>
      </c>
      <c r="C19" s="51"/>
    </row>
    <row r="20" spans="1:3" ht="16.899999999999999" customHeight="1" x14ac:dyDescent="0.25">
      <c r="A20" s="54" t="s">
        <v>7</v>
      </c>
      <c r="B20" s="55"/>
      <c r="C20" s="56"/>
    </row>
    <row r="21" spans="1:3" ht="15" customHeight="1" x14ac:dyDescent="0.25">
      <c r="A21" s="57"/>
      <c r="B21" s="58"/>
      <c r="C21" s="4" t="s">
        <v>6</v>
      </c>
    </row>
    <row r="22" spans="1:3" ht="17.25" customHeight="1" thickBot="1" x14ac:dyDescent="0.35">
      <c r="A22" s="59" t="s">
        <v>5</v>
      </c>
      <c r="B22" s="60"/>
      <c r="C22" s="157">
        <f>+'3'!G22</f>
        <v>-1331786.0962499999</v>
      </c>
    </row>
    <row r="23" spans="1:3" ht="17.25" thickBot="1" x14ac:dyDescent="0.35">
      <c r="A23" s="9"/>
      <c r="B23" s="9"/>
      <c r="C23" s="9"/>
    </row>
    <row r="24" spans="1:3" ht="91.5" customHeight="1" x14ac:dyDescent="0.25">
      <c r="A24" s="47" t="s">
        <v>16</v>
      </c>
      <c r="B24" s="183" t="s">
        <v>15</v>
      </c>
      <c r="C24" s="114" t="s">
        <v>130</v>
      </c>
    </row>
    <row r="25" spans="1:3" ht="16.5" x14ac:dyDescent="0.25">
      <c r="A25" s="48" t="s">
        <v>14</v>
      </c>
      <c r="B25" s="49">
        <v>11003</v>
      </c>
      <c r="C25" s="50" t="s">
        <v>13</v>
      </c>
    </row>
    <row r="26" spans="1:3" ht="33" x14ac:dyDescent="0.25">
      <c r="A26" s="48" t="s">
        <v>12</v>
      </c>
      <c r="B26" s="27" t="s">
        <v>1795</v>
      </c>
      <c r="C26" s="51"/>
    </row>
    <row r="27" spans="1:3" ht="33" x14ac:dyDescent="0.25">
      <c r="A27" s="48" t="s">
        <v>11</v>
      </c>
      <c r="B27" s="52" t="s">
        <v>1783</v>
      </c>
      <c r="C27" s="51"/>
    </row>
    <row r="28" spans="1:3" ht="31.5" customHeight="1" x14ac:dyDescent="0.25">
      <c r="A28" s="48" t="s">
        <v>10</v>
      </c>
      <c r="B28" s="41" t="s">
        <v>66</v>
      </c>
      <c r="C28" s="51"/>
    </row>
    <row r="29" spans="1:3" ht="49.5" x14ac:dyDescent="0.25">
      <c r="A29" s="53" t="s">
        <v>9</v>
      </c>
      <c r="B29" s="41" t="s">
        <v>8</v>
      </c>
      <c r="C29" s="51"/>
    </row>
    <row r="30" spans="1:3" ht="16.899999999999999" customHeight="1" x14ac:dyDescent="0.25">
      <c r="A30" s="54" t="s">
        <v>7</v>
      </c>
      <c r="B30" s="55"/>
      <c r="C30" s="56"/>
    </row>
    <row r="31" spans="1:3" ht="15" customHeight="1" x14ac:dyDescent="0.25">
      <c r="A31" s="57"/>
      <c r="B31" s="58"/>
      <c r="C31" s="4" t="s">
        <v>6</v>
      </c>
    </row>
    <row r="32" spans="1:3" ht="17.25" customHeight="1" thickBot="1" x14ac:dyDescent="0.35">
      <c r="A32" s="59" t="s">
        <v>5</v>
      </c>
      <c r="B32" s="60"/>
      <c r="C32" s="157">
        <f>+'3'!G49</f>
        <v>-111974.1</v>
      </c>
    </row>
    <row r="33" spans="1:3" ht="17.25" thickBot="1" x14ac:dyDescent="0.35">
      <c r="A33" s="9"/>
      <c r="B33" s="9"/>
      <c r="C33" s="9"/>
    </row>
    <row r="34" spans="1:3" ht="93.75" customHeight="1" thickBot="1" x14ac:dyDescent="0.3">
      <c r="A34" s="111" t="s">
        <v>16</v>
      </c>
      <c r="B34" s="113" t="s">
        <v>15</v>
      </c>
      <c r="C34" s="71" t="s">
        <v>61</v>
      </c>
    </row>
    <row r="35" spans="1:3" ht="16.5" x14ac:dyDescent="0.25">
      <c r="A35" s="48" t="s">
        <v>14</v>
      </c>
      <c r="B35" s="112">
        <v>31001</v>
      </c>
      <c r="C35" s="50" t="s">
        <v>13</v>
      </c>
    </row>
    <row r="36" spans="1:3" ht="34.5" customHeight="1" x14ac:dyDescent="0.25">
      <c r="A36" s="48" t="s">
        <v>12</v>
      </c>
      <c r="B36" s="27" t="s">
        <v>72</v>
      </c>
      <c r="C36" s="51"/>
    </row>
    <row r="37" spans="1:3" ht="49.5" x14ac:dyDescent="0.25">
      <c r="A37" s="48" t="s">
        <v>11</v>
      </c>
      <c r="B37" s="52" t="s">
        <v>76</v>
      </c>
      <c r="C37" s="51"/>
    </row>
    <row r="38" spans="1:3" ht="35.25" customHeight="1" x14ac:dyDescent="0.25">
      <c r="A38" s="48" t="s">
        <v>10</v>
      </c>
      <c r="B38" s="41" t="s">
        <v>95</v>
      </c>
      <c r="C38" s="51"/>
    </row>
    <row r="39" spans="1:3" ht="39.75" customHeight="1" x14ac:dyDescent="0.25">
      <c r="A39" s="53" t="s">
        <v>9</v>
      </c>
      <c r="B39" s="41" t="s">
        <v>8</v>
      </c>
      <c r="C39" s="51"/>
    </row>
    <row r="40" spans="1:3" ht="16.899999999999999" customHeight="1" x14ac:dyDescent="0.25">
      <c r="A40" s="54" t="s">
        <v>7</v>
      </c>
      <c r="B40" s="55"/>
      <c r="C40" s="56"/>
    </row>
    <row r="41" spans="1:3" ht="15" customHeight="1" x14ac:dyDescent="0.25">
      <c r="A41" s="57"/>
      <c r="B41" s="58"/>
      <c r="C41" s="4" t="s">
        <v>6</v>
      </c>
    </row>
    <row r="42" spans="1:3" ht="17.25" customHeight="1" thickBot="1" x14ac:dyDescent="0.35">
      <c r="A42" s="59" t="s">
        <v>5</v>
      </c>
      <c r="B42" s="60"/>
      <c r="C42" s="61">
        <f>+'3'!G59</f>
        <v>2690844.7249799999</v>
      </c>
    </row>
    <row r="44" spans="1:3" ht="19.5" customHeight="1" x14ac:dyDescent="0.3">
      <c r="A44" s="42" t="s">
        <v>20</v>
      </c>
      <c r="B44" s="42" t="s">
        <v>19</v>
      </c>
      <c r="C44" s="9"/>
    </row>
    <row r="45" spans="1:3" ht="36" customHeight="1" x14ac:dyDescent="0.3">
      <c r="A45" s="43">
        <v>1204</v>
      </c>
      <c r="B45" s="44" t="s">
        <v>1755</v>
      </c>
      <c r="C45" s="9"/>
    </row>
    <row r="46" spans="1:3" ht="16.5" x14ac:dyDescent="0.3">
      <c r="A46" s="45"/>
      <c r="B46" s="9"/>
      <c r="C46" s="9"/>
    </row>
    <row r="47" spans="1:3" ht="23.25" customHeight="1" x14ac:dyDescent="0.3">
      <c r="A47" s="46" t="s">
        <v>17</v>
      </c>
      <c r="B47" s="9"/>
      <c r="C47" s="9"/>
    </row>
    <row r="48" spans="1:3" ht="17.25" thickBot="1" x14ac:dyDescent="0.35">
      <c r="A48" s="9"/>
      <c r="B48" s="9"/>
      <c r="C48" s="16"/>
    </row>
    <row r="49" spans="1:3" ht="91.5" customHeight="1" x14ac:dyDescent="0.25">
      <c r="A49" s="47" t="s">
        <v>16</v>
      </c>
      <c r="B49" s="183">
        <v>1204</v>
      </c>
      <c r="C49" s="114" t="s">
        <v>130</v>
      </c>
    </row>
    <row r="50" spans="1:3" ht="16.5" x14ac:dyDescent="0.25">
      <c r="A50" s="48" t="s">
        <v>14</v>
      </c>
      <c r="B50" s="49" t="s">
        <v>69</v>
      </c>
      <c r="C50" s="50" t="s">
        <v>13</v>
      </c>
    </row>
    <row r="51" spans="1:3" ht="33" x14ac:dyDescent="0.25">
      <c r="A51" s="48" t="s">
        <v>12</v>
      </c>
      <c r="B51" s="27" t="s">
        <v>1786</v>
      </c>
      <c r="C51" s="51"/>
    </row>
    <row r="52" spans="1:3" ht="49.5" x14ac:dyDescent="0.25">
      <c r="A52" s="48" t="s">
        <v>11</v>
      </c>
      <c r="B52" s="52" t="s">
        <v>1796</v>
      </c>
      <c r="C52" s="51"/>
    </row>
    <row r="53" spans="1:3" ht="31.5" customHeight="1" x14ac:dyDescent="0.25">
      <c r="A53" s="48" t="s">
        <v>10</v>
      </c>
      <c r="B53" s="41" t="s">
        <v>66</v>
      </c>
      <c r="C53" s="51"/>
    </row>
    <row r="54" spans="1:3" ht="49.5" x14ac:dyDescent="0.25">
      <c r="A54" s="53" t="s">
        <v>9</v>
      </c>
      <c r="B54" s="41" t="s">
        <v>1797</v>
      </c>
      <c r="C54" s="51"/>
    </row>
    <row r="55" spans="1:3" ht="16.899999999999999" customHeight="1" x14ac:dyDescent="0.25">
      <c r="A55" s="54" t="s">
        <v>7</v>
      </c>
      <c r="B55" s="55"/>
      <c r="C55" s="56"/>
    </row>
    <row r="56" spans="1:3" ht="15" customHeight="1" x14ac:dyDescent="0.25">
      <c r="A56" s="57"/>
      <c r="B56" s="58"/>
      <c r="C56" s="4" t="s">
        <v>6</v>
      </c>
    </row>
    <row r="57" spans="1:3" ht="17.25" customHeight="1" thickBot="1" x14ac:dyDescent="0.35">
      <c r="A57" s="59" t="s">
        <v>5</v>
      </c>
      <c r="B57" s="60"/>
      <c r="C57" s="157">
        <f>+'3'!G110</f>
        <v>-17000</v>
      </c>
    </row>
    <row r="58" spans="1:3" ht="17.25" thickBot="1" x14ac:dyDescent="0.35">
      <c r="A58" s="9"/>
      <c r="B58" s="9"/>
      <c r="C58" s="9"/>
    </row>
    <row r="59" spans="1:3" ht="91.5" customHeight="1" x14ac:dyDescent="0.25">
      <c r="A59" s="47" t="s">
        <v>16</v>
      </c>
      <c r="B59" s="183">
        <v>1204</v>
      </c>
      <c r="C59" s="114" t="s">
        <v>130</v>
      </c>
    </row>
    <row r="60" spans="1:3" ht="16.5" x14ac:dyDescent="0.25">
      <c r="A60" s="48" t="s">
        <v>14</v>
      </c>
      <c r="B60" s="49">
        <v>11003</v>
      </c>
      <c r="C60" s="50" t="s">
        <v>13</v>
      </c>
    </row>
    <row r="61" spans="1:3" ht="33" x14ac:dyDescent="0.25">
      <c r="A61" s="48" t="s">
        <v>12</v>
      </c>
      <c r="B61" s="27" t="s">
        <v>1767</v>
      </c>
      <c r="C61" s="51"/>
    </row>
    <row r="62" spans="1:3" ht="49.5" x14ac:dyDescent="0.25">
      <c r="A62" s="48" t="s">
        <v>11</v>
      </c>
      <c r="B62" s="52" t="s">
        <v>1788</v>
      </c>
      <c r="C62" s="51"/>
    </row>
    <row r="63" spans="1:3" ht="31.5" customHeight="1" x14ac:dyDescent="0.25">
      <c r="A63" s="48" t="s">
        <v>10</v>
      </c>
      <c r="B63" s="41" t="s">
        <v>66</v>
      </c>
      <c r="C63" s="51"/>
    </row>
    <row r="64" spans="1:3" ht="49.5" x14ac:dyDescent="0.25">
      <c r="A64" s="53" t="s">
        <v>9</v>
      </c>
      <c r="B64" s="41" t="s">
        <v>1797</v>
      </c>
      <c r="C64" s="51"/>
    </row>
    <row r="65" spans="1:3" ht="16.899999999999999" customHeight="1" x14ac:dyDescent="0.25">
      <c r="A65" s="54" t="s">
        <v>7</v>
      </c>
      <c r="B65" s="55"/>
      <c r="C65" s="56"/>
    </row>
    <row r="66" spans="1:3" ht="33" customHeight="1" x14ac:dyDescent="0.25">
      <c r="A66" s="219" t="s">
        <v>1798</v>
      </c>
      <c r="B66" s="220"/>
      <c r="C66" s="182">
        <v>-50</v>
      </c>
    </row>
    <row r="67" spans="1:3" ht="17.25" customHeight="1" thickBot="1" x14ac:dyDescent="0.35">
      <c r="A67" s="59" t="s">
        <v>5</v>
      </c>
      <c r="B67" s="60"/>
      <c r="C67" s="157">
        <f>+'3'!G126</f>
        <v>-24735.25</v>
      </c>
    </row>
    <row r="68" spans="1:3" ht="17.25" thickBot="1" x14ac:dyDescent="0.35">
      <c r="A68" s="9"/>
      <c r="B68" s="9"/>
      <c r="C68" s="9"/>
    </row>
    <row r="69" spans="1:3" ht="91.5" customHeight="1" x14ac:dyDescent="0.25">
      <c r="A69" s="47" t="s">
        <v>16</v>
      </c>
      <c r="B69" s="183">
        <v>1204</v>
      </c>
      <c r="C69" s="114" t="s">
        <v>130</v>
      </c>
    </row>
    <row r="70" spans="1:3" ht="16.5" x14ac:dyDescent="0.25">
      <c r="A70" s="48" t="s">
        <v>14</v>
      </c>
      <c r="B70" s="112">
        <v>11004</v>
      </c>
      <c r="C70" s="50" t="s">
        <v>13</v>
      </c>
    </row>
    <row r="71" spans="1:3" ht="49.5" x14ac:dyDescent="0.25">
      <c r="A71" s="48" t="s">
        <v>12</v>
      </c>
      <c r="B71" s="27" t="s">
        <v>1756</v>
      </c>
      <c r="C71" s="51"/>
    </row>
    <row r="72" spans="1:3" ht="49.5" x14ac:dyDescent="0.25">
      <c r="A72" s="48" t="s">
        <v>11</v>
      </c>
      <c r="B72" s="52" t="s">
        <v>1789</v>
      </c>
      <c r="C72" s="51"/>
    </row>
    <row r="73" spans="1:3" ht="31.5" customHeight="1" x14ac:dyDescent="0.25">
      <c r="A73" s="48" t="s">
        <v>10</v>
      </c>
      <c r="B73" s="41" t="s">
        <v>66</v>
      </c>
      <c r="C73" s="51"/>
    </row>
    <row r="74" spans="1:3" ht="49.5" x14ac:dyDescent="0.25">
      <c r="A74" s="53" t="s">
        <v>9</v>
      </c>
      <c r="B74" s="41" t="s">
        <v>1797</v>
      </c>
      <c r="C74" s="51"/>
    </row>
    <row r="75" spans="1:3" ht="16.899999999999999" customHeight="1" x14ac:dyDescent="0.25">
      <c r="A75" s="54" t="s">
        <v>7</v>
      </c>
      <c r="B75" s="55"/>
      <c r="C75" s="56"/>
    </row>
    <row r="76" spans="1:3" ht="18" customHeight="1" x14ac:dyDescent="0.25">
      <c r="A76" s="219"/>
      <c r="B76" s="220"/>
      <c r="C76" s="181"/>
    </row>
    <row r="77" spans="1:3" ht="17.25" customHeight="1" thickBot="1" x14ac:dyDescent="0.35">
      <c r="A77" s="59" t="s">
        <v>5</v>
      </c>
      <c r="B77" s="60"/>
      <c r="C77" s="157">
        <f>+'3'!G81</f>
        <v>-483874.27872000047</v>
      </c>
    </row>
    <row r="78" spans="1:3" ht="17.25" thickBot="1" x14ac:dyDescent="0.35">
      <c r="A78" s="9"/>
      <c r="B78" s="9"/>
      <c r="C78" s="9"/>
    </row>
    <row r="79" spans="1:3" ht="93.75" customHeight="1" thickBot="1" x14ac:dyDescent="0.3">
      <c r="A79" s="111" t="s">
        <v>16</v>
      </c>
      <c r="B79" s="113">
        <v>1204</v>
      </c>
      <c r="C79" s="114" t="s">
        <v>130</v>
      </c>
    </row>
    <row r="80" spans="1:3" ht="16.5" x14ac:dyDescent="0.25">
      <c r="A80" s="48" t="s">
        <v>14</v>
      </c>
      <c r="B80" s="112">
        <v>31001</v>
      </c>
      <c r="C80" s="50" t="s">
        <v>13</v>
      </c>
    </row>
    <row r="81" spans="1:3" ht="34.5" customHeight="1" x14ac:dyDescent="0.25">
      <c r="A81" s="48" t="s">
        <v>12</v>
      </c>
      <c r="B81" s="27" t="s">
        <v>1760</v>
      </c>
      <c r="C81" s="51"/>
    </row>
    <row r="82" spans="1:3" ht="49.5" x14ac:dyDescent="0.25">
      <c r="A82" s="48" t="s">
        <v>11</v>
      </c>
      <c r="B82" s="52" t="s">
        <v>1790</v>
      </c>
      <c r="C82" s="51"/>
    </row>
    <row r="83" spans="1:3" ht="35.25" customHeight="1" x14ac:dyDescent="0.25">
      <c r="A83" s="48" t="s">
        <v>10</v>
      </c>
      <c r="B83" s="41" t="s">
        <v>95</v>
      </c>
      <c r="C83" s="51"/>
    </row>
    <row r="84" spans="1:3" ht="39.75" customHeight="1" x14ac:dyDescent="0.25">
      <c r="A84" s="53" t="s">
        <v>9</v>
      </c>
      <c r="B84" s="41" t="s">
        <v>1797</v>
      </c>
      <c r="C84" s="51"/>
    </row>
    <row r="85" spans="1:3" ht="16.899999999999999" customHeight="1" x14ac:dyDescent="0.25">
      <c r="A85" s="54" t="s">
        <v>7</v>
      </c>
      <c r="B85" s="55"/>
      <c r="C85" s="56"/>
    </row>
    <row r="86" spans="1:3" ht="15" customHeight="1" x14ac:dyDescent="0.25">
      <c r="A86" s="57" t="s">
        <v>1802</v>
      </c>
      <c r="B86" s="58"/>
      <c r="C86" s="182">
        <v>-551</v>
      </c>
    </row>
    <row r="87" spans="1:3" ht="17.25" customHeight="1" thickBot="1" x14ac:dyDescent="0.35">
      <c r="A87" s="59" t="s">
        <v>5</v>
      </c>
      <c r="B87" s="60"/>
      <c r="C87" s="61">
        <f>+'3'!G94</f>
        <v>-198522</v>
      </c>
    </row>
    <row r="89" spans="1:3" ht="19.5" customHeight="1" x14ac:dyDescent="0.3">
      <c r="A89" s="42" t="s">
        <v>20</v>
      </c>
      <c r="B89" s="42" t="s">
        <v>19</v>
      </c>
      <c r="C89" s="9"/>
    </row>
    <row r="90" spans="1:3" ht="36" customHeight="1" x14ac:dyDescent="0.3">
      <c r="A90" s="43">
        <v>1125</v>
      </c>
      <c r="B90" s="44" t="s">
        <v>1791</v>
      </c>
      <c r="C90" s="9"/>
    </row>
    <row r="91" spans="1:3" ht="16.5" x14ac:dyDescent="0.3">
      <c r="A91" s="45"/>
      <c r="B91" s="9"/>
      <c r="C91" s="9"/>
    </row>
    <row r="92" spans="1:3" ht="23.25" customHeight="1" x14ac:dyDescent="0.3">
      <c r="A92" s="46" t="s">
        <v>17</v>
      </c>
      <c r="B92" s="9"/>
      <c r="C92" s="9"/>
    </row>
    <row r="93" spans="1:3" ht="17.25" thickBot="1" x14ac:dyDescent="0.35">
      <c r="A93" s="9"/>
      <c r="B93" s="9"/>
      <c r="C93" s="16"/>
    </row>
    <row r="94" spans="1:3" ht="91.5" customHeight="1" x14ac:dyDescent="0.25">
      <c r="A94" s="47" t="s">
        <v>16</v>
      </c>
      <c r="B94" s="183">
        <v>1125</v>
      </c>
      <c r="C94" s="114" t="s">
        <v>130</v>
      </c>
    </row>
    <row r="95" spans="1:3" ht="16.5" x14ac:dyDescent="0.25">
      <c r="A95" s="48" t="s">
        <v>14</v>
      </c>
      <c r="B95" s="49" t="s">
        <v>69</v>
      </c>
      <c r="C95" s="50" t="s">
        <v>13</v>
      </c>
    </row>
    <row r="96" spans="1:3" ht="33" x14ac:dyDescent="0.25">
      <c r="A96" s="48" t="s">
        <v>12</v>
      </c>
      <c r="B96" s="27" t="s">
        <v>1773</v>
      </c>
      <c r="C96" s="51"/>
    </row>
    <row r="97" spans="1:3" ht="49.5" x14ac:dyDescent="0.25">
      <c r="A97" s="48" t="s">
        <v>11</v>
      </c>
      <c r="B97" s="52" t="s">
        <v>1794</v>
      </c>
      <c r="C97" s="51"/>
    </row>
    <row r="98" spans="1:3" ht="31.5" customHeight="1" x14ac:dyDescent="0.25">
      <c r="A98" s="48" t="s">
        <v>10</v>
      </c>
      <c r="B98" s="41" t="s">
        <v>66</v>
      </c>
      <c r="C98" s="51"/>
    </row>
    <row r="99" spans="1:3" ht="37.5" customHeight="1" x14ac:dyDescent="0.25">
      <c r="A99" s="53" t="s">
        <v>9</v>
      </c>
      <c r="B99" s="41" t="s">
        <v>0</v>
      </c>
      <c r="C99" s="51"/>
    </row>
    <row r="100" spans="1:3" ht="16.899999999999999" customHeight="1" x14ac:dyDescent="0.25">
      <c r="A100" s="54" t="s">
        <v>7</v>
      </c>
      <c r="B100" s="55"/>
      <c r="C100" s="56"/>
    </row>
    <row r="101" spans="1:3" ht="15" customHeight="1" x14ac:dyDescent="0.25">
      <c r="A101" s="57"/>
      <c r="B101" s="58"/>
      <c r="C101" s="4" t="s">
        <v>6</v>
      </c>
    </row>
    <row r="102" spans="1:3" ht="17.25" customHeight="1" thickBot="1" x14ac:dyDescent="0.35">
      <c r="A102" s="59" t="s">
        <v>5</v>
      </c>
      <c r="B102" s="60"/>
      <c r="C102" s="157">
        <f>+'3'!G144</f>
        <v>-522953</v>
      </c>
    </row>
    <row r="103" spans="1:3" ht="16.5" x14ac:dyDescent="0.3">
      <c r="A103" s="9"/>
      <c r="B103" s="9"/>
      <c r="C103" s="9"/>
    </row>
  </sheetData>
  <mergeCells count="6">
    <mergeCell ref="A76:B76"/>
    <mergeCell ref="B2:C2"/>
    <mergeCell ref="B3:C3"/>
    <mergeCell ref="A6:C6"/>
    <mergeCell ref="A7:C7"/>
    <mergeCell ref="A66:B66"/>
  </mergeCells>
  <pageMargins left="0.45" right="0.24" top="0.75" bottom="0.45" header="0.3" footer="0.3"/>
  <pageSetup paperSize="9" scale="8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28"/>
  <sheetViews>
    <sheetView showZeros="0" tabSelected="1" zoomScale="85" zoomScaleNormal="85" workbookViewId="0">
      <selection activeCell="N17" sqref="N17"/>
    </sheetView>
  </sheetViews>
  <sheetFormatPr defaultColWidth="9.140625" defaultRowHeight="16.5" outlineLevelCol="1" x14ac:dyDescent="0.25"/>
  <cols>
    <col min="1" max="1" width="15.42578125" style="116" customWidth="1" outlineLevel="1"/>
    <col min="2" max="2" width="36.28515625" style="116" customWidth="1" outlineLevel="1"/>
    <col min="3" max="3" width="8" style="125" bestFit="1" customWidth="1"/>
    <col min="4" max="4" width="11.140625" style="125" customWidth="1"/>
    <col min="5" max="5" width="14.5703125" style="126" customWidth="1"/>
    <col min="6" max="6" width="12.7109375" style="116" customWidth="1"/>
    <col min="7" max="7" width="14.140625" style="116" customWidth="1"/>
    <col min="8" max="16384" width="9.140625" style="116"/>
  </cols>
  <sheetData>
    <row r="1" spans="1:8" ht="17.25" customHeight="1" x14ac:dyDescent="0.25">
      <c r="A1" s="115"/>
      <c r="B1" s="115"/>
      <c r="C1" s="115"/>
      <c r="D1" s="116"/>
      <c r="E1" s="117"/>
      <c r="F1" s="118"/>
      <c r="G1" s="119" t="s">
        <v>96</v>
      </c>
    </row>
    <row r="2" spans="1:8" ht="17.25" customHeight="1" x14ac:dyDescent="0.3">
      <c r="A2" s="115"/>
      <c r="B2" s="115"/>
      <c r="C2" s="115"/>
      <c r="D2" s="116"/>
      <c r="E2" s="120"/>
      <c r="F2" s="118"/>
      <c r="G2" s="121" t="s">
        <v>55</v>
      </c>
    </row>
    <row r="3" spans="1:8" ht="15.6" customHeight="1" x14ac:dyDescent="0.3">
      <c r="A3" s="115"/>
      <c r="B3" s="115"/>
      <c r="C3" s="115"/>
      <c r="D3" s="116"/>
      <c r="E3" s="120"/>
      <c r="F3" s="118"/>
      <c r="G3" s="122" t="s">
        <v>37</v>
      </c>
    </row>
    <row r="4" spans="1:8" ht="17.25" x14ac:dyDescent="0.25">
      <c r="A4" s="115"/>
      <c r="B4" s="115"/>
      <c r="C4" s="115"/>
      <c r="D4" s="115"/>
      <c r="E4" s="123"/>
      <c r="F4" s="124"/>
      <c r="G4" s="124"/>
    </row>
    <row r="5" spans="1:8" ht="53.25" customHeight="1" x14ac:dyDescent="0.25">
      <c r="A5" s="233" t="s">
        <v>97</v>
      </c>
      <c r="B5" s="233"/>
      <c r="C5" s="233"/>
      <c r="D5" s="233"/>
      <c r="E5" s="233"/>
      <c r="F5" s="233"/>
      <c r="G5" s="233"/>
    </row>
    <row r="6" spans="1:8" s="125" customFormat="1" ht="68.25" customHeight="1" x14ac:dyDescent="0.25">
      <c r="A6" s="235" t="s">
        <v>98</v>
      </c>
      <c r="B6" s="234" t="s">
        <v>99</v>
      </c>
      <c r="C6" s="235" t="s">
        <v>100</v>
      </c>
      <c r="D6" s="235" t="s">
        <v>101</v>
      </c>
      <c r="E6" s="239" t="s">
        <v>1818</v>
      </c>
      <c r="F6" s="237" t="s">
        <v>131</v>
      </c>
      <c r="G6" s="238"/>
    </row>
    <row r="7" spans="1:8" s="125" customFormat="1" ht="53.25" customHeight="1" x14ac:dyDescent="0.25">
      <c r="A7" s="236"/>
      <c r="B7" s="241"/>
      <c r="C7" s="236"/>
      <c r="D7" s="236"/>
      <c r="E7" s="240"/>
      <c r="F7" s="127" t="s">
        <v>102</v>
      </c>
      <c r="G7" s="128" t="s">
        <v>103</v>
      </c>
    </row>
    <row r="8" spans="1:8" s="125" customFormat="1" x14ac:dyDescent="0.25">
      <c r="A8" s="129"/>
      <c r="B8" s="227" t="s">
        <v>0</v>
      </c>
      <c r="C8" s="228"/>
      <c r="D8" s="228"/>
      <c r="E8" s="228"/>
      <c r="F8" s="229"/>
      <c r="G8" s="178">
        <f>+G9+G389+G1302+G1319+G1323</f>
        <v>-1497595.9489300004</v>
      </c>
      <c r="H8" s="184"/>
    </row>
    <row r="9" spans="1:8" s="136" customFormat="1" x14ac:dyDescent="0.25">
      <c r="A9" s="129" t="s">
        <v>104</v>
      </c>
      <c r="B9" s="131" t="s">
        <v>105</v>
      </c>
      <c r="C9" s="132" t="s">
        <v>1</v>
      </c>
      <c r="D9" s="133"/>
      <c r="E9" s="134"/>
      <c r="F9" s="135"/>
      <c r="G9" s="178">
        <f>+G10+G360</f>
        <v>-773464.42021000001</v>
      </c>
    </row>
    <row r="10" spans="1:8" s="143" customFormat="1" ht="15.75" customHeight="1" x14ac:dyDescent="0.25">
      <c r="A10" s="137" t="s">
        <v>106</v>
      </c>
      <c r="B10" s="138" t="s">
        <v>107</v>
      </c>
      <c r="C10" s="139"/>
      <c r="D10" s="139"/>
      <c r="E10" s="140"/>
      <c r="F10" s="141"/>
      <c r="G10" s="142">
        <f>+G11+G159</f>
        <v>-520236.80323000008</v>
      </c>
    </row>
    <row r="11" spans="1:8" s="143" customFormat="1" x14ac:dyDescent="0.25">
      <c r="A11" s="144"/>
      <c r="B11" s="145" t="s">
        <v>108</v>
      </c>
      <c r="C11" s="146"/>
      <c r="D11" s="146"/>
      <c r="E11" s="147"/>
      <c r="F11" s="148"/>
      <c r="G11" s="149">
        <f>SUM(G12:G158)</f>
        <v>-371575.61025000009</v>
      </c>
    </row>
    <row r="12" spans="1:8" s="1" customFormat="1" ht="22.5" customHeight="1" x14ac:dyDescent="0.25">
      <c r="A12" s="150" t="s">
        <v>162</v>
      </c>
      <c r="B12" s="151" t="s">
        <v>163</v>
      </c>
      <c r="C12" s="152" t="s">
        <v>149</v>
      </c>
      <c r="D12" s="152" t="s">
        <v>241</v>
      </c>
      <c r="E12" s="153"/>
      <c r="F12" s="154"/>
      <c r="G12" s="154">
        <v>-15.04</v>
      </c>
    </row>
    <row r="13" spans="1:8" s="1" customFormat="1" x14ac:dyDescent="0.25">
      <c r="A13" s="150" t="s">
        <v>164</v>
      </c>
      <c r="B13" s="151" t="s">
        <v>165</v>
      </c>
      <c r="C13" s="152" t="s">
        <v>149</v>
      </c>
      <c r="D13" s="152" t="s">
        <v>242</v>
      </c>
      <c r="E13" s="153"/>
      <c r="F13" s="154"/>
      <c r="G13" s="154">
        <v>-0.8</v>
      </c>
    </row>
    <row r="14" spans="1:8" s="1" customFormat="1" x14ac:dyDescent="0.25">
      <c r="A14" s="150" t="s">
        <v>166</v>
      </c>
      <c r="B14" s="151" t="s">
        <v>165</v>
      </c>
      <c r="C14" s="152" t="s">
        <v>149</v>
      </c>
      <c r="D14" s="152" t="s">
        <v>242</v>
      </c>
      <c r="E14" s="153"/>
      <c r="F14" s="154"/>
      <c r="G14" s="154">
        <v>-0.16</v>
      </c>
    </row>
    <row r="15" spans="1:8" s="1" customFormat="1" x14ac:dyDescent="0.25">
      <c r="A15" s="150" t="s">
        <v>167</v>
      </c>
      <c r="B15" s="151" t="s">
        <v>168</v>
      </c>
      <c r="C15" s="152" t="s">
        <v>149</v>
      </c>
      <c r="D15" s="152" t="s">
        <v>241</v>
      </c>
      <c r="E15" s="153"/>
      <c r="F15" s="154"/>
      <c r="G15" s="154">
        <v>-0.128</v>
      </c>
    </row>
    <row r="16" spans="1:8" s="1" customFormat="1" x14ac:dyDescent="0.25">
      <c r="A16" s="150" t="s">
        <v>169</v>
      </c>
      <c r="B16" s="151" t="s">
        <v>168</v>
      </c>
      <c r="C16" s="152" t="s">
        <v>149</v>
      </c>
      <c r="D16" s="152" t="s">
        <v>241</v>
      </c>
      <c r="E16" s="153"/>
      <c r="F16" s="154"/>
      <c r="G16" s="154">
        <v>-6.4000000000000001E-2</v>
      </c>
    </row>
    <row r="17" spans="1:7" s="1" customFormat="1" x14ac:dyDescent="0.25">
      <c r="A17" s="150" t="s">
        <v>170</v>
      </c>
      <c r="B17" s="151" t="s">
        <v>168</v>
      </c>
      <c r="C17" s="152" t="s">
        <v>149</v>
      </c>
      <c r="D17" s="156" t="s">
        <v>241</v>
      </c>
      <c r="E17" s="153"/>
      <c r="F17" s="154"/>
      <c r="G17" s="154">
        <v>-0.76</v>
      </c>
    </row>
    <row r="18" spans="1:7" s="1" customFormat="1" x14ac:dyDescent="0.25">
      <c r="A18" s="150" t="s">
        <v>171</v>
      </c>
      <c r="B18" s="151" t="s">
        <v>168</v>
      </c>
      <c r="C18" s="152" t="s">
        <v>149</v>
      </c>
      <c r="D18" s="156" t="s">
        <v>241</v>
      </c>
      <c r="E18" s="153"/>
      <c r="F18" s="154"/>
      <c r="G18" s="154">
        <v>-0.38</v>
      </c>
    </row>
    <row r="19" spans="1:7" s="1" customFormat="1" x14ac:dyDescent="0.25">
      <c r="A19" s="150" t="s">
        <v>172</v>
      </c>
      <c r="B19" s="151" t="s">
        <v>173</v>
      </c>
      <c r="C19" s="152" t="s">
        <v>149</v>
      </c>
      <c r="D19" s="156" t="s">
        <v>242</v>
      </c>
      <c r="E19" s="153">
        <v>3700</v>
      </c>
      <c r="F19" s="154">
        <v>-500</v>
      </c>
      <c r="G19" s="154">
        <f>+F19*E19/1000</f>
        <v>-1850</v>
      </c>
    </row>
    <row r="20" spans="1:7" s="1" customFormat="1" x14ac:dyDescent="0.25">
      <c r="A20" s="150" t="s">
        <v>174</v>
      </c>
      <c r="B20" s="151" t="s">
        <v>175</v>
      </c>
      <c r="C20" s="152" t="s">
        <v>149</v>
      </c>
      <c r="D20" s="156" t="s">
        <v>242</v>
      </c>
      <c r="E20" s="153"/>
      <c r="F20" s="154"/>
      <c r="G20" s="154">
        <v>-1776</v>
      </c>
    </row>
    <row r="21" spans="1:7" s="1" customFormat="1" x14ac:dyDescent="0.25">
      <c r="A21" s="150" t="s">
        <v>176</v>
      </c>
      <c r="B21" s="151" t="s">
        <v>175</v>
      </c>
      <c r="C21" s="152" t="s">
        <v>149</v>
      </c>
      <c r="D21" s="156" t="s">
        <v>242</v>
      </c>
      <c r="E21" s="153"/>
      <c r="F21" s="154"/>
      <c r="G21" s="154">
        <v>-570</v>
      </c>
    </row>
    <row r="22" spans="1:7" s="1" customFormat="1" x14ac:dyDescent="0.25">
      <c r="A22" s="150" t="s">
        <v>177</v>
      </c>
      <c r="B22" s="151" t="s">
        <v>178</v>
      </c>
      <c r="C22" s="152" t="s">
        <v>149</v>
      </c>
      <c r="D22" s="156" t="s">
        <v>242</v>
      </c>
      <c r="E22" s="153">
        <v>20000</v>
      </c>
      <c r="F22" s="154">
        <v>-20</v>
      </c>
      <c r="G22" s="154">
        <f>+F22*E22/1000</f>
        <v>-400</v>
      </c>
    </row>
    <row r="23" spans="1:7" s="1" customFormat="1" x14ac:dyDescent="0.25">
      <c r="A23" s="150" t="s">
        <v>179</v>
      </c>
      <c r="B23" s="151" t="s">
        <v>180</v>
      </c>
      <c r="C23" s="152" t="s">
        <v>149</v>
      </c>
      <c r="D23" s="156" t="s">
        <v>243</v>
      </c>
      <c r="E23" s="153">
        <v>4500</v>
      </c>
      <c r="F23" s="154">
        <v>-1000</v>
      </c>
      <c r="G23" s="154">
        <f>+F23*E23/1000</f>
        <v>-4500</v>
      </c>
    </row>
    <row r="24" spans="1:7" s="1" customFormat="1" x14ac:dyDescent="0.25">
      <c r="A24" s="150" t="s">
        <v>181</v>
      </c>
      <c r="B24" s="151" t="s">
        <v>182</v>
      </c>
      <c r="C24" s="152" t="s">
        <v>149</v>
      </c>
      <c r="D24" s="156" t="s">
        <v>242</v>
      </c>
      <c r="E24" s="153"/>
      <c r="F24" s="154"/>
      <c r="G24" s="154">
        <v>-3520</v>
      </c>
    </row>
    <row r="25" spans="1:7" s="1" customFormat="1" x14ac:dyDescent="0.25">
      <c r="A25" s="150" t="s">
        <v>183</v>
      </c>
      <c r="B25" s="151" t="s">
        <v>184</v>
      </c>
      <c r="C25" s="152" t="s">
        <v>246</v>
      </c>
      <c r="D25" s="156" t="s">
        <v>244</v>
      </c>
      <c r="E25" s="153"/>
      <c r="F25" s="154"/>
      <c r="G25" s="154">
        <v>-387.17536000000001</v>
      </c>
    </row>
    <row r="26" spans="1:7" s="1" customFormat="1" x14ac:dyDescent="0.25">
      <c r="A26" s="150" t="s">
        <v>185</v>
      </c>
      <c r="B26" s="151" t="s">
        <v>186</v>
      </c>
      <c r="C26" s="152" t="s">
        <v>149</v>
      </c>
      <c r="D26" s="156" t="s">
        <v>242</v>
      </c>
      <c r="E26" s="153"/>
      <c r="F26" s="154"/>
      <c r="G26" s="154">
        <v>-139.5</v>
      </c>
    </row>
    <row r="27" spans="1:7" s="1" customFormat="1" x14ac:dyDescent="0.25">
      <c r="A27" s="150" t="s">
        <v>187</v>
      </c>
      <c r="B27" s="151" t="s">
        <v>186</v>
      </c>
      <c r="C27" s="152" t="s">
        <v>149</v>
      </c>
      <c r="D27" s="156" t="s">
        <v>242</v>
      </c>
      <c r="E27" s="153"/>
      <c r="F27" s="154"/>
      <c r="G27" s="154">
        <v>-152</v>
      </c>
    </row>
    <row r="28" spans="1:7" s="1" customFormat="1" x14ac:dyDescent="0.25">
      <c r="A28" s="150" t="s">
        <v>188</v>
      </c>
      <c r="B28" s="151" t="s">
        <v>186</v>
      </c>
      <c r="C28" s="152" t="s">
        <v>149</v>
      </c>
      <c r="D28" s="156" t="s">
        <v>242</v>
      </c>
      <c r="E28" s="153"/>
      <c r="F28" s="154"/>
      <c r="G28" s="154">
        <v>-71.040000000000006</v>
      </c>
    </row>
    <row r="29" spans="1:7" s="1" customFormat="1" x14ac:dyDescent="0.25">
      <c r="A29" s="150" t="s">
        <v>189</v>
      </c>
      <c r="B29" s="151" t="s">
        <v>186</v>
      </c>
      <c r="C29" s="152" t="s">
        <v>149</v>
      </c>
      <c r="D29" s="156" t="s">
        <v>242</v>
      </c>
      <c r="E29" s="153"/>
      <c r="F29" s="154"/>
      <c r="G29" s="154">
        <v>-40</v>
      </c>
    </row>
    <row r="30" spans="1:7" s="1" customFormat="1" x14ac:dyDescent="0.25">
      <c r="A30" s="150" t="s">
        <v>190</v>
      </c>
      <c r="B30" s="151" t="s">
        <v>186</v>
      </c>
      <c r="C30" s="152" t="s">
        <v>149</v>
      </c>
      <c r="D30" s="156" t="s">
        <v>242</v>
      </c>
      <c r="E30" s="153"/>
      <c r="F30" s="154"/>
      <c r="G30" s="154">
        <v>-91</v>
      </c>
    </row>
    <row r="31" spans="1:7" s="1" customFormat="1" x14ac:dyDescent="0.25">
      <c r="A31" s="150" t="s">
        <v>191</v>
      </c>
      <c r="B31" s="151" t="s">
        <v>186</v>
      </c>
      <c r="C31" s="152" t="s">
        <v>149</v>
      </c>
      <c r="D31" s="156" t="s">
        <v>242</v>
      </c>
      <c r="E31" s="153"/>
      <c r="F31" s="154"/>
      <c r="G31" s="154">
        <v>-442</v>
      </c>
    </row>
    <row r="32" spans="1:7" s="1" customFormat="1" x14ac:dyDescent="0.25">
      <c r="A32" s="150" t="s">
        <v>192</v>
      </c>
      <c r="B32" s="151" t="s">
        <v>186</v>
      </c>
      <c r="C32" s="152" t="s">
        <v>149</v>
      </c>
      <c r="D32" s="156" t="s">
        <v>242</v>
      </c>
      <c r="E32" s="153"/>
      <c r="F32" s="154"/>
      <c r="G32" s="154">
        <v>-180</v>
      </c>
    </row>
    <row r="33" spans="1:7" s="1" customFormat="1" ht="49.5" x14ac:dyDescent="0.25">
      <c r="A33" s="150" t="s">
        <v>193</v>
      </c>
      <c r="B33" s="151" t="s">
        <v>194</v>
      </c>
      <c r="C33" s="152" t="s">
        <v>149</v>
      </c>
      <c r="D33" s="156" t="s">
        <v>245</v>
      </c>
      <c r="E33" s="153"/>
      <c r="F33" s="154"/>
      <c r="G33" s="154">
        <v>-0.1</v>
      </c>
    </row>
    <row r="34" spans="1:7" s="1" customFormat="1" ht="49.5" x14ac:dyDescent="0.25">
      <c r="A34" s="150" t="s">
        <v>195</v>
      </c>
      <c r="B34" s="151" t="s">
        <v>194</v>
      </c>
      <c r="C34" s="152" t="s">
        <v>149</v>
      </c>
      <c r="D34" s="156" t="s">
        <v>245</v>
      </c>
      <c r="E34" s="153"/>
      <c r="F34" s="154"/>
      <c r="G34" s="154">
        <v>-22.112200000000001</v>
      </c>
    </row>
    <row r="35" spans="1:7" s="1" customFormat="1" ht="49.5" x14ac:dyDescent="0.25">
      <c r="A35" s="150" t="s">
        <v>196</v>
      </c>
      <c r="B35" s="151" t="s">
        <v>194</v>
      </c>
      <c r="C35" s="152" t="s">
        <v>149</v>
      </c>
      <c r="D35" s="156" t="s">
        <v>245</v>
      </c>
      <c r="E35" s="153">
        <v>6200</v>
      </c>
      <c r="F35" s="154">
        <v>-30</v>
      </c>
      <c r="G35" s="154">
        <f>+E35*F35/1000</f>
        <v>-186</v>
      </c>
    </row>
    <row r="36" spans="1:7" s="1" customFormat="1" ht="49.5" x14ac:dyDescent="0.25">
      <c r="A36" s="150" t="s">
        <v>197</v>
      </c>
      <c r="B36" s="151" t="s">
        <v>194</v>
      </c>
      <c r="C36" s="152" t="s">
        <v>149</v>
      </c>
      <c r="D36" s="156" t="s">
        <v>245</v>
      </c>
      <c r="E36" s="153">
        <v>6000</v>
      </c>
      <c r="F36" s="154">
        <v>-30</v>
      </c>
      <c r="G36" s="154">
        <f>+E36*F36/1000</f>
        <v>-180</v>
      </c>
    </row>
    <row r="37" spans="1:7" s="1" customFormat="1" ht="49.5" x14ac:dyDescent="0.25">
      <c r="A37" s="150" t="s">
        <v>198</v>
      </c>
      <c r="B37" s="151" t="s">
        <v>194</v>
      </c>
      <c r="C37" s="152" t="s">
        <v>149</v>
      </c>
      <c r="D37" s="156" t="s">
        <v>245</v>
      </c>
      <c r="E37" s="153"/>
      <c r="F37" s="154"/>
      <c r="G37" s="154">
        <v>-3</v>
      </c>
    </row>
    <row r="38" spans="1:7" s="1" customFormat="1" ht="49.5" x14ac:dyDescent="0.25">
      <c r="A38" s="150" t="s">
        <v>199</v>
      </c>
      <c r="B38" s="151" t="s">
        <v>194</v>
      </c>
      <c r="C38" s="152" t="s">
        <v>149</v>
      </c>
      <c r="D38" s="156" t="s">
        <v>245</v>
      </c>
      <c r="E38" s="153"/>
      <c r="F38" s="154"/>
      <c r="G38" s="154">
        <v>-0.8</v>
      </c>
    </row>
    <row r="39" spans="1:7" s="1" customFormat="1" ht="49.5" x14ac:dyDescent="0.25">
      <c r="A39" s="150" t="s">
        <v>200</v>
      </c>
      <c r="B39" s="151" t="s">
        <v>194</v>
      </c>
      <c r="C39" s="152" t="s">
        <v>149</v>
      </c>
      <c r="D39" s="156" t="s">
        <v>245</v>
      </c>
      <c r="E39" s="153"/>
      <c r="F39" s="154"/>
      <c r="G39" s="154">
        <v>-120</v>
      </c>
    </row>
    <row r="40" spans="1:7" s="1" customFormat="1" x14ac:dyDescent="0.25">
      <c r="A40" s="150" t="s">
        <v>201</v>
      </c>
      <c r="B40" s="151" t="s">
        <v>202</v>
      </c>
      <c r="C40" s="152" t="s">
        <v>149</v>
      </c>
      <c r="D40" s="156" t="s">
        <v>242</v>
      </c>
      <c r="E40" s="153"/>
      <c r="F40" s="154"/>
      <c r="G40" s="154">
        <v>-0.2</v>
      </c>
    </row>
    <row r="41" spans="1:7" s="1" customFormat="1" x14ac:dyDescent="0.25">
      <c r="A41" s="150" t="s">
        <v>203</v>
      </c>
      <c r="B41" s="151" t="s">
        <v>202</v>
      </c>
      <c r="C41" s="152" t="s">
        <v>149</v>
      </c>
      <c r="D41" s="156" t="s">
        <v>242</v>
      </c>
      <c r="E41" s="153"/>
      <c r="F41" s="154"/>
      <c r="G41" s="154">
        <v>-6.03</v>
      </c>
    </row>
    <row r="42" spans="1:7" s="1" customFormat="1" x14ac:dyDescent="0.25">
      <c r="A42" s="150" t="s">
        <v>204</v>
      </c>
      <c r="B42" s="151" t="s">
        <v>202</v>
      </c>
      <c r="C42" s="152" t="s">
        <v>149</v>
      </c>
      <c r="D42" s="156" t="s">
        <v>242</v>
      </c>
      <c r="E42" s="153"/>
      <c r="F42" s="154"/>
      <c r="G42" s="154">
        <v>-6.03</v>
      </c>
    </row>
    <row r="43" spans="1:7" s="1" customFormat="1" x14ac:dyDescent="0.25">
      <c r="A43" s="150" t="s">
        <v>205</v>
      </c>
      <c r="B43" s="151" t="s">
        <v>202</v>
      </c>
      <c r="C43" s="152" t="s">
        <v>149</v>
      </c>
      <c r="D43" s="156" t="s">
        <v>242</v>
      </c>
      <c r="E43" s="153"/>
      <c r="F43" s="154"/>
      <c r="G43" s="154">
        <v>-6.03</v>
      </c>
    </row>
    <row r="44" spans="1:7" s="1" customFormat="1" x14ac:dyDescent="0.25">
      <c r="A44" s="150" t="s">
        <v>206</v>
      </c>
      <c r="B44" s="151" t="s">
        <v>202</v>
      </c>
      <c r="C44" s="152" t="s">
        <v>149</v>
      </c>
      <c r="D44" s="156" t="s">
        <v>242</v>
      </c>
      <c r="E44" s="153"/>
      <c r="F44" s="154"/>
      <c r="G44" s="154">
        <v>-6.03</v>
      </c>
    </row>
    <row r="45" spans="1:7" s="1" customFormat="1" x14ac:dyDescent="0.25">
      <c r="A45" s="150" t="s">
        <v>207</v>
      </c>
      <c r="B45" s="151" t="s">
        <v>202</v>
      </c>
      <c r="C45" s="152" t="s">
        <v>149</v>
      </c>
      <c r="D45" s="156" t="s">
        <v>242</v>
      </c>
      <c r="E45" s="153"/>
      <c r="F45" s="154"/>
      <c r="G45" s="154">
        <v>-0.2</v>
      </c>
    </row>
    <row r="46" spans="1:7" s="1" customFormat="1" x14ac:dyDescent="0.25">
      <c r="A46" s="150" t="s">
        <v>208</v>
      </c>
      <c r="B46" s="151" t="s">
        <v>202</v>
      </c>
      <c r="C46" s="152" t="s">
        <v>149</v>
      </c>
      <c r="D46" s="156" t="s">
        <v>242</v>
      </c>
      <c r="E46" s="153"/>
      <c r="F46" s="154"/>
      <c r="G46" s="154">
        <v>-0.2</v>
      </c>
    </row>
    <row r="47" spans="1:7" s="1" customFormat="1" x14ac:dyDescent="0.25">
      <c r="A47" s="150" t="s">
        <v>209</v>
      </c>
      <c r="B47" s="151" t="s">
        <v>202</v>
      </c>
      <c r="C47" s="152" t="s">
        <v>149</v>
      </c>
      <c r="D47" s="156" t="s">
        <v>242</v>
      </c>
      <c r="E47" s="153"/>
      <c r="F47" s="154"/>
      <c r="G47" s="154">
        <v>-1.2</v>
      </c>
    </row>
    <row r="48" spans="1:7" s="1" customFormat="1" x14ac:dyDescent="0.25">
      <c r="A48" s="150" t="s">
        <v>210</v>
      </c>
      <c r="B48" s="151" t="s">
        <v>202</v>
      </c>
      <c r="C48" s="152" t="s">
        <v>149</v>
      </c>
      <c r="D48" s="156" t="s">
        <v>242</v>
      </c>
      <c r="E48" s="153"/>
      <c r="F48" s="154"/>
      <c r="G48" s="154">
        <v>-1.2</v>
      </c>
    </row>
    <row r="49" spans="1:7" s="1" customFormat="1" x14ac:dyDescent="0.25">
      <c r="A49" s="150" t="s">
        <v>211</v>
      </c>
      <c r="B49" s="151" t="s">
        <v>202</v>
      </c>
      <c r="C49" s="152" t="s">
        <v>149</v>
      </c>
      <c r="D49" s="156" t="s">
        <v>242</v>
      </c>
      <c r="E49" s="153"/>
      <c r="F49" s="154"/>
      <c r="G49" s="154">
        <v>-1.2</v>
      </c>
    </row>
    <row r="50" spans="1:7" s="1" customFormat="1" x14ac:dyDescent="0.25">
      <c r="A50" s="150" t="s">
        <v>212</v>
      </c>
      <c r="B50" s="151" t="s">
        <v>202</v>
      </c>
      <c r="C50" s="152" t="s">
        <v>149</v>
      </c>
      <c r="D50" s="156" t="s">
        <v>242</v>
      </c>
      <c r="E50" s="153"/>
      <c r="F50" s="154"/>
      <c r="G50" s="154">
        <v>-1.2</v>
      </c>
    </row>
    <row r="51" spans="1:7" s="1" customFormat="1" x14ac:dyDescent="0.25">
      <c r="A51" s="150" t="s">
        <v>213</v>
      </c>
      <c r="B51" s="151" t="s">
        <v>202</v>
      </c>
      <c r="C51" s="152" t="s">
        <v>149</v>
      </c>
      <c r="D51" s="156" t="s">
        <v>242</v>
      </c>
      <c r="E51" s="153"/>
      <c r="F51" s="154"/>
      <c r="G51" s="154">
        <v>-0.2</v>
      </c>
    </row>
    <row r="52" spans="1:7" s="1" customFormat="1" x14ac:dyDescent="0.25">
      <c r="A52" s="150" t="s">
        <v>214</v>
      </c>
      <c r="B52" s="151" t="s">
        <v>202</v>
      </c>
      <c r="C52" s="152" t="s">
        <v>149</v>
      </c>
      <c r="D52" s="156" t="s">
        <v>242</v>
      </c>
      <c r="E52" s="153"/>
      <c r="F52" s="154"/>
      <c r="G52" s="154">
        <v>-7.2</v>
      </c>
    </row>
    <row r="53" spans="1:7" s="1" customFormat="1" x14ac:dyDescent="0.25">
      <c r="A53" s="150" t="s">
        <v>215</v>
      </c>
      <c r="B53" s="151" t="s">
        <v>202</v>
      </c>
      <c r="C53" s="152" t="s">
        <v>149</v>
      </c>
      <c r="D53" s="156" t="s">
        <v>242</v>
      </c>
      <c r="E53" s="153"/>
      <c r="F53" s="154"/>
      <c r="G53" s="154">
        <v>-12</v>
      </c>
    </row>
    <row r="54" spans="1:7" s="1" customFormat="1" x14ac:dyDescent="0.25">
      <c r="A54" s="150" t="s">
        <v>216</v>
      </c>
      <c r="B54" s="151" t="s">
        <v>202</v>
      </c>
      <c r="C54" s="152" t="s">
        <v>149</v>
      </c>
      <c r="D54" s="156" t="s">
        <v>242</v>
      </c>
      <c r="E54" s="153"/>
      <c r="F54" s="154"/>
      <c r="G54" s="154">
        <v>-38.4</v>
      </c>
    </row>
    <row r="55" spans="1:7" s="1" customFormat="1" x14ac:dyDescent="0.25">
      <c r="A55" s="150" t="s">
        <v>217</v>
      </c>
      <c r="B55" s="151" t="s">
        <v>202</v>
      </c>
      <c r="C55" s="152" t="s">
        <v>149</v>
      </c>
      <c r="D55" s="156" t="s">
        <v>242</v>
      </c>
      <c r="E55" s="153"/>
      <c r="F55" s="154"/>
      <c r="G55" s="154">
        <v>-5.8</v>
      </c>
    </row>
    <row r="56" spans="1:7" s="1" customFormat="1" x14ac:dyDescent="0.25">
      <c r="A56" s="150" t="s">
        <v>218</v>
      </c>
      <c r="B56" s="151" t="s">
        <v>202</v>
      </c>
      <c r="C56" s="152" t="s">
        <v>149</v>
      </c>
      <c r="D56" s="156" t="s">
        <v>242</v>
      </c>
      <c r="E56" s="153"/>
      <c r="F56" s="154"/>
      <c r="G56" s="154">
        <v>-5.8</v>
      </c>
    </row>
    <row r="57" spans="1:7" s="1" customFormat="1" x14ac:dyDescent="0.25">
      <c r="A57" s="150" t="s">
        <v>219</v>
      </c>
      <c r="B57" s="151" t="s">
        <v>202</v>
      </c>
      <c r="C57" s="152" t="s">
        <v>149</v>
      </c>
      <c r="D57" s="156" t="s">
        <v>242</v>
      </c>
      <c r="E57" s="153"/>
      <c r="F57" s="154"/>
      <c r="G57" s="154">
        <v>-5.8</v>
      </c>
    </row>
    <row r="58" spans="1:7" s="1" customFormat="1" x14ac:dyDescent="0.25">
      <c r="A58" s="150" t="s">
        <v>220</v>
      </c>
      <c r="B58" s="151" t="s">
        <v>202</v>
      </c>
      <c r="C58" s="152" t="s">
        <v>149</v>
      </c>
      <c r="D58" s="156" t="s">
        <v>242</v>
      </c>
      <c r="E58" s="153"/>
      <c r="F58" s="154"/>
      <c r="G58" s="154">
        <v>-5.8</v>
      </c>
    </row>
    <row r="59" spans="1:7" s="1" customFormat="1" x14ac:dyDescent="0.25">
      <c r="A59" s="150" t="s">
        <v>221</v>
      </c>
      <c r="B59" s="151" t="s">
        <v>222</v>
      </c>
      <c r="C59" s="152" t="s">
        <v>149</v>
      </c>
      <c r="D59" s="156" t="s">
        <v>243</v>
      </c>
      <c r="E59" s="153"/>
      <c r="F59" s="154"/>
      <c r="G59" s="154">
        <v>-30</v>
      </c>
    </row>
    <row r="60" spans="1:7" s="1" customFormat="1" x14ac:dyDescent="0.25">
      <c r="A60" s="150" t="s">
        <v>223</v>
      </c>
      <c r="B60" s="151" t="s">
        <v>222</v>
      </c>
      <c r="C60" s="152" t="s">
        <v>149</v>
      </c>
      <c r="D60" s="156" t="s">
        <v>243</v>
      </c>
      <c r="E60" s="153"/>
      <c r="F60" s="154"/>
      <c r="G60" s="154">
        <v>-50</v>
      </c>
    </row>
    <row r="61" spans="1:7" s="1" customFormat="1" x14ac:dyDescent="0.25">
      <c r="A61" s="150" t="s">
        <v>224</v>
      </c>
      <c r="B61" s="151" t="s">
        <v>222</v>
      </c>
      <c r="C61" s="152" t="s">
        <v>149</v>
      </c>
      <c r="D61" s="156" t="s">
        <v>243</v>
      </c>
      <c r="E61" s="153"/>
      <c r="F61" s="154"/>
      <c r="G61" s="154">
        <v>-126</v>
      </c>
    </row>
    <row r="62" spans="1:7" s="1" customFormat="1" x14ac:dyDescent="0.25">
      <c r="A62" s="150" t="s">
        <v>225</v>
      </c>
      <c r="B62" s="151" t="s">
        <v>222</v>
      </c>
      <c r="C62" s="152" t="s">
        <v>149</v>
      </c>
      <c r="D62" s="156" t="s">
        <v>243</v>
      </c>
      <c r="E62" s="153"/>
      <c r="F62" s="154"/>
      <c r="G62" s="154">
        <v>-185</v>
      </c>
    </row>
    <row r="63" spans="1:7" s="1" customFormat="1" x14ac:dyDescent="0.25">
      <c r="A63" s="150" t="s">
        <v>226</v>
      </c>
      <c r="B63" s="151" t="s">
        <v>222</v>
      </c>
      <c r="C63" s="152" t="s">
        <v>149</v>
      </c>
      <c r="D63" s="156" t="s">
        <v>243</v>
      </c>
      <c r="E63" s="153"/>
      <c r="F63" s="154"/>
      <c r="G63" s="154">
        <v>-190</v>
      </c>
    </row>
    <row r="64" spans="1:7" s="1" customFormat="1" x14ac:dyDescent="0.25">
      <c r="A64" s="150" t="s">
        <v>227</v>
      </c>
      <c r="B64" s="151" t="s">
        <v>222</v>
      </c>
      <c r="C64" s="152" t="s">
        <v>149</v>
      </c>
      <c r="D64" s="156" t="s">
        <v>243</v>
      </c>
      <c r="E64" s="153"/>
      <c r="F64" s="154"/>
      <c r="G64" s="154">
        <v>-104</v>
      </c>
    </row>
    <row r="65" spans="1:7" s="1" customFormat="1" x14ac:dyDescent="0.25">
      <c r="A65" s="150" t="s">
        <v>228</v>
      </c>
      <c r="B65" s="151" t="s">
        <v>222</v>
      </c>
      <c r="C65" s="152" t="s">
        <v>149</v>
      </c>
      <c r="D65" s="156" t="s">
        <v>243</v>
      </c>
      <c r="E65" s="153"/>
      <c r="F65" s="154"/>
      <c r="G65" s="154">
        <v>-90</v>
      </c>
    </row>
    <row r="66" spans="1:7" s="1" customFormat="1" x14ac:dyDescent="0.25">
      <c r="A66" s="150" t="s">
        <v>229</v>
      </c>
      <c r="B66" s="151" t="s">
        <v>222</v>
      </c>
      <c r="C66" s="152" t="s">
        <v>149</v>
      </c>
      <c r="D66" s="156" t="s">
        <v>243</v>
      </c>
      <c r="E66" s="153"/>
      <c r="F66" s="154"/>
      <c r="G66" s="154">
        <v>-40</v>
      </c>
    </row>
    <row r="67" spans="1:7" s="1" customFormat="1" x14ac:dyDescent="0.25">
      <c r="A67" s="150" t="s">
        <v>230</v>
      </c>
      <c r="B67" s="151" t="s">
        <v>222</v>
      </c>
      <c r="C67" s="152" t="s">
        <v>149</v>
      </c>
      <c r="D67" s="156" t="s">
        <v>243</v>
      </c>
      <c r="E67" s="153"/>
      <c r="F67" s="154"/>
      <c r="G67" s="154">
        <v>-45</v>
      </c>
    </row>
    <row r="68" spans="1:7" s="1" customFormat="1" x14ac:dyDescent="0.25">
      <c r="A68" s="150" t="s">
        <v>231</v>
      </c>
      <c r="B68" s="151" t="s">
        <v>222</v>
      </c>
      <c r="C68" s="152" t="s">
        <v>149</v>
      </c>
      <c r="D68" s="156" t="s">
        <v>243</v>
      </c>
      <c r="E68" s="153"/>
      <c r="F68" s="154"/>
      <c r="G68" s="154">
        <v>-100</v>
      </c>
    </row>
    <row r="69" spans="1:7" s="1" customFormat="1" x14ac:dyDescent="0.25">
      <c r="A69" s="150" t="s">
        <v>232</v>
      </c>
      <c r="B69" s="151" t="s">
        <v>222</v>
      </c>
      <c r="C69" s="152" t="s">
        <v>149</v>
      </c>
      <c r="D69" s="156" t="s">
        <v>243</v>
      </c>
      <c r="E69" s="153"/>
      <c r="F69" s="154"/>
      <c r="G69" s="154">
        <v>-3</v>
      </c>
    </row>
    <row r="70" spans="1:7" s="1" customFormat="1" x14ac:dyDescent="0.25">
      <c r="A70" s="150" t="s">
        <v>233</v>
      </c>
      <c r="B70" s="151" t="s">
        <v>222</v>
      </c>
      <c r="C70" s="152" t="s">
        <v>149</v>
      </c>
      <c r="D70" s="156" t="s">
        <v>243</v>
      </c>
      <c r="E70" s="153"/>
      <c r="F70" s="154"/>
      <c r="G70" s="154">
        <v>-12</v>
      </c>
    </row>
    <row r="71" spans="1:7" s="1" customFormat="1" x14ac:dyDescent="0.25">
      <c r="A71" s="150" t="s">
        <v>234</v>
      </c>
      <c r="B71" s="151" t="s">
        <v>222</v>
      </c>
      <c r="C71" s="152" t="s">
        <v>149</v>
      </c>
      <c r="D71" s="156" t="s">
        <v>243</v>
      </c>
      <c r="E71" s="153"/>
      <c r="F71" s="154"/>
      <c r="G71" s="154">
        <v>-12</v>
      </c>
    </row>
    <row r="72" spans="1:7" s="1" customFormat="1" x14ac:dyDescent="0.25">
      <c r="A72" s="150" t="s">
        <v>235</v>
      </c>
      <c r="B72" s="151" t="s">
        <v>236</v>
      </c>
      <c r="C72" s="152" t="s">
        <v>149</v>
      </c>
      <c r="D72" s="156" t="s">
        <v>242</v>
      </c>
      <c r="E72" s="153"/>
      <c r="F72" s="154"/>
      <c r="G72" s="154">
        <v>-108</v>
      </c>
    </row>
    <row r="73" spans="1:7" s="1" customFormat="1" x14ac:dyDescent="0.25">
      <c r="A73" s="150" t="s">
        <v>237</v>
      </c>
      <c r="B73" s="151" t="s">
        <v>238</v>
      </c>
      <c r="C73" s="152" t="s">
        <v>246</v>
      </c>
      <c r="D73" s="156" t="s">
        <v>242</v>
      </c>
      <c r="E73" s="153"/>
      <c r="F73" s="154"/>
      <c r="G73" s="154">
        <v>-1808.8</v>
      </c>
    </row>
    <row r="74" spans="1:7" s="1" customFormat="1" x14ac:dyDescent="0.25">
      <c r="A74" s="150" t="s">
        <v>239</v>
      </c>
      <c r="B74" s="151" t="s">
        <v>240</v>
      </c>
      <c r="C74" s="152" t="s">
        <v>149</v>
      </c>
      <c r="D74" s="156" t="s">
        <v>242</v>
      </c>
      <c r="E74" s="153"/>
      <c r="F74" s="154"/>
      <c r="G74" s="154">
        <v>-559.5</v>
      </c>
    </row>
    <row r="75" spans="1:7" s="1" customFormat="1" x14ac:dyDescent="0.25">
      <c r="A75" s="150" t="s">
        <v>247</v>
      </c>
      <c r="B75" s="151" t="s">
        <v>248</v>
      </c>
      <c r="C75" s="152" t="s">
        <v>246</v>
      </c>
      <c r="D75" s="156" t="s">
        <v>245</v>
      </c>
      <c r="E75" s="153">
        <v>13140</v>
      </c>
      <c r="F75" s="154">
        <v>-149</v>
      </c>
      <c r="G75" s="154">
        <f>+F75*E75/1000</f>
        <v>-1957.86</v>
      </c>
    </row>
    <row r="76" spans="1:7" s="1" customFormat="1" x14ac:dyDescent="0.25">
      <c r="A76" s="150" t="s">
        <v>249</v>
      </c>
      <c r="B76" s="151" t="s">
        <v>250</v>
      </c>
      <c r="C76" s="152" t="s">
        <v>310</v>
      </c>
      <c r="D76" s="156" t="s">
        <v>311</v>
      </c>
      <c r="E76" s="153"/>
      <c r="F76" s="154"/>
      <c r="G76" s="154">
        <v>-119780</v>
      </c>
    </row>
    <row r="77" spans="1:7" s="1" customFormat="1" x14ac:dyDescent="0.25">
      <c r="A77" s="150" t="s">
        <v>251</v>
      </c>
      <c r="B77" s="151" t="s">
        <v>252</v>
      </c>
      <c r="C77" s="152" t="s">
        <v>310</v>
      </c>
      <c r="D77" s="156" t="s">
        <v>312</v>
      </c>
      <c r="E77" s="153"/>
      <c r="F77" s="154"/>
      <c r="G77" s="154">
        <v>-286</v>
      </c>
    </row>
    <row r="78" spans="1:7" s="1" customFormat="1" x14ac:dyDescent="0.25">
      <c r="A78" s="150" t="s">
        <v>253</v>
      </c>
      <c r="B78" s="151" t="s">
        <v>254</v>
      </c>
      <c r="C78" s="152" t="s">
        <v>310</v>
      </c>
      <c r="D78" s="156" t="s">
        <v>312</v>
      </c>
      <c r="E78" s="153"/>
      <c r="F78" s="154"/>
      <c r="G78" s="154">
        <v>-850</v>
      </c>
    </row>
    <row r="79" spans="1:7" s="1" customFormat="1" x14ac:dyDescent="0.25">
      <c r="A79" s="150" t="s">
        <v>255</v>
      </c>
      <c r="B79" s="151" t="s">
        <v>254</v>
      </c>
      <c r="C79" s="152" t="s">
        <v>310</v>
      </c>
      <c r="D79" s="156" t="s">
        <v>311</v>
      </c>
      <c r="E79" s="153"/>
      <c r="F79" s="154"/>
      <c r="G79" s="154">
        <v>-42721.88</v>
      </c>
    </row>
    <row r="80" spans="1:7" s="1" customFormat="1" x14ac:dyDescent="0.25">
      <c r="A80" s="150" t="s">
        <v>256</v>
      </c>
      <c r="B80" s="151" t="s">
        <v>257</v>
      </c>
      <c r="C80" s="152" t="s">
        <v>310</v>
      </c>
      <c r="D80" s="156" t="s">
        <v>312</v>
      </c>
      <c r="E80" s="153"/>
      <c r="F80" s="154"/>
      <c r="G80" s="154">
        <v>-970.58500000000004</v>
      </c>
    </row>
    <row r="81" spans="1:7" s="1" customFormat="1" x14ac:dyDescent="0.25">
      <c r="A81" s="150" t="s">
        <v>258</v>
      </c>
      <c r="B81" s="151" t="s">
        <v>257</v>
      </c>
      <c r="C81" s="152" t="s">
        <v>310</v>
      </c>
      <c r="D81" s="156" t="s">
        <v>311</v>
      </c>
      <c r="E81" s="153"/>
      <c r="F81" s="154"/>
      <c r="G81" s="154">
        <v>-37767.5625</v>
      </c>
    </row>
    <row r="82" spans="1:7" s="1" customFormat="1" x14ac:dyDescent="0.25">
      <c r="A82" s="150" t="s">
        <v>259</v>
      </c>
      <c r="B82" s="151" t="s">
        <v>260</v>
      </c>
      <c r="C82" s="152" t="s">
        <v>310</v>
      </c>
      <c r="D82" s="156" t="s">
        <v>245</v>
      </c>
      <c r="E82" s="153"/>
      <c r="F82" s="154"/>
      <c r="G82" s="154">
        <v>-18227.804199999999</v>
      </c>
    </row>
    <row r="83" spans="1:7" s="1" customFormat="1" x14ac:dyDescent="0.25">
      <c r="A83" s="150" t="s">
        <v>261</v>
      </c>
      <c r="B83" s="151" t="s">
        <v>260</v>
      </c>
      <c r="C83" s="152" t="s">
        <v>149</v>
      </c>
      <c r="D83" s="156" t="s">
        <v>245</v>
      </c>
      <c r="E83" s="153"/>
      <c r="F83" s="154"/>
      <c r="G83" s="154">
        <v>-1836.8111999999999</v>
      </c>
    </row>
    <row r="84" spans="1:7" s="1" customFormat="1" x14ac:dyDescent="0.25">
      <c r="A84" s="150" t="s">
        <v>262</v>
      </c>
      <c r="B84" s="151" t="s">
        <v>263</v>
      </c>
      <c r="C84" s="152" t="s">
        <v>150</v>
      </c>
      <c r="D84" s="156" t="s">
        <v>245</v>
      </c>
      <c r="E84" s="153"/>
      <c r="F84" s="154"/>
      <c r="G84" s="154">
        <v>-300</v>
      </c>
    </row>
    <row r="85" spans="1:7" s="1" customFormat="1" ht="49.5" x14ac:dyDescent="0.25">
      <c r="A85" s="150" t="s">
        <v>264</v>
      </c>
      <c r="B85" s="151" t="s">
        <v>265</v>
      </c>
      <c r="C85" s="152" t="s">
        <v>150</v>
      </c>
      <c r="D85" s="156" t="s">
        <v>245</v>
      </c>
      <c r="E85" s="153"/>
      <c r="F85" s="154"/>
      <c r="G85" s="154">
        <v>-120</v>
      </c>
    </row>
    <row r="86" spans="1:7" s="1" customFormat="1" x14ac:dyDescent="0.25">
      <c r="A86" s="150" t="s">
        <v>266</v>
      </c>
      <c r="B86" s="151" t="s">
        <v>267</v>
      </c>
      <c r="C86" s="152" t="s">
        <v>149</v>
      </c>
      <c r="D86" s="156" t="s">
        <v>312</v>
      </c>
      <c r="E86" s="153"/>
      <c r="F86" s="154"/>
      <c r="G86" s="154">
        <v>-1383.1420000000001</v>
      </c>
    </row>
    <row r="87" spans="1:7" s="1" customFormat="1" ht="33" x14ac:dyDescent="0.25">
      <c r="A87" s="150" t="s">
        <v>268</v>
      </c>
      <c r="B87" s="151" t="s">
        <v>269</v>
      </c>
      <c r="C87" s="152" t="s">
        <v>149</v>
      </c>
      <c r="D87" s="156" t="s">
        <v>242</v>
      </c>
      <c r="E87" s="153">
        <v>17000</v>
      </c>
      <c r="F87" s="154">
        <v>-10</v>
      </c>
      <c r="G87" s="154">
        <f>+E87*F87/1000</f>
        <v>-170</v>
      </c>
    </row>
    <row r="88" spans="1:7" s="1" customFormat="1" ht="33" x14ac:dyDescent="0.25">
      <c r="A88" s="150" t="s">
        <v>270</v>
      </c>
      <c r="B88" s="151" t="s">
        <v>269</v>
      </c>
      <c r="C88" s="152" t="s">
        <v>149</v>
      </c>
      <c r="D88" s="156" t="s">
        <v>242</v>
      </c>
      <c r="E88" s="153">
        <v>10500</v>
      </c>
      <c r="F88" s="154">
        <v>-20</v>
      </c>
      <c r="G88" s="154">
        <f t="shared" ref="G88:G123" si="0">+E88*F88/1000</f>
        <v>-210</v>
      </c>
    </row>
    <row r="89" spans="1:7" s="1" customFormat="1" ht="33" x14ac:dyDescent="0.25">
      <c r="A89" s="150" t="s">
        <v>271</v>
      </c>
      <c r="B89" s="151" t="s">
        <v>269</v>
      </c>
      <c r="C89" s="152" t="s">
        <v>149</v>
      </c>
      <c r="D89" s="156" t="s">
        <v>242</v>
      </c>
      <c r="E89" s="153">
        <v>34900</v>
      </c>
      <c r="F89" s="154">
        <v>-15</v>
      </c>
      <c r="G89" s="154">
        <f t="shared" si="0"/>
        <v>-523.5</v>
      </c>
    </row>
    <row r="90" spans="1:7" s="1" customFormat="1" ht="33" x14ac:dyDescent="0.25">
      <c r="A90" s="150" t="s">
        <v>272</v>
      </c>
      <c r="B90" s="151" t="s">
        <v>269</v>
      </c>
      <c r="C90" s="152" t="s">
        <v>149</v>
      </c>
      <c r="D90" s="156" t="s">
        <v>242</v>
      </c>
      <c r="E90" s="153">
        <v>32000</v>
      </c>
      <c r="F90" s="154">
        <v>-20</v>
      </c>
      <c r="G90" s="154">
        <f t="shared" si="0"/>
        <v>-640</v>
      </c>
    </row>
    <row r="91" spans="1:7" s="1" customFormat="1" ht="33" x14ac:dyDescent="0.25">
      <c r="A91" s="150" t="s">
        <v>273</v>
      </c>
      <c r="B91" s="151" t="s">
        <v>269</v>
      </c>
      <c r="C91" s="152" t="s">
        <v>149</v>
      </c>
      <c r="D91" s="156" t="s">
        <v>242</v>
      </c>
      <c r="E91" s="153">
        <v>1300</v>
      </c>
      <c r="F91" s="154">
        <v>-50</v>
      </c>
      <c r="G91" s="154">
        <f t="shared" si="0"/>
        <v>-65</v>
      </c>
    </row>
    <row r="92" spans="1:7" s="1" customFormat="1" ht="33" x14ac:dyDescent="0.25">
      <c r="A92" s="150" t="s">
        <v>274</v>
      </c>
      <c r="B92" s="151" t="s">
        <v>269</v>
      </c>
      <c r="C92" s="152" t="s">
        <v>149</v>
      </c>
      <c r="D92" s="156" t="s">
        <v>242</v>
      </c>
      <c r="E92" s="153">
        <v>7476</v>
      </c>
      <c r="F92" s="154">
        <v>-40</v>
      </c>
      <c r="G92" s="154">
        <f t="shared" si="0"/>
        <v>-299.04000000000002</v>
      </c>
    </row>
    <row r="93" spans="1:7" s="1" customFormat="1" ht="33" x14ac:dyDescent="0.25">
      <c r="A93" s="150" t="s">
        <v>275</v>
      </c>
      <c r="B93" s="151" t="s">
        <v>269</v>
      </c>
      <c r="C93" s="152" t="s">
        <v>149</v>
      </c>
      <c r="D93" s="156" t="s">
        <v>242</v>
      </c>
      <c r="E93" s="153">
        <v>66000</v>
      </c>
      <c r="F93" s="154">
        <v>-20</v>
      </c>
      <c r="G93" s="154">
        <f t="shared" si="0"/>
        <v>-1320</v>
      </c>
    </row>
    <row r="94" spans="1:7" s="1" customFormat="1" ht="33" x14ac:dyDescent="0.25">
      <c r="A94" s="150" t="s">
        <v>276</v>
      </c>
      <c r="B94" s="151" t="s">
        <v>269</v>
      </c>
      <c r="C94" s="152" t="s">
        <v>149</v>
      </c>
      <c r="D94" s="156" t="s">
        <v>242</v>
      </c>
      <c r="E94" s="153">
        <v>37000</v>
      </c>
      <c r="F94" s="154">
        <v>-20</v>
      </c>
      <c r="G94" s="154">
        <f t="shared" si="0"/>
        <v>-740</v>
      </c>
    </row>
    <row r="95" spans="1:7" s="1" customFormat="1" ht="33" x14ac:dyDescent="0.25">
      <c r="A95" s="150" t="s">
        <v>277</v>
      </c>
      <c r="B95" s="151" t="s">
        <v>269</v>
      </c>
      <c r="C95" s="152" t="s">
        <v>149</v>
      </c>
      <c r="D95" s="156" t="s">
        <v>242</v>
      </c>
      <c r="E95" s="153">
        <v>58900</v>
      </c>
      <c r="F95" s="154">
        <v>-20</v>
      </c>
      <c r="G95" s="154">
        <f t="shared" si="0"/>
        <v>-1178</v>
      </c>
    </row>
    <row r="96" spans="1:7" s="1" customFormat="1" ht="33" x14ac:dyDescent="0.25">
      <c r="A96" s="150" t="s">
        <v>278</v>
      </c>
      <c r="B96" s="151" t="s">
        <v>269</v>
      </c>
      <c r="C96" s="152" t="s">
        <v>149</v>
      </c>
      <c r="D96" s="156" t="s">
        <v>242</v>
      </c>
      <c r="E96" s="153">
        <v>31700</v>
      </c>
      <c r="F96" s="154">
        <v>-25</v>
      </c>
      <c r="G96" s="154">
        <f t="shared" si="0"/>
        <v>-792.5</v>
      </c>
    </row>
    <row r="97" spans="1:7" s="1" customFormat="1" ht="33" x14ac:dyDescent="0.25">
      <c r="A97" s="150" t="s">
        <v>279</v>
      </c>
      <c r="B97" s="151" t="s">
        <v>269</v>
      </c>
      <c r="C97" s="152" t="s">
        <v>149</v>
      </c>
      <c r="D97" s="156" t="s">
        <v>242</v>
      </c>
      <c r="E97" s="153">
        <v>11067</v>
      </c>
      <c r="F97" s="154">
        <v>-20</v>
      </c>
      <c r="G97" s="154">
        <f t="shared" si="0"/>
        <v>-221.34</v>
      </c>
    </row>
    <row r="98" spans="1:7" s="1" customFormat="1" ht="33" x14ac:dyDescent="0.25">
      <c r="A98" s="150" t="s">
        <v>280</v>
      </c>
      <c r="B98" s="151" t="s">
        <v>269</v>
      </c>
      <c r="C98" s="152" t="s">
        <v>149</v>
      </c>
      <c r="D98" s="152" t="s">
        <v>242</v>
      </c>
      <c r="E98" s="153">
        <v>4600</v>
      </c>
      <c r="F98" s="154">
        <v>-30</v>
      </c>
      <c r="G98" s="154">
        <f t="shared" si="0"/>
        <v>-138</v>
      </c>
    </row>
    <row r="99" spans="1:7" s="1" customFormat="1" ht="33" x14ac:dyDescent="0.25">
      <c r="A99" s="150" t="s">
        <v>281</v>
      </c>
      <c r="B99" s="151" t="s">
        <v>269</v>
      </c>
      <c r="C99" s="152" t="s">
        <v>149</v>
      </c>
      <c r="D99" s="152" t="s">
        <v>242</v>
      </c>
      <c r="E99" s="153">
        <v>69600</v>
      </c>
      <c r="F99" s="154">
        <v>-15</v>
      </c>
      <c r="G99" s="154">
        <f t="shared" si="0"/>
        <v>-1044</v>
      </c>
    </row>
    <row r="100" spans="1:7" s="1" customFormat="1" ht="33" x14ac:dyDescent="0.25">
      <c r="A100" s="150" t="s">
        <v>282</v>
      </c>
      <c r="B100" s="151" t="s">
        <v>269</v>
      </c>
      <c r="C100" s="152" t="s">
        <v>149</v>
      </c>
      <c r="D100" s="152" t="s">
        <v>242</v>
      </c>
      <c r="E100" s="153">
        <v>5138</v>
      </c>
      <c r="F100" s="154">
        <v>-80</v>
      </c>
      <c r="G100" s="154">
        <f t="shared" si="0"/>
        <v>-411.04</v>
      </c>
    </row>
    <row r="101" spans="1:7" s="1" customFormat="1" ht="33" x14ac:dyDescent="0.25">
      <c r="A101" s="150" t="s">
        <v>283</v>
      </c>
      <c r="B101" s="151" t="s">
        <v>269</v>
      </c>
      <c r="C101" s="152" t="s">
        <v>149</v>
      </c>
      <c r="D101" s="152" t="s">
        <v>242</v>
      </c>
      <c r="E101" s="153">
        <v>3288</v>
      </c>
      <c r="F101" s="154">
        <v>-100</v>
      </c>
      <c r="G101" s="154">
        <f t="shared" si="0"/>
        <v>-328.8</v>
      </c>
    </row>
    <row r="102" spans="1:7" s="1" customFormat="1" ht="33" x14ac:dyDescent="0.25">
      <c r="A102" s="150" t="s">
        <v>284</v>
      </c>
      <c r="B102" s="151" t="s">
        <v>269</v>
      </c>
      <c r="C102" s="152" t="s">
        <v>149</v>
      </c>
      <c r="D102" s="156" t="s">
        <v>242</v>
      </c>
      <c r="E102" s="153">
        <v>5160</v>
      </c>
      <c r="F102" s="154">
        <v>-40</v>
      </c>
      <c r="G102" s="154">
        <f t="shared" si="0"/>
        <v>-206.4</v>
      </c>
    </row>
    <row r="103" spans="1:7" s="1" customFormat="1" ht="33" x14ac:dyDescent="0.25">
      <c r="A103" s="150" t="s">
        <v>285</v>
      </c>
      <c r="B103" s="151" t="s">
        <v>269</v>
      </c>
      <c r="C103" s="152" t="s">
        <v>149</v>
      </c>
      <c r="D103" s="156" t="s">
        <v>242</v>
      </c>
      <c r="E103" s="153">
        <v>124200</v>
      </c>
      <c r="F103" s="154">
        <v>-6</v>
      </c>
      <c r="G103" s="154">
        <f t="shared" si="0"/>
        <v>-745.2</v>
      </c>
    </row>
    <row r="104" spans="1:7" s="1" customFormat="1" ht="33" x14ac:dyDescent="0.25">
      <c r="A104" s="150" t="s">
        <v>286</v>
      </c>
      <c r="B104" s="151" t="s">
        <v>269</v>
      </c>
      <c r="C104" s="152" t="s">
        <v>149</v>
      </c>
      <c r="D104" s="156" t="s">
        <v>242</v>
      </c>
      <c r="E104" s="153">
        <v>15000</v>
      </c>
      <c r="F104" s="154">
        <v>-15</v>
      </c>
      <c r="G104" s="154">
        <f t="shared" si="0"/>
        <v>-225</v>
      </c>
    </row>
    <row r="105" spans="1:7" s="1" customFormat="1" ht="33" x14ac:dyDescent="0.25">
      <c r="A105" s="150" t="s">
        <v>287</v>
      </c>
      <c r="B105" s="151" t="s">
        <v>269</v>
      </c>
      <c r="C105" s="152" t="s">
        <v>149</v>
      </c>
      <c r="D105" s="156" t="s">
        <v>242</v>
      </c>
      <c r="E105" s="153">
        <v>150000</v>
      </c>
      <c r="F105" s="154">
        <v>-7</v>
      </c>
      <c r="G105" s="154">
        <f t="shared" si="0"/>
        <v>-1050</v>
      </c>
    </row>
    <row r="106" spans="1:7" s="1" customFormat="1" ht="33" x14ac:dyDescent="0.25">
      <c r="A106" s="150" t="s">
        <v>288</v>
      </c>
      <c r="B106" s="151" t="s">
        <v>269</v>
      </c>
      <c r="C106" s="152" t="s">
        <v>149</v>
      </c>
      <c r="D106" s="156" t="s">
        <v>242</v>
      </c>
      <c r="E106" s="153">
        <v>1260</v>
      </c>
      <c r="F106" s="154">
        <v>-150</v>
      </c>
      <c r="G106" s="154">
        <f t="shared" si="0"/>
        <v>-189</v>
      </c>
    </row>
    <row r="107" spans="1:7" s="1" customFormat="1" ht="33" x14ac:dyDescent="0.25">
      <c r="A107" s="150" t="s">
        <v>289</v>
      </c>
      <c r="B107" s="151" t="s">
        <v>269</v>
      </c>
      <c r="C107" s="152" t="s">
        <v>149</v>
      </c>
      <c r="D107" s="156" t="s">
        <v>242</v>
      </c>
      <c r="E107" s="153">
        <v>340</v>
      </c>
      <c r="F107" s="154">
        <v>-300</v>
      </c>
      <c r="G107" s="154">
        <f t="shared" si="0"/>
        <v>-102</v>
      </c>
    </row>
    <row r="108" spans="1:7" s="1" customFormat="1" ht="33" x14ac:dyDescent="0.25">
      <c r="A108" s="150" t="s">
        <v>290</v>
      </c>
      <c r="B108" s="151" t="s">
        <v>269</v>
      </c>
      <c r="C108" s="152" t="s">
        <v>149</v>
      </c>
      <c r="D108" s="156" t="s">
        <v>242</v>
      </c>
      <c r="E108" s="153">
        <v>4000</v>
      </c>
      <c r="F108" s="154">
        <v>-200</v>
      </c>
      <c r="G108" s="154">
        <f t="shared" si="0"/>
        <v>-800</v>
      </c>
    </row>
    <row r="109" spans="1:7" s="1" customFormat="1" ht="33" x14ac:dyDescent="0.25">
      <c r="A109" s="150" t="s">
        <v>291</v>
      </c>
      <c r="B109" s="151" t="s">
        <v>269</v>
      </c>
      <c r="C109" s="152" t="s">
        <v>149</v>
      </c>
      <c r="D109" s="156" t="s">
        <v>242</v>
      </c>
      <c r="E109" s="153">
        <v>6500</v>
      </c>
      <c r="F109" s="154">
        <v>-200</v>
      </c>
      <c r="G109" s="154">
        <f t="shared" si="0"/>
        <v>-1300</v>
      </c>
    </row>
    <row r="110" spans="1:7" s="1" customFormat="1" ht="33" x14ac:dyDescent="0.25">
      <c r="A110" s="150" t="s">
        <v>292</v>
      </c>
      <c r="B110" s="151" t="s">
        <v>269</v>
      </c>
      <c r="C110" s="152" t="s">
        <v>149</v>
      </c>
      <c r="D110" s="156" t="s">
        <v>242</v>
      </c>
      <c r="E110" s="153">
        <v>11940</v>
      </c>
      <c r="F110" s="154">
        <v>-200</v>
      </c>
      <c r="G110" s="154">
        <f t="shared" si="0"/>
        <v>-2388</v>
      </c>
    </row>
    <row r="111" spans="1:7" s="1" customFormat="1" ht="33" x14ac:dyDescent="0.25">
      <c r="A111" s="150" t="s">
        <v>293</v>
      </c>
      <c r="B111" s="151" t="s">
        <v>269</v>
      </c>
      <c r="C111" s="152" t="s">
        <v>149</v>
      </c>
      <c r="D111" s="156" t="s">
        <v>242</v>
      </c>
      <c r="E111" s="153">
        <v>33000</v>
      </c>
      <c r="F111" s="154">
        <v>-37</v>
      </c>
      <c r="G111" s="154">
        <f t="shared" si="0"/>
        <v>-1221</v>
      </c>
    </row>
    <row r="112" spans="1:7" s="1" customFormat="1" ht="33" x14ac:dyDescent="0.25">
      <c r="A112" s="150" t="s">
        <v>294</v>
      </c>
      <c r="B112" s="151" t="s">
        <v>269</v>
      </c>
      <c r="C112" s="152" t="s">
        <v>149</v>
      </c>
      <c r="D112" s="156" t="s">
        <v>242</v>
      </c>
      <c r="E112" s="153">
        <v>21000</v>
      </c>
      <c r="F112" s="154">
        <v>-30</v>
      </c>
      <c r="G112" s="154">
        <f t="shared" si="0"/>
        <v>-630</v>
      </c>
    </row>
    <row r="113" spans="1:7" s="1" customFormat="1" ht="33" x14ac:dyDescent="0.25">
      <c r="A113" s="150" t="s">
        <v>295</v>
      </c>
      <c r="B113" s="151" t="s">
        <v>269</v>
      </c>
      <c r="C113" s="152" t="s">
        <v>149</v>
      </c>
      <c r="D113" s="156" t="s">
        <v>242</v>
      </c>
      <c r="E113" s="153">
        <v>79200</v>
      </c>
      <c r="F113" s="154">
        <v>-4</v>
      </c>
      <c r="G113" s="154">
        <f t="shared" si="0"/>
        <v>-316.8</v>
      </c>
    </row>
    <row r="114" spans="1:7" s="1" customFormat="1" ht="33" x14ac:dyDescent="0.25">
      <c r="A114" s="150" t="s">
        <v>296</v>
      </c>
      <c r="B114" s="151" t="s">
        <v>269</v>
      </c>
      <c r="C114" s="152" t="s">
        <v>149</v>
      </c>
      <c r="D114" s="156" t="s">
        <v>242</v>
      </c>
      <c r="E114" s="153">
        <v>18000</v>
      </c>
      <c r="F114" s="154">
        <v>-10</v>
      </c>
      <c r="G114" s="154">
        <f t="shared" si="0"/>
        <v>-180</v>
      </c>
    </row>
    <row r="115" spans="1:7" s="1" customFormat="1" ht="33" x14ac:dyDescent="0.25">
      <c r="A115" s="150" t="s">
        <v>297</v>
      </c>
      <c r="B115" s="151" t="s">
        <v>269</v>
      </c>
      <c r="C115" s="152" t="s">
        <v>149</v>
      </c>
      <c r="D115" s="156" t="s">
        <v>242</v>
      </c>
      <c r="E115" s="153">
        <v>61300</v>
      </c>
      <c r="F115" s="154">
        <v>-4</v>
      </c>
      <c r="G115" s="154">
        <f t="shared" si="0"/>
        <v>-245.2</v>
      </c>
    </row>
    <row r="116" spans="1:7" s="1" customFormat="1" ht="33" x14ac:dyDescent="0.25">
      <c r="A116" s="150" t="s">
        <v>298</v>
      </c>
      <c r="B116" s="151" t="s">
        <v>269</v>
      </c>
      <c r="C116" s="152" t="s">
        <v>149</v>
      </c>
      <c r="D116" s="156" t="s">
        <v>242</v>
      </c>
      <c r="E116" s="153">
        <v>2000</v>
      </c>
      <c r="F116" s="154">
        <v>-16</v>
      </c>
      <c r="G116" s="154">
        <f t="shared" si="0"/>
        <v>-32</v>
      </c>
    </row>
    <row r="117" spans="1:7" s="1" customFormat="1" ht="33" x14ac:dyDescent="0.25">
      <c r="A117" s="150" t="s">
        <v>299</v>
      </c>
      <c r="B117" s="151" t="s">
        <v>269</v>
      </c>
      <c r="C117" s="152" t="s">
        <v>149</v>
      </c>
      <c r="D117" s="156" t="s">
        <v>242</v>
      </c>
      <c r="E117" s="153">
        <v>115000</v>
      </c>
      <c r="F117" s="154">
        <v>-5</v>
      </c>
      <c r="G117" s="154">
        <f t="shared" si="0"/>
        <v>-575</v>
      </c>
    </row>
    <row r="118" spans="1:7" s="1" customFormat="1" ht="33" x14ac:dyDescent="0.25">
      <c r="A118" s="150" t="s">
        <v>300</v>
      </c>
      <c r="B118" s="151" t="s">
        <v>269</v>
      </c>
      <c r="C118" s="152" t="s">
        <v>149</v>
      </c>
      <c r="D118" s="156" t="s">
        <v>242</v>
      </c>
      <c r="E118" s="153">
        <v>115000</v>
      </c>
      <c r="F118" s="154">
        <v>-5</v>
      </c>
      <c r="G118" s="154">
        <f t="shared" si="0"/>
        <v>-575</v>
      </c>
    </row>
    <row r="119" spans="1:7" s="1" customFormat="1" ht="33" x14ac:dyDescent="0.25">
      <c r="A119" s="150" t="s">
        <v>301</v>
      </c>
      <c r="B119" s="151" t="s">
        <v>269</v>
      </c>
      <c r="C119" s="152" t="s">
        <v>149</v>
      </c>
      <c r="D119" s="156" t="s">
        <v>242</v>
      </c>
      <c r="E119" s="153">
        <v>318000</v>
      </c>
      <c r="F119" s="154">
        <v>-6</v>
      </c>
      <c r="G119" s="154">
        <f t="shared" si="0"/>
        <v>-1908</v>
      </c>
    </row>
    <row r="120" spans="1:7" s="1" customFormat="1" ht="33" x14ac:dyDescent="0.25">
      <c r="A120" s="150" t="s">
        <v>302</v>
      </c>
      <c r="B120" s="151" t="s">
        <v>269</v>
      </c>
      <c r="C120" s="152" t="s">
        <v>149</v>
      </c>
      <c r="D120" s="156" t="s">
        <v>242</v>
      </c>
      <c r="E120" s="153">
        <v>42000</v>
      </c>
      <c r="F120" s="154">
        <v>-60</v>
      </c>
      <c r="G120" s="154">
        <f t="shared" si="0"/>
        <v>-2520</v>
      </c>
    </row>
    <row r="121" spans="1:7" s="1" customFormat="1" ht="33" x14ac:dyDescent="0.25">
      <c r="A121" s="150" t="s">
        <v>303</v>
      </c>
      <c r="B121" s="151" t="s">
        <v>269</v>
      </c>
      <c r="C121" s="152" t="s">
        <v>149</v>
      </c>
      <c r="D121" s="156" t="s">
        <v>242</v>
      </c>
      <c r="E121" s="153">
        <v>4200</v>
      </c>
      <c r="F121" s="154">
        <v>-20</v>
      </c>
      <c r="G121" s="154">
        <f t="shared" si="0"/>
        <v>-84</v>
      </c>
    </row>
    <row r="122" spans="1:7" s="1" customFormat="1" ht="33" x14ac:dyDescent="0.25">
      <c r="A122" s="150" t="s">
        <v>304</v>
      </c>
      <c r="B122" s="151" t="s">
        <v>269</v>
      </c>
      <c r="C122" s="152" t="s">
        <v>149</v>
      </c>
      <c r="D122" s="156" t="s">
        <v>242</v>
      </c>
      <c r="E122" s="153">
        <v>3500</v>
      </c>
      <c r="F122" s="154">
        <v>-41</v>
      </c>
      <c r="G122" s="154">
        <f t="shared" si="0"/>
        <v>-143.5</v>
      </c>
    </row>
    <row r="123" spans="1:7" s="1" customFormat="1" ht="33" x14ac:dyDescent="0.25">
      <c r="A123" s="150" t="s">
        <v>305</v>
      </c>
      <c r="B123" s="151" t="s">
        <v>269</v>
      </c>
      <c r="C123" s="152" t="s">
        <v>149</v>
      </c>
      <c r="D123" s="156" t="s">
        <v>242</v>
      </c>
      <c r="E123" s="153">
        <v>3600</v>
      </c>
      <c r="F123" s="154">
        <v>-30</v>
      </c>
      <c r="G123" s="154">
        <f t="shared" si="0"/>
        <v>-108</v>
      </c>
    </row>
    <row r="124" spans="1:7" s="1" customFormat="1" x14ac:dyDescent="0.25">
      <c r="A124" s="150" t="s">
        <v>306</v>
      </c>
      <c r="B124" s="151" t="s">
        <v>307</v>
      </c>
      <c r="C124" s="152" t="s">
        <v>149</v>
      </c>
      <c r="D124" s="156" t="s">
        <v>242</v>
      </c>
      <c r="E124" s="153"/>
      <c r="F124" s="154"/>
      <c r="G124" s="154">
        <v>-24.5</v>
      </c>
    </row>
    <row r="125" spans="1:7" s="1" customFormat="1" x14ac:dyDescent="0.25">
      <c r="A125" s="150" t="s">
        <v>308</v>
      </c>
      <c r="B125" s="151" t="s">
        <v>309</v>
      </c>
      <c r="C125" s="152" t="s">
        <v>149</v>
      </c>
      <c r="D125" s="156" t="s">
        <v>245</v>
      </c>
      <c r="E125" s="153"/>
      <c r="F125" s="154"/>
      <c r="G125" s="154">
        <v>-6500</v>
      </c>
    </row>
    <row r="126" spans="1:7" s="1" customFormat="1" x14ac:dyDescent="0.25">
      <c r="A126" s="150" t="s">
        <v>313</v>
      </c>
      <c r="B126" s="151" t="s">
        <v>314</v>
      </c>
      <c r="C126" s="152" t="s">
        <v>246</v>
      </c>
      <c r="D126" s="156" t="s">
        <v>245</v>
      </c>
      <c r="E126" s="153"/>
      <c r="F126" s="154"/>
      <c r="G126" s="154">
        <v>-4657.4999100000005</v>
      </c>
    </row>
    <row r="127" spans="1:7" s="1" customFormat="1" x14ac:dyDescent="0.25">
      <c r="A127" s="150" t="s">
        <v>315</v>
      </c>
      <c r="B127" s="151" t="s">
        <v>316</v>
      </c>
      <c r="C127" s="152" t="s">
        <v>149</v>
      </c>
      <c r="D127" s="156" t="s">
        <v>242</v>
      </c>
      <c r="E127" s="153"/>
      <c r="F127" s="154"/>
      <c r="G127" s="154">
        <v>-200</v>
      </c>
    </row>
    <row r="128" spans="1:7" s="1" customFormat="1" x14ac:dyDescent="0.25">
      <c r="A128" s="150" t="s">
        <v>317</v>
      </c>
      <c r="B128" s="151" t="s">
        <v>318</v>
      </c>
      <c r="C128" s="152" t="s">
        <v>149</v>
      </c>
      <c r="D128" s="156" t="s">
        <v>242</v>
      </c>
      <c r="E128" s="153"/>
      <c r="F128" s="154"/>
      <c r="G128" s="154">
        <v>-1494.96</v>
      </c>
    </row>
    <row r="129" spans="1:7" s="1" customFormat="1" x14ac:dyDescent="0.25">
      <c r="A129" s="150" t="s">
        <v>319</v>
      </c>
      <c r="B129" s="151" t="s">
        <v>318</v>
      </c>
      <c r="C129" s="152" t="s">
        <v>149</v>
      </c>
      <c r="D129" s="156" t="s">
        <v>242</v>
      </c>
      <c r="E129" s="153"/>
      <c r="F129" s="154"/>
      <c r="G129" s="154">
        <v>-374</v>
      </c>
    </row>
    <row r="130" spans="1:7" s="1" customFormat="1" x14ac:dyDescent="0.25">
      <c r="A130" s="150" t="s">
        <v>320</v>
      </c>
      <c r="B130" s="151" t="s">
        <v>321</v>
      </c>
      <c r="C130" s="152" t="s">
        <v>149</v>
      </c>
      <c r="D130" s="156" t="s">
        <v>242</v>
      </c>
      <c r="E130" s="153"/>
      <c r="F130" s="154"/>
      <c r="G130" s="154">
        <v>-56</v>
      </c>
    </row>
    <row r="131" spans="1:7" s="1" customFormat="1" x14ac:dyDescent="0.25">
      <c r="A131" s="150" t="s">
        <v>322</v>
      </c>
      <c r="B131" s="151" t="s">
        <v>323</v>
      </c>
      <c r="C131" s="152" t="s">
        <v>149</v>
      </c>
      <c r="D131" s="156" t="s">
        <v>242</v>
      </c>
      <c r="E131" s="153"/>
      <c r="F131" s="154"/>
      <c r="G131" s="154">
        <v>-1.2</v>
      </c>
    </row>
    <row r="132" spans="1:7" s="1" customFormat="1" x14ac:dyDescent="0.25">
      <c r="A132" s="150" t="s">
        <v>324</v>
      </c>
      <c r="B132" s="151" t="s">
        <v>325</v>
      </c>
      <c r="C132" s="152" t="s">
        <v>149</v>
      </c>
      <c r="D132" s="156" t="s">
        <v>242</v>
      </c>
      <c r="E132" s="153"/>
      <c r="F132" s="154"/>
      <c r="G132" s="154">
        <v>-3.2</v>
      </c>
    </row>
    <row r="133" spans="1:7" s="1" customFormat="1" ht="33" x14ac:dyDescent="0.25">
      <c r="A133" s="150" t="s">
        <v>326</v>
      </c>
      <c r="B133" s="151" t="s">
        <v>327</v>
      </c>
      <c r="C133" s="152" t="s">
        <v>149</v>
      </c>
      <c r="D133" s="156" t="s">
        <v>363</v>
      </c>
      <c r="E133" s="153"/>
      <c r="F133" s="154"/>
      <c r="G133" s="154">
        <v>-8010</v>
      </c>
    </row>
    <row r="134" spans="1:7" s="1" customFormat="1" ht="33" x14ac:dyDescent="0.25">
      <c r="A134" s="150" t="s">
        <v>328</v>
      </c>
      <c r="B134" s="151" t="s">
        <v>327</v>
      </c>
      <c r="C134" s="152" t="s">
        <v>149</v>
      </c>
      <c r="D134" s="156" t="s">
        <v>363</v>
      </c>
      <c r="E134" s="153"/>
      <c r="F134" s="154"/>
      <c r="G134" s="154">
        <v>-8010</v>
      </c>
    </row>
    <row r="135" spans="1:7" s="1" customFormat="1" ht="33" x14ac:dyDescent="0.25">
      <c r="A135" s="150" t="s">
        <v>329</v>
      </c>
      <c r="B135" s="151" t="s">
        <v>327</v>
      </c>
      <c r="C135" s="152" t="s">
        <v>149</v>
      </c>
      <c r="D135" s="156" t="s">
        <v>363</v>
      </c>
      <c r="E135" s="153"/>
      <c r="F135" s="154"/>
      <c r="G135" s="154">
        <v>-7300</v>
      </c>
    </row>
    <row r="136" spans="1:7" s="1" customFormat="1" ht="33" x14ac:dyDescent="0.25">
      <c r="A136" s="150" t="s">
        <v>330</v>
      </c>
      <c r="B136" s="151" t="s">
        <v>327</v>
      </c>
      <c r="C136" s="152" t="s">
        <v>149</v>
      </c>
      <c r="D136" s="156" t="s">
        <v>363</v>
      </c>
      <c r="E136" s="153"/>
      <c r="F136" s="154"/>
      <c r="G136" s="154">
        <v>-7300</v>
      </c>
    </row>
    <row r="137" spans="1:7" s="1" customFormat="1" ht="33" x14ac:dyDescent="0.25">
      <c r="A137" s="150" t="s">
        <v>331</v>
      </c>
      <c r="B137" s="151" t="s">
        <v>327</v>
      </c>
      <c r="C137" s="152" t="s">
        <v>149</v>
      </c>
      <c r="D137" s="156" t="s">
        <v>363</v>
      </c>
      <c r="E137" s="153"/>
      <c r="F137" s="154"/>
      <c r="G137" s="154">
        <v>-7300</v>
      </c>
    </row>
    <row r="138" spans="1:7" s="1" customFormat="1" ht="33" x14ac:dyDescent="0.25">
      <c r="A138" s="150" t="s">
        <v>332</v>
      </c>
      <c r="B138" s="151" t="s">
        <v>327</v>
      </c>
      <c r="C138" s="152" t="s">
        <v>149</v>
      </c>
      <c r="D138" s="156" t="s">
        <v>363</v>
      </c>
      <c r="E138" s="153"/>
      <c r="F138" s="154"/>
      <c r="G138" s="154">
        <v>-8025</v>
      </c>
    </row>
    <row r="139" spans="1:7" s="1" customFormat="1" ht="33" x14ac:dyDescent="0.25">
      <c r="A139" s="150" t="s">
        <v>333</v>
      </c>
      <c r="B139" s="151" t="s">
        <v>327</v>
      </c>
      <c r="C139" s="152" t="s">
        <v>149</v>
      </c>
      <c r="D139" s="156" t="s">
        <v>363</v>
      </c>
      <c r="E139" s="153"/>
      <c r="F139" s="154"/>
      <c r="G139" s="154">
        <v>-8025</v>
      </c>
    </row>
    <row r="140" spans="1:7" s="1" customFormat="1" ht="33" x14ac:dyDescent="0.25">
      <c r="A140" s="150" t="s">
        <v>334</v>
      </c>
      <c r="B140" s="151" t="s">
        <v>327</v>
      </c>
      <c r="C140" s="152" t="s">
        <v>149</v>
      </c>
      <c r="D140" s="156" t="s">
        <v>363</v>
      </c>
      <c r="E140" s="153"/>
      <c r="F140" s="154"/>
      <c r="G140" s="154">
        <v>-7300</v>
      </c>
    </row>
    <row r="141" spans="1:7" s="1" customFormat="1" ht="33" x14ac:dyDescent="0.25">
      <c r="A141" s="150" t="s">
        <v>335</v>
      </c>
      <c r="B141" s="151" t="s">
        <v>327</v>
      </c>
      <c r="C141" s="152" t="s">
        <v>149</v>
      </c>
      <c r="D141" s="156" t="s">
        <v>363</v>
      </c>
      <c r="E141" s="153"/>
      <c r="F141" s="154"/>
      <c r="G141" s="154">
        <v>-8010</v>
      </c>
    </row>
    <row r="142" spans="1:7" s="1" customFormat="1" ht="33" x14ac:dyDescent="0.25">
      <c r="A142" s="150" t="s">
        <v>336</v>
      </c>
      <c r="B142" s="151" t="s">
        <v>327</v>
      </c>
      <c r="C142" s="152" t="s">
        <v>149</v>
      </c>
      <c r="D142" s="156" t="s">
        <v>363</v>
      </c>
      <c r="E142" s="153">
        <v>900.00000000000011</v>
      </c>
      <c r="F142" s="154">
        <v>-89.44</v>
      </c>
      <c r="G142" s="154">
        <f>+E142*F142/1000-1922.4</f>
        <v>-2002.8960000000002</v>
      </c>
    </row>
    <row r="143" spans="1:7" s="1" customFormat="1" ht="33" x14ac:dyDescent="0.25">
      <c r="A143" s="150" t="s">
        <v>337</v>
      </c>
      <c r="B143" s="151" t="s">
        <v>327</v>
      </c>
      <c r="C143" s="152" t="s">
        <v>149</v>
      </c>
      <c r="D143" s="156" t="s">
        <v>363</v>
      </c>
      <c r="E143" s="153"/>
      <c r="F143" s="154"/>
      <c r="G143" s="154">
        <v>-8010</v>
      </c>
    </row>
    <row r="144" spans="1:7" s="1" customFormat="1" ht="33" x14ac:dyDescent="0.25">
      <c r="A144" s="150" t="s">
        <v>338</v>
      </c>
      <c r="B144" s="151" t="s">
        <v>327</v>
      </c>
      <c r="C144" s="152" t="s">
        <v>149</v>
      </c>
      <c r="D144" s="156" t="s">
        <v>363</v>
      </c>
      <c r="E144" s="153"/>
      <c r="F144" s="154"/>
      <c r="G144" s="154">
        <v>-8010</v>
      </c>
    </row>
    <row r="145" spans="1:7" s="1" customFormat="1" x14ac:dyDescent="0.25">
      <c r="A145" s="150" t="s">
        <v>339</v>
      </c>
      <c r="B145" s="151" t="s">
        <v>340</v>
      </c>
      <c r="C145" s="152" t="s">
        <v>149</v>
      </c>
      <c r="D145" s="156" t="s">
        <v>242</v>
      </c>
      <c r="E145" s="153"/>
      <c r="F145" s="154"/>
      <c r="G145" s="154">
        <v>-22.229790000000001</v>
      </c>
    </row>
    <row r="146" spans="1:7" s="1" customFormat="1" x14ac:dyDescent="0.25">
      <c r="A146" s="150" t="s">
        <v>341</v>
      </c>
      <c r="B146" s="151" t="s">
        <v>342</v>
      </c>
      <c r="C146" s="152" t="s">
        <v>149</v>
      </c>
      <c r="D146" s="156" t="s">
        <v>242</v>
      </c>
      <c r="E146" s="153"/>
      <c r="F146" s="154"/>
      <c r="G146" s="154">
        <v>-42.000089999999993</v>
      </c>
    </row>
    <row r="147" spans="1:7" s="1" customFormat="1" x14ac:dyDescent="0.25">
      <c r="A147" s="150" t="s">
        <v>343</v>
      </c>
      <c r="B147" s="151" t="s">
        <v>344</v>
      </c>
      <c r="C147" s="152" t="s">
        <v>149</v>
      </c>
      <c r="D147" s="156" t="s">
        <v>242</v>
      </c>
      <c r="E147" s="153"/>
      <c r="F147" s="154"/>
      <c r="G147" s="154">
        <v>-2</v>
      </c>
    </row>
    <row r="148" spans="1:7" s="1" customFormat="1" x14ac:dyDescent="0.25">
      <c r="A148" s="150" t="s">
        <v>345</v>
      </c>
      <c r="B148" s="151" t="s">
        <v>346</v>
      </c>
      <c r="C148" s="152" t="s">
        <v>149</v>
      </c>
      <c r="D148" s="156" t="s">
        <v>242</v>
      </c>
      <c r="E148" s="153"/>
      <c r="F148" s="154"/>
      <c r="G148" s="154">
        <v>-207.03</v>
      </c>
    </row>
    <row r="149" spans="1:7" s="1" customFormat="1" ht="33" x14ac:dyDescent="0.25">
      <c r="A149" s="150" t="s">
        <v>347</v>
      </c>
      <c r="B149" s="151" t="s">
        <v>348</v>
      </c>
      <c r="C149" s="152" t="s">
        <v>149</v>
      </c>
      <c r="D149" s="156" t="s">
        <v>242</v>
      </c>
      <c r="E149" s="153"/>
      <c r="F149" s="154"/>
      <c r="G149" s="154">
        <v>-17.5</v>
      </c>
    </row>
    <row r="150" spans="1:7" s="1" customFormat="1" ht="33" x14ac:dyDescent="0.25">
      <c r="A150" s="150" t="s">
        <v>349</v>
      </c>
      <c r="B150" s="151" t="s">
        <v>348</v>
      </c>
      <c r="C150" s="152" t="s">
        <v>149</v>
      </c>
      <c r="D150" s="156" t="s">
        <v>242</v>
      </c>
      <c r="E150" s="153"/>
      <c r="F150" s="154"/>
      <c r="G150" s="154">
        <v>-31.8</v>
      </c>
    </row>
    <row r="151" spans="1:7" s="1" customFormat="1" ht="33" x14ac:dyDescent="0.25">
      <c r="A151" s="150" t="s">
        <v>350</v>
      </c>
      <c r="B151" s="151" t="s">
        <v>351</v>
      </c>
      <c r="C151" s="152" t="s">
        <v>149</v>
      </c>
      <c r="D151" s="156" t="s">
        <v>242</v>
      </c>
      <c r="E151" s="153"/>
      <c r="F151" s="154"/>
      <c r="G151" s="154">
        <v>-170</v>
      </c>
    </row>
    <row r="152" spans="1:7" s="1" customFormat="1" x14ac:dyDescent="0.25">
      <c r="A152" s="150" t="s">
        <v>352</v>
      </c>
      <c r="B152" s="151" t="s">
        <v>353</v>
      </c>
      <c r="C152" s="152" t="s">
        <v>149</v>
      </c>
      <c r="D152" s="156" t="s">
        <v>242</v>
      </c>
      <c r="E152" s="153">
        <v>3000</v>
      </c>
      <c r="F152" s="154">
        <v>-10</v>
      </c>
      <c r="G152" s="154">
        <f>+E152*F152/1000</f>
        <v>-30</v>
      </c>
    </row>
    <row r="153" spans="1:7" s="1" customFormat="1" x14ac:dyDescent="0.25">
      <c r="A153" s="150" t="s">
        <v>354</v>
      </c>
      <c r="B153" s="151" t="s">
        <v>355</v>
      </c>
      <c r="C153" s="152" t="s">
        <v>149</v>
      </c>
      <c r="D153" s="156" t="s">
        <v>363</v>
      </c>
      <c r="E153" s="153">
        <v>410</v>
      </c>
      <c r="F153" s="154">
        <v>-427</v>
      </c>
      <c r="G153" s="154">
        <f t="shared" ref="G153:G154" si="1">+E153*F153/1000</f>
        <v>-175.07</v>
      </c>
    </row>
    <row r="154" spans="1:7" s="1" customFormat="1" x14ac:dyDescent="0.25">
      <c r="A154" s="150" t="s">
        <v>356</v>
      </c>
      <c r="B154" s="151" t="s">
        <v>357</v>
      </c>
      <c r="C154" s="152" t="s">
        <v>149</v>
      </c>
      <c r="D154" s="156" t="s">
        <v>363</v>
      </c>
      <c r="E154" s="153">
        <v>360</v>
      </c>
      <c r="F154" s="154">
        <v>-958</v>
      </c>
      <c r="G154" s="154">
        <f t="shared" si="1"/>
        <v>-344.88</v>
      </c>
    </row>
    <row r="155" spans="1:7" s="1" customFormat="1" x14ac:dyDescent="0.25">
      <c r="A155" s="150" t="s">
        <v>358</v>
      </c>
      <c r="B155" s="151" t="s">
        <v>359</v>
      </c>
      <c r="C155" s="152" t="s">
        <v>149</v>
      </c>
      <c r="D155" s="156" t="s">
        <v>242</v>
      </c>
      <c r="E155" s="153"/>
      <c r="F155" s="154"/>
      <c r="G155" s="154">
        <v>-130</v>
      </c>
    </row>
    <row r="156" spans="1:7" s="1" customFormat="1" x14ac:dyDescent="0.25">
      <c r="A156" s="150" t="s">
        <v>360</v>
      </c>
      <c r="B156" s="151" t="s">
        <v>361</v>
      </c>
      <c r="C156" s="152" t="s">
        <v>149</v>
      </c>
      <c r="D156" s="156" t="s">
        <v>363</v>
      </c>
      <c r="E156" s="153">
        <v>500</v>
      </c>
      <c r="F156" s="154">
        <v>-3360</v>
      </c>
      <c r="G156" s="154">
        <f>+E156*F156/1000</f>
        <v>-1680</v>
      </c>
    </row>
    <row r="157" spans="1:7" s="1" customFormat="1" x14ac:dyDescent="0.25">
      <c r="A157" s="150" t="s">
        <v>362</v>
      </c>
      <c r="B157" s="151" t="s">
        <v>359</v>
      </c>
      <c r="C157" s="152" t="s">
        <v>149</v>
      </c>
      <c r="D157" s="156" t="s">
        <v>242</v>
      </c>
      <c r="E157" s="153"/>
      <c r="F157" s="154"/>
      <c r="G157" s="154">
        <v>-60</v>
      </c>
    </row>
    <row r="158" spans="1:7" s="1" customFormat="1" x14ac:dyDescent="0.25">
      <c r="A158" s="150"/>
      <c r="B158" s="151"/>
      <c r="C158" s="152"/>
      <c r="D158" s="156"/>
      <c r="E158" s="153"/>
      <c r="F158" s="154"/>
      <c r="G158" s="154"/>
    </row>
    <row r="159" spans="1:7" s="1" customFormat="1" x14ac:dyDescent="0.25">
      <c r="A159" s="150"/>
      <c r="B159" s="230" t="s">
        <v>109</v>
      </c>
      <c r="C159" s="231"/>
      <c r="D159" s="231"/>
      <c r="E159" s="231"/>
      <c r="F159" s="232"/>
      <c r="G159" s="154">
        <f>SUM(G160:G358)</f>
        <v>-148661.19297999999</v>
      </c>
    </row>
    <row r="160" spans="1:7" s="1" customFormat="1" ht="26.25" customHeight="1" x14ac:dyDescent="0.25">
      <c r="A160" s="150" t="s">
        <v>1803</v>
      </c>
      <c r="B160" s="151" t="s">
        <v>1804</v>
      </c>
      <c r="C160" s="152" t="s">
        <v>143</v>
      </c>
      <c r="D160" s="152" t="s">
        <v>144</v>
      </c>
      <c r="E160" s="153"/>
      <c r="F160" s="154"/>
      <c r="G160" s="154">
        <v>-68000</v>
      </c>
    </row>
    <row r="161" spans="1:7" s="1" customFormat="1" ht="34.5" customHeight="1" x14ac:dyDescent="0.25">
      <c r="A161" s="150" t="s">
        <v>141</v>
      </c>
      <c r="B161" s="151" t="s">
        <v>142</v>
      </c>
      <c r="C161" s="152" t="s">
        <v>143</v>
      </c>
      <c r="D161" s="152" t="s">
        <v>144</v>
      </c>
      <c r="E161" s="153"/>
      <c r="F161" s="154"/>
      <c r="G161" s="154">
        <v>-4137</v>
      </c>
    </row>
    <row r="162" spans="1:7" s="1" customFormat="1" ht="39" customHeight="1" x14ac:dyDescent="0.25">
      <c r="A162" s="150" t="s">
        <v>1553</v>
      </c>
      <c r="B162" s="151" t="s">
        <v>1559</v>
      </c>
      <c r="C162" s="152" t="s">
        <v>149</v>
      </c>
      <c r="D162" s="156" t="s">
        <v>242</v>
      </c>
      <c r="E162" s="153"/>
      <c r="F162" s="154"/>
      <c r="G162" s="154">
        <v>-131.04</v>
      </c>
    </row>
    <row r="163" spans="1:7" s="1" customFormat="1" ht="39" customHeight="1" x14ac:dyDescent="0.25">
      <c r="A163" s="150" t="s">
        <v>1554</v>
      </c>
      <c r="B163" s="151" t="s">
        <v>1559</v>
      </c>
      <c r="C163" s="152" t="s">
        <v>149</v>
      </c>
      <c r="D163" s="156" t="s">
        <v>242</v>
      </c>
      <c r="E163" s="153"/>
      <c r="F163" s="154"/>
      <c r="G163" s="154">
        <v>-42.48</v>
      </c>
    </row>
    <row r="164" spans="1:7" s="1" customFormat="1" ht="39" customHeight="1" x14ac:dyDescent="0.25">
      <c r="A164" s="150" t="s">
        <v>1555</v>
      </c>
      <c r="B164" s="151" t="s">
        <v>1559</v>
      </c>
      <c r="C164" s="152" t="s">
        <v>149</v>
      </c>
      <c r="D164" s="156" t="s">
        <v>242</v>
      </c>
      <c r="E164" s="153"/>
      <c r="F164" s="154"/>
      <c r="G164" s="154">
        <v>-1968</v>
      </c>
    </row>
    <row r="165" spans="1:7" s="1" customFormat="1" ht="39" customHeight="1" x14ac:dyDescent="0.25">
      <c r="A165" s="150" t="s">
        <v>1556</v>
      </c>
      <c r="B165" s="151" t="s">
        <v>1559</v>
      </c>
      <c r="C165" s="152" t="s">
        <v>149</v>
      </c>
      <c r="D165" s="156" t="s">
        <v>242</v>
      </c>
      <c r="E165" s="153"/>
      <c r="F165" s="154"/>
      <c r="G165" s="154">
        <v>-13</v>
      </c>
    </row>
    <row r="166" spans="1:7" s="1" customFormat="1" ht="39" customHeight="1" x14ac:dyDescent="0.25">
      <c r="A166" s="150" t="s">
        <v>1557</v>
      </c>
      <c r="B166" s="151" t="s">
        <v>1559</v>
      </c>
      <c r="C166" s="152" t="s">
        <v>149</v>
      </c>
      <c r="D166" s="156" t="s">
        <v>242</v>
      </c>
      <c r="E166" s="153"/>
      <c r="F166" s="154"/>
      <c r="G166" s="154">
        <v>-360</v>
      </c>
    </row>
    <row r="167" spans="1:7" s="1" customFormat="1" ht="39" customHeight="1" x14ac:dyDescent="0.25">
      <c r="A167" s="150" t="s">
        <v>1558</v>
      </c>
      <c r="B167" s="151" t="s">
        <v>1559</v>
      </c>
      <c r="C167" s="152" t="s">
        <v>149</v>
      </c>
      <c r="D167" s="156" t="s">
        <v>242</v>
      </c>
      <c r="E167" s="153"/>
      <c r="F167" s="154"/>
      <c r="G167" s="154">
        <v>-60</v>
      </c>
    </row>
    <row r="168" spans="1:7" s="1" customFormat="1" ht="49.5" x14ac:dyDescent="0.25">
      <c r="A168" s="150" t="s">
        <v>145</v>
      </c>
      <c r="B168" s="151" t="s">
        <v>146</v>
      </c>
      <c r="C168" s="152" t="s">
        <v>143</v>
      </c>
      <c r="D168" s="152" t="s">
        <v>144</v>
      </c>
      <c r="E168" s="153"/>
      <c r="F168" s="154"/>
      <c r="G168" s="154">
        <v>-870.25</v>
      </c>
    </row>
    <row r="169" spans="1:7" s="1" customFormat="1" ht="33" x14ac:dyDescent="0.25">
      <c r="A169" s="150" t="s">
        <v>147</v>
      </c>
      <c r="B169" s="151" t="s">
        <v>148</v>
      </c>
      <c r="C169" s="152" t="s">
        <v>149</v>
      </c>
      <c r="D169" s="152" t="s">
        <v>144</v>
      </c>
      <c r="E169" s="153">
        <v>1090000</v>
      </c>
      <c r="F169" s="154">
        <v>-1</v>
      </c>
      <c r="G169" s="154">
        <f>+E169*F169/1000</f>
        <v>-1090</v>
      </c>
    </row>
    <row r="170" spans="1:7" s="1" customFormat="1" ht="27.75" customHeight="1" x14ac:dyDescent="0.25">
      <c r="A170" s="150" t="s">
        <v>1560</v>
      </c>
      <c r="B170" s="151" t="s">
        <v>1740</v>
      </c>
      <c r="C170" s="152" t="s">
        <v>149</v>
      </c>
      <c r="D170" s="156" t="s">
        <v>144</v>
      </c>
      <c r="E170" s="153">
        <v>10000000</v>
      </c>
      <c r="F170" s="154">
        <v>-1</v>
      </c>
      <c r="G170" s="154">
        <v>-10000</v>
      </c>
    </row>
    <row r="171" spans="1:7" s="1" customFormat="1" ht="33" customHeight="1" x14ac:dyDescent="0.25">
      <c r="A171" s="150" t="s">
        <v>1561</v>
      </c>
      <c r="B171" s="151" t="s">
        <v>1559</v>
      </c>
      <c r="C171" s="152" t="s">
        <v>149</v>
      </c>
      <c r="D171" s="156" t="s">
        <v>242</v>
      </c>
      <c r="E171" s="153"/>
      <c r="F171" s="154"/>
      <c r="G171" s="154">
        <v>-28.963999999999999</v>
      </c>
    </row>
    <row r="172" spans="1:7" s="1" customFormat="1" ht="33" customHeight="1" x14ac:dyDescent="0.25">
      <c r="A172" s="150" t="s">
        <v>1562</v>
      </c>
      <c r="B172" s="151" t="s">
        <v>1559</v>
      </c>
      <c r="C172" s="152" t="s">
        <v>149</v>
      </c>
      <c r="D172" s="156" t="s">
        <v>242</v>
      </c>
      <c r="E172" s="153"/>
      <c r="F172" s="154"/>
      <c r="G172" s="154">
        <v>-144.6</v>
      </c>
    </row>
    <row r="173" spans="1:7" s="1" customFormat="1" ht="33" customHeight="1" x14ac:dyDescent="0.25">
      <c r="A173" s="150" t="s">
        <v>1563</v>
      </c>
      <c r="B173" s="151" t="s">
        <v>1559</v>
      </c>
      <c r="C173" s="152" t="s">
        <v>149</v>
      </c>
      <c r="D173" s="156" t="s">
        <v>242</v>
      </c>
      <c r="E173" s="153"/>
      <c r="F173" s="154"/>
      <c r="G173" s="154">
        <v>-12</v>
      </c>
    </row>
    <row r="174" spans="1:7" s="1" customFormat="1" ht="33" customHeight="1" x14ac:dyDescent="0.25">
      <c r="A174" s="150" t="s">
        <v>1564</v>
      </c>
      <c r="B174" s="151" t="s">
        <v>1559</v>
      </c>
      <c r="C174" s="152" t="s">
        <v>149</v>
      </c>
      <c r="D174" s="156" t="s">
        <v>242</v>
      </c>
      <c r="E174" s="153"/>
      <c r="F174" s="154"/>
      <c r="G174" s="154">
        <v>-10.45</v>
      </c>
    </row>
    <row r="175" spans="1:7" s="1" customFormat="1" ht="33" customHeight="1" x14ac:dyDescent="0.25">
      <c r="A175" s="150" t="s">
        <v>1565</v>
      </c>
      <c r="B175" s="151" t="s">
        <v>1559</v>
      </c>
      <c r="C175" s="152" t="s">
        <v>149</v>
      </c>
      <c r="D175" s="156" t="s">
        <v>242</v>
      </c>
      <c r="E175" s="153"/>
      <c r="F175" s="154"/>
      <c r="G175" s="154">
        <v>-6.8</v>
      </c>
    </row>
    <row r="176" spans="1:7" s="1" customFormat="1" ht="33" customHeight="1" x14ac:dyDescent="0.25">
      <c r="A176" s="150" t="s">
        <v>1566</v>
      </c>
      <c r="B176" s="151" t="s">
        <v>1559</v>
      </c>
      <c r="C176" s="152" t="s">
        <v>149</v>
      </c>
      <c r="D176" s="156" t="s">
        <v>242</v>
      </c>
      <c r="E176" s="153"/>
      <c r="F176" s="154"/>
      <c r="G176" s="154">
        <v>-26</v>
      </c>
    </row>
    <row r="177" spans="1:7" s="1" customFormat="1" ht="33" customHeight="1" x14ac:dyDescent="0.25">
      <c r="A177" s="150" t="s">
        <v>1567</v>
      </c>
      <c r="B177" s="151" t="s">
        <v>1559</v>
      </c>
      <c r="C177" s="152" t="s">
        <v>149</v>
      </c>
      <c r="D177" s="156" t="s">
        <v>242</v>
      </c>
      <c r="E177" s="153"/>
      <c r="F177" s="154"/>
      <c r="G177" s="154">
        <v>-22</v>
      </c>
    </row>
    <row r="178" spans="1:7" s="1" customFormat="1" ht="33" customHeight="1" x14ac:dyDescent="0.25">
      <c r="A178" s="150" t="s">
        <v>1568</v>
      </c>
      <c r="B178" s="151" t="s">
        <v>1559</v>
      </c>
      <c r="C178" s="152" t="s">
        <v>149</v>
      </c>
      <c r="D178" s="156" t="s">
        <v>242</v>
      </c>
      <c r="E178" s="153"/>
      <c r="F178" s="154"/>
      <c r="G178" s="154">
        <v>-178.2</v>
      </c>
    </row>
    <row r="179" spans="1:7" s="1" customFormat="1" ht="33" customHeight="1" x14ac:dyDescent="0.25">
      <c r="A179" s="150" t="s">
        <v>1569</v>
      </c>
      <c r="B179" s="151" t="s">
        <v>1559</v>
      </c>
      <c r="C179" s="152" t="s">
        <v>149</v>
      </c>
      <c r="D179" s="156" t="s">
        <v>242</v>
      </c>
      <c r="E179" s="153"/>
      <c r="F179" s="154"/>
      <c r="G179" s="154">
        <v>-24.8</v>
      </c>
    </row>
    <row r="180" spans="1:7" s="1" customFormat="1" ht="33" customHeight="1" x14ac:dyDescent="0.25">
      <c r="A180" s="150" t="s">
        <v>1570</v>
      </c>
      <c r="B180" s="151" t="s">
        <v>1559</v>
      </c>
      <c r="C180" s="152" t="s">
        <v>149</v>
      </c>
      <c r="D180" s="156" t="s">
        <v>242</v>
      </c>
      <c r="E180" s="153"/>
      <c r="F180" s="154"/>
      <c r="G180" s="154">
        <v>-25.85</v>
      </c>
    </row>
    <row r="181" spans="1:7" s="1" customFormat="1" ht="33" customHeight="1" x14ac:dyDescent="0.25">
      <c r="A181" s="150" t="s">
        <v>1571</v>
      </c>
      <c r="B181" s="151" t="s">
        <v>1559</v>
      </c>
      <c r="C181" s="152" t="s">
        <v>149</v>
      </c>
      <c r="D181" s="156" t="s">
        <v>242</v>
      </c>
      <c r="E181" s="153"/>
      <c r="F181" s="154"/>
      <c r="G181" s="154">
        <v>-11.231999999999999</v>
      </c>
    </row>
    <row r="182" spans="1:7" s="1" customFormat="1" ht="33" customHeight="1" x14ac:dyDescent="0.25">
      <c r="A182" s="150" t="s">
        <v>1572</v>
      </c>
      <c r="B182" s="151" t="s">
        <v>1559</v>
      </c>
      <c r="C182" s="152" t="s">
        <v>149</v>
      </c>
      <c r="D182" s="152" t="s">
        <v>242</v>
      </c>
      <c r="E182" s="153"/>
      <c r="F182" s="154"/>
      <c r="G182" s="154">
        <v>-34.200000000000003</v>
      </c>
    </row>
    <row r="183" spans="1:7" s="1" customFormat="1" ht="33" customHeight="1" x14ac:dyDescent="0.25">
      <c r="A183" s="150" t="s">
        <v>1573</v>
      </c>
      <c r="B183" s="151" t="s">
        <v>1559</v>
      </c>
      <c r="C183" s="152" t="s">
        <v>149</v>
      </c>
      <c r="D183" s="152" t="s">
        <v>242</v>
      </c>
      <c r="E183" s="153"/>
      <c r="F183" s="154"/>
      <c r="G183" s="154">
        <v>-34.44</v>
      </c>
    </row>
    <row r="184" spans="1:7" s="1" customFormat="1" ht="33" customHeight="1" x14ac:dyDescent="0.25">
      <c r="A184" s="150" t="s">
        <v>1574</v>
      </c>
      <c r="B184" s="151" t="s">
        <v>1559</v>
      </c>
      <c r="C184" s="152" t="s">
        <v>149</v>
      </c>
      <c r="D184" s="152" t="s">
        <v>242</v>
      </c>
      <c r="E184" s="153"/>
      <c r="F184" s="154"/>
      <c r="G184" s="154">
        <v>-7.32</v>
      </c>
    </row>
    <row r="185" spans="1:7" s="1" customFormat="1" ht="33" customHeight="1" x14ac:dyDescent="0.25">
      <c r="A185" s="150" t="s">
        <v>1575</v>
      </c>
      <c r="B185" s="151" t="s">
        <v>1559</v>
      </c>
      <c r="C185" s="152" t="s">
        <v>149</v>
      </c>
      <c r="D185" s="152" t="s">
        <v>242</v>
      </c>
      <c r="E185" s="153"/>
      <c r="F185" s="154"/>
      <c r="G185" s="154">
        <v>-9.44</v>
      </c>
    </row>
    <row r="186" spans="1:7" s="1" customFormat="1" ht="33" customHeight="1" x14ac:dyDescent="0.25">
      <c r="A186" s="150" t="s">
        <v>1576</v>
      </c>
      <c r="B186" s="151" t="s">
        <v>1559</v>
      </c>
      <c r="C186" s="152" t="s">
        <v>149</v>
      </c>
      <c r="D186" s="152" t="s">
        <v>242</v>
      </c>
      <c r="E186" s="153"/>
      <c r="F186" s="154"/>
      <c r="G186" s="154">
        <v>-9.3279999999999994</v>
      </c>
    </row>
    <row r="187" spans="1:7" s="1" customFormat="1" ht="33" customHeight="1" x14ac:dyDescent="0.25">
      <c r="A187" s="150" t="s">
        <v>1577</v>
      </c>
      <c r="B187" s="151" t="s">
        <v>1559</v>
      </c>
      <c r="C187" s="152" t="s">
        <v>149</v>
      </c>
      <c r="D187" s="152" t="s">
        <v>242</v>
      </c>
      <c r="E187" s="153"/>
      <c r="F187" s="154"/>
      <c r="G187" s="154">
        <v>-19.559999999999999</v>
      </c>
    </row>
    <row r="188" spans="1:7" s="1" customFormat="1" ht="33" customHeight="1" x14ac:dyDescent="0.25">
      <c r="A188" s="150" t="s">
        <v>1578</v>
      </c>
      <c r="B188" s="151" t="s">
        <v>1559</v>
      </c>
      <c r="C188" s="152" t="s">
        <v>149</v>
      </c>
      <c r="D188" s="152" t="s">
        <v>242</v>
      </c>
      <c r="E188" s="153"/>
      <c r="F188" s="154"/>
      <c r="G188" s="154">
        <v>-3.984</v>
      </c>
    </row>
    <row r="189" spans="1:7" s="1" customFormat="1" ht="33" customHeight="1" x14ac:dyDescent="0.25">
      <c r="A189" s="150" t="s">
        <v>1579</v>
      </c>
      <c r="B189" s="151" t="s">
        <v>1559</v>
      </c>
      <c r="C189" s="152" t="s">
        <v>149</v>
      </c>
      <c r="D189" s="152" t="s">
        <v>242</v>
      </c>
      <c r="E189" s="153"/>
      <c r="F189" s="154"/>
      <c r="G189" s="154">
        <v>-3.8239999999999998</v>
      </c>
    </row>
    <row r="190" spans="1:7" s="1" customFormat="1" ht="33" customHeight="1" x14ac:dyDescent="0.25">
      <c r="A190" s="150" t="s">
        <v>1580</v>
      </c>
      <c r="B190" s="151" t="s">
        <v>1559</v>
      </c>
      <c r="C190" s="152" t="s">
        <v>149</v>
      </c>
      <c r="D190" s="156" t="s">
        <v>242</v>
      </c>
      <c r="E190" s="153"/>
      <c r="F190" s="154"/>
      <c r="G190" s="154">
        <v>-4.6159999999999997</v>
      </c>
    </row>
    <row r="191" spans="1:7" s="1" customFormat="1" ht="33" customHeight="1" x14ac:dyDescent="0.25">
      <c r="A191" s="150" t="s">
        <v>1581</v>
      </c>
      <c r="B191" s="151" t="s">
        <v>1559</v>
      </c>
      <c r="C191" s="152" t="s">
        <v>149</v>
      </c>
      <c r="D191" s="156" t="s">
        <v>242</v>
      </c>
      <c r="E191" s="153"/>
      <c r="F191" s="154"/>
      <c r="G191" s="154">
        <v>-28.5</v>
      </c>
    </row>
    <row r="192" spans="1:7" s="1" customFormat="1" ht="33" customHeight="1" x14ac:dyDescent="0.25">
      <c r="A192" s="150" t="s">
        <v>1582</v>
      </c>
      <c r="B192" s="151" t="s">
        <v>1559</v>
      </c>
      <c r="C192" s="152" t="s">
        <v>149</v>
      </c>
      <c r="D192" s="156" t="s">
        <v>242</v>
      </c>
      <c r="E192" s="153"/>
      <c r="F192" s="154"/>
      <c r="G192" s="154">
        <v>-32.616</v>
      </c>
    </row>
    <row r="193" spans="1:7" s="1" customFormat="1" ht="33" customHeight="1" x14ac:dyDescent="0.25">
      <c r="A193" s="150" t="s">
        <v>1583</v>
      </c>
      <c r="B193" s="151" t="s">
        <v>1559</v>
      </c>
      <c r="C193" s="152" t="s">
        <v>149</v>
      </c>
      <c r="D193" s="156" t="s">
        <v>242</v>
      </c>
      <c r="E193" s="153"/>
      <c r="F193" s="154"/>
      <c r="G193" s="154">
        <v>-5.6356999999999999</v>
      </c>
    </row>
    <row r="194" spans="1:7" s="1" customFormat="1" ht="33" customHeight="1" x14ac:dyDescent="0.25">
      <c r="A194" s="150" t="s">
        <v>1584</v>
      </c>
      <c r="B194" s="151" t="s">
        <v>1559</v>
      </c>
      <c r="C194" s="152" t="s">
        <v>149</v>
      </c>
      <c r="D194" s="156" t="s">
        <v>242</v>
      </c>
      <c r="E194" s="153"/>
      <c r="F194" s="154"/>
      <c r="G194" s="154">
        <v>-44.8</v>
      </c>
    </row>
    <row r="195" spans="1:7" s="1" customFormat="1" ht="33" customHeight="1" x14ac:dyDescent="0.25">
      <c r="A195" s="150" t="s">
        <v>1585</v>
      </c>
      <c r="B195" s="151" t="s">
        <v>1559</v>
      </c>
      <c r="C195" s="152" t="s">
        <v>149</v>
      </c>
      <c r="D195" s="156" t="s">
        <v>242</v>
      </c>
      <c r="E195" s="153"/>
      <c r="F195" s="154"/>
      <c r="G195" s="154">
        <v>-2.1059999999999999</v>
      </c>
    </row>
    <row r="196" spans="1:7" s="1" customFormat="1" ht="33" customHeight="1" x14ac:dyDescent="0.25">
      <c r="A196" s="150" t="s">
        <v>1586</v>
      </c>
      <c r="B196" s="151" t="s">
        <v>1559</v>
      </c>
      <c r="C196" s="152" t="s">
        <v>149</v>
      </c>
      <c r="D196" s="156" t="s">
        <v>242</v>
      </c>
      <c r="E196" s="153"/>
      <c r="F196" s="154"/>
      <c r="G196" s="154">
        <v>-56.231999999999999</v>
      </c>
    </row>
    <row r="197" spans="1:7" s="1" customFormat="1" ht="33" customHeight="1" x14ac:dyDescent="0.25">
      <c r="A197" s="150" t="s">
        <v>1587</v>
      </c>
      <c r="B197" s="151" t="s">
        <v>1559</v>
      </c>
      <c r="C197" s="152" t="s">
        <v>149</v>
      </c>
      <c r="D197" s="156" t="s">
        <v>242</v>
      </c>
      <c r="E197" s="153"/>
      <c r="F197" s="154"/>
      <c r="G197" s="154">
        <v>-5.3925000000000001</v>
      </c>
    </row>
    <row r="198" spans="1:7" s="1" customFormat="1" ht="33" customHeight="1" x14ac:dyDescent="0.25">
      <c r="A198" s="150" t="s">
        <v>1588</v>
      </c>
      <c r="B198" s="151" t="s">
        <v>1559</v>
      </c>
      <c r="C198" s="152" t="s">
        <v>149</v>
      </c>
      <c r="D198" s="156" t="s">
        <v>242</v>
      </c>
      <c r="E198" s="153"/>
      <c r="F198" s="154"/>
      <c r="G198" s="154">
        <v>-624</v>
      </c>
    </row>
    <row r="199" spans="1:7" s="1" customFormat="1" ht="33" customHeight="1" x14ac:dyDescent="0.25">
      <c r="A199" s="150" t="s">
        <v>1589</v>
      </c>
      <c r="B199" s="151" t="s">
        <v>1559</v>
      </c>
      <c r="C199" s="152" t="s">
        <v>149</v>
      </c>
      <c r="D199" s="156" t="s">
        <v>242</v>
      </c>
      <c r="E199" s="153"/>
      <c r="F199" s="154"/>
      <c r="G199" s="154">
        <v>-6.9749999999999996</v>
      </c>
    </row>
    <row r="200" spans="1:7" s="1" customFormat="1" ht="33" customHeight="1" x14ac:dyDescent="0.25">
      <c r="A200" s="150" t="s">
        <v>1590</v>
      </c>
      <c r="B200" s="151" t="s">
        <v>1559</v>
      </c>
      <c r="C200" s="152" t="s">
        <v>149</v>
      </c>
      <c r="D200" s="156" t="s">
        <v>242</v>
      </c>
      <c r="E200" s="153"/>
      <c r="F200" s="154"/>
      <c r="G200" s="154">
        <v>-38.799999999999997</v>
      </c>
    </row>
    <row r="201" spans="1:7" s="1" customFormat="1" ht="33" customHeight="1" x14ac:dyDescent="0.25">
      <c r="A201" s="150" t="s">
        <v>1591</v>
      </c>
      <c r="B201" s="151" t="s">
        <v>1559</v>
      </c>
      <c r="C201" s="152" t="s">
        <v>149</v>
      </c>
      <c r="D201" s="156" t="s">
        <v>242</v>
      </c>
      <c r="E201" s="153"/>
      <c r="F201" s="154"/>
      <c r="G201" s="154">
        <v>-36.9</v>
      </c>
    </row>
    <row r="202" spans="1:7" s="1" customFormat="1" ht="33" customHeight="1" x14ac:dyDescent="0.25">
      <c r="A202" s="150" t="s">
        <v>1592</v>
      </c>
      <c r="B202" s="151" t="s">
        <v>1559</v>
      </c>
      <c r="C202" s="152" t="s">
        <v>149</v>
      </c>
      <c r="D202" s="152" t="s">
        <v>242</v>
      </c>
      <c r="E202" s="153"/>
      <c r="F202" s="154"/>
      <c r="G202" s="154">
        <v>-12</v>
      </c>
    </row>
    <row r="203" spans="1:7" s="1" customFormat="1" ht="33" customHeight="1" x14ac:dyDescent="0.25">
      <c r="A203" s="150" t="s">
        <v>1593</v>
      </c>
      <c r="B203" s="151" t="s">
        <v>1559</v>
      </c>
      <c r="C203" s="152" t="s">
        <v>149</v>
      </c>
      <c r="D203" s="152" t="s">
        <v>242</v>
      </c>
      <c r="E203" s="153"/>
      <c r="F203" s="154"/>
      <c r="G203" s="154">
        <v>-10.8</v>
      </c>
    </row>
    <row r="204" spans="1:7" s="1" customFormat="1" ht="33" customHeight="1" x14ac:dyDescent="0.25">
      <c r="A204" s="150" t="s">
        <v>1594</v>
      </c>
      <c r="B204" s="151" t="s">
        <v>1559</v>
      </c>
      <c r="C204" s="152" t="s">
        <v>149</v>
      </c>
      <c r="D204" s="152" t="s">
        <v>242</v>
      </c>
      <c r="E204" s="153"/>
      <c r="F204" s="154"/>
      <c r="G204" s="154">
        <v>-10</v>
      </c>
    </row>
    <row r="205" spans="1:7" s="1" customFormat="1" ht="33" customHeight="1" x14ac:dyDescent="0.25">
      <c r="A205" s="150" t="s">
        <v>1595</v>
      </c>
      <c r="B205" s="151" t="s">
        <v>1559</v>
      </c>
      <c r="C205" s="152" t="s">
        <v>149</v>
      </c>
      <c r="D205" s="152" t="s">
        <v>242</v>
      </c>
      <c r="E205" s="153"/>
      <c r="F205" s="154"/>
      <c r="G205" s="154">
        <v>-28.32</v>
      </c>
    </row>
    <row r="206" spans="1:7" s="1" customFormat="1" ht="33" customHeight="1" x14ac:dyDescent="0.25">
      <c r="A206" s="150" t="s">
        <v>1596</v>
      </c>
      <c r="B206" s="151" t="s">
        <v>1559</v>
      </c>
      <c r="C206" s="152" t="s">
        <v>149</v>
      </c>
      <c r="D206" s="152" t="s">
        <v>242</v>
      </c>
      <c r="E206" s="153"/>
      <c r="F206" s="154"/>
      <c r="G206" s="154">
        <v>-62</v>
      </c>
    </row>
    <row r="207" spans="1:7" s="1" customFormat="1" ht="33" customHeight="1" x14ac:dyDescent="0.25">
      <c r="A207" s="150" t="s">
        <v>1597</v>
      </c>
      <c r="B207" s="151" t="s">
        <v>1559</v>
      </c>
      <c r="C207" s="152" t="s">
        <v>149</v>
      </c>
      <c r="D207" s="152" t="s">
        <v>242</v>
      </c>
      <c r="E207" s="153"/>
      <c r="F207" s="154"/>
      <c r="G207" s="154">
        <v>-112.8</v>
      </c>
    </row>
    <row r="208" spans="1:7" s="1" customFormat="1" ht="33" customHeight="1" x14ac:dyDescent="0.25">
      <c r="A208" s="150" t="s">
        <v>1598</v>
      </c>
      <c r="B208" s="151" t="s">
        <v>1559</v>
      </c>
      <c r="C208" s="152" t="s">
        <v>149</v>
      </c>
      <c r="D208" s="152" t="s">
        <v>242</v>
      </c>
      <c r="E208" s="153"/>
      <c r="F208" s="154"/>
      <c r="G208" s="154">
        <v>-26.4</v>
      </c>
    </row>
    <row r="209" spans="1:7" s="1" customFormat="1" ht="33" customHeight="1" x14ac:dyDescent="0.25">
      <c r="A209" s="150" t="s">
        <v>1599</v>
      </c>
      <c r="B209" s="151" t="s">
        <v>1559</v>
      </c>
      <c r="C209" s="152" t="s">
        <v>149</v>
      </c>
      <c r="D209" s="152" t="s">
        <v>242</v>
      </c>
      <c r="E209" s="153"/>
      <c r="F209" s="154"/>
      <c r="G209" s="154">
        <v>-63.5</v>
      </c>
    </row>
    <row r="210" spans="1:7" s="1" customFormat="1" ht="33" customHeight="1" x14ac:dyDescent="0.25">
      <c r="A210" s="150" t="s">
        <v>1600</v>
      </c>
      <c r="B210" s="151" t="s">
        <v>1559</v>
      </c>
      <c r="C210" s="152" t="s">
        <v>149</v>
      </c>
      <c r="D210" s="152" t="s">
        <v>242</v>
      </c>
      <c r="E210" s="153"/>
      <c r="F210" s="154"/>
      <c r="G210" s="154">
        <v>-63.5</v>
      </c>
    </row>
    <row r="211" spans="1:7" s="1" customFormat="1" ht="33" customHeight="1" x14ac:dyDescent="0.25">
      <c r="A211" s="150" t="s">
        <v>1601</v>
      </c>
      <c r="B211" s="151" t="s">
        <v>1559</v>
      </c>
      <c r="C211" s="152" t="s">
        <v>149</v>
      </c>
      <c r="D211" s="156" t="s">
        <v>242</v>
      </c>
      <c r="E211" s="153"/>
      <c r="F211" s="154"/>
      <c r="G211" s="154">
        <v>-59.68</v>
      </c>
    </row>
    <row r="212" spans="1:7" s="1" customFormat="1" ht="33" customHeight="1" x14ac:dyDescent="0.25">
      <c r="A212" s="150" t="s">
        <v>1602</v>
      </c>
      <c r="B212" s="151" t="s">
        <v>1559</v>
      </c>
      <c r="C212" s="152" t="s">
        <v>149</v>
      </c>
      <c r="D212" s="156" t="s">
        <v>242</v>
      </c>
      <c r="E212" s="153"/>
      <c r="F212" s="154"/>
      <c r="G212" s="154">
        <v>-109.5</v>
      </c>
    </row>
    <row r="213" spans="1:7" s="1" customFormat="1" ht="33" customHeight="1" x14ac:dyDescent="0.25">
      <c r="A213" s="150" t="s">
        <v>1603</v>
      </c>
      <c r="B213" s="151" t="s">
        <v>1559</v>
      </c>
      <c r="C213" s="152" t="s">
        <v>149</v>
      </c>
      <c r="D213" s="156" t="s">
        <v>242</v>
      </c>
      <c r="E213" s="153"/>
      <c r="F213" s="154"/>
      <c r="G213" s="154">
        <v>-16.227</v>
      </c>
    </row>
    <row r="214" spans="1:7" s="1" customFormat="1" ht="33" customHeight="1" x14ac:dyDescent="0.25">
      <c r="A214" s="150" t="s">
        <v>1604</v>
      </c>
      <c r="B214" s="151" t="s">
        <v>1559</v>
      </c>
      <c r="C214" s="152" t="s">
        <v>149</v>
      </c>
      <c r="D214" s="156" t="s">
        <v>242</v>
      </c>
      <c r="E214" s="153"/>
      <c r="F214" s="154"/>
      <c r="G214" s="154">
        <v>-20.07</v>
      </c>
    </row>
    <row r="215" spans="1:7" s="1" customFormat="1" ht="33" customHeight="1" x14ac:dyDescent="0.25">
      <c r="A215" s="150" t="s">
        <v>1605</v>
      </c>
      <c r="B215" s="151" t="s">
        <v>1559</v>
      </c>
      <c r="C215" s="152" t="s">
        <v>149</v>
      </c>
      <c r="D215" s="156" t="s">
        <v>242</v>
      </c>
      <c r="E215" s="153"/>
      <c r="F215" s="154"/>
      <c r="G215" s="154">
        <v>-78.45</v>
      </c>
    </row>
    <row r="216" spans="1:7" s="1" customFormat="1" ht="33" customHeight="1" x14ac:dyDescent="0.25">
      <c r="A216" s="150" t="s">
        <v>1606</v>
      </c>
      <c r="B216" s="151" t="s">
        <v>1559</v>
      </c>
      <c r="C216" s="152" t="s">
        <v>149</v>
      </c>
      <c r="D216" s="156" t="s">
        <v>242</v>
      </c>
      <c r="E216" s="153"/>
      <c r="F216" s="154"/>
      <c r="G216" s="154">
        <v>-7.2240000000000002</v>
      </c>
    </row>
    <row r="217" spans="1:7" s="1" customFormat="1" ht="33" customHeight="1" x14ac:dyDescent="0.25">
      <c r="A217" s="150" t="s">
        <v>1607</v>
      </c>
      <c r="B217" s="151" t="s">
        <v>1559</v>
      </c>
      <c r="C217" s="152" t="s">
        <v>149</v>
      </c>
      <c r="D217" s="156" t="s">
        <v>242</v>
      </c>
      <c r="E217" s="153"/>
      <c r="F217" s="154"/>
      <c r="G217" s="154">
        <v>-19.350000000000001</v>
      </c>
    </row>
    <row r="218" spans="1:7" s="1" customFormat="1" ht="33" customHeight="1" x14ac:dyDescent="0.25">
      <c r="A218" s="150" t="s">
        <v>1608</v>
      </c>
      <c r="B218" s="151" t="s">
        <v>1559</v>
      </c>
      <c r="C218" s="152" t="s">
        <v>149</v>
      </c>
      <c r="D218" s="156" t="s">
        <v>242</v>
      </c>
      <c r="E218" s="153"/>
      <c r="F218" s="154"/>
      <c r="G218" s="154">
        <v>-26.76</v>
      </c>
    </row>
    <row r="219" spans="1:7" s="1" customFormat="1" ht="33" customHeight="1" x14ac:dyDescent="0.25">
      <c r="A219" s="150" t="s">
        <v>1609</v>
      </c>
      <c r="B219" s="151" t="s">
        <v>1559</v>
      </c>
      <c r="C219" s="152" t="s">
        <v>149</v>
      </c>
      <c r="D219" s="156" t="s">
        <v>242</v>
      </c>
      <c r="E219" s="153"/>
      <c r="F219" s="154"/>
      <c r="G219" s="154">
        <v>-13.38</v>
      </c>
    </row>
    <row r="220" spans="1:7" s="1" customFormat="1" ht="33" customHeight="1" x14ac:dyDescent="0.25">
      <c r="A220" s="150" t="s">
        <v>1610</v>
      </c>
      <c r="B220" s="151" t="s">
        <v>1559</v>
      </c>
      <c r="C220" s="152" t="s">
        <v>149</v>
      </c>
      <c r="D220" s="156" t="s">
        <v>242</v>
      </c>
      <c r="E220" s="153"/>
      <c r="F220" s="154"/>
      <c r="G220" s="154">
        <v>-12.18</v>
      </c>
    </row>
    <row r="221" spans="1:7" s="1" customFormat="1" ht="33" customHeight="1" x14ac:dyDescent="0.25">
      <c r="A221" s="150" t="s">
        <v>1611</v>
      </c>
      <c r="B221" s="151" t="s">
        <v>1559</v>
      </c>
      <c r="C221" s="152" t="s">
        <v>149</v>
      </c>
      <c r="D221" s="156" t="s">
        <v>242</v>
      </c>
      <c r="E221" s="153"/>
      <c r="F221" s="154"/>
      <c r="G221" s="154">
        <v>-20.07</v>
      </c>
    </row>
    <row r="222" spans="1:7" s="1" customFormat="1" ht="33" customHeight="1" x14ac:dyDescent="0.25">
      <c r="A222" s="150" t="s">
        <v>1612</v>
      </c>
      <c r="B222" s="151" t="s">
        <v>1559</v>
      </c>
      <c r="C222" s="152" t="s">
        <v>149</v>
      </c>
      <c r="D222" s="156" t="s">
        <v>242</v>
      </c>
      <c r="E222" s="153"/>
      <c r="F222" s="154"/>
      <c r="G222" s="154">
        <v>-33</v>
      </c>
    </row>
    <row r="223" spans="1:7" s="1" customFormat="1" ht="33" customHeight="1" x14ac:dyDescent="0.25">
      <c r="A223" s="150" t="s">
        <v>1613</v>
      </c>
      <c r="B223" s="151" t="s">
        <v>1559</v>
      </c>
      <c r="C223" s="152" t="s">
        <v>149</v>
      </c>
      <c r="D223" s="156" t="s">
        <v>242</v>
      </c>
      <c r="E223" s="153"/>
      <c r="F223" s="154"/>
      <c r="G223" s="154">
        <v>-15.51</v>
      </c>
    </row>
    <row r="224" spans="1:7" s="1" customFormat="1" ht="33" customHeight="1" x14ac:dyDescent="0.25">
      <c r="A224" s="150" t="s">
        <v>1614</v>
      </c>
      <c r="B224" s="151" t="s">
        <v>1559</v>
      </c>
      <c r="C224" s="152" t="s">
        <v>149</v>
      </c>
      <c r="D224" s="156" t="s">
        <v>242</v>
      </c>
      <c r="E224" s="153"/>
      <c r="F224" s="154"/>
      <c r="G224" s="154">
        <v>-7.0549999999999997</v>
      </c>
    </row>
    <row r="225" spans="1:7" s="1" customFormat="1" ht="33" customHeight="1" x14ac:dyDescent="0.25">
      <c r="A225" s="150" t="s">
        <v>1615</v>
      </c>
      <c r="B225" s="151" t="s">
        <v>1559</v>
      </c>
      <c r="C225" s="152" t="s">
        <v>149</v>
      </c>
      <c r="D225" s="156" t="s">
        <v>242</v>
      </c>
      <c r="E225" s="153"/>
      <c r="F225" s="154"/>
      <c r="G225" s="154">
        <v>-7.0549999999999997</v>
      </c>
    </row>
    <row r="226" spans="1:7" s="1" customFormat="1" ht="33" customHeight="1" x14ac:dyDescent="0.25">
      <c r="A226" s="150" t="s">
        <v>1616</v>
      </c>
      <c r="B226" s="151" t="s">
        <v>1559</v>
      </c>
      <c r="C226" s="152" t="s">
        <v>149</v>
      </c>
      <c r="D226" s="156" t="s">
        <v>242</v>
      </c>
      <c r="E226" s="153"/>
      <c r="F226" s="154"/>
      <c r="G226" s="154">
        <v>-8.4659999999999993</v>
      </c>
    </row>
    <row r="227" spans="1:7" s="1" customFormat="1" ht="33" customHeight="1" x14ac:dyDescent="0.25">
      <c r="A227" s="150" t="s">
        <v>1617</v>
      </c>
      <c r="B227" s="151" t="s">
        <v>1559</v>
      </c>
      <c r="C227" s="152" t="s">
        <v>149</v>
      </c>
      <c r="D227" s="156" t="s">
        <v>242</v>
      </c>
      <c r="E227" s="153"/>
      <c r="F227" s="154"/>
      <c r="G227" s="154">
        <v>-5.6440000000000001</v>
      </c>
    </row>
    <row r="228" spans="1:7" s="1" customFormat="1" ht="33" customHeight="1" x14ac:dyDescent="0.25">
      <c r="A228" s="150" t="s">
        <v>1618</v>
      </c>
      <c r="B228" s="151" t="s">
        <v>1559</v>
      </c>
      <c r="C228" s="152" t="s">
        <v>149</v>
      </c>
      <c r="D228" s="156" t="s">
        <v>242</v>
      </c>
      <c r="E228" s="153"/>
      <c r="F228" s="154"/>
      <c r="G228" s="154">
        <v>-7.0549999999999997</v>
      </c>
    </row>
    <row r="229" spans="1:7" s="1" customFormat="1" ht="33" customHeight="1" x14ac:dyDescent="0.25">
      <c r="A229" s="150" t="s">
        <v>1619</v>
      </c>
      <c r="B229" s="151" t="s">
        <v>1559</v>
      </c>
      <c r="C229" s="152" t="s">
        <v>149</v>
      </c>
      <c r="D229" s="156" t="s">
        <v>242</v>
      </c>
      <c r="E229" s="153"/>
      <c r="F229" s="154"/>
      <c r="G229" s="154">
        <v>-8.4659999999999993</v>
      </c>
    </row>
    <row r="230" spans="1:7" s="1" customFormat="1" ht="33" customHeight="1" x14ac:dyDescent="0.25">
      <c r="A230" s="150" t="s">
        <v>1620</v>
      </c>
      <c r="B230" s="151" t="s">
        <v>1559</v>
      </c>
      <c r="C230" s="152" t="s">
        <v>149</v>
      </c>
      <c r="D230" s="156" t="s">
        <v>242</v>
      </c>
      <c r="E230" s="153"/>
      <c r="F230" s="154"/>
      <c r="G230" s="154">
        <v>-15.1</v>
      </c>
    </row>
    <row r="231" spans="1:7" s="1" customFormat="1" ht="33" customHeight="1" x14ac:dyDescent="0.25">
      <c r="A231" s="150" t="s">
        <v>1621</v>
      </c>
      <c r="B231" s="151" t="s">
        <v>1559</v>
      </c>
      <c r="C231" s="152" t="s">
        <v>149</v>
      </c>
      <c r="D231" s="156" t="s">
        <v>242</v>
      </c>
      <c r="E231" s="153"/>
      <c r="F231" s="154"/>
      <c r="G231" s="154">
        <v>-17.904</v>
      </c>
    </row>
    <row r="232" spans="1:7" s="1" customFormat="1" ht="33" customHeight="1" x14ac:dyDescent="0.25">
      <c r="A232" s="150" t="s">
        <v>1622</v>
      </c>
      <c r="B232" s="151" t="s">
        <v>1559</v>
      </c>
      <c r="C232" s="152" t="s">
        <v>149</v>
      </c>
      <c r="D232" s="152" t="s">
        <v>242</v>
      </c>
      <c r="E232" s="153"/>
      <c r="F232" s="154"/>
      <c r="G232" s="154">
        <v>-14.92</v>
      </c>
    </row>
    <row r="233" spans="1:7" s="1" customFormat="1" ht="33" customHeight="1" x14ac:dyDescent="0.25">
      <c r="A233" s="150" t="s">
        <v>1623</v>
      </c>
      <c r="B233" s="151" t="s">
        <v>1559</v>
      </c>
      <c r="C233" s="152" t="s">
        <v>149</v>
      </c>
      <c r="D233" s="152" t="s">
        <v>242</v>
      </c>
      <c r="E233" s="153"/>
      <c r="F233" s="154"/>
      <c r="G233" s="154">
        <v>-15.82</v>
      </c>
    </row>
    <row r="234" spans="1:7" s="1" customFormat="1" ht="33" customHeight="1" x14ac:dyDescent="0.25">
      <c r="A234" s="150" t="s">
        <v>1624</v>
      </c>
      <c r="B234" s="151" t="s">
        <v>1559</v>
      </c>
      <c r="C234" s="152" t="s">
        <v>149</v>
      </c>
      <c r="D234" s="152" t="s">
        <v>242</v>
      </c>
      <c r="E234" s="153"/>
      <c r="F234" s="154"/>
      <c r="G234" s="154">
        <v>-74.450999999999993</v>
      </c>
    </row>
    <row r="235" spans="1:7" s="1" customFormat="1" ht="33" customHeight="1" x14ac:dyDescent="0.25">
      <c r="A235" s="150" t="s">
        <v>1625</v>
      </c>
      <c r="B235" s="151" t="s">
        <v>1559</v>
      </c>
      <c r="C235" s="152" t="s">
        <v>149</v>
      </c>
      <c r="D235" s="152" t="s">
        <v>242</v>
      </c>
      <c r="E235" s="153"/>
      <c r="F235" s="154"/>
      <c r="G235" s="154">
        <v>-183.9</v>
      </c>
    </row>
    <row r="236" spans="1:7" s="1" customFormat="1" ht="33" customHeight="1" x14ac:dyDescent="0.25">
      <c r="A236" s="150" t="s">
        <v>1626</v>
      </c>
      <c r="B236" s="151" t="s">
        <v>1559</v>
      </c>
      <c r="C236" s="152" t="s">
        <v>149</v>
      </c>
      <c r="D236" s="152" t="s">
        <v>242</v>
      </c>
      <c r="E236" s="153"/>
      <c r="F236" s="154"/>
      <c r="G236" s="154">
        <v>-61.2</v>
      </c>
    </row>
    <row r="237" spans="1:7" s="1" customFormat="1" ht="33" customHeight="1" x14ac:dyDescent="0.25">
      <c r="A237" s="150" t="s">
        <v>1627</v>
      </c>
      <c r="B237" s="151" t="s">
        <v>1559</v>
      </c>
      <c r="C237" s="152" t="s">
        <v>149</v>
      </c>
      <c r="D237" s="152" t="s">
        <v>242</v>
      </c>
      <c r="E237" s="153"/>
      <c r="F237" s="154"/>
      <c r="G237" s="154">
        <v>-7.75</v>
      </c>
    </row>
    <row r="238" spans="1:7" s="1" customFormat="1" ht="33" customHeight="1" x14ac:dyDescent="0.25">
      <c r="A238" s="150" t="s">
        <v>1628</v>
      </c>
      <c r="B238" s="151" t="s">
        <v>1559</v>
      </c>
      <c r="C238" s="152" t="s">
        <v>149</v>
      </c>
      <c r="D238" s="152" t="s">
        <v>242</v>
      </c>
      <c r="E238" s="153"/>
      <c r="F238" s="154"/>
      <c r="G238" s="154">
        <v>-13.68</v>
      </c>
    </row>
    <row r="239" spans="1:7" s="1" customFormat="1" ht="33" customHeight="1" x14ac:dyDescent="0.25">
      <c r="A239" s="150" t="s">
        <v>1629</v>
      </c>
      <c r="B239" s="151" t="s">
        <v>1559</v>
      </c>
      <c r="C239" s="152" t="s">
        <v>149</v>
      </c>
      <c r="D239" s="152" t="s">
        <v>242</v>
      </c>
      <c r="E239" s="153"/>
      <c r="F239" s="154"/>
      <c r="G239" s="154">
        <v>-15.5</v>
      </c>
    </row>
    <row r="240" spans="1:7" s="1" customFormat="1" ht="33" customHeight="1" x14ac:dyDescent="0.25">
      <c r="A240" s="150" t="s">
        <v>1630</v>
      </c>
      <c r="B240" s="151" t="s">
        <v>1559</v>
      </c>
      <c r="C240" s="152" t="s">
        <v>149</v>
      </c>
      <c r="D240" s="156" t="s">
        <v>242</v>
      </c>
      <c r="E240" s="153"/>
      <c r="F240" s="154"/>
      <c r="G240" s="154">
        <v>-52.1</v>
      </c>
    </row>
    <row r="241" spans="1:7" s="1" customFormat="1" ht="33" customHeight="1" x14ac:dyDescent="0.25">
      <c r="A241" s="150" t="s">
        <v>1631</v>
      </c>
      <c r="B241" s="151" t="s">
        <v>1559</v>
      </c>
      <c r="C241" s="152" t="s">
        <v>149</v>
      </c>
      <c r="D241" s="156" t="s">
        <v>242</v>
      </c>
      <c r="E241" s="153"/>
      <c r="F241" s="154"/>
      <c r="G241" s="154">
        <v>-4.8319999999999999</v>
      </c>
    </row>
    <row r="242" spans="1:7" s="1" customFormat="1" ht="33" customHeight="1" x14ac:dyDescent="0.25">
      <c r="A242" s="150" t="s">
        <v>1632</v>
      </c>
      <c r="B242" s="151" t="s">
        <v>1559</v>
      </c>
      <c r="C242" s="152" t="s">
        <v>149</v>
      </c>
      <c r="D242" s="156" t="s">
        <v>242</v>
      </c>
      <c r="E242" s="153"/>
      <c r="F242" s="154"/>
      <c r="G242" s="154">
        <v>-8.2200000000000006</v>
      </c>
    </row>
    <row r="243" spans="1:7" s="1" customFormat="1" ht="33" customHeight="1" x14ac:dyDescent="0.25">
      <c r="A243" s="150" t="s">
        <v>1633</v>
      </c>
      <c r="B243" s="151" t="s">
        <v>1559</v>
      </c>
      <c r="C243" s="152" t="s">
        <v>149</v>
      </c>
      <c r="D243" s="156" t="s">
        <v>242</v>
      </c>
      <c r="E243" s="153"/>
      <c r="F243" s="154"/>
      <c r="G243" s="154">
        <v>-81.881520000000009</v>
      </c>
    </row>
    <row r="244" spans="1:7" s="1" customFormat="1" ht="33" customHeight="1" x14ac:dyDescent="0.25">
      <c r="A244" s="150" t="s">
        <v>1634</v>
      </c>
      <c r="B244" s="151" t="s">
        <v>1559</v>
      </c>
      <c r="C244" s="152" t="s">
        <v>149</v>
      </c>
      <c r="D244" s="156" t="s">
        <v>242</v>
      </c>
      <c r="E244" s="153"/>
      <c r="F244" s="154"/>
      <c r="G244" s="154">
        <v>-4</v>
      </c>
    </row>
    <row r="245" spans="1:7" s="1" customFormat="1" ht="33" customHeight="1" x14ac:dyDescent="0.25">
      <c r="A245" s="150" t="s">
        <v>1635</v>
      </c>
      <c r="B245" s="151" t="s">
        <v>1559</v>
      </c>
      <c r="C245" s="152" t="s">
        <v>149</v>
      </c>
      <c r="D245" s="156" t="s">
        <v>242</v>
      </c>
      <c r="E245" s="153"/>
      <c r="F245" s="154"/>
      <c r="G245" s="154">
        <v>-49.716000000000001</v>
      </c>
    </row>
    <row r="246" spans="1:7" s="1" customFormat="1" ht="33" customHeight="1" x14ac:dyDescent="0.25">
      <c r="A246" s="150" t="s">
        <v>1636</v>
      </c>
      <c r="B246" s="151" t="s">
        <v>1559</v>
      </c>
      <c r="C246" s="152" t="s">
        <v>149</v>
      </c>
      <c r="D246" s="156" t="s">
        <v>242</v>
      </c>
      <c r="E246" s="153"/>
      <c r="F246" s="154"/>
      <c r="G246" s="154">
        <v>-7</v>
      </c>
    </row>
    <row r="247" spans="1:7" s="1" customFormat="1" ht="33" customHeight="1" x14ac:dyDescent="0.25">
      <c r="A247" s="150" t="s">
        <v>1637</v>
      </c>
      <c r="B247" s="151" t="s">
        <v>1559</v>
      </c>
      <c r="C247" s="152" t="s">
        <v>149</v>
      </c>
      <c r="D247" s="156" t="s">
        <v>242</v>
      </c>
      <c r="E247" s="153"/>
      <c r="F247" s="154"/>
      <c r="G247" s="154">
        <v>-74.760000000000005</v>
      </c>
    </row>
    <row r="248" spans="1:7" s="1" customFormat="1" ht="33" customHeight="1" x14ac:dyDescent="0.25">
      <c r="A248" s="150" t="s">
        <v>1638</v>
      </c>
      <c r="B248" s="151" t="s">
        <v>1559</v>
      </c>
      <c r="C248" s="152" t="s">
        <v>149</v>
      </c>
      <c r="D248" s="156" t="s">
        <v>242</v>
      </c>
      <c r="E248" s="153"/>
      <c r="F248" s="154"/>
      <c r="G248" s="154">
        <v>-18.28</v>
      </c>
    </row>
    <row r="249" spans="1:7" s="1" customFormat="1" ht="33" customHeight="1" x14ac:dyDescent="0.25">
      <c r="A249" s="150" t="s">
        <v>1639</v>
      </c>
      <c r="B249" s="151" t="s">
        <v>1559</v>
      </c>
      <c r="C249" s="152" t="s">
        <v>149</v>
      </c>
      <c r="D249" s="156" t="s">
        <v>242</v>
      </c>
      <c r="E249" s="153"/>
      <c r="F249" s="154"/>
      <c r="G249" s="154">
        <v>-50.8</v>
      </c>
    </row>
    <row r="250" spans="1:7" s="1" customFormat="1" ht="33" customHeight="1" x14ac:dyDescent="0.25">
      <c r="A250" s="150" t="s">
        <v>1640</v>
      </c>
      <c r="B250" s="151" t="s">
        <v>1559</v>
      </c>
      <c r="C250" s="152" t="s">
        <v>149</v>
      </c>
      <c r="D250" s="152" t="s">
        <v>242</v>
      </c>
      <c r="E250" s="153"/>
      <c r="F250" s="154"/>
      <c r="G250" s="154">
        <v>-13.5</v>
      </c>
    </row>
    <row r="251" spans="1:7" s="1" customFormat="1" ht="33" customHeight="1" x14ac:dyDescent="0.25">
      <c r="A251" s="150" t="s">
        <v>1641</v>
      </c>
      <c r="B251" s="151" t="s">
        <v>1559</v>
      </c>
      <c r="C251" s="152" t="s">
        <v>149</v>
      </c>
      <c r="D251" s="152" t="s">
        <v>242</v>
      </c>
      <c r="E251" s="153"/>
      <c r="F251" s="154"/>
      <c r="G251" s="154">
        <v>-87.734999999999999</v>
      </c>
    </row>
    <row r="252" spans="1:7" s="1" customFormat="1" ht="33" customHeight="1" x14ac:dyDescent="0.25">
      <c r="A252" s="150" t="s">
        <v>1642</v>
      </c>
      <c r="B252" s="151" t="s">
        <v>1559</v>
      </c>
      <c r="C252" s="152" t="s">
        <v>149</v>
      </c>
      <c r="D252" s="152" t="s">
        <v>242</v>
      </c>
      <c r="E252" s="153"/>
      <c r="F252" s="154"/>
      <c r="G252" s="154">
        <v>-29.9376</v>
      </c>
    </row>
    <row r="253" spans="1:7" s="1" customFormat="1" ht="33" customHeight="1" x14ac:dyDescent="0.25">
      <c r="A253" s="150" t="s">
        <v>1643</v>
      </c>
      <c r="B253" s="151" t="s">
        <v>1559</v>
      </c>
      <c r="C253" s="152" t="s">
        <v>149</v>
      </c>
      <c r="D253" s="152" t="s">
        <v>242</v>
      </c>
      <c r="E253" s="153"/>
      <c r="F253" s="154"/>
      <c r="G253" s="154">
        <v>-36</v>
      </c>
    </row>
    <row r="254" spans="1:7" s="1" customFormat="1" ht="33" customHeight="1" x14ac:dyDescent="0.25">
      <c r="A254" s="150" t="s">
        <v>1644</v>
      </c>
      <c r="B254" s="151" t="s">
        <v>1559</v>
      </c>
      <c r="C254" s="152" t="s">
        <v>149</v>
      </c>
      <c r="D254" s="156" t="s">
        <v>242</v>
      </c>
      <c r="E254" s="153"/>
      <c r="F254" s="154"/>
      <c r="G254" s="154">
        <v>-117.875</v>
      </c>
    </row>
    <row r="255" spans="1:7" s="1" customFormat="1" ht="33" customHeight="1" x14ac:dyDescent="0.25">
      <c r="A255" s="150" t="s">
        <v>1645</v>
      </c>
      <c r="B255" s="151" t="s">
        <v>1559</v>
      </c>
      <c r="C255" s="152" t="s">
        <v>149</v>
      </c>
      <c r="D255" s="156" t="s">
        <v>242</v>
      </c>
      <c r="E255" s="153"/>
      <c r="F255" s="154"/>
      <c r="G255" s="154">
        <v>-24.841799999999999</v>
      </c>
    </row>
    <row r="256" spans="1:7" s="1" customFormat="1" ht="33" customHeight="1" x14ac:dyDescent="0.25">
      <c r="A256" s="150" t="s">
        <v>1646</v>
      </c>
      <c r="B256" s="151" t="s">
        <v>1559</v>
      </c>
      <c r="C256" s="152" t="s">
        <v>149</v>
      </c>
      <c r="D256" s="156" t="s">
        <v>242</v>
      </c>
      <c r="E256" s="153"/>
      <c r="F256" s="154"/>
      <c r="G256" s="154">
        <v>-303</v>
      </c>
    </row>
    <row r="257" spans="1:7" s="1" customFormat="1" ht="33" customHeight="1" x14ac:dyDescent="0.25">
      <c r="A257" s="150" t="s">
        <v>1647</v>
      </c>
      <c r="B257" s="151" t="s">
        <v>1559</v>
      </c>
      <c r="C257" s="152" t="s">
        <v>149</v>
      </c>
      <c r="D257" s="156" t="s">
        <v>242</v>
      </c>
      <c r="E257" s="153"/>
      <c r="F257" s="154"/>
      <c r="G257" s="154">
        <v>-9</v>
      </c>
    </row>
    <row r="258" spans="1:7" s="1" customFormat="1" ht="33" customHeight="1" x14ac:dyDescent="0.25">
      <c r="A258" s="150" t="s">
        <v>1648</v>
      </c>
      <c r="B258" s="151" t="s">
        <v>1559</v>
      </c>
      <c r="C258" s="152" t="s">
        <v>149</v>
      </c>
      <c r="D258" s="156" t="s">
        <v>242</v>
      </c>
      <c r="E258" s="153"/>
      <c r="F258" s="154"/>
      <c r="G258" s="154">
        <v>-23.6</v>
      </c>
    </row>
    <row r="259" spans="1:7" s="1" customFormat="1" ht="33" customHeight="1" x14ac:dyDescent="0.25">
      <c r="A259" s="150" t="s">
        <v>1649</v>
      </c>
      <c r="B259" s="151" t="s">
        <v>1559</v>
      </c>
      <c r="C259" s="152" t="s">
        <v>149</v>
      </c>
      <c r="D259" s="156" t="s">
        <v>242</v>
      </c>
      <c r="E259" s="153"/>
      <c r="F259" s="154"/>
      <c r="G259" s="154">
        <v>-17.38</v>
      </c>
    </row>
    <row r="260" spans="1:7" s="1" customFormat="1" ht="33" customHeight="1" x14ac:dyDescent="0.25">
      <c r="A260" s="150" t="s">
        <v>1650</v>
      </c>
      <c r="B260" s="151" t="s">
        <v>1559</v>
      </c>
      <c r="C260" s="152" t="s">
        <v>149</v>
      </c>
      <c r="D260" s="156" t="s">
        <v>242</v>
      </c>
      <c r="E260" s="153"/>
      <c r="F260" s="154"/>
      <c r="G260" s="154">
        <v>-197.6</v>
      </c>
    </row>
    <row r="261" spans="1:7" s="1" customFormat="1" ht="33" customHeight="1" x14ac:dyDescent="0.25">
      <c r="A261" s="150" t="s">
        <v>1651</v>
      </c>
      <c r="B261" s="151" t="s">
        <v>1559</v>
      </c>
      <c r="C261" s="152" t="s">
        <v>149</v>
      </c>
      <c r="D261" s="156" t="s">
        <v>242</v>
      </c>
      <c r="E261" s="153"/>
      <c r="F261" s="154"/>
      <c r="G261" s="154">
        <v>-218.53</v>
      </c>
    </row>
    <row r="262" spans="1:7" s="1" customFormat="1" ht="33" customHeight="1" x14ac:dyDescent="0.25">
      <c r="A262" s="150" t="s">
        <v>1652</v>
      </c>
      <c r="B262" s="151" t="s">
        <v>1559</v>
      </c>
      <c r="C262" s="152" t="s">
        <v>149</v>
      </c>
      <c r="D262" s="156" t="s">
        <v>242</v>
      </c>
      <c r="E262" s="153"/>
      <c r="F262" s="154"/>
      <c r="G262" s="154">
        <v>-167.9</v>
      </c>
    </row>
    <row r="263" spans="1:7" s="1" customFormat="1" ht="33" customHeight="1" x14ac:dyDescent="0.25">
      <c r="A263" s="150" t="s">
        <v>1653</v>
      </c>
      <c r="B263" s="151" t="s">
        <v>1559</v>
      </c>
      <c r="C263" s="152" t="s">
        <v>149</v>
      </c>
      <c r="D263" s="156" t="s">
        <v>242</v>
      </c>
      <c r="E263" s="153"/>
      <c r="F263" s="154"/>
      <c r="G263" s="154">
        <v>-26.55</v>
      </c>
    </row>
    <row r="264" spans="1:7" s="1" customFormat="1" ht="33" customHeight="1" x14ac:dyDescent="0.25">
      <c r="A264" s="150" t="s">
        <v>1654</v>
      </c>
      <c r="B264" s="151" t="s">
        <v>1559</v>
      </c>
      <c r="C264" s="152" t="s">
        <v>149</v>
      </c>
      <c r="D264" s="152" t="s">
        <v>242</v>
      </c>
      <c r="E264" s="153"/>
      <c r="F264" s="154"/>
      <c r="G264" s="154">
        <v>-13.910399999999999</v>
      </c>
    </row>
    <row r="265" spans="1:7" s="1" customFormat="1" ht="33" customHeight="1" x14ac:dyDescent="0.25">
      <c r="A265" s="150" t="s">
        <v>1655</v>
      </c>
      <c r="B265" s="151" t="s">
        <v>1559</v>
      </c>
      <c r="C265" s="152" t="s">
        <v>149</v>
      </c>
      <c r="D265" s="152" t="s">
        <v>242</v>
      </c>
      <c r="E265" s="153"/>
      <c r="F265" s="154"/>
      <c r="G265" s="154">
        <v>-230.5</v>
      </c>
    </row>
    <row r="266" spans="1:7" s="1" customFormat="1" ht="33" customHeight="1" x14ac:dyDescent="0.25">
      <c r="A266" s="150" t="s">
        <v>1656</v>
      </c>
      <c r="B266" s="151" t="s">
        <v>1559</v>
      </c>
      <c r="C266" s="152" t="s">
        <v>149</v>
      </c>
      <c r="D266" s="152" t="s">
        <v>242</v>
      </c>
      <c r="E266" s="153"/>
      <c r="F266" s="154"/>
      <c r="G266" s="154">
        <v>-12.21</v>
      </c>
    </row>
    <row r="267" spans="1:7" s="1" customFormat="1" ht="33" customHeight="1" x14ac:dyDescent="0.25">
      <c r="A267" s="150" t="s">
        <v>1657</v>
      </c>
      <c r="B267" s="151" t="s">
        <v>1559</v>
      </c>
      <c r="C267" s="152" t="s">
        <v>149</v>
      </c>
      <c r="D267" s="152" t="s">
        <v>242</v>
      </c>
      <c r="E267" s="153"/>
      <c r="F267" s="154"/>
      <c r="G267" s="154">
        <v>-282</v>
      </c>
    </row>
    <row r="268" spans="1:7" s="1" customFormat="1" ht="33" customHeight="1" x14ac:dyDescent="0.25">
      <c r="A268" s="150" t="s">
        <v>1658</v>
      </c>
      <c r="B268" s="151" t="s">
        <v>1559</v>
      </c>
      <c r="C268" s="152" t="s">
        <v>149</v>
      </c>
      <c r="D268" s="152" t="s">
        <v>242</v>
      </c>
      <c r="E268" s="153"/>
      <c r="F268" s="154"/>
      <c r="G268" s="154">
        <v>-17.38</v>
      </c>
    </row>
    <row r="269" spans="1:7" s="1" customFormat="1" ht="33" customHeight="1" x14ac:dyDescent="0.25">
      <c r="A269" s="150" t="s">
        <v>1659</v>
      </c>
      <c r="B269" s="151" t="s">
        <v>1559</v>
      </c>
      <c r="C269" s="152" t="s">
        <v>149</v>
      </c>
      <c r="D269" s="152" t="s">
        <v>242</v>
      </c>
      <c r="E269" s="153"/>
      <c r="F269" s="154"/>
      <c r="G269" s="154">
        <v>-17.38</v>
      </c>
    </row>
    <row r="270" spans="1:7" s="1" customFormat="1" ht="33" customHeight="1" x14ac:dyDescent="0.25">
      <c r="A270" s="150" t="s">
        <v>1660</v>
      </c>
      <c r="B270" s="151" t="s">
        <v>1559</v>
      </c>
      <c r="C270" s="152" t="s">
        <v>149</v>
      </c>
      <c r="D270" s="152" t="s">
        <v>242</v>
      </c>
      <c r="E270" s="153"/>
      <c r="F270" s="154"/>
      <c r="G270" s="154">
        <v>-17.38</v>
      </c>
    </row>
    <row r="271" spans="1:7" s="1" customFormat="1" ht="33" customHeight="1" x14ac:dyDescent="0.25">
      <c r="A271" s="150" t="s">
        <v>1661</v>
      </c>
      <c r="B271" s="151" t="s">
        <v>1559</v>
      </c>
      <c r="C271" s="152" t="s">
        <v>149</v>
      </c>
      <c r="D271" s="156" t="s">
        <v>242</v>
      </c>
      <c r="E271" s="153"/>
      <c r="F271" s="154"/>
      <c r="G271" s="154">
        <v>-14.352</v>
      </c>
    </row>
    <row r="272" spans="1:7" s="1" customFormat="1" ht="33" customHeight="1" x14ac:dyDescent="0.25">
      <c r="A272" s="150" t="s">
        <v>1662</v>
      </c>
      <c r="B272" s="151" t="s">
        <v>1559</v>
      </c>
      <c r="C272" s="152" t="s">
        <v>149</v>
      </c>
      <c r="D272" s="156" t="s">
        <v>242</v>
      </c>
      <c r="E272" s="153"/>
      <c r="F272" s="154"/>
      <c r="G272" s="154">
        <v>-15.33</v>
      </c>
    </row>
    <row r="273" spans="1:7" s="1" customFormat="1" ht="33" customHeight="1" x14ac:dyDescent="0.25">
      <c r="A273" s="150" t="s">
        <v>1663</v>
      </c>
      <c r="B273" s="151" t="s">
        <v>1559</v>
      </c>
      <c r="C273" s="152" t="s">
        <v>149</v>
      </c>
      <c r="D273" s="156" t="s">
        <v>242</v>
      </c>
      <c r="E273" s="153"/>
      <c r="F273" s="154"/>
      <c r="G273" s="154">
        <v>-69</v>
      </c>
    </row>
    <row r="274" spans="1:7" s="1" customFormat="1" ht="33" customHeight="1" x14ac:dyDescent="0.25">
      <c r="A274" s="150" t="s">
        <v>1664</v>
      </c>
      <c r="B274" s="151" t="s">
        <v>1559</v>
      </c>
      <c r="C274" s="152" t="s">
        <v>149</v>
      </c>
      <c r="D274" s="156" t="s">
        <v>242</v>
      </c>
      <c r="E274" s="153"/>
      <c r="F274" s="154"/>
      <c r="G274" s="154">
        <v>-96.9</v>
      </c>
    </row>
    <row r="275" spans="1:7" s="1" customFormat="1" ht="33" customHeight="1" x14ac:dyDescent="0.25">
      <c r="A275" s="150" t="s">
        <v>1665</v>
      </c>
      <c r="B275" s="151" t="s">
        <v>1559</v>
      </c>
      <c r="C275" s="152" t="s">
        <v>149</v>
      </c>
      <c r="D275" s="156" t="s">
        <v>242</v>
      </c>
      <c r="E275" s="153"/>
      <c r="F275" s="154"/>
      <c r="G275" s="154">
        <v>-17.600000000000001</v>
      </c>
    </row>
    <row r="276" spans="1:7" s="1" customFormat="1" ht="33" customHeight="1" x14ac:dyDescent="0.25">
      <c r="A276" s="150" t="s">
        <v>1666</v>
      </c>
      <c r="B276" s="151" t="s">
        <v>1559</v>
      </c>
      <c r="C276" s="152" t="s">
        <v>149</v>
      </c>
      <c r="D276" s="156" t="s">
        <v>242</v>
      </c>
      <c r="E276" s="153"/>
      <c r="F276" s="154"/>
      <c r="G276" s="154">
        <v>-22.8</v>
      </c>
    </row>
    <row r="277" spans="1:7" s="1" customFormat="1" ht="33" customHeight="1" x14ac:dyDescent="0.25">
      <c r="A277" s="150" t="s">
        <v>1667</v>
      </c>
      <c r="B277" s="151" t="s">
        <v>1559</v>
      </c>
      <c r="C277" s="152" t="s">
        <v>149</v>
      </c>
      <c r="D277" s="156" t="s">
        <v>242</v>
      </c>
      <c r="E277" s="153"/>
      <c r="F277" s="154"/>
      <c r="G277" s="154">
        <v>-32.25</v>
      </c>
    </row>
    <row r="278" spans="1:7" s="1" customFormat="1" ht="33" customHeight="1" x14ac:dyDescent="0.25">
      <c r="A278" s="150" t="s">
        <v>1668</v>
      </c>
      <c r="B278" s="151" t="s">
        <v>1559</v>
      </c>
      <c r="C278" s="152" t="s">
        <v>149</v>
      </c>
      <c r="D278" s="156" t="s">
        <v>242</v>
      </c>
      <c r="E278" s="153"/>
      <c r="F278" s="154"/>
      <c r="G278" s="154">
        <v>-6</v>
      </c>
    </row>
    <row r="279" spans="1:7" s="1" customFormat="1" ht="33" customHeight="1" x14ac:dyDescent="0.25">
      <c r="A279" s="150" t="s">
        <v>1669</v>
      </c>
      <c r="B279" s="151" t="s">
        <v>1559</v>
      </c>
      <c r="C279" s="152" t="s">
        <v>149</v>
      </c>
      <c r="D279" s="156" t="s">
        <v>242</v>
      </c>
      <c r="E279" s="153"/>
      <c r="F279" s="154"/>
      <c r="G279" s="154">
        <v>-16.812360000000002</v>
      </c>
    </row>
    <row r="280" spans="1:7" s="1" customFormat="1" ht="33" customHeight="1" x14ac:dyDescent="0.25">
      <c r="A280" s="150" t="s">
        <v>1670</v>
      </c>
      <c r="B280" s="151" t="s">
        <v>1559</v>
      </c>
      <c r="C280" s="152" t="s">
        <v>149</v>
      </c>
      <c r="D280" s="156" t="s">
        <v>242</v>
      </c>
      <c r="E280" s="153"/>
      <c r="F280" s="154"/>
      <c r="G280" s="154">
        <v>-116.4</v>
      </c>
    </row>
    <row r="281" spans="1:7" s="1" customFormat="1" ht="33" customHeight="1" x14ac:dyDescent="0.25">
      <c r="A281" s="150" t="s">
        <v>1671</v>
      </c>
      <c r="B281" s="151" t="s">
        <v>1559</v>
      </c>
      <c r="C281" s="152" t="s">
        <v>149</v>
      </c>
      <c r="D281" s="156" t="s">
        <v>242</v>
      </c>
      <c r="E281" s="153"/>
      <c r="F281" s="154"/>
      <c r="G281" s="154">
        <v>-20.85</v>
      </c>
    </row>
    <row r="282" spans="1:7" s="1" customFormat="1" ht="33" customHeight="1" x14ac:dyDescent="0.25">
      <c r="A282" s="150" t="s">
        <v>1672</v>
      </c>
      <c r="B282" s="151" t="s">
        <v>1559</v>
      </c>
      <c r="C282" s="152" t="s">
        <v>149</v>
      </c>
      <c r="D282" s="152" t="s">
        <v>242</v>
      </c>
      <c r="E282" s="153"/>
      <c r="F282" s="154"/>
      <c r="G282" s="154">
        <v>-23.122</v>
      </c>
    </row>
    <row r="283" spans="1:7" s="1" customFormat="1" ht="33" customHeight="1" x14ac:dyDescent="0.25">
      <c r="A283" s="150" t="s">
        <v>1673</v>
      </c>
      <c r="B283" s="151" t="s">
        <v>1559</v>
      </c>
      <c r="C283" s="152" t="s">
        <v>149</v>
      </c>
      <c r="D283" s="152" t="s">
        <v>242</v>
      </c>
      <c r="E283" s="153"/>
      <c r="F283" s="154"/>
      <c r="G283" s="154">
        <v>-19.864000000000001</v>
      </c>
    </row>
    <row r="284" spans="1:7" s="1" customFormat="1" ht="33" customHeight="1" x14ac:dyDescent="0.25">
      <c r="A284" s="150" t="s">
        <v>1674</v>
      </c>
      <c r="B284" s="151" t="s">
        <v>1559</v>
      </c>
      <c r="C284" s="152" t="s">
        <v>149</v>
      </c>
      <c r="D284" s="152" t="s">
        <v>242</v>
      </c>
      <c r="E284" s="153"/>
      <c r="F284" s="154"/>
      <c r="G284" s="154">
        <v>-42.08</v>
      </c>
    </row>
    <row r="285" spans="1:7" s="1" customFormat="1" ht="33" customHeight="1" x14ac:dyDescent="0.25">
      <c r="A285" s="150" t="s">
        <v>1675</v>
      </c>
      <c r="B285" s="151" t="s">
        <v>1559</v>
      </c>
      <c r="C285" s="152" t="s">
        <v>149</v>
      </c>
      <c r="D285" s="152" t="s">
        <v>242</v>
      </c>
      <c r="E285" s="153"/>
      <c r="F285" s="154"/>
      <c r="G285" s="154">
        <v>-66</v>
      </c>
    </row>
    <row r="286" spans="1:7" s="1" customFormat="1" ht="33" customHeight="1" x14ac:dyDescent="0.25">
      <c r="A286" s="150" t="s">
        <v>1676</v>
      </c>
      <c r="B286" s="151" t="s">
        <v>1559</v>
      </c>
      <c r="C286" s="152" t="s">
        <v>149</v>
      </c>
      <c r="D286" s="152" t="s">
        <v>242</v>
      </c>
      <c r="E286" s="153"/>
      <c r="F286" s="154"/>
      <c r="G286" s="154">
        <v>-2.56</v>
      </c>
    </row>
    <row r="287" spans="1:7" s="1" customFormat="1" ht="33" customHeight="1" x14ac:dyDescent="0.25">
      <c r="A287" s="150" t="s">
        <v>1677</v>
      </c>
      <c r="B287" s="151" t="s">
        <v>1559</v>
      </c>
      <c r="C287" s="152" t="s">
        <v>149</v>
      </c>
      <c r="D287" s="152" t="s">
        <v>242</v>
      </c>
      <c r="E287" s="153"/>
      <c r="F287" s="154"/>
      <c r="G287" s="154">
        <v>-2.7</v>
      </c>
    </row>
    <row r="288" spans="1:7" s="1" customFormat="1" ht="33" customHeight="1" x14ac:dyDescent="0.25">
      <c r="A288" s="150" t="s">
        <v>1678</v>
      </c>
      <c r="B288" s="151" t="s">
        <v>1559</v>
      </c>
      <c r="C288" s="152" t="s">
        <v>149</v>
      </c>
      <c r="D288" s="152" t="s">
        <v>242</v>
      </c>
      <c r="E288" s="153"/>
      <c r="F288" s="154"/>
      <c r="G288" s="154">
        <v>-3.8</v>
      </c>
    </row>
    <row r="289" spans="1:7" s="1" customFormat="1" ht="33" customHeight="1" x14ac:dyDescent="0.25">
      <c r="A289" s="150" t="s">
        <v>1679</v>
      </c>
      <c r="B289" s="151" t="s">
        <v>1559</v>
      </c>
      <c r="C289" s="152" t="s">
        <v>149</v>
      </c>
      <c r="D289" s="152" t="s">
        <v>242</v>
      </c>
      <c r="E289" s="153"/>
      <c r="F289" s="154"/>
      <c r="G289" s="154">
        <v>-28.4</v>
      </c>
    </row>
    <row r="290" spans="1:7" s="1" customFormat="1" ht="33" customHeight="1" x14ac:dyDescent="0.25">
      <c r="A290" s="150" t="s">
        <v>1680</v>
      </c>
      <c r="B290" s="151" t="s">
        <v>1559</v>
      </c>
      <c r="C290" s="152" t="s">
        <v>149</v>
      </c>
      <c r="D290" s="152" t="s">
        <v>144</v>
      </c>
      <c r="E290" s="153"/>
      <c r="F290" s="154"/>
      <c r="G290" s="154">
        <v>-820</v>
      </c>
    </row>
    <row r="291" spans="1:7" s="1" customFormat="1" ht="33" customHeight="1" x14ac:dyDescent="0.25">
      <c r="A291" s="150" t="s">
        <v>1681</v>
      </c>
      <c r="B291" s="151" t="s">
        <v>1559</v>
      </c>
      <c r="C291" s="152" t="s">
        <v>149</v>
      </c>
      <c r="D291" s="152" t="s">
        <v>242</v>
      </c>
      <c r="E291" s="153"/>
      <c r="F291" s="154"/>
      <c r="G291" s="154">
        <v>-5.375</v>
      </c>
    </row>
    <row r="292" spans="1:7" s="1" customFormat="1" ht="33" customHeight="1" x14ac:dyDescent="0.25">
      <c r="A292" s="150" t="s">
        <v>1682</v>
      </c>
      <c r="B292" s="151" t="s">
        <v>1559</v>
      </c>
      <c r="C292" s="152" t="s">
        <v>149</v>
      </c>
      <c r="D292" s="156" t="s">
        <v>242</v>
      </c>
      <c r="E292" s="153"/>
      <c r="F292" s="154"/>
      <c r="G292" s="154">
        <v>-14.2265</v>
      </c>
    </row>
    <row r="293" spans="1:7" s="1" customFormat="1" ht="33" customHeight="1" x14ac:dyDescent="0.25">
      <c r="A293" s="150" t="s">
        <v>1683</v>
      </c>
      <c r="B293" s="151" t="s">
        <v>1559</v>
      </c>
      <c r="C293" s="152" t="s">
        <v>149</v>
      </c>
      <c r="D293" s="156" t="s">
        <v>242</v>
      </c>
      <c r="E293" s="153"/>
      <c r="F293" s="154"/>
      <c r="G293" s="154">
        <v>-3.7364999999999999</v>
      </c>
    </row>
    <row r="294" spans="1:7" s="1" customFormat="1" ht="33" customHeight="1" x14ac:dyDescent="0.25">
      <c r="A294" s="150" t="s">
        <v>1684</v>
      </c>
      <c r="B294" s="151" t="s">
        <v>1559</v>
      </c>
      <c r="C294" s="152" t="s">
        <v>149</v>
      </c>
      <c r="D294" s="156" t="s">
        <v>242</v>
      </c>
      <c r="E294" s="153"/>
      <c r="F294" s="154"/>
      <c r="G294" s="154">
        <v>-10.433999999999999</v>
      </c>
    </row>
    <row r="295" spans="1:7" s="1" customFormat="1" ht="33" customHeight="1" x14ac:dyDescent="0.25">
      <c r="A295" s="150" t="s">
        <v>1685</v>
      </c>
      <c r="B295" s="151" t="s">
        <v>1559</v>
      </c>
      <c r="C295" s="152" t="s">
        <v>149</v>
      </c>
      <c r="D295" s="156" t="s">
        <v>242</v>
      </c>
      <c r="E295" s="153"/>
      <c r="F295" s="154"/>
      <c r="G295" s="154">
        <v>-12.4785</v>
      </c>
    </row>
    <row r="296" spans="1:7" s="1" customFormat="1" ht="33" customHeight="1" x14ac:dyDescent="0.25">
      <c r="A296" s="150" t="s">
        <v>1686</v>
      </c>
      <c r="B296" s="151" t="s">
        <v>1559</v>
      </c>
      <c r="C296" s="152" t="s">
        <v>149</v>
      </c>
      <c r="D296" s="156" t="s">
        <v>242</v>
      </c>
      <c r="E296" s="153"/>
      <c r="F296" s="154"/>
      <c r="G296" s="154">
        <v>-25.824000000000002</v>
      </c>
    </row>
    <row r="297" spans="1:7" s="1" customFormat="1" ht="33" customHeight="1" x14ac:dyDescent="0.25">
      <c r="A297" s="150" t="s">
        <v>1687</v>
      </c>
      <c r="B297" s="151" t="s">
        <v>1559</v>
      </c>
      <c r="C297" s="152" t="s">
        <v>149</v>
      </c>
      <c r="D297" s="156" t="s">
        <v>242</v>
      </c>
      <c r="E297" s="153"/>
      <c r="F297" s="154"/>
      <c r="G297" s="154">
        <v>-59.616</v>
      </c>
    </row>
    <row r="298" spans="1:7" s="1" customFormat="1" ht="33" customHeight="1" x14ac:dyDescent="0.25">
      <c r="A298" s="150" t="s">
        <v>1688</v>
      </c>
      <c r="B298" s="151" t="s">
        <v>1559</v>
      </c>
      <c r="C298" s="152" t="s">
        <v>149</v>
      </c>
      <c r="D298" s="156" t="s">
        <v>242</v>
      </c>
      <c r="E298" s="153"/>
      <c r="F298" s="154"/>
      <c r="G298" s="154">
        <v>-1.3391999999999999</v>
      </c>
    </row>
    <row r="299" spans="1:7" s="1" customFormat="1" ht="33" customHeight="1" x14ac:dyDescent="0.25">
      <c r="A299" s="150" t="s">
        <v>1689</v>
      </c>
      <c r="B299" s="151" t="s">
        <v>1559</v>
      </c>
      <c r="C299" s="152" t="s">
        <v>149</v>
      </c>
      <c r="D299" s="156" t="s">
        <v>242</v>
      </c>
      <c r="E299" s="153"/>
      <c r="F299" s="154"/>
      <c r="G299" s="154">
        <v>-13.91</v>
      </c>
    </row>
    <row r="300" spans="1:7" s="1" customFormat="1" ht="33" customHeight="1" x14ac:dyDescent="0.25">
      <c r="A300" s="150" t="s">
        <v>1690</v>
      </c>
      <c r="B300" s="151" t="s">
        <v>1559</v>
      </c>
      <c r="C300" s="152" t="s">
        <v>149</v>
      </c>
      <c r="D300" s="156" t="s">
        <v>242</v>
      </c>
      <c r="E300" s="153"/>
      <c r="F300" s="154"/>
      <c r="G300" s="154">
        <v>-35.28</v>
      </c>
    </row>
    <row r="301" spans="1:7" s="1" customFormat="1" ht="33" customHeight="1" x14ac:dyDescent="0.25">
      <c r="A301" s="150" t="s">
        <v>1691</v>
      </c>
      <c r="B301" s="151" t="s">
        <v>1559</v>
      </c>
      <c r="C301" s="152" t="s">
        <v>149</v>
      </c>
      <c r="D301" s="156" t="s">
        <v>242</v>
      </c>
      <c r="E301" s="153"/>
      <c r="F301" s="154"/>
      <c r="G301" s="154">
        <v>-129.19999999999999</v>
      </c>
    </row>
    <row r="302" spans="1:7" s="1" customFormat="1" ht="33" customHeight="1" x14ac:dyDescent="0.25">
      <c r="A302" s="150" t="s">
        <v>1692</v>
      </c>
      <c r="B302" s="151" t="s">
        <v>1559</v>
      </c>
      <c r="C302" s="152" t="s">
        <v>149</v>
      </c>
      <c r="D302" s="156" t="s">
        <v>242</v>
      </c>
      <c r="E302" s="153"/>
      <c r="F302" s="154"/>
      <c r="G302" s="154">
        <v>-23.22</v>
      </c>
    </row>
    <row r="303" spans="1:7" s="1" customFormat="1" ht="33" customHeight="1" x14ac:dyDescent="0.25">
      <c r="A303" s="150" t="s">
        <v>1693</v>
      </c>
      <c r="B303" s="151" t="s">
        <v>1559</v>
      </c>
      <c r="C303" s="152" t="s">
        <v>149</v>
      </c>
      <c r="D303" s="152" t="s">
        <v>242</v>
      </c>
      <c r="E303" s="153"/>
      <c r="F303" s="154"/>
      <c r="G303" s="154">
        <v>-14.49</v>
      </c>
    </row>
    <row r="304" spans="1:7" s="1" customFormat="1" ht="33" customHeight="1" x14ac:dyDescent="0.25">
      <c r="A304" s="150" t="s">
        <v>1694</v>
      </c>
      <c r="B304" s="151" t="s">
        <v>1559</v>
      </c>
      <c r="C304" s="152" t="s">
        <v>149</v>
      </c>
      <c r="D304" s="152" t="s">
        <v>242</v>
      </c>
      <c r="E304" s="153"/>
      <c r="F304" s="154"/>
      <c r="G304" s="154">
        <v>-12</v>
      </c>
    </row>
    <row r="305" spans="1:7" s="1" customFormat="1" ht="33" customHeight="1" x14ac:dyDescent="0.25">
      <c r="A305" s="150" t="s">
        <v>1695</v>
      </c>
      <c r="B305" s="151" t="s">
        <v>1559</v>
      </c>
      <c r="C305" s="152" t="s">
        <v>149</v>
      </c>
      <c r="D305" s="152" t="s">
        <v>242</v>
      </c>
      <c r="E305" s="153"/>
      <c r="F305" s="154"/>
      <c r="G305" s="154">
        <v>-10.98</v>
      </c>
    </row>
    <row r="306" spans="1:7" s="1" customFormat="1" ht="33" customHeight="1" x14ac:dyDescent="0.25">
      <c r="A306" s="150" t="s">
        <v>1696</v>
      </c>
      <c r="B306" s="151" t="s">
        <v>1559</v>
      </c>
      <c r="C306" s="152" t="s">
        <v>149</v>
      </c>
      <c r="D306" s="152" t="s">
        <v>242</v>
      </c>
      <c r="E306" s="153"/>
      <c r="F306" s="154"/>
      <c r="G306" s="154">
        <v>-28.2</v>
      </c>
    </row>
    <row r="307" spans="1:7" s="1" customFormat="1" ht="33" customHeight="1" x14ac:dyDescent="0.25">
      <c r="A307" s="150" t="s">
        <v>1697</v>
      </c>
      <c r="B307" s="151" t="s">
        <v>1559</v>
      </c>
      <c r="C307" s="152" t="s">
        <v>149</v>
      </c>
      <c r="D307" s="152" t="s">
        <v>242</v>
      </c>
      <c r="E307" s="153"/>
      <c r="F307" s="154"/>
      <c r="G307" s="154">
        <v>-11.75</v>
      </c>
    </row>
    <row r="308" spans="1:7" s="1" customFormat="1" ht="33" customHeight="1" x14ac:dyDescent="0.25">
      <c r="A308" s="150" t="s">
        <v>1698</v>
      </c>
      <c r="B308" s="151" t="s">
        <v>1559</v>
      </c>
      <c r="C308" s="152" t="s">
        <v>149</v>
      </c>
      <c r="D308" s="152" t="s">
        <v>242</v>
      </c>
      <c r="E308" s="153"/>
      <c r="F308" s="154"/>
      <c r="G308" s="154">
        <v>-7</v>
      </c>
    </row>
    <row r="309" spans="1:7" s="1" customFormat="1" ht="33" customHeight="1" x14ac:dyDescent="0.25">
      <c r="A309" s="150" t="s">
        <v>1699</v>
      </c>
      <c r="B309" s="151" t="s">
        <v>1559</v>
      </c>
      <c r="C309" s="152" t="s">
        <v>149</v>
      </c>
      <c r="D309" s="156" t="s">
        <v>242</v>
      </c>
      <c r="E309" s="153"/>
      <c r="F309" s="154"/>
      <c r="G309" s="154">
        <v>-31.6</v>
      </c>
    </row>
    <row r="310" spans="1:7" s="1" customFormat="1" ht="33" customHeight="1" x14ac:dyDescent="0.25">
      <c r="A310" s="150" t="s">
        <v>1700</v>
      </c>
      <c r="B310" s="151" t="s">
        <v>1559</v>
      </c>
      <c r="C310" s="152" t="s">
        <v>149</v>
      </c>
      <c r="D310" s="156" t="s">
        <v>242</v>
      </c>
      <c r="E310" s="153"/>
      <c r="F310" s="154"/>
      <c r="G310" s="154">
        <v>-50.05</v>
      </c>
    </row>
    <row r="311" spans="1:7" s="1" customFormat="1" ht="33" customHeight="1" x14ac:dyDescent="0.25">
      <c r="A311" s="150" t="s">
        <v>1701</v>
      </c>
      <c r="B311" s="151" t="s">
        <v>1559</v>
      </c>
      <c r="C311" s="152" t="s">
        <v>149</v>
      </c>
      <c r="D311" s="156" t="s">
        <v>242</v>
      </c>
      <c r="E311" s="153"/>
      <c r="F311" s="154"/>
      <c r="G311" s="154">
        <v>-35.216000000000001</v>
      </c>
    </row>
    <row r="312" spans="1:7" s="1" customFormat="1" ht="33" customHeight="1" x14ac:dyDescent="0.25">
      <c r="A312" s="150" t="s">
        <v>1702</v>
      </c>
      <c r="B312" s="151" t="s">
        <v>1559</v>
      </c>
      <c r="C312" s="152" t="s">
        <v>149</v>
      </c>
      <c r="D312" s="156" t="s">
        <v>242</v>
      </c>
      <c r="E312" s="153"/>
      <c r="F312" s="154"/>
      <c r="G312" s="154">
        <v>-27.58</v>
      </c>
    </row>
    <row r="313" spans="1:7" s="1" customFormat="1" ht="33" customHeight="1" x14ac:dyDescent="0.25">
      <c r="A313" s="150" t="s">
        <v>1703</v>
      </c>
      <c r="B313" s="151" t="s">
        <v>1559</v>
      </c>
      <c r="C313" s="152" t="s">
        <v>149</v>
      </c>
      <c r="D313" s="156" t="s">
        <v>242</v>
      </c>
      <c r="E313" s="153"/>
      <c r="F313" s="154"/>
      <c r="G313" s="154">
        <v>-20</v>
      </c>
    </row>
    <row r="314" spans="1:7" s="1" customFormat="1" ht="33" customHeight="1" x14ac:dyDescent="0.25">
      <c r="A314" s="150" t="s">
        <v>1704</v>
      </c>
      <c r="B314" s="151" t="s">
        <v>1559</v>
      </c>
      <c r="C314" s="152" t="s">
        <v>149</v>
      </c>
      <c r="D314" s="156" t="s">
        <v>242</v>
      </c>
      <c r="E314" s="153"/>
      <c r="F314" s="154"/>
      <c r="G314" s="154">
        <v>-175.6</v>
      </c>
    </row>
    <row r="315" spans="1:7" s="1" customFormat="1" ht="33" customHeight="1" x14ac:dyDescent="0.25">
      <c r="A315" s="150" t="s">
        <v>1705</v>
      </c>
      <c r="B315" s="151" t="s">
        <v>1559</v>
      </c>
      <c r="C315" s="152" t="s">
        <v>149</v>
      </c>
      <c r="D315" s="156" t="s">
        <v>242</v>
      </c>
      <c r="E315" s="153"/>
      <c r="F315" s="154"/>
      <c r="G315" s="154">
        <v>-41.16</v>
      </c>
    </row>
    <row r="316" spans="1:7" s="1" customFormat="1" ht="33" customHeight="1" x14ac:dyDescent="0.25">
      <c r="A316" s="150" t="s">
        <v>1706</v>
      </c>
      <c r="B316" s="151" t="s">
        <v>1559</v>
      </c>
      <c r="C316" s="152" t="s">
        <v>149</v>
      </c>
      <c r="D316" s="156" t="s">
        <v>242</v>
      </c>
      <c r="E316" s="153"/>
      <c r="F316" s="154"/>
      <c r="G316" s="154">
        <v>-8.58</v>
      </c>
    </row>
    <row r="317" spans="1:7" s="1" customFormat="1" ht="33" customHeight="1" x14ac:dyDescent="0.25">
      <c r="A317" s="150" t="s">
        <v>1707</v>
      </c>
      <c r="B317" s="151" t="s">
        <v>1559</v>
      </c>
      <c r="C317" s="152" t="s">
        <v>149</v>
      </c>
      <c r="D317" s="156" t="s">
        <v>242</v>
      </c>
      <c r="E317" s="153"/>
      <c r="F317" s="154"/>
      <c r="G317" s="154">
        <v>-81</v>
      </c>
    </row>
    <row r="318" spans="1:7" s="1" customFormat="1" ht="33" customHeight="1" x14ac:dyDescent="0.25">
      <c r="A318" s="150" t="s">
        <v>1708</v>
      </c>
      <c r="B318" s="151" t="s">
        <v>1559</v>
      </c>
      <c r="C318" s="152" t="s">
        <v>149</v>
      </c>
      <c r="D318" s="156" t="s">
        <v>242</v>
      </c>
      <c r="E318" s="153"/>
      <c r="F318" s="154"/>
      <c r="G318" s="154">
        <v>-27.384</v>
      </c>
    </row>
    <row r="319" spans="1:7" s="1" customFormat="1" ht="33" customHeight="1" x14ac:dyDescent="0.25">
      <c r="A319" s="150" t="s">
        <v>1709</v>
      </c>
      <c r="B319" s="151" t="s">
        <v>1559</v>
      </c>
      <c r="C319" s="152" t="s">
        <v>149</v>
      </c>
      <c r="D319" s="156" t="s">
        <v>242</v>
      </c>
      <c r="E319" s="153"/>
      <c r="F319" s="154"/>
      <c r="G319" s="154">
        <v>-62.085999999999999</v>
      </c>
    </row>
    <row r="320" spans="1:7" s="1" customFormat="1" ht="33" customHeight="1" x14ac:dyDescent="0.25">
      <c r="A320" s="150" t="s">
        <v>1710</v>
      </c>
      <c r="B320" s="151" t="s">
        <v>1559</v>
      </c>
      <c r="C320" s="152" t="s">
        <v>149</v>
      </c>
      <c r="D320" s="156" t="s">
        <v>242</v>
      </c>
      <c r="E320" s="153"/>
      <c r="F320" s="154"/>
      <c r="G320" s="154">
        <v>-4.6399999999999997</v>
      </c>
    </row>
    <row r="321" spans="1:7" s="1" customFormat="1" ht="33" customHeight="1" x14ac:dyDescent="0.25">
      <c r="A321" s="150" t="s">
        <v>1711</v>
      </c>
      <c r="B321" s="151" t="s">
        <v>1559</v>
      </c>
      <c r="C321" s="152" t="s">
        <v>149</v>
      </c>
      <c r="D321" s="152" t="s">
        <v>242</v>
      </c>
      <c r="E321" s="153"/>
      <c r="F321" s="154"/>
      <c r="G321" s="154">
        <v>-74.400000000000006</v>
      </c>
    </row>
    <row r="322" spans="1:7" s="1" customFormat="1" ht="33" customHeight="1" x14ac:dyDescent="0.25">
      <c r="A322" s="150" t="s">
        <v>1712</v>
      </c>
      <c r="B322" s="151" t="s">
        <v>1559</v>
      </c>
      <c r="C322" s="152" t="s">
        <v>149</v>
      </c>
      <c r="D322" s="152" t="s">
        <v>242</v>
      </c>
      <c r="E322" s="153"/>
      <c r="F322" s="154"/>
      <c r="G322" s="154">
        <v>-17.8</v>
      </c>
    </row>
    <row r="323" spans="1:7" s="1" customFormat="1" ht="33" customHeight="1" x14ac:dyDescent="0.25">
      <c r="A323" s="150" t="s">
        <v>1713</v>
      </c>
      <c r="B323" s="151" t="s">
        <v>1559</v>
      </c>
      <c r="C323" s="152" t="s">
        <v>149</v>
      </c>
      <c r="D323" s="152" t="s">
        <v>242</v>
      </c>
      <c r="E323" s="153"/>
      <c r="F323" s="154"/>
      <c r="G323" s="154">
        <v>-155.19999999999999</v>
      </c>
    </row>
    <row r="324" spans="1:7" s="1" customFormat="1" ht="33" customHeight="1" x14ac:dyDescent="0.25">
      <c r="A324" s="150" t="s">
        <v>1714</v>
      </c>
      <c r="B324" s="151" t="s">
        <v>1559</v>
      </c>
      <c r="C324" s="152" t="s">
        <v>149</v>
      </c>
      <c r="D324" s="152" t="s">
        <v>242</v>
      </c>
      <c r="E324" s="153"/>
      <c r="F324" s="154"/>
      <c r="G324" s="154">
        <v>-8</v>
      </c>
    </row>
    <row r="325" spans="1:7" s="1" customFormat="1" ht="33" customHeight="1" x14ac:dyDescent="0.25">
      <c r="A325" s="150" t="s">
        <v>1715</v>
      </c>
      <c r="B325" s="151" t="s">
        <v>1559</v>
      </c>
      <c r="C325" s="152" t="s">
        <v>149</v>
      </c>
      <c r="D325" s="152" t="s">
        <v>242</v>
      </c>
      <c r="E325" s="153"/>
      <c r="F325" s="154"/>
      <c r="G325" s="154">
        <v>-9.4499999999999993</v>
      </c>
    </row>
    <row r="326" spans="1:7" s="1" customFormat="1" ht="33" customHeight="1" x14ac:dyDescent="0.25">
      <c r="A326" s="150" t="s">
        <v>1716</v>
      </c>
      <c r="B326" s="151" t="s">
        <v>1559</v>
      </c>
      <c r="C326" s="152" t="s">
        <v>149</v>
      </c>
      <c r="D326" s="152" t="s">
        <v>242</v>
      </c>
      <c r="E326" s="153"/>
      <c r="F326" s="154"/>
      <c r="G326" s="154">
        <v>-227.78</v>
      </c>
    </row>
    <row r="327" spans="1:7" s="1" customFormat="1" ht="33" customHeight="1" x14ac:dyDescent="0.25">
      <c r="A327" s="150" t="s">
        <v>1717</v>
      </c>
      <c r="B327" s="151" t="s">
        <v>1559</v>
      </c>
      <c r="C327" s="152" t="s">
        <v>149</v>
      </c>
      <c r="D327" s="152" t="s">
        <v>242</v>
      </c>
      <c r="E327" s="153"/>
      <c r="F327" s="154"/>
      <c r="G327" s="154">
        <v>-120.96</v>
      </c>
    </row>
    <row r="328" spans="1:7" s="1" customFormat="1" ht="33" customHeight="1" x14ac:dyDescent="0.25">
      <c r="A328" s="150" t="s">
        <v>1718</v>
      </c>
      <c r="B328" s="151" t="s">
        <v>1559</v>
      </c>
      <c r="C328" s="152" t="s">
        <v>149</v>
      </c>
      <c r="D328" s="152" t="s">
        <v>242</v>
      </c>
      <c r="E328" s="153"/>
      <c r="F328" s="154"/>
      <c r="G328" s="154">
        <v>-21.12</v>
      </c>
    </row>
    <row r="329" spans="1:7" s="1" customFormat="1" ht="33" customHeight="1" x14ac:dyDescent="0.25">
      <c r="A329" s="150" t="s">
        <v>1719</v>
      </c>
      <c r="B329" s="151" t="s">
        <v>1559</v>
      </c>
      <c r="C329" s="152" t="s">
        <v>149</v>
      </c>
      <c r="D329" s="156" t="s">
        <v>242</v>
      </c>
      <c r="E329" s="153"/>
      <c r="F329" s="154"/>
      <c r="G329" s="154">
        <v>-123.34</v>
      </c>
    </row>
    <row r="330" spans="1:7" s="1" customFormat="1" ht="33" customHeight="1" x14ac:dyDescent="0.25">
      <c r="A330" s="150" t="s">
        <v>1720</v>
      </c>
      <c r="B330" s="151" t="s">
        <v>1559</v>
      </c>
      <c r="C330" s="152" t="s">
        <v>149</v>
      </c>
      <c r="D330" s="156" t="s">
        <v>144</v>
      </c>
      <c r="E330" s="153"/>
      <c r="F330" s="154"/>
      <c r="G330" s="154">
        <v>-8109</v>
      </c>
    </row>
    <row r="331" spans="1:7" s="1" customFormat="1" ht="33" customHeight="1" x14ac:dyDescent="0.25">
      <c r="A331" s="150" t="s">
        <v>1721</v>
      </c>
      <c r="B331" s="151" t="s">
        <v>1559</v>
      </c>
      <c r="C331" s="152" t="s">
        <v>149</v>
      </c>
      <c r="D331" s="156" t="s">
        <v>242</v>
      </c>
      <c r="E331" s="153"/>
      <c r="F331" s="154"/>
      <c r="G331" s="154">
        <v>-93.6</v>
      </c>
    </row>
    <row r="332" spans="1:7" s="1" customFormat="1" ht="33" customHeight="1" x14ac:dyDescent="0.25">
      <c r="A332" s="150" t="s">
        <v>1722</v>
      </c>
      <c r="B332" s="151" t="s">
        <v>1559</v>
      </c>
      <c r="C332" s="152" t="s">
        <v>149</v>
      </c>
      <c r="D332" s="156" t="s">
        <v>242</v>
      </c>
      <c r="E332" s="153"/>
      <c r="F332" s="154"/>
      <c r="G332" s="154">
        <v>-21.87</v>
      </c>
    </row>
    <row r="333" spans="1:7" s="1" customFormat="1" ht="33" customHeight="1" x14ac:dyDescent="0.25">
      <c r="A333" s="150" t="s">
        <v>1723</v>
      </c>
      <c r="B333" s="151" t="s">
        <v>1559</v>
      </c>
      <c r="C333" s="152" t="s">
        <v>149</v>
      </c>
      <c r="D333" s="156" t="s">
        <v>242</v>
      </c>
      <c r="E333" s="153"/>
      <c r="F333" s="154"/>
      <c r="G333" s="154">
        <v>-16.966000000000001</v>
      </c>
    </row>
    <row r="334" spans="1:7" s="1" customFormat="1" ht="33" customHeight="1" x14ac:dyDescent="0.25">
      <c r="A334" s="150" t="s">
        <v>1724</v>
      </c>
      <c r="B334" s="151" t="s">
        <v>1559</v>
      </c>
      <c r="C334" s="152" t="s">
        <v>149</v>
      </c>
      <c r="D334" s="156" t="s">
        <v>242</v>
      </c>
      <c r="E334" s="153"/>
      <c r="F334" s="154"/>
      <c r="G334" s="154">
        <v>-429.44</v>
      </c>
    </row>
    <row r="335" spans="1:7" s="1" customFormat="1" ht="33" customHeight="1" x14ac:dyDescent="0.25">
      <c r="A335" s="150" t="s">
        <v>1725</v>
      </c>
      <c r="B335" s="151" t="s">
        <v>1559</v>
      </c>
      <c r="C335" s="152" t="s">
        <v>149</v>
      </c>
      <c r="D335" s="156" t="s">
        <v>242</v>
      </c>
      <c r="E335" s="153"/>
      <c r="F335" s="154"/>
      <c r="G335" s="154">
        <v>-14.1</v>
      </c>
    </row>
    <row r="336" spans="1:7" s="1" customFormat="1" ht="33" customHeight="1" x14ac:dyDescent="0.25">
      <c r="A336" s="150" t="s">
        <v>1726</v>
      </c>
      <c r="B336" s="151" t="s">
        <v>1559</v>
      </c>
      <c r="C336" s="152" t="s">
        <v>149</v>
      </c>
      <c r="D336" s="156" t="s">
        <v>242</v>
      </c>
      <c r="E336" s="153"/>
      <c r="F336" s="154"/>
      <c r="G336" s="154">
        <v>-15.792</v>
      </c>
    </row>
    <row r="337" spans="1:7" s="1" customFormat="1" ht="33" customHeight="1" x14ac:dyDescent="0.25">
      <c r="A337" s="150" t="s">
        <v>1727</v>
      </c>
      <c r="B337" s="151" t="s">
        <v>1559</v>
      </c>
      <c r="C337" s="152" t="s">
        <v>149</v>
      </c>
      <c r="D337" s="156" t="s">
        <v>242</v>
      </c>
      <c r="E337" s="153"/>
      <c r="F337" s="154"/>
      <c r="G337" s="154">
        <v>-25.65</v>
      </c>
    </row>
    <row r="338" spans="1:7" s="1" customFormat="1" ht="33" customHeight="1" x14ac:dyDescent="0.25">
      <c r="A338" s="150" t="s">
        <v>1728</v>
      </c>
      <c r="B338" s="151" t="s">
        <v>1559</v>
      </c>
      <c r="C338" s="152" t="s">
        <v>149</v>
      </c>
      <c r="D338" s="156" t="s">
        <v>242</v>
      </c>
      <c r="E338" s="153"/>
      <c r="F338" s="154"/>
      <c r="G338" s="154">
        <v>-36.764000000000003</v>
      </c>
    </row>
    <row r="339" spans="1:7" s="1" customFormat="1" ht="33" customHeight="1" x14ac:dyDescent="0.25">
      <c r="A339" s="150" t="s">
        <v>1729</v>
      </c>
      <c r="B339" s="151" t="s">
        <v>1559</v>
      </c>
      <c r="C339" s="152" t="s">
        <v>149</v>
      </c>
      <c r="D339" s="156" t="s">
        <v>242</v>
      </c>
      <c r="E339" s="153"/>
      <c r="F339" s="154"/>
      <c r="G339" s="154">
        <v>-154.69999999999999</v>
      </c>
    </row>
    <row r="340" spans="1:7" s="1" customFormat="1" ht="33" customHeight="1" x14ac:dyDescent="0.25">
      <c r="A340" s="150" t="s">
        <v>1730</v>
      </c>
      <c r="B340" s="151" t="s">
        <v>1559</v>
      </c>
      <c r="C340" s="152" t="s">
        <v>149</v>
      </c>
      <c r="D340" s="156" t="s">
        <v>242</v>
      </c>
      <c r="E340" s="153"/>
      <c r="F340" s="154"/>
      <c r="G340" s="154">
        <v>-15.3</v>
      </c>
    </row>
    <row r="341" spans="1:7" s="1" customFormat="1" ht="33" customHeight="1" x14ac:dyDescent="0.25">
      <c r="A341" s="150" t="s">
        <v>1731</v>
      </c>
      <c r="B341" s="151" t="s">
        <v>1559</v>
      </c>
      <c r="C341" s="152" t="s">
        <v>149</v>
      </c>
      <c r="D341" s="156" t="s">
        <v>242</v>
      </c>
      <c r="E341" s="153"/>
      <c r="F341" s="154"/>
      <c r="G341" s="154">
        <v>-21</v>
      </c>
    </row>
    <row r="342" spans="1:7" s="1" customFormat="1" ht="36.75" customHeight="1" x14ac:dyDescent="0.25">
      <c r="A342" s="150" t="s">
        <v>1732</v>
      </c>
      <c r="B342" s="151" t="s">
        <v>1741</v>
      </c>
      <c r="C342" s="152" t="s">
        <v>149</v>
      </c>
      <c r="D342" s="156" t="s">
        <v>144</v>
      </c>
      <c r="E342" s="153">
        <v>7000000</v>
      </c>
      <c r="F342" s="154">
        <v>-1</v>
      </c>
      <c r="G342" s="154">
        <f>+F342*E342/1000</f>
        <v>-7000</v>
      </c>
    </row>
    <row r="343" spans="1:7" s="1" customFormat="1" ht="40.5" customHeight="1" x14ac:dyDescent="0.25">
      <c r="A343" s="150" t="s">
        <v>1733</v>
      </c>
      <c r="B343" s="151" t="s">
        <v>1742</v>
      </c>
      <c r="C343" s="152" t="s">
        <v>149</v>
      </c>
      <c r="D343" s="156" t="s">
        <v>144</v>
      </c>
      <c r="E343" s="153">
        <v>3353222.5</v>
      </c>
      <c r="F343" s="154">
        <v>-1</v>
      </c>
      <c r="G343" s="154">
        <f>+E343*F343/1000</f>
        <v>-3353.2224999999999</v>
      </c>
    </row>
    <row r="344" spans="1:7" s="1" customFormat="1" ht="40.5" customHeight="1" x14ac:dyDescent="0.25">
      <c r="A344" s="150" t="s">
        <v>1734</v>
      </c>
      <c r="B344" s="151" t="s">
        <v>1742</v>
      </c>
      <c r="C344" s="152" t="s">
        <v>149</v>
      </c>
      <c r="D344" s="156" t="s">
        <v>144</v>
      </c>
      <c r="E344" s="153">
        <v>6245800</v>
      </c>
      <c r="F344" s="154">
        <v>-1</v>
      </c>
      <c r="G344" s="154">
        <f t="shared" ref="G344:G345" si="2">+E344*F344/1000</f>
        <v>-6245.8</v>
      </c>
    </row>
    <row r="345" spans="1:7" s="1" customFormat="1" ht="40.5" customHeight="1" x14ac:dyDescent="0.25">
      <c r="A345" s="150" t="s">
        <v>1735</v>
      </c>
      <c r="B345" s="151" t="s">
        <v>1742</v>
      </c>
      <c r="C345" s="152" t="s">
        <v>149</v>
      </c>
      <c r="D345" s="156" t="s">
        <v>144</v>
      </c>
      <c r="E345" s="153">
        <v>1879000</v>
      </c>
      <c r="F345" s="154">
        <v>-1</v>
      </c>
      <c r="G345" s="154">
        <f t="shared" si="2"/>
        <v>-1879</v>
      </c>
    </row>
    <row r="346" spans="1:7" s="1" customFormat="1" ht="40.5" customHeight="1" x14ac:dyDescent="0.25">
      <c r="A346" s="150" t="s">
        <v>1736</v>
      </c>
      <c r="B346" s="151" t="s">
        <v>1742</v>
      </c>
      <c r="C346" s="152" t="s">
        <v>149</v>
      </c>
      <c r="D346" s="156" t="s">
        <v>144</v>
      </c>
      <c r="E346" s="153">
        <v>4199973</v>
      </c>
      <c r="F346" s="154">
        <v>-1</v>
      </c>
      <c r="G346" s="154">
        <f>+F346*E346/1000</f>
        <v>-4199.973</v>
      </c>
    </row>
    <row r="347" spans="1:7" s="1" customFormat="1" ht="40.5" customHeight="1" x14ac:dyDescent="0.25">
      <c r="A347" s="150" t="s">
        <v>1737</v>
      </c>
      <c r="B347" s="151" t="s">
        <v>1742</v>
      </c>
      <c r="C347" s="152" t="s">
        <v>149</v>
      </c>
      <c r="D347" s="156" t="s">
        <v>144</v>
      </c>
      <c r="E347" s="153">
        <v>3499999.9</v>
      </c>
      <c r="F347" s="154">
        <v>-1</v>
      </c>
      <c r="G347" s="154">
        <f>+F347*E347/1000</f>
        <v>-3499.9998999999998</v>
      </c>
    </row>
    <row r="348" spans="1:7" s="1" customFormat="1" ht="40.5" customHeight="1" x14ac:dyDescent="0.25">
      <c r="A348" s="150" t="s">
        <v>1738</v>
      </c>
      <c r="B348" s="151" t="s">
        <v>1742</v>
      </c>
      <c r="C348" s="152" t="s">
        <v>149</v>
      </c>
      <c r="D348" s="156" t="s">
        <v>144</v>
      </c>
      <c r="E348" s="153"/>
      <c r="F348" s="154"/>
      <c r="G348" s="154">
        <v>-4400.04</v>
      </c>
    </row>
    <row r="349" spans="1:7" s="1" customFormat="1" ht="40.5" customHeight="1" x14ac:dyDescent="0.25">
      <c r="A349" s="150" t="s">
        <v>1739</v>
      </c>
      <c r="B349" s="151" t="s">
        <v>1742</v>
      </c>
      <c r="C349" s="152" t="s">
        <v>149</v>
      </c>
      <c r="D349" s="156" t="s">
        <v>144</v>
      </c>
      <c r="E349" s="153">
        <v>2000000</v>
      </c>
      <c r="F349" s="154">
        <v>-1</v>
      </c>
      <c r="G349" s="154">
        <f>+F349*E349/1000</f>
        <v>-2000</v>
      </c>
    </row>
    <row r="350" spans="1:7" s="1" customFormat="1" ht="36.75" customHeight="1" x14ac:dyDescent="0.25">
      <c r="A350" s="150" t="s">
        <v>1743</v>
      </c>
      <c r="B350" s="151" t="s">
        <v>1744</v>
      </c>
      <c r="C350" s="152" t="s">
        <v>149</v>
      </c>
      <c r="D350" s="156" t="s">
        <v>144</v>
      </c>
      <c r="E350" s="153">
        <v>900000</v>
      </c>
      <c r="F350" s="154">
        <v>-1</v>
      </c>
      <c r="G350" s="154">
        <f>+F350*E350/1000</f>
        <v>-900</v>
      </c>
    </row>
    <row r="351" spans="1:7" s="1" customFormat="1" ht="36.75" customHeight="1" x14ac:dyDescent="0.25">
      <c r="A351" s="150" t="s">
        <v>151</v>
      </c>
      <c r="B351" s="151" t="s">
        <v>152</v>
      </c>
      <c r="C351" s="152" t="s">
        <v>149</v>
      </c>
      <c r="D351" s="152" t="s">
        <v>144</v>
      </c>
      <c r="E351" s="153">
        <v>1000000</v>
      </c>
      <c r="F351" s="154">
        <v>-1</v>
      </c>
      <c r="G351" s="154">
        <f>+F351*E351/1000</f>
        <v>-1000</v>
      </c>
    </row>
    <row r="352" spans="1:7" s="1" customFormat="1" ht="36.75" customHeight="1" x14ac:dyDescent="0.25">
      <c r="A352" s="150" t="s">
        <v>156</v>
      </c>
      <c r="B352" s="151" t="s">
        <v>152</v>
      </c>
      <c r="C352" s="152" t="s">
        <v>149</v>
      </c>
      <c r="D352" s="152" t="s">
        <v>144</v>
      </c>
      <c r="E352" s="153"/>
      <c r="F352" s="154"/>
      <c r="G352" s="154">
        <v>-2000</v>
      </c>
    </row>
    <row r="353" spans="1:7" s="1" customFormat="1" ht="34.5" customHeight="1" x14ac:dyDescent="0.25">
      <c r="A353" s="150" t="s">
        <v>160</v>
      </c>
      <c r="B353" s="151" t="s">
        <v>152</v>
      </c>
      <c r="C353" s="152" t="s">
        <v>149</v>
      </c>
      <c r="D353" s="152" t="s">
        <v>144</v>
      </c>
      <c r="E353" s="153"/>
      <c r="F353" s="154"/>
      <c r="G353" s="154">
        <v>-1000</v>
      </c>
    </row>
    <row r="354" spans="1:7" s="1" customFormat="1" ht="34.5" customHeight="1" x14ac:dyDescent="0.25">
      <c r="A354" s="150" t="s">
        <v>161</v>
      </c>
      <c r="B354" s="151" t="s">
        <v>152</v>
      </c>
      <c r="C354" s="152" t="s">
        <v>149</v>
      </c>
      <c r="D354" s="152" t="s">
        <v>144</v>
      </c>
      <c r="E354" s="153"/>
      <c r="F354" s="154"/>
      <c r="G354" s="154">
        <v>-400</v>
      </c>
    </row>
    <row r="355" spans="1:7" s="1" customFormat="1" ht="40.5" customHeight="1" x14ac:dyDescent="0.25">
      <c r="A355" s="150" t="s">
        <v>153</v>
      </c>
      <c r="B355" s="151" t="s">
        <v>152</v>
      </c>
      <c r="C355" s="152" t="s">
        <v>149</v>
      </c>
      <c r="D355" s="152" t="s">
        <v>144</v>
      </c>
      <c r="E355" s="153">
        <v>800000</v>
      </c>
      <c r="F355" s="154">
        <v>-1</v>
      </c>
      <c r="G355" s="154">
        <f>+E355*F355/1000</f>
        <v>-800</v>
      </c>
    </row>
    <row r="356" spans="1:7" s="1" customFormat="1" ht="38.25" customHeight="1" x14ac:dyDescent="0.25">
      <c r="A356" s="150" t="s">
        <v>154</v>
      </c>
      <c r="B356" s="151" t="s">
        <v>155</v>
      </c>
      <c r="C356" s="152" t="s">
        <v>149</v>
      </c>
      <c r="D356" s="152" t="s">
        <v>144</v>
      </c>
      <c r="E356" s="153"/>
      <c r="F356" s="154"/>
      <c r="G356" s="154">
        <v>-1178.328</v>
      </c>
    </row>
    <row r="357" spans="1:7" s="1" customFormat="1" ht="51" customHeight="1" x14ac:dyDescent="0.25">
      <c r="A357" s="150" t="s">
        <v>159</v>
      </c>
      <c r="B357" s="151" t="s">
        <v>158</v>
      </c>
      <c r="C357" s="152" t="s">
        <v>149</v>
      </c>
      <c r="D357" s="152" t="s">
        <v>144</v>
      </c>
      <c r="E357" s="153">
        <v>3500000</v>
      </c>
      <c r="F357" s="154">
        <v>-1</v>
      </c>
      <c r="G357" s="154">
        <f>+F357*E357/1000</f>
        <v>-3500</v>
      </c>
    </row>
    <row r="358" spans="1:7" s="1" customFormat="1" ht="52.5" customHeight="1" x14ac:dyDescent="0.25">
      <c r="A358" s="150" t="s">
        <v>157</v>
      </c>
      <c r="B358" s="151" t="s">
        <v>158</v>
      </c>
      <c r="C358" s="152" t="s">
        <v>149</v>
      </c>
      <c r="D358" s="152" t="s">
        <v>144</v>
      </c>
      <c r="E358" s="153">
        <v>1500000</v>
      </c>
      <c r="F358" s="154">
        <v>-1</v>
      </c>
      <c r="G358" s="154">
        <f>+F358*E358/1000</f>
        <v>-1500</v>
      </c>
    </row>
    <row r="359" spans="1:7" s="1" customFormat="1" ht="9" customHeight="1" x14ac:dyDescent="0.25">
      <c r="A359" s="150"/>
      <c r="B359" s="151"/>
      <c r="C359" s="152"/>
      <c r="D359" s="156"/>
      <c r="E359" s="153"/>
      <c r="F359" s="154"/>
      <c r="G359" s="154"/>
    </row>
    <row r="360" spans="1:7" s="143" customFormat="1" ht="27.75" customHeight="1" x14ac:dyDescent="0.25">
      <c r="A360" s="137" t="s">
        <v>110</v>
      </c>
      <c r="B360" s="138" t="s">
        <v>75</v>
      </c>
      <c r="C360" s="139"/>
      <c r="D360" s="139"/>
      <c r="E360" s="140"/>
      <c r="F360" s="141"/>
      <c r="G360" s="154">
        <f>+G361</f>
        <v>-253227.61697999996</v>
      </c>
    </row>
    <row r="361" spans="1:7" s="143" customFormat="1" x14ac:dyDescent="0.25">
      <c r="A361" s="144"/>
      <c r="B361" s="145" t="s">
        <v>108</v>
      </c>
      <c r="C361" s="146"/>
      <c r="D361" s="146"/>
      <c r="E361" s="147"/>
      <c r="F361" s="148"/>
      <c r="G361" s="154">
        <f>SUM(G362:G387)</f>
        <v>-253227.61697999996</v>
      </c>
    </row>
    <row r="362" spans="1:7" s="1" customFormat="1" ht="33" x14ac:dyDescent="0.25">
      <c r="A362" s="150" t="s">
        <v>1513</v>
      </c>
      <c r="B362" s="151" t="s">
        <v>1514</v>
      </c>
      <c r="C362" s="152" t="s">
        <v>246</v>
      </c>
      <c r="D362" s="156" t="s">
        <v>242</v>
      </c>
      <c r="E362" s="153"/>
      <c r="F362" s="154"/>
      <c r="G362" s="154">
        <v>-1500</v>
      </c>
    </row>
    <row r="363" spans="1:7" s="1" customFormat="1" x14ac:dyDescent="0.25">
      <c r="A363" s="150" t="s">
        <v>1515</v>
      </c>
      <c r="B363" s="151" t="s">
        <v>1516</v>
      </c>
      <c r="C363" s="152" t="s">
        <v>150</v>
      </c>
      <c r="D363" s="156" t="s">
        <v>242</v>
      </c>
      <c r="E363" s="153">
        <v>7200010</v>
      </c>
      <c r="F363" s="154">
        <v>-10</v>
      </c>
      <c r="G363" s="154">
        <f>+E363*F363/1000</f>
        <v>-72000.100000000006</v>
      </c>
    </row>
    <row r="364" spans="1:7" s="1" customFormat="1" x14ac:dyDescent="0.25">
      <c r="A364" s="150" t="s">
        <v>1517</v>
      </c>
      <c r="B364" s="151" t="s">
        <v>1518</v>
      </c>
      <c r="C364" s="152" t="s">
        <v>246</v>
      </c>
      <c r="D364" s="156" t="s">
        <v>242</v>
      </c>
      <c r="E364" s="153"/>
      <c r="F364" s="154"/>
      <c r="G364" s="154">
        <v>-3000</v>
      </c>
    </row>
    <row r="365" spans="1:7" s="1" customFormat="1" x14ac:dyDescent="0.25">
      <c r="A365" s="150" t="s">
        <v>1519</v>
      </c>
      <c r="B365" s="151" t="s">
        <v>1520</v>
      </c>
      <c r="C365" s="152" t="s">
        <v>246</v>
      </c>
      <c r="D365" s="156" t="s">
        <v>242</v>
      </c>
      <c r="E365" s="153"/>
      <c r="F365" s="154"/>
      <c r="G365" s="154">
        <v>-38100</v>
      </c>
    </row>
    <row r="366" spans="1:7" s="1" customFormat="1" ht="26.25" customHeight="1" x14ac:dyDescent="0.25">
      <c r="A366" s="150" t="s">
        <v>1521</v>
      </c>
      <c r="B366" s="151" t="s">
        <v>1525</v>
      </c>
      <c r="C366" s="152" t="s">
        <v>149</v>
      </c>
      <c r="D366" s="156" t="s">
        <v>242</v>
      </c>
      <c r="E366" s="153">
        <v>52000</v>
      </c>
      <c r="F366" s="154">
        <v>-40</v>
      </c>
      <c r="G366" s="154">
        <f>+F366*E366/1000</f>
        <v>-2080</v>
      </c>
    </row>
    <row r="367" spans="1:7" s="1" customFormat="1" ht="21.75" customHeight="1" x14ac:dyDescent="0.25">
      <c r="A367" s="150" t="s">
        <v>1522</v>
      </c>
      <c r="B367" s="151" t="s">
        <v>1526</v>
      </c>
      <c r="C367" s="152" t="s">
        <v>149</v>
      </c>
      <c r="D367" s="156" t="s">
        <v>242</v>
      </c>
      <c r="E367" s="153">
        <v>40500</v>
      </c>
      <c r="F367" s="154">
        <v>-10</v>
      </c>
      <c r="G367" s="154">
        <f t="shared" ref="G367:G369" si="3">+F367*E367/1000</f>
        <v>-405</v>
      </c>
    </row>
    <row r="368" spans="1:7" s="1" customFormat="1" ht="21.75" customHeight="1" x14ac:dyDescent="0.25">
      <c r="A368" s="150" t="s">
        <v>1523</v>
      </c>
      <c r="B368" s="151" t="s">
        <v>1526</v>
      </c>
      <c r="C368" s="152" t="s">
        <v>149</v>
      </c>
      <c r="D368" s="156" t="s">
        <v>242</v>
      </c>
      <c r="E368" s="153">
        <v>46500</v>
      </c>
      <c r="F368" s="154">
        <v>-10</v>
      </c>
      <c r="G368" s="154">
        <f t="shared" si="3"/>
        <v>-465</v>
      </c>
    </row>
    <row r="369" spans="1:7" s="1" customFormat="1" ht="21.75" customHeight="1" x14ac:dyDescent="0.25">
      <c r="A369" s="150" t="s">
        <v>1524</v>
      </c>
      <c r="B369" s="151" t="s">
        <v>1527</v>
      </c>
      <c r="C369" s="152" t="s">
        <v>149</v>
      </c>
      <c r="D369" s="156" t="s">
        <v>242</v>
      </c>
      <c r="E369" s="153">
        <v>60000</v>
      </c>
      <c r="F369" s="154">
        <v>-20</v>
      </c>
      <c r="G369" s="154">
        <f t="shared" si="3"/>
        <v>-1200</v>
      </c>
    </row>
    <row r="370" spans="1:7" s="1" customFormat="1" ht="18.75" customHeight="1" x14ac:dyDescent="0.25">
      <c r="A370" s="150" t="s">
        <v>1528</v>
      </c>
      <c r="B370" s="151" t="s">
        <v>1544</v>
      </c>
      <c r="C370" s="152" t="s">
        <v>149</v>
      </c>
      <c r="D370" s="156" t="s">
        <v>242</v>
      </c>
      <c r="E370" s="153"/>
      <c r="F370" s="154"/>
      <c r="G370" s="154">
        <v>-3822.0167499999998</v>
      </c>
    </row>
    <row r="371" spans="1:7" s="1" customFormat="1" ht="18.75" customHeight="1" x14ac:dyDescent="0.25">
      <c r="A371" s="150" t="s">
        <v>1529</v>
      </c>
      <c r="B371" s="151" t="s">
        <v>1545</v>
      </c>
      <c r="C371" s="152" t="s">
        <v>149</v>
      </c>
      <c r="D371" s="156" t="s">
        <v>242</v>
      </c>
      <c r="E371" s="153">
        <v>4200000</v>
      </c>
      <c r="F371" s="154">
        <v>-4</v>
      </c>
      <c r="G371" s="154">
        <f>+E371*F371/1000</f>
        <v>-16800</v>
      </c>
    </row>
    <row r="372" spans="1:7" s="1" customFormat="1" ht="18.75" customHeight="1" x14ac:dyDescent="0.25">
      <c r="A372" s="150" t="s">
        <v>1530</v>
      </c>
      <c r="B372" s="151" t="s">
        <v>1546</v>
      </c>
      <c r="C372" s="152" t="s">
        <v>149</v>
      </c>
      <c r="D372" s="156" t="s">
        <v>242</v>
      </c>
      <c r="E372" s="153"/>
      <c r="F372" s="154"/>
      <c r="G372" s="154">
        <v>-373</v>
      </c>
    </row>
    <row r="373" spans="1:7" s="1" customFormat="1" x14ac:dyDescent="0.25">
      <c r="A373" s="150" t="s">
        <v>1531</v>
      </c>
      <c r="B373" s="151" t="s">
        <v>1546</v>
      </c>
      <c r="C373" s="152" t="s">
        <v>149</v>
      </c>
      <c r="D373" s="156" t="s">
        <v>242</v>
      </c>
      <c r="E373" s="153"/>
      <c r="F373" s="154"/>
      <c r="G373" s="154">
        <v>-20</v>
      </c>
    </row>
    <row r="374" spans="1:7" s="1" customFormat="1" ht="23.25" customHeight="1" x14ac:dyDescent="0.25">
      <c r="A374" s="150" t="s">
        <v>1532</v>
      </c>
      <c r="B374" s="151" t="s">
        <v>1546</v>
      </c>
      <c r="C374" s="152" t="s">
        <v>149</v>
      </c>
      <c r="D374" s="156" t="s">
        <v>242</v>
      </c>
      <c r="E374" s="153"/>
      <c r="F374" s="154"/>
      <c r="G374" s="154">
        <v>-350.6</v>
      </c>
    </row>
    <row r="375" spans="1:7" s="1" customFormat="1" ht="28.5" customHeight="1" x14ac:dyDescent="0.25">
      <c r="A375" s="150" t="s">
        <v>1533</v>
      </c>
      <c r="B375" s="151" t="s">
        <v>1547</v>
      </c>
      <c r="C375" s="152" t="s">
        <v>149</v>
      </c>
      <c r="D375" s="152" t="s">
        <v>242</v>
      </c>
      <c r="E375" s="153"/>
      <c r="F375" s="154"/>
      <c r="G375" s="154">
        <v>-68</v>
      </c>
    </row>
    <row r="376" spans="1:7" s="1" customFormat="1" x14ac:dyDescent="0.25">
      <c r="A376" s="150" t="s">
        <v>1534</v>
      </c>
      <c r="B376" s="151" t="s">
        <v>1547</v>
      </c>
      <c r="C376" s="152" t="s">
        <v>149</v>
      </c>
      <c r="D376" s="152" t="s">
        <v>242</v>
      </c>
      <c r="E376" s="153"/>
      <c r="F376" s="154"/>
      <c r="G376" s="154">
        <v>-283</v>
      </c>
    </row>
    <row r="377" spans="1:7" s="1" customFormat="1" x14ac:dyDescent="0.25">
      <c r="A377" s="150" t="s">
        <v>1535</v>
      </c>
      <c r="B377" s="151" t="s">
        <v>1548</v>
      </c>
      <c r="C377" s="152" t="s">
        <v>149</v>
      </c>
      <c r="D377" s="152" t="s">
        <v>242</v>
      </c>
      <c r="E377" s="153"/>
      <c r="F377" s="154"/>
      <c r="G377" s="154">
        <v>-420</v>
      </c>
    </row>
    <row r="378" spans="1:7" s="1" customFormat="1" ht="31.5" customHeight="1" x14ac:dyDescent="0.25">
      <c r="A378" s="150" t="s">
        <v>1817</v>
      </c>
      <c r="B378" s="151" t="s">
        <v>1816</v>
      </c>
      <c r="C378" s="152" t="s">
        <v>149</v>
      </c>
      <c r="D378" s="152" t="s">
        <v>242</v>
      </c>
      <c r="E378" s="153"/>
      <c r="F378" s="154"/>
      <c r="G378" s="154">
        <v>-16</v>
      </c>
    </row>
    <row r="379" spans="1:7" s="1" customFormat="1" ht="33" x14ac:dyDescent="0.25">
      <c r="A379" s="150" t="s">
        <v>1536</v>
      </c>
      <c r="B379" s="151" t="s">
        <v>1549</v>
      </c>
      <c r="C379" s="152" t="s">
        <v>149</v>
      </c>
      <c r="D379" s="152" t="s">
        <v>242</v>
      </c>
      <c r="E379" s="153"/>
      <c r="F379" s="154"/>
      <c r="G379" s="154">
        <v>-2200.4</v>
      </c>
    </row>
    <row r="380" spans="1:7" s="1" customFormat="1" ht="33" x14ac:dyDescent="0.25">
      <c r="A380" s="150" t="s">
        <v>1537</v>
      </c>
      <c r="B380" s="151" t="s">
        <v>1550</v>
      </c>
      <c r="C380" s="152" t="s">
        <v>149</v>
      </c>
      <c r="D380" s="152" t="s">
        <v>242</v>
      </c>
      <c r="E380" s="153"/>
      <c r="F380" s="154"/>
      <c r="G380" s="154">
        <v>-522</v>
      </c>
    </row>
    <row r="381" spans="1:7" s="1" customFormat="1" ht="33" x14ac:dyDescent="0.25">
      <c r="A381" s="150" t="s">
        <v>1538</v>
      </c>
      <c r="B381" s="151" t="s">
        <v>1551</v>
      </c>
      <c r="C381" s="152" t="s">
        <v>149</v>
      </c>
      <c r="D381" s="152" t="s">
        <v>242</v>
      </c>
      <c r="E381" s="153">
        <v>2500000</v>
      </c>
      <c r="F381" s="154">
        <v>-2</v>
      </c>
      <c r="G381" s="154">
        <f>+E381*F381/1000</f>
        <v>-5000</v>
      </c>
    </row>
    <row r="382" spans="1:7" s="1" customFormat="1" ht="33" x14ac:dyDescent="0.25">
      <c r="A382" s="150" t="s">
        <v>1539</v>
      </c>
      <c r="B382" s="151" t="s">
        <v>1551</v>
      </c>
      <c r="C382" s="152" t="s">
        <v>149</v>
      </c>
      <c r="D382" s="152" t="s">
        <v>242</v>
      </c>
      <c r="E382" s="153">
        <v>1500000</v>
      </c>
      <c r="F382" s="154">
        <v>-2</v>
      </c>
      <c r="G382" s="154">
        <f>+E382*F382/1000</f>
        <v>-3000</v>
      </c>
    </row>
    <row r="383" spans="1:7" s="1" customFormat="1" x14ac:dyDescent="0.25">
      <c r="A383" s="150" t="s">
        <v>1540</v>
      </c>
      <c r="B383" s="151" t="s">
        <v>1552</v>
      </c>
      <c r="C383" s="152" t="s">
        <v>149</v>
      </c>
      <c r="D383" s="152" t="s">
        <v>241</v>
      </c>
      <c r="E383" s="153"/>
      <c r="F383" s="154"/>
      <c r="G383" s="154">
        <v>-0.70023000000000002</v>
      </c>
    </row>
    <row r="384" spans="1:7" s="1" customFormat="1" x14ac:dyDescent="0.25">
      <c r="A384" s="150" t="s">
        <v>1541</v>
      </c>
      <c r="B384" s="151" t="s">
        <v>1552</v>
      </c>
      <c r="C384" s="152" t="s">
        <v>246</v>
      </c>
      <c r="D384" s="152" t="s">
        <v>241</v>
      </c>
      <c r="E384" s="153">
        <v>1580000</v>
      </c>
      <c r="F384" s="154">
        <v>-64</v>
      </c>
      <c r="G384" s="154">
        <f>+E384*F384/1000</f>
        <v>-101120</v>
      </c>
    </row>
    <row r="385" spans="1:7" s="1" customFormat="1" x14ac:dyDescent="0.25">
      <c r="A385" s="150" t="s">
        <v>1542</v>
      </c>
      <c r="B385" s="151" t="s">
        <v>359</v>
      </c>
      <c r="C385" s="152" t="s">
        <v>149</v>
      </c>
      <c r="D385" s="152" t="s">
        <v>242</v>
      </c>
      <c r="E385" s="153"/>
      <c r="F385" s="154"/>
      <c r="G385" s="154">
        <v>-385</v>
      </c>
    </row>
    <row r="386" spans="1:7" s="1" customFormat="1" ht="18.75" customHeight="1" x14ac:dyDescent="0.25">
      <c r="A386" s="150" t="s">
        <v>1543</v>
      </c>
      <c r="B386" s="151" t="s">
        <v>359</v>
      </c>
      <c r="C386" s="152" t="s">
        <v>149</v>
      </c>
      <c r="D386" s="156" t="s">
        <v>242</v>
      </c>
      <c r="E386" s="153"/>
      <c r="F386" s="154"/>
      <c r="G386" s="154">
        <v>-96.8</v>
      </c>
    </row>
    <row r="387" spans="1:7" s="1" customFormat="1" ht="10.5" customHeight="1" x14ac:dyDescent="0.25">
      <c r="A387" s="150"/>
      <c r="B387" s="151"/>
      <c r="C387" s="152"/>
      <c r="D387" s="152"/>
      <c r="E387" s="153"/>
      <c r="F387" s="154"/>
      <c r="G387" s="154"/>
    </row>
    <row r="388" spans="1:7" s="136" customFormat="1" x14ac:dyDescent="0.25">
      <c r="A388" s="129" t="s">
        <v>135</v>
      </c>
      <c r="B388" s="131" t="s">
        <v>105</v>
      </c>
      <c r="C388" s="132" t="s">
        <v>136</v>
      </c>
      <c r="D388" s="133"/>
      <c r="E388" s="134"/>
      <c r="F388" s="135"/>
      <c r="G388" s="154">
        <f>+G389</f>
        <v>-483874.27872000047</v>
      </c>
    </row>
    <row r="389" spans="1:7" s="143" customFormat="1" ht="34.5" customHeight="1" x14ac:dyDescent="0.25">
      <c r="A389" s="137" t="s">
        <v>137</v>
      </c>
      <c r="B389" s="224" t="s">
        <v>138</v>
      </c>
      <c r="C389" s="225"/>
      <c r="D389" s="225"/>
      <c r="E389" s="225"/>
      <c r="F389" s="226"/>
      <c r="G389" s="177">
        <f>SUM(G390:G1300)</f>
        <v>-483874.27872000047</v>
      </c>
    </row>
    <row r="390" spans="1:7" s="1" customFormat="1" ht="22.5" customHeight="1" x14ac:dyDescent="0.25">
      <c r="A390" s="150" t="s">
        <v>364</v>
      </c>
      <c r="B390" s="151" t="s">
        <v>365</v>
      </c>
      <c r="C390" s="152" t="s">
        <v>149</v>
      </c>
      <c r="D390" s="152" t="s">
        <v>245</v>
      </c>
      <c r="E390" s="153">
        <v>4200</v>
      </c>
      <c r="F390" s="154">
        <v>-5</v>
      </c>
      <c r="G390" s="154">
        <f>+E390*F390/1000</f>
        <v>-21</v>
      </c>
    </row>
    <row r="391" spans="1:7" s="1" customFormat="1" x14ac:dyDescent="0.25">
      <c r="A391" s="150" t="s">
        <v>366</v>
      </c>
      <c r="B391" s="151" t="s">
        <v>367</v>
      </c>
      <c r="C391" s="152" t="s">
        <v>149</v>
      </c>
      <c r="D391" s="152" t="s">
        <v>242</v>
      </c>
      <c r="E391" s="153">
        <v>40000</v>
      </c>
      <c r="F391" s="154">
        <v>-20</v>
      </c>
      <c r="G391" s="154">
        <f t="shared" ref="G391:G394" si="4">+E391*F391/1000</f>
        <v>-800</v>
      </c>
    </row>
    <row r="392" spans="1:7" s="1" customFormat="1" x14ac:dyDescent="0.25">
      <c r="A392" s="150" t="s">
        <v>368</v>
      </c>
      <c r="B392" s="151" t="s">
        <v>369</v>
      </c>
      <c r="C392" s="152" t="s">
        <v>149</v>
      </c>
      <c r="D392" s="152" t="s">
        <v>245</v>
      </c>
      <c r="E392" s="153">
        <v>4200</v>
      </c>
      <c r="F392" s="154">
        <v>-12</v>
      </c>
      <c r="G392" s="154">
        <f t="shared" si="4"/>
        <v>-50.4</v>
      </c>
    </row>
    <row r="393" spans="1:7" s="1" customFormat="1" x14ac:dyDescent="0.25">
      <c r="A393" s="150" t="s">
        <v>370</v>
      </c>
      <c r="B393" s="151" t="s">
        <v>371</v>
      </c>
      <c r="C393" s="152" t="s">
        <v>149</v>
      </c>
      <c r="D393" s="152" t="s">
        <v>312</v>
      </c>
      <c r="E393" s="153">
        <v>450</v>
      </c>
      <c r="F393" s="154">
        <v>-100</v>
      </c>
      <c r="G393" s="154">
        <f t="shared" si="4"/>
        <v>-45</v>
      </c>
    </row>
    <row r="394" spans="1:7" s="1" customFormat="1" x14ac:dyDescent="0.25">
      <c r="A394" s="150" t="s">
        <v>372</v>
      </c>
      <c r="B394" s="151" t="s">
        <v>373</v>
      </c>
      <c r="C394" s="152" t="s">
        <v>149</v>
      </c>
      <c r="D394" s="152" t="s">
        <v>245</v>
      </c>
      <c r="E394" s="153">
        <v>16399</v>
      </c>
      <c r="F394" s="154">
        <v>-10</v>
      </c>
      <c r="G394" s="154">
        <f t="shared" si="4"/>
        <v>-163.99</v>
      </c>
    </row>
    <row r="395" spans="1:7" s="1" customFormat="1" x14ac:dyDescent="0.25">
      <c r="A395" s="150" t="s">
        <v>374</v>
      </c>
      <c r="B395" s="151" t="s">
        <v>375</v>
      </c>
      <c r="C395" s="152" t="s">
        <v>149</v>
      </c>
      <c r="D395" s="156" t="s">
        <v>312</v>
      </c>
      <c r="E395" s="153"/>
      <c r="F395" s="154"/>
      <c r="G395" s="154">
        <v>-375</v>
      </c>
    </row>
    <row r="396" spans="1:7" s="1" customFormat="1" x14ac:dyDescent="0.25">
      <c r="A396" s="150" t="s">
        <v>376</v>
      </c>
      <c r="B396" s="151" t="s">
        <v>375</v>
      </c>
      <c r="C396" s="152" t="s">
        <v>149</v>
      </c>
      <c r="D396" s="156" t="s">
        <v>312</v>
      </c>
      <c r="E396" s="153"/>
      <c r="F396" s="154"/>
      <c r="G396" s="154">
        <v>-75</v>
      </c>
    </row>
    <row r="397" spans="1:7" s="1" customFormat="1" x14ac:dyDescent="0.25">
      <c r="A397" s="150" t="s">
        <v>377</v>
      </c>
      <c r="B397" s="151" t="s">
        <v>378</v>
      </c>
      <c r="C397" s="152" t="s">
        <v>149</v>
      </c>
      <c r="D397" s="156" t="s">
        <v>312</v>
      </c>
      <c r="E397" s="153"/>
      <c r="F397" s="154"/>
      <c r="G397" s="154">
        <v>-4.8</v>
      </c>
    </row>
    <row r="398" spans="1:7" s="1" customFormat="1" x14ac:dyDescent="0.25">
      <c r="A398" s="150" t="s">
        <v>379</v>
      </c>
      <c r="B398" s="151" t="s">
        <v>378</v>
      </c>
      <c r="C398" s="152" t="s">
        <v>149</v>
      </c>
      <c r="D398" s="156" t="s">
        <v>312</v>
      </c>
      <c r="E398" s="153">
        <v>1900</v>
      </c>
      <c r="F398" s="154">
        <v>-1800</v>
      </c>
      <c r="G398" s="154">
        <f t="shared" ref="G398:G400" si="5">+E398*F398/1000</f>
        <v>-3420</v>
      </c>
    </row>
    <row r="399" spans="1:7" s="1" customFormat="1" x14ac:dyDescent="0.25">
      <c r="A399" s="150" t="s">
        <v>380</v>
      </c>
      <c r="B399" s="151" t="s">
        <v>378</v>
      </c>
      <c r="C399" s="152" t="s">
        <v>149</v>
      </c>
      <c r="D399" s="156" t="s">
        <v>312</v>
      </c>
      <c r="E399" s="153">
        <v>7060</v>
      </c>
      <c r="F399" s="154">
        <v>-445</v>
      </c>
      <c r="G399" s="154">
        <f t="shared" si="5"/>
        <v>-3141.7</v>
      </c>
    </row>
    <row r="400" spans="1:7" s="1" customFormat="1" x14ac:dyDescent="0.25">
      <c r="A400" s="150" t="s">
        <v>381</v>
      </c>
      <c r="B400" s="151" t="s">
        <v>378</v>
      </c>
      <c r="C400" s="152" t="s">
        <v>149</v>
      </c>
      <c r="D400" s="156" t="s">
        <v>312</v>
      </c>
      <c r="E400" s="153">
        <v>1800</v>
      </c>
      <c r="F400" s="154">
        <v>-200</v>
      </c>
      <c r="G400" s="154">
        <f t="shared" si="5"/>
        <v>-360</v>
      </c>
    </row>
    <row r="401" spans="1:7" s="1" customFormat="1" x14ac:dyDescent="0.25">
      <c r="A401" s="150" t="s">
        <v>382</v>
      </c>
      <c r="B401" s="151" t="s">
        <v>378</v>
      </c>
      <c r="C401" s="152" t="s">
        <v>149</v>
      </c>
      <c r="D401" s="156" t="s">
        <v>312</v>
      </c>
      <c r="E401" s="153"/>
      <c r="F401" s="154"/>
      <c r="G401" s="154">
        <v>-355.2</v>
      </c>
    </row>
    <row r="402" spans="1:7" s="1" customFormat="1" x14ac:dyDescent="0.25">
      <c r="A402" s="150" t="s">
        <v>383</v>
      </c>
      <c r="B402" s="151" t="s">
        <v>384</v>
      </c>
      <c r="C402" s="152" t="s">
        <v>149</v>
      </c>
      <c r="D402" s="156" t="s">
        <v>245</v>
      </c>
      <c r="E402" s="153"/>
      <c r="F402" s="154"/>
      <c r="G402" s="154">
        <v>-435</v>
      </c>
    </row>
    <row r="403" spans="1:7" s="1" customFormat="1" x14ac:dyDescent="0.25">
      <c r="A403" s="150" t="s">
        <v>385</v>
      </c>
      <c r="B403" s="151" t="s">
        <v>386</v>
      </c>
      <c r="C403" s="152" t="s">
        <v>149</v>
      </c>
      <c r="D403" s="156" t="s">
        <v>242</v>
      </c>
      <c r="E403" s="153">
        <v>200</v>
      </c>
      <c r="F403" s="154">
        <v>-1500</v>
      </c>
      <c r="G403" s="154">
        <f t="shared" ref="G403" si="6">+E403*F403/1000</f>
        <v>-300</v>
      </c>
    </row>
    <row r="404" spans="1:7" s="1" customFormat="1" ht="33" x14ac:dyDescent="0.25">
      <c r="A404" s="150" t="s">
        <v>387</v>
      </c>
      <c r="B404" s="151" t="s">
        <v>388</v>
      </c>
      <c r="C404" s="152" t="s">
        <v>149</v>
      </c>
      <c r="D404" s="156" t="s">
        <v>241</v>
      </c>
      <c r="E404" s="153"/>
      <c r="F404" s="154"/>
      <c r="G404" s="154">
        <v>-0.58499999999999996</v>
      </c>
    </row>
    <row r="405" spans="1:7" s="1" customFormat="1" x14ac:dyDescent="0.25">
      <c r="A405" s="150" t="s">
        <v>389</v>
      </c>
      <c r="B405" s="151" t="s">
        <v>390</v>
      </c>
      <c r="C405" s="152" t="s">
        <v>149</v>
      </c>
      <c r="D405" s="156" t="s">
        <v>242</v>
      </c>
      <c r="E405" s="153">
        <v>58</v>
      </c>
      <c r="F405" s="154">
        <v>-100</v>
      </c>
      <c r="G405" s="154">
        <f t="shared" ref="G405:G406" si="7">+E405*F405/1000</f>
        <v>-5.8</v>
      </c>
    </row>
    <row r="406" spans="1:7" s="1" customFormat="1" x14ac:dyDescent="0.25">
      <c r="A406" s="150" t="s">
        <v>391</v>
      </c>
      <c r="B406" s="151" t="s">
        <v>392</v>
      </c>
      <c r="C406" s="152" t="s">
        <v>149</v>
      </c>
      <c r="D406" s="156" t="s">
        <v>242</v>
      </c>
      <c r="E406" s="153">
        <v>394.9</v>
      </c>
      <c r="F406" s="154">
        <v>-3000</v>
      </c>
      <c r="G406" s="154">
        <f t="shared" si="7"/>
        <v>-1184.7</v>
      </c>
    </row>
    <row r="407" spans="1:7" s="1" customFormat="1" x14ac:dyDescent="0.25">
      <c r="A407" s="150" t="s">
        <v>393</v>
      </c>
      <c r="B407" s="151" t="s">
        <v>392</v>
      </c>
      <c r="C407" s="152" t="s">
        <v>149</v>
      </c>
      <c r="D407" s="156" t="s">
        <v>242</v>
      </c>
      <c r="E407" s="153"/>
      <c r="F407" s="154"/>
      <c r="G407" s="154">
        <v>-192</v>
      </c>
    </row>
    <row r="408" spans="1:7" s="1" customFormat="1" x14ac:dyDescent="0.25">
      <c r="A408" s="150" t="s">
        <v>394</v>
      </c>
      <c r="B408" s="151" t="s">
        <v>395</v>
      </c>
      <c r="C408" s="152" t="s">
        <v>149</v>
      </c>
      <c r="D408" s="156" t="s">
        <v>242</v>
      </c>
      <c r="E408" s="153"/>
      <c r="F408" s="154"/>
      <c r="G408" s="154">
        <v>-1318</v>
      </c>
    </row>
    <row r="409" spans="1:7" s="1" customFormat="1" x14ac:dyDescent="0.25">
      <c r="A409" s="150" t="s">
        <v>396</v>
      </c>
      <c r="B409" s="151" t="s">
        <v>395</v>
      </c>
      <c r="C409" s="152" t="s">
        <v>149</v>
      </c>
      <c r="D409" s="156" t="s">
        <v>242</v>
      </c>
      <c r="E409" s="153"/>
      <c r="F409" s="154"/>
      <c r="G409" s="154">
        <v>-1096.5</v>
      </c>
    </row>
    <row r="410" spans="1:7" s="1" customFormat="1" x14ac:dyDescent="0.25">
      <c r="A410" s="150" t="s">
        <v>397</v>
      </c>
      <c r="B410" s="151" t="s">
        <v>395</v>
      </c>
      <c r="C410" s="152" t="s">
        <v>149</v>
      </c>
      <c r="D410" s="156" t="s">
        <v>242</v>
      </c>
      <c r="E410" s="153"/>
      <c r="F410" s="154"/>
      <c r="G410" s="154">
        <v>-541.6</v>
      </c>
    </row>
    <row r="411" spans="1:7" s="1" customFormat="1" ht="33" x14ac:dyDescent="0.25">
      <c r="A411" s="150" t="s">
        <v>398</v>
      </c>
      <c r="B411" s="151" t="s">
        <v>399</v>
      </c>
      <c r="C411" s="152" t="s">
        <v>149</v>
      </c>
      <c r="D411" s="156" t="s">
        <v>242</v>
      </c>
      <c r="E411" s="153">
        <v>2.4</v>
      </c>
      <c r="F411" s="154">
        <v>-450000</v>
      </c>
      <c r="G411" s="154">
        <f t="shared" ref="G411:G414" si="8">+E411*F411/1000</f>
        <v>-1080</v>
      </c>
    </row>
    <row r="412" spans="1:7" s="1" customFormat="1" ht="33" x14ac:dyDescent="0.25">
      <c r="A412" s="150" t="s">
        <v>400</v>
      </c>
      <c r="B412" s="151" t="s">
        <v>401</v>
      </c>
      <c r="C412" s="152" t="s">
        <v>149</v>
      </c>
      <c r="D412" s="156" t="s">
        <v>242</v>
      </c>
      <c r="E412" s="153">
        <v>3.6</v>
      </c>
      <c r="F412" s="154">
        <v>-300000</v>
      </c>
      <c r="G412" s="154">
        <f t="shared" si="8"/>
        <v>-1080</v>
      </c>
    </row>
    <row r="413" spans="1:7" s="1" customFormat="1" ht="33" x14ac:dyDescent="0.25">
      <c r="A413" s="150" t="s">
        <v>402</v>
      </c>
      <c r="B413" s="151" t="s">
        <v>403</v>
      </c>
      <c r="C413" s="152" t="s">
        <v>149</v>
      </c>
      <c r="D413" s="156" t="s">
        <v>242</v>
      </c>
      <c r="E413" s="153">
        <v>2500</v>
      </c>
      <c r="F413" s="154">
        <v>-500</v>
      </c>
      <c r="G413" s="154">
        <f t="shared" si="8"/>
        <v>-1250</v>
      </c>
    </row>
    <row r="414" spans="1:7" s="1" customFormat="1" ht="33" x14ac:dyDescent="0.25">
      <c r="A414" s="150" t="s">
        <v>404</v>
      </c>
      <c r="B414" s="151" t="s">
        <v>403</v>
      </c>
      <c r="C414" s="152" t="s">
        <v>149</v>
      </c>
      <c r="D414" s="156" t="s">
        <v>242</v>
      </c>
      <c r="E414" s="153">
        <v>2000</v>
      </c>
      <c r="F414" s="154">
        <v>-50</v>
      </c>
      <c r="G414" s="154">
        <f t="shared" si="8"/>
        <v>-100</v>
      </c>
    </row>
    <row r="415" spans="1:7" s="1" customFormat="1" ht="33" x14ac:dyDescent="0.25">
      <c r="A415" s="150" t="s">
        <v>405</v>
      </c>
      <c r="B415" s="151" t="s">
        <v>403</v>
      </c>
      <c r="C415" s="152" t="s">
        <v>149</v>
      </c>
      <c r="D415" s="156" t="s">
        <v>242</v>
      </c>
      <c r="E415" s="153"/>
      <c r="F415" s="154"/>
      <c r="G415" s="154">
        <v>-15</v>
      </c>
    </row>
    <row r="416" spans="1:7" s="1" customFormat="1" ht="33" x14ac:dyDescent="0.25">
      <c r="A416" s="150" t="s">
        <v>406</v>
      </c>
      <c r="B416" s="151" t="s">
        <v>403</v>
      </c>
      <c r="C416" s="152" t="s">
        <v>149</v>
      </c>
      <c r="D416" s="156" t="s">
        <v>242</v>
      </c>
      <c r="E416" s="153">
        <v>49500</v>
      </c>
      <c r="F416" s="154">
        <v>-10</v>
      </c>
      <c r="G416" s="154">
        <f t="shared" ref="G416:G426" si="9">+E416*F416/1000</f>
        <v>-495</v>
      </c>
    </row>
    <row r="417" spans="1:7" s="1" customFormat="1" ht="33" x14ac:dyDescent="0.25">
      <c r="A417" s="150" t="s">
        <v>407</v>
      </c>
      <c r="B417" s="151" t="s">
        <v>408</v>
      </c>
      <c r="C417" s="152" t="s">
        <v>149</v>
      </c>
      <c r="D417" s="156" t="s">
        <v>242</v>
      </c>
      <c r="E417" s="153">
        <v>8000</v>
      </c>
      <c r="F417" s="154">
        <v>-20</v>
      </c>
      <c r="G417" s="154">
        <f t="shared" si="9"/>
        <v>-160</v>
      </c>
    </row>
    <row r="418" spans="1:7" s="1" customFormat="1" ht="33" x14ac:dyDescent="0.25">
      <c r="A418" s="150" t="s">
        <v>409</v>
      </c>
      <c r="B418" s="151" t="s">
        <v>410</v>
      </c>
      <c r="C418" s="152" t="s">
        <v>149</v>
      </c>
      <c r="D418" s="156" t="s">
        <v>242</v>
      </c>
      <c r="E418" s="153">
        <v>35000</v>
      </c>
      <c r="F418" s="154">
        <v>-2</v>
      </c>
      <c r="G418" s="154">
        <f t="shared" si="9"/>
        <v>-70</v>
      </c>
    </row>
    <row r="419" spans="1:7" s="1" customFormat="1" ht="33" x14ac:dyDescent="0.25">
      <c r="A419" s="150" t="s">
        <v>411</v>
      </c>
      <c r="B419" s="151" t="s">
        <v>410</v>
      </c>
      <c r="C419" s="152" t="s">
        <v>149</v>
      </c>
      <c r="D419" s="156" t="s">
        <v>242</v>
      </c>
      <c r="E419" s="153">
        <v>39000</v>
      </c>
      <c r="F419" s="154">
        <v>-2</v>
      </c>
      <c r="G419" s="154">
        <f t="shared" si="9"/>
        <v>-78</v>
      </c>
    </row>
    <row r="420" spans="1:7" s="1" customFormat="1" ht="33" x14ac:dyDescent="0.25">
      <c r="A420" s="150" t="s">
        <v>412</v>
      </c>
      <c r="B420" s="151" t="s">
        <v>413</v>
      </c>
      <c r="C420" s="152" t="s">
        <v>149</v>
      </c>
      <c r="D420" s="156" t="s">
        <v>241</v>
      </c>
      <c r="E420" s="153">
        <v>575000</v>
      </c>
      <c r="F420" s="154">
        <v>-2</v>
      </c>
      <c r="G420" s="154">
        <f t="shared" si="9"/>
        <v>-1150</v>
      </c>
    </row>
    <row r="421" spans="1:7" s="1" customFormat="1" x14ac:dyDescent="0.25">
      <c r="A421" s="150" t="s">
        <v>414</v>
      </c>
      <c r="B421" s="151" t="s">
        <v>415</v>
      </c>
      <c r="C421" s="152" t="s">
        <v>149</v>
      </c>
      <c r="D421" s="156" t="s">
        <v>242</v>
      </c>
      <c r="E421" s="153"/>
      <c r="F421" s="154"/>
      <c r="G421" s="154">
        <v>-210</v>
      </c>
    </row>
    <row r="422" spans="1:7" s="1" customFormat="1" x14ac:dyDescent="0.25">
      <c r="A422" s="150" t="s">
        <v>416</v>
      </c>
      <c r="B422" s="151" t="s">
        <v>417</v>
      </c>
      <c r="C422" s="152" t="s">
        <v>149</v>
      </c>
      <c r="D422" s="156" t="s">
        <v>242</v>
      </c>
      <c r="E422" s="153">
        <v>470</v>
      </c>
      <c r="F422" s="154">
        <v>-800</v>
      </c>
      <c r="G422" s="154">
        <f t="shared" si="9"/>
        <v>-376</v>
      </c>
    </row>
    <row r="423" spans="1:7" s="1" customFormat="1" x14ac:dyDescent="0.25">
      <c r="A423" s="150" t="s">
        <v>418</v>
      </c>
      <c r="B423" s="151" t="s">
        <v>417</v>
      </c>
      <c r="C423" s="152" t="s">
        <v>149</v>
      </c>
      <c r="D423" s="156" t="s">
        <v>242</v>
      </c>
      <c r="E423" s="153">
        <v>150</v>
      </c>
      <c r="F423" s="154">
        <v>-800</v>
      </c>
      <c r="G423" s="154">
        <f t="shared" si="9"/>
        <v>-120</v>
      </c>
    </row>
    <row r="424" spans="1:7" s="1" customFormat="1" x14ac:dyDescent="0.25">
      <c r="A424" s="150" t="s">
        <v>419</v>
      </c>
      <c r="B424" s="151" t="s">
        <v>417</v>
      </c>
      <c r="C424" s="152" t="s">
        <v>149</v>
      </c>
      <c r="D424" s="156" t="s">
        <v>242</v>
      </c>
      <c r="E424" s="153">
        <v>1500</v>
      </c>
      <c r="F424" s="154">
        <v>-200</v>
      </c>
      <c r="G424" s="154">
        <f t="shared" si="9"/>
        <v>-300</v>
      </c>
    </row>
    <row r="425" spans="1:7" s="1" customFormat="1" x14ac:dyDescent="0.25">
      <c r="A425" s="150" t="s">
        <v>420</v>
      </c>
      <c r="B425" s="151" t="s">
        <v>417</v>
      </c>
      <c r="C425" s="152" t="s">
        <v>149</v>
      </c>
      <c r="D425" s="156" t="s">
        <v>242</v>
      </c>
      <c r="E425" s="153">
        <v>250</v>
      </c>
      <c r="F425" s="154">
        <v>-1500</v>
      </c>
      <c r="G425" s="154">
        <f t="shared" si="9"/>
        <v>-375</v>
      </c>
    </row>
    <row r="426" spans="1:7" s="1" customFormat="1" x14ac:dyDescent="0.25">
      <c r="A426" s="150" t="s">
        <v>421</v>
      </c>
      <c r="B426" s="151" t="s">
        <v>417</v>
      </c>
      <c r="C426" s="152" t="s">
        <v>149</v>
      </c>
      <c r="D426" s="156" t="s">
        <v>242</v>
      </c>
      <c r="E426" s="153">
        <v>75</v>
      </c>
      <c r="F426" s="154">
        <v>-1000</v>
      </c>
      <c r="G426" s="154">
        <f t="shared" si="9"/>
        <v>-75</v>
      </c>
    </row>
    <row r="427" spans="1:7" s="1" customFormat="1" x14ac:dyDescent="0.25">
      <c r="A427" s="150" t="s">
        <v>422</v>
      </c>
      <c r="B427" s="151" t="s">
        <v>417</v>
      </c>
      <c r="C427" s="152" t="s">
        <v>149</v>
      </c>
      <c r="D427" s="156" t="s">
        <v>242</v>
      </c>
      <c r="E427" s="153"/>
      <c r="F427" s="154"/>
      <c r="G427" s="154">
        <v>-18</v>
      </c>
    </row>
    <row r="428" spans="1:7" s="1" customFormat="1" x14ac:dyDescent="0.25">
      <c r="A428" s="150" t="s">
        <v>423</v>
      </c>
      <c r="B428" s="151" t="s">
        <v>417</v>
      </c>
      <c r="C428" s="152" t="s">
        <v>149</v>
      </c>
      <c r="D428" s="156" t="s">
        <v>242</v>
      </c>
      <c r="E428" s="153">
        <v>240</v>
      </c>
      <c r="F428" s="154">
        <v>-500</v>
      </c>
      <c r="G428" s="154">
        <v>-120</v>
      </c>
    </row>
    <row r="429" spans="1:7" s="1" customFormat="1" x14ac:dyDescent="0.25">
      <c r="A429" s="150" t="s">
        <v>424</v>
      </c>
      <c r="B429" s="151" t="s">
        <v>417</v>
      </c>
      <c r="C429" s="152" t="s">
        <v>149</v>
      </c>
      <c r="D429" s="156" t="s">
        <v>242</v>
      </c>
      <c r="E429" s="153">
        <v>600</v>
      </c>
      <c r="F429" s="154">
        <v>-500</v>
      </c>
      <c r="G429" s="154">
        <v>-300</v>
      </c>
    </row>
    <row r="430" spans="1:7" s="1" customFormat="1" x14ac:dyDescent="0.25">
      <c r="A430" s="150" t="s">
        <v>425</v>
      </c>
      <c r="B430" s="151" t="s">
        <v>417</v>
      </c>
      <c r="C430" s="152" t="s">
        <v>149</v>
      </c>
      <c r="D430" s="156" t="s">
        <v>242</v>
      </c>
      <c r="E430" s="153">
        <v>480</v>
      </c>
      <c r="F430" s="154">
        <v>-300</v>
      </c>
      <c r="G430" s="154">
        <v>-144</v>
      </c>
    </row>
    <row r="431" spans="1:7" s="1" customFormat="1" x14ac:dyDescent="0.25">
      <c r="A431" s="150" t="s">
        <v>426</v>
      </c>
      <c r="B431" s="151" t="s">
        <v>417</v>
      </c>
      <c r="C431" s="152" t="s">
        <v>149</v>
      </c>
      <c r="D431" s="156" t="s">
        <v>242</v>
      </c>
      <c r="E431" s="153">
        <v>500</v>
      </c>
      <c r="F431" s="154">
        <v>-300</v>
      </c>
      <c r="G431" s="154">
        <v>-150</v>
      </c>
    </row>
    <row r="432" spans="1:7" s="1" customFormat="1" x14ac:dyDescent="0.25">
      <c r="A432" s="150" t="s">
        <v>427</v>
      </c>
      <c r="B432" s="151" t="s">
        <v>417</v>
      </c>
      <c r="C432" s="152" t="s">
        <v>149</v>
      </c>
      <c r="D432" s="156" t="s">
        <v>242</v>
      </c>
      <c r="E432" s="153">
        <v>520</v>
      </c>
      <c r="F432" s="154">
        <v>-300</v>
      </c>
      <c r="G432" s="154">
        <v>-156</v>
      </c>
    </row>
    <row r="433" spans="1:7" s="1" customFormat="1" x14ac:dyDescent="0.25">
      <c r="A433" s="150" t="s">
        <v>428</v>
      </c>
      <c r="B433" s="151" t="s">
        <v>417</v>
      </c>
      <c r="C433" s="152" t="s">
        <v>149</v>
      </c>
      <c r="D433" s="156" t="s">
        <v>242</v>
      </c>
      <c r="E433" s="153">
        <v>560</v>
      </c>
      <c r="F433" s="154">
        <v>-300</v>
      </c>
      <c r="G433" s="154">
        <v>-168</v>
      </c>
    </row>
    <row r="434" spans="1:7" s="1" customFormat="1" x14ac:dyDescent="0.25">
      <c r="A434" s="150" t="s">
        <v>429</v>
      </c>
      <c r="B434" s="151" t="s">
        <v>417</v>
      </c>
      <c r="C434" s="152" t="s">
        <v>149</v>
      </c>
      <c r="D434" s="156" t="s">
        <v>242</v>
      </c>
      <c r="E434" s="153">
        <v>5</v>
      </c>
      <c r="F434" s="154">
        <v>-15000</v>
      </c>
      <c r="G434" s="154">
        <v>-75</v>
      </c>
    </row>
    <row r="435" spans="1:7" s="1" customFormat="1" x14ac:dyDescent="0.25">
      <c r="A435" s="150" t="s">
        <v>430</v>
      </c>
      <c r="B435" s="151" t="s">
        <v>417</v>
      </c>
      <c r="C435" s="152" t="s">
        <v>149</v>
      </c>
      <c r="D435" s="156" t="s">
        <v>242</v>
      </c>
      <c r="E435" s="153">
        <v>348.9</v>
      </c>
      <c r="F435" s="154">
        <v>-50</v>
      </c>
      <c r="G435" s="154">
        <v>-17.445</v>
      </c>
    </row>
    <row r="436" spans="1:7" s="1" customFormat="1" x14ac:dyDescent="0.25">
      <c r="A436" s="150" t="s">
        <v>431</v>
      </c>
      <c r="B436" s="151" t="s">
        <v>417</v>
      </c>
      <c r="C436" s="152" t="s">
        <v>149</v>
      </c>
      <c r="D436" s="156" t="s">
        <v>242</v>
      </c>
      <c r="E436" s="153">
        <v>298.89999999999998</v>
      </c>
      <c r="F436" s="154">
        <v>-50</v>
      </c>
      <c r="G436" s="154">
        <v>-14.944999999999999</v>
      </c>
    </row>
    <row r="437" spans="1:7" s="1" customFormat="1" x14ac:dyDescent="0.25">
      <c r="A437" s="150" t="s">
        <v>432</v>
      </c>
      <c r="B437" s="151" t="s">
        <v>433</v>
      </c>
      <c r="C437" s="152" t="s">
        <v>149</v>
      </c>
      <c r="D437" s="156" t="s">
        <v>242</v>
      </c>
      <c r="E437" s="153"/>
      <c r="F437" s="154"/>
      <c r="G437" s="154">
        <v>-11</v>
      </c>
    </row>
    <row r="438" spans="1:7" s="1" customFormat="1" x14ac:dyDescent="0.25">
      <c r="A438" s="150" t="s">
        <v>434</v>
      </c>
      <c r="B438" s="151" t="s">
        <v>433</v>
      </c>
      <c r="C438" s="152" t="s">
        <v>149</v>
      </c>
      <c r="D438" s="156" t="s">
        <v>242</v>
      </c>
      <c r="E438" s="153"/>
      <c r="F438" s="154"/>
      <c r="G438" s="154">
        <v>-55</v>
      </c>
    </row>
    <row r="439" spans="1:7" s="1" customFormat="1" x14ac:dyDescent="0.25">
      <c r="A439" s="150" t="s">
        <v>435</v>
      </c>
      <c r="B439" s="151" t="s">
        <v>433</v>
      </c>
      <c r="C439" s="152" t="s">
        <v>149</v>
      </c>
      <c r="D439" s="156" t="s">
        <v>242</v>
      </c>
      <c r="E439" s="153"/>
      <c r="F439" s="154"/>
      <c r="G439" s="154">
        <v>-33.46</v>
      </c>
    </row>
    <row r="440" spans="1:7" s="1" customFormat="1" x14ac:dyDescent="0.25">
      <c r="A440" s="150" t="s">
        <v>436</v>
      </c>
      <c r="B440" s="151" t="s">
        <v>433</v>
      </c>
      <c r="C440" s="152" t="s">
        <v>149</v>
      </c>
      <c r="D440" s="156" t="s">
        <v>242</v>
      </c>
      <c r="E440" s="153"/>
      <c r="F440" s="154"/>
      <c r="G440" s="154">
        <v>-39</v>
      </c>
    </row>
    <row r="441" spans="1:7" s="1" customFormat="1" x14ac:dyDescent="0.25">
      <c r="A441" s="150" t="s">
        <v>437</v>
      </c>
      <c r="B441" s="151" t="s">
        <v>438</v>
      </c>
      <c r="C441" s="152" t="s">
        <v>149</v>
      </c>
      <c r="D441" s="156" t="s">
        <v>242</v>
      </c>
      <c r="E441" s="153">
        <v>7.4</v>
      </c>
      <c r="F441" s="154">
        <v>-35000</v>
      </c>
      <c r="G441" s="154">
        <v>-259</v>
      </c>
    </row>
    <row r="442" spans="1:7" s="1" customFormat="1" x14ac:dyDescent="0.25">
      <c r="A442" s="150" t="s">
        <v>439</v>
      </c>
      <c r="B442" s="151" t="s">
        <v>440</v>
      </c>
      <c r="C442" s="152" t="s">
        <v>149</v>
      </c>
      <c r="D442" s="156" t="s">
        <v>242</v>
      </c>
      <c r="E442" s="153">
        <v>8000</v>
      </c>
      <c r="F442" s="154">
        <v>-200</v>
      </c>
      <c r="G442" s="154">
        <v>-1600</v>
      </c>
    </row>
    <row r="443" spans="1:7" s="1" customFormat="1" x14ac:dyDescent="0.25">
      <c r="A443" s="150" t="s">
        <v>441</v>
      </c>
      <c r="B443" s="151" t="s">
        <v>442</v>
      </c>
      <c r="C443" s="152" t="s">
        <v>149</v>
      </c>
      <c r="D443" s="156" t="s">
        <v>242</v>
      </c>
      <c r="E443" s="153">
        <v>800</v>
      </c>
      <c r="F443" s="154">
        <v>-100</v>
      </c>
      <c r="G443" s="154">
        <v>-80</v>
      </c>
    </row>
    <row r="444" spans="1:7" s="1" customFormat="1" x14ac:dyDescent="0.25">
      <c r="A444" s="150" t="s">
        <v>443</v>
      </c>
      <c r="B444" s="151" t="s">
        <v>444</v>
      </c>
      <c r="C444" s="152" t="s">
        <v>149</v>
      </c>
      <c r="D444" s="156" t="s">
        <v>242</v>
      </c>
      <c r="E444" s="153">
        <v>750</v>
      </c>
      <c r="F444" s="154">
        <v>-1000</v>
      </c>
      <c r="G444" s="154">
        <v>-750</v>
      </c>
    </row>
    <row r="445" spans="1:7" s="1" customFormat="1" x14ac:dyDescent="0.25">
      <c r="A445" s="150" t="s">
        <v>445</v>
      </c>
      <c r="B445" s="151" t="s">
        <v>444</v>
      </c>
      <c r="C445" s="152" t="s">
        <v>149</v>
      </c>
      <c r="D445" s="156" t="s">
        <v>242</v>
      </c>
      <c r="E445" s="153">
        <v>750</v>
      </c>
      <c r="F445" s="154">
        <v>-1000</v>
      </c>
      <c r="G445" s="154">
        <v>-750</v>
      </c>
    </row>
    <row r="446" spans="1:7" s="1" customFormat="1" x14ac:dyDescent="0.25">
      <c r="A446" s="150" t="s">
        <v>446</v>
      </c>
      <c r="B446" s="151" t="s">
        <v>444</v>
      </c>
      <c r="C446" s="152" t="s">
        <v>149</v>
      </c>
      <c r="D446" s="156" t="s">
        <v>242</v>
      </c>
      <c r="E446" s="153">
        <v>750</v>
      </c>
      <c r="F446" s="154">
        <v>-500</v>
      </c>
      <c r="G446" s="154">
        <v>-375</v>
      </c>
    </row>
    <row r="447" spans="1:7" s="1" customFormat="1" x14ac:dyDescent="0.25">
      <c r="A447" s="150" t="s">
        <v>447</v>
      </c>
      <c r="B447" s="151" t="s">
        <v>444</v>
      </c>
      <c r="C447" s="152" t="s">
        <v>149</v>
      </c>
      <c r="D447" s="156" t="s">
        <v>242</v>
      </c>
      <c r="E447" s="153">
        <v>750</v>
      </c>
      <c r="F447" s="154">
        <v>-700</v>
      </c>
      <c r="G447" s="154">
        <v>-525</v>
      </c>
    </row>
    <row r="448" spans="1:7" s="1" customFormat="1" x14ac:dyDescent="0.25">
      <c r="A448" s="150" t="s">
        <v>448</v>
      </c>
      <c r="B448" s="151" t="s">
        <v>444</v>
      </c>
      <c r="C448" s="152" t="s">
        <v>149</v>
      </c>
      <c r="D448" s="156" t="s">
        <v>242</v>
      </c>
      <c r="E448" s="153">
        <v>750</v>
      </c>
      <c r="F448" s="154">
        <v>-200</v>
      </c>
      <c r="G448" s="154">
        <v>-150</v>
      </c>
    </row>
    <row r="449" spans="1:7" s="1" customFormat="1" x14ac:dyDescent="0.25">
      <c r="A449" s="150" t="s">
        <v>449</v>
      </c>
      <c r="B449" s="151" t="s">
        <v>444</v>
      </c>
      <c r="C449" s="152" t="s">
        <v>149</v>
      </c>
      <c r="D449" s="156" t="s">
        <v>242</v>
      </c>
      <c r="E449" s="153">
        <v>2050</v>
      </c>
      <c r="F449" s="154">
        <v>-100</v>
      </c>
      <c r="G449" s="154">
        <v>-205</v>
      </c>
    </row>
    <row r="450" spans="1:7" s="1" customFormat="1" x14ac:dyDescent="0.25">
      <c r="A450" s="150" t="s">
        <v>450</v>
      </c>
      <c r="B450" s="151" t="s">
        <v>444</v>
      </c>
      <c r="C450" s="152" t="s">
        <v>149</v>
      </c>
      <c r="D450" s="156" t="s">
        <v>242</v>
      </c>
      <c r="E450" s="153">
        <v>42.4</v>
      </c>
      <c r="F450" s="154">
        <v>-6000</v>
      </c>
      <c r="G450" s="154">
        <v>-254.4</v>
      </c>
    </row>
    <row r="451" spans="1:7" s="1" customFormat="1" x14ac:dyDescent="0.25">
      <c r="A451" s="150" t="s">
        <v>451</v>
      </c>
      <c r="B451" s="151" t="s">
        <v>444</v>
      </c>
      <c r="C451" s="152" t="s">
        <v>149</v>
      </c>
      <c r="D451" s="156" t="s">
        <v>242</v>
      </c>
      <c r="E451" s="153">
        <v>154</v>
      </c>
      <c r="F451" s="154">
        <v>-1500</v>
      </c>
      <c r="G451" s="154">
        <v>-231</v>
      </c>
    </row>
    <row r="452" spans="1:7" s="1" customFormat="1" x14ac:dyDescent="0.25">
      <c r="A452" s="150" t="s">
        <v>452</v>
      </c>
      <c r="B452" s="151" t="s">
        <v>444</v>
      </c>
      <c r="C452" s="152" t="s">
        <v>149</v>
      </c>
      <c r="D452" s="156" t="s">
        <v>242</v>
      </c>
      <c r="E452" s="153">
        <v>154</v>
      </c>
      <c r="F452" s="154">
        <v>-650</v>
      </c>
      <c r="G452" s="154">
        <v>-100.1</v>
      </c>
    </row>
    <row r="453" spans="1:7" s="1" customFormat="1" x14ac:dyDescent="0.25">
      <c r="A453" s="150" t="s">
        <v>453</v>
      </c>
      <c r="B453" s="151" t="s">
        <v>444</v>
      </c>
      <c r="C453" s="152" t="s">
        <v>149</v>
      </c>
      <c r="D453" s="156" t="s">
        <v>242</v>
      </c>
      <c r="E453" s="153">
        <v>2900</v>
      </c>
      <c r="F453" s="154">
        <v>-600</v>
      </c>
      <c r="G453" s="154">
        <v>-1740</v>
      </c>
    </row>
    <row r="454" spans="1:7" s="1" customFormat="1" x14ac:dyDescent="0.25">
      <c r="A454" s="150" t="s">
        <v>454</v>
      </c>
      <c r="B454" s="151" t="s">
        <v>444</v>
      </c>
      <c r="C454" s="152" t="s">
        <v>149</v>
      </c>
      <c r="D454" s="156" t="s">
        <v>242</v>
      </c>
      <c r="E454" s="153"/>
      <c r="F454" s="154"/>
      <c r="G454" s="154">
        <v>-159</v>
      </c>
    </row>
    <row r="455" spans="1:7" s="1" customFormat="1" x14ac:dyDescent="0.25">
      <c r="A455" s="150" t="s">
        <v>455</v>
      </c>
      <c r="B455" s="151" t="s">
        <v>444</v>
      </c>
      <c r="C455" s="152" t="s">
        <v>149</v>
      </c>
      <c r="D455" s="156" t="s">
        <v>242</v>
      </c>
      <c r="E455" s="153"/>
      <c r="F455" s="154"/>
      <c r="G455" s="154">
        <v>-318</v>
      </c>
    </row>
    <row r="456" spans="1:7" s="1" customFormat="1" x14ac:dyDescent="0.25">
      <c r="A456" s="150" t="s">
        <v>456</v>
      </c>
      <c r="B456" s="151" t="s">
        <v>444</v>
      </c>
      <c r="C456" s="152" t="s">
        <v>149</v>
      </c>
      <c r="D456" s="156" t="s">
        <v>242</v>
      </c>
      <c r="E456" s="153">
        <v>750</v>
      </c>
      <c r="F456" s="154">
        <v>-700</v>
      </c>
      <c r="G456" s="154">
        <v>-525</v>
      </c>
    </row>
    <row r="457" spans="1:7" s="1" customFormat="1" x14ac:dyDescent="0.25">
      <c r="A457" s="150" t="s">
        <v>457</v>
      </c>
      <c r="B457" s="151" t="s">
        <v>458</v>
      </c>
      <c r="C457" s="152" t="s">
        <v>149</v>
      </c>
      <c r="D457" s="156" t="s">
        <v>242</v>
      </c>
      <c r="E457" s="153">
        <v>25.9</v>
      </c>
      <c r="F457" s="154">
        <v>-40000</v>
      </c>
      <c r="G457" s="154">
        <v>-1036</v>
      </c>
    </row>
    <row r="458" spans="1:7" s="1" customFormat="1" x14ac:dyDescent="0.25">
      <c r="A458" s="150" t="s">
        <v>459</v>
      </c>
      <c r="B458" s="151" t="s">
        <v>458</v>
      </c>
      <c r="C458" s="152" t="s">
        <v>149</v>
      </c>
      <c r="D458" s="156" t="s">
        <v>242</v>
      </c>
      <c r="E458" s="153">
        <v>70</v>
      </c>
      <c r="F458" s="154">
        <v>-10000</v>
      </c>
      <c r="G458" s="154">
        <v>-700</v>
      </c>
    </row>
    <row r="459" spans="1:7" s="1" customFormat="1" x14ac:dyDescent="0.25">
      <c r="A459" s="150" t="s">
        <v>460</v>
      </c>
      <c r="B459" s="151" t="s">
        <v>458</v>
      </c>
      <c r="C459" s="152" t="s">
        <v>149</v>
      </c>
      <c r="D459" s="156" t="s">
        <v>242</v>
      </c>
      <c r="E459" s="153">
        <v>16.8</v>
      </c>
      <c r="F459" s="154">
        <v>-60000</v>
      </c>
      <c r="G459" s="154">
        <v>-1008</v>
      </c>
    </row>
    <row r="460" spans="1:7" s="1" customFormat="1" x14ac:dyDescent="0.25">
      <c r="A460" s="150" t="s">
        <v>461</v>
      </c>
      <c r="B460" s="151" t="s">
        <v>458</v>
      </c>
      <c r="C460" s="152" t="s">
        <v>149</v>
      </c>
      <c r="D460" s="156" t="s">
        <v>242</v>
      </c>
      <c r="E460" s="153"/>
      <c r="F460" s="154"/>
      <c r="G460" s="154">
        <v>-800</v>
      </c>
    </row>
    <row r="461" spans="1:7" s="1" customFormat="1" x14ac:dyDescent="0.25">
      <c r="A461" s="150" t="s">
        <v>462</v>
      </c>
      <c r="B461" s="151" t="s">
        <v>458</v>
      </c>
      <c r="C461" s="152" t="s">
        <v>149</v>
      </c>
      <c r="D461" s="156" t="s">
        <v>242</v>
      </c>
      <c r="E461" s="153">
        <v>11.8</v>
      </c>
      <c r="F461" s="154">
        <v>-62000</v>
      </c>
      <c r="G461" s="154">
        <v>-731.6</v>
      </c>
    </row>
    <row r="462" spans="1:7" s="1" customFormat="1" x14ac:dyDescent="0.25">
      <c r="A462" s="150" t="s">
        <v>463</v>
      </c>
      <c r="B462" s="151" t="s">
        <v>458</v>
      </c>
      <c r="C462" s="152" t="s">
        <v>149</v>
      </c>
      <c r="D462" s="156" t="s">
        <v>242</v>
      </c>
      <c r="E462" s="153">
        <v>13</v>
      </c>
      <c r="F462" s="154">
        <v>-40000</v>
      </c>
      <c r="G462" s="154">
        <v>-520</v>
      </c>
    </row>
    <row r="463" spans="1:7" s="1" customFormat="1" x14ac:dyDescent="0.25">
      <c r="A463" s="150" t="s">
        <v>464</v>
      </c>
      <c r="B463" s="151" t="s">
        <v>465</v>
      </c>
      <c r="C463" s="152" t="s">
        <v>149</v>
      </c>
      <c r="D463" s="156" t="s">
        <v>242</v>
      </c>
      <c r="E463" s="153">
        <v>4.8</v>
      </c>
      <c r="F463" s="154">
        <v>-2000</v>
      </c>
      <c r="G463" s="154">
        <v>-9.6</v>
      </c>
    </row>
    <row r="464" spans="1:7" s="1" customFormat="1" x14ac:dyDescent="0.25">
      <c r="A464" s="150" t="s">
        <v>466</v>
      </c>
      <c r="B464" s="151" t="s">
        <v>467</v>
      </c>
      <c r="C464" s="152" t="s">
        <v>149</v>
      </c>
      <c r="D464" s="156" t="s">
        <v>242</v>
      </c>
      <c r="E464" s="153">
        <v>450</v>
      </c>
      <c r="F464" s="154">
        <v>-550</v>
      </c>
      <c r="G464" s="154">
        <v>-247.5</v>
      </c>
    </row>
    <row r="465" spans="1:7" s="1" customFormat="1" x14ac:dyDescent="0.25">
      <c r="A465" s="150" t="s">
        <v>468</v>
      </c>
      <c r="B465" s="151" t="s">
        <v>467</v>
      </c>
      <c r="C465" s="152" t="s">
        <v>149</v>
      </c>
      <c r="D465" s="156" t="s">
        <v>242</v>
      </c>
      <c r="E465" s="153">
        <v>550</v>
      </c>
      <c r="F465" s="154">
        <v>-10</v>
      </c>
      <c r="G465" s="154">
        <v>-5.5</v>
      </c>
    </row>
    <row r="466" spans="1:7" s="1" customFormat="1" x14ac:dyDescent="0.25">
      <c r="A466" s="150" t="s">
        <v>469</v>
      </c>
      <c r="B466" s="151" t="s">
        <v>470</v>
      </c>
      <c r="C466" s="152" t="s">
        <v>149</v>
      </c>
      <c r="D466" s="156" t="s">
        <v>242</v>
      </c>
      <c r="E466" s="153">
        <v>14.5</v>
      </c>
      <c r="F466" s="154">
        <v>-11000</v>
      </c>
      <c r="G466" s="154">
        <v>-159.5</v>
      </c>
    </row>
    <row r="467" spans="1:7" s="1" customFormat="1" x14ac:dyDescent="0.25">
      <c r="A467" s="150" t="s">
        <v>471</v>
      </c>
      <c r="B467" s="151" t="s">
        <v>472</v>
      </c>
      <c r="C467" s="152" t="s">
        <v>149</v>
      </c>
      <c r="D467" s="156" t="s">
        <v>243</v>
      </c>
      <c r="E467" s="153">
        <v>36</v>
      </c>
      <c r="F467" s="154">
        <v>-50000</v>
      </c>
      <c r="G467" s="154">
        <v>-1800</v>
      </c>
    </row>
    <row r="468" spans="1:7" s="1" customFormat="1" x14ac:dyDescent="0.25">
      <c r="A468" s="150" t="s">
        <v>473</v>
      </c>
      <c r="B468" s="151" t="s">
        <v>474</v>
      </c>
      <c r="C468" s="152" t="s">
        <v>149</v>
      </c>
      <c r="D468" s="156" t="s">
        <v>242</v>
      </c>
      <c r="E468" s="153">
        <v>43.5</v>
      </c>
      <c r="F468" s="154">
        <v>-90000</v>
      </c>
      <c r="G468" s="154">
        <v>-3915</v>
      </c>
    </row>
    <row r="469" spans="1:7" s="1" customFormat="1" x14ac:dyDescent="0.25">
      <c r="A469" s="150" t="s">
        <v>475</v>
      </c>
      <c r="B469" s="151" t="s">
        <v>474</v>
      </c>
      <c r="C469" s="152" t="s">
        <v>149</v>
      </c>
      <c r="D469" s="156" t="s">
        <v>242</v>
      </c>
      <c r="E469" s="153"/>
      <c r="F469" s="154"/>
      <c r="G469" s="154">
        <v>-24</v>
      </c>
    </row>
    <row r="470" spans="1:7" s="1" customFormat="1" x14ac:dyDescent="0.25">
      <c r="A470" s="150" t="s">
        <v>476</v>
      </c>
      <c r="B470" s="151" t="s">
        <v>477</v>
      </c>
      <c r="C470" s="152" t="s">
        <v>149</v>
      </c>
      <c r="D470" s="156" t="s">
        <v>242</v>
      </c>
      <c r="E470" s="153"/>
      <c r="F470" s="154"/>
      <c r="G470" s="154">
        <v>-48.3</v>
      </c>
    </row>
    <row r="471" spans="1:7" s="1" customFormat="1" x14ac:dyDescent="0.25">
      <c r="A471" s="150" t="s">
        <v>478</v>
      </c>
      <c r="B471" s="151" t="s">
        <v>477</v>
      </c>
      <c r="C471" s="152" t="s">
        <v>149</v>
      </c>
      <c r="D471" s="156" t="s">
        <v>242</v>
      </c>
      <c r="E471" s="153">
        <v>2000</v>
      </c>
      <c r="F471" s="154">
        <v>-120</v>
      </c>
      <c r="G471" s="154">
        <v>-240</v>
      </c>
    </row>
    <row r="472" spans="1:7" s="1" customFormat="1" x14ac:dyDescent="0.25">
      <c r="A472" s="150" t="s">
        <v>479</v>
      </c>
      <c r="B472" s="151" t="s">
        <v>477</v>
      </c>
      <c r="C472" s="152" t="s">
        <v>149</v>
      </c>
      <c r="D472" s="156" t="s">
        <v>242</v>
      </c>
      <c r="E472" s="153">
        <v>495</v>
      </c>
      <c r="F472" s="154">
        <v>-50</v>
      </c>
      <c r="G472" s="154">
        <v>-24.75</v>
      </c>
    </row>
    <row r="473" spans="1:7" s="1" customFormat="1" x14ac:dyDescent="0.25">
      <c r="A473" s="150" t="s">
        <v>480</v>
      </c>
      <c r="B473" s="151" t="s">
        <v>477</v>
      </c>
      <c r="C473" s="152" t="s">
        <v>149</v>
      </c>
      <c r="D473" s="156" t="s">
        <v>242</v>
      </c>
      <c r="E473" s="153">
        <v>495</v>
      </c>
      <c r="F473" s="154">
        <v>-50</v>
      </c>
      <c r="G473" s="154">
        <v>-24.75</v>
      </c>
    </row>
    <row r="474" spans="1:7" s="1" customFormat="1" x14ac:dyDescent="0.25">
      <c r="A474" s="150" t="s">
        <v>481</v>
      </c>
      <c r="B474" s="151" t="s">
        <v>477</v>
      </c>
      <c r="C474" s="152" t="s">
        <v>149</v>
      </c>
      <c r="D474" s="156" t="s">
        <v>242</v>
      </c>
      <c r="E474" s="153">
        <v>495</v>
      </c>
      <c r="F474" s="154">
        <v>-50</v>
      </c>
      <c r="G474" s="154">
        <v>-24.75</v>
      </c>
    </row>
    <row r="475" spans="1:7" s="1" customFormat="1" x14ac:dyDescent="0.25">
      <c r="A475" s="150" t="s">
        <v>482</v>
      </c>
      <c r="B475" s="151" t="s">
        <v>477</v>
      </c>
      <c r="C475" s="152" t="s">
        <v>149</v>
      </c>
      <c r="D475" s="156" t="s">
        <v>242</v>
      </c>
      <c r="E475" s="153">
        <v>950</v>
      </c>
      <c r="F475" s="154">
        <v>-100</v>
      </c>
      <c r="G475" s="154">
        <v>-95</v>
      </c>
    </row>
    <row r="476" spans="1:7" s="1" customFormat="1" x14ac:dyDescent="0.25">
      <c r="A476" s="150" t="s">
        <v>483</v>
      </c>
      <c r="B476" s="151" t="s">
        <v>477</v>
      </c>
      <c r="C476" s="152" t="s">
        <v>149</v>
      </c>
      <c r="D476" s="156" t="s">
        <v>242</v>
      </c>
      <c r="E476" s="153"/>
      <c r="F476" s="154"/>
      <c r="G476" s="154">
        <v>-40.25</v>
      </c>
    </row>
    <row r="477" spans="1:7" s="1" customFormat="1" x14ac:dyDescent="0.25">
      <c r="A477" s="150" t="s">
        <v>484</v>
      </c>
      <c r="B477" s="151" t="s">
        <v>477</v>
      </c>
      <c r="C477" s="152" t="s">
        <v>149</v>
      </c>
      <c r="D477" s="152" t="s">
        <v>242</v>
      </c>
      <c r="E477" s="153">
        <v>950</v>
      </c>
      <c r="F477" s="154">
        <v>-300</v>
      </c>
      <c r="G477" s="154">
        <v>-285</v>
      </c>
    </row>
    <row r="478" spans="1:7" s="1" customFormat="1" x14ac:dyDescent="0.25">
      <c r="A478" s="150" t="s">
        <v>485</v>
      </c>
      <c r="B478" s="151" t="s">
        <v>477</v>
      </c>
      <c r="C478" s="152" t="s">
        <v>149</v>
      </c>
      <c r="D478" s="152" t="s">
        <v>242</v>
      </c>
      <c r="E478" s="153">
        <v>950</v>
      </c>
      <c r="F478" s="154">
        <v>-10</v>
      </c>
      <c r="G478" s="154">
        <v>-9.5</v>
      </c>
    </row>
    <row r="479" spans="1:7" s="1" customFormat="1" x14ac:dyDescent="0.25">
      <c r="A479" s="150" t="s">
        <v>486</v>
      </c>
      <c r="B479" s="151" t="s">
        <v>477</v>
      </c>
      <c r="C479" s="152" t="s">
        <v>149</v>
      </c>
      <c r="D479" s="152" t="s">
        <v>242</v>
      </c>
      <c r="E479" s="153">
        <v>7200</v>
      </c>
      <c r="F479" s="154">
        <v>-40</v>
      </c>
      <c r="G479" s="154">
        <v>-288</v>
      </c>
    </row>
    <row r="480" spans="1:7" s="1" customFormat="1" x14ac:dyDescent="0.25">
      <c r="A480" s="150" t="s">
        <v>487</v>
      </c>
      <c r="B480" s="151" t="s">
        <v>477</v>
      </c>
      <c r="C480" s="152" t="s">
        <v>149</v>
      </c>
      <c r="D480" s="152" t="s">
        <v>242</v>
      </c>
      <c r="E480" s="153">
        <v>7200</v>
      </c>
      <c r="F480" s="154">
        <v>-100</v>
      </c>
      <c r="G480" s="154">
        <v>-720</v>
      </c>
    </row>
    <row r="481" spans="1:7" s="1" customFormat="1" x14ac:dyDescent="0.25">
      <c r="A481" s="150" t="s">
        <v>488</v>
      </c>
      <c r="B481" s="151" t="s">
        <v>477</v>
      </c>
      <c r="C481" s="152" t="s">
        <v>149</v>
      </c>
      <c r="D481" s="156" t="s">
        <v>242</v>
      </c>
      <c r="E481" s="153">
        <v>3600</v>
      </c>
      <c r="F481" s="154">
        <v>-50</v>
      </c>
      <c r="G481" s="154">
        <v>-180</v>
      </c>
    </row>
    <row r="482" spans="1:7" s="1" customFormat="1" x14ac:dyDescent="0.25">
      <c r="A482" s="150" t="s">
        <v>489</v>
      </c>
      <c r="B482" s="151" t="s">
        <v>477</v>
      </c>
      <c r="C482" s="152" t="s">
        <v>149</v>
      </c>
      <c r="D482" s="156" t="s">
        <v>242</v>
      </c>
      <c r="E482" s="153">
        <v>3600</v>
      </c>
      <c r="F482" s="154">
        <v>-50</v>
      </c>
      <c r="G482" s="154">
        <v>-180</v>
      </c>
    </row>
    <row r="483" spans="1:7" s="1" customFormat="1" x14ac:dyDescent="0.25">
      <c r="A483" s="150" t="s">
        <v>490</v>
      </c>
      <c r="B483" s="151" t="s">
        <v>477</v>
      </c>
      <c r="C483" s="152" t="s">
        <v>149</v>
      </c>
      <c r="D483" s="156" t="s">
        <v>242</v>
      </c>
      <c r="E483" s="153">
        <v>3600</v>
      </c>
      <c r="F483" s="154">
        <v>-50</v>
      </c>
      <c r="G483" s="154">
        <v>-180</v>
      </c>
    </row>
    <row r="484" spans="1:7" s="1" customFormat="1" x14ac:dyDescent="0.25">
      <c r="A484" s="150" t="s">
        <v>491</v>
      </c>
      <c r="B484" s="151" t="s">
        <v>477</v>
      </c>
      <c r="C484" s="152" t="s">
        <v>149</v>
      </c>
      <c r="D484" s="156" t="s">
        <v>242</v>
      </c>
      <c r="E484" s="153">
        <v>3600</v>
      </c>
      <c r="F484" s="154">
        <v>-50</v>
      </c>
      <c r="G484" s="154">
        <v>-180</v>
      </c>
    </row>
    <row r="485" spans="1:7" s="1" customFormat="1" x14ac:dyDescent="0.25">
      <c r="A485" s="150" t="s">
        <v>492</v>
      </c>
      <c r="B485" s="151" t="s">
        <v>477</v>
      </c>
      <c r="C485" s="152" t="s">
        <v>149</v>
      </c>
      <c r="D485" s="156" t="s">
        <v>242</v>
      </c>
      <c r="E485" s="153">
        <v>3600</v>
      </c>
      <c r="F485" s="154">
        <v>-50</v>
      </c>
      <c r="G485" s="154">
        <v>-180</v>
      </c>
    </row>
    <row r="486" spans="1:7" s="1" customFormat="1" x14ac:dyDescent="0.25">
      <c r="A486" s="150" t="s">
        <v>493</v>
      </c>
      <c r="B486" s="151" t="s">
        <v>477</v>
      </c>
      <c r="C486" s="152" t="s">
        <v>149</v>
      </c>
      <c r="D486" s="156" t="s">
        <v>242</v>
      </c>
      <c r="E486" s="153">
        <v>3900</v>
      </c>
      <c r="F486" s="154">
        <v>-50</v>
      </c>
      <c r="G486" s="154">
        <v>-195</v>
      </c>
    </row>
    <row r="487" spans="1:7" s="1" customFormat="1" x14ac:dyDescent="0.25">
      <c r="A487" s="150" t="s">
        <v>494</v>
      </c>
      <c r="B487" s="151" t="s">
        <v>477</v>
      </c>
      <c r="C487" s="152" t="s">
        <v>149</v>
      </c>
      <c r="D487" s="156" t="s">
        <v>242</v>
      </c>
      <c r="E487" s="153">
        <v>3900</v>
      </c>
      <c r="F487" s="154">
        <v>-50</v>
      </c>
      <c r="G487" s="154">
        <v>-195</v>
      </c>
    </row>
    <row r="488" spans="1:7" s="1" customFormat="1" x14ac:dyDescent="0.25">
      <c r="A488" s="150" t="s">
        <v>495</v>
      </c>
      <c r="B488" s="151" t="s">
        <v>477</v>
      </c>
      <c r="C488" s="152" t="s">
        <v>149</v>
      </c>
      <c r="D488" s="156" t="s">
        <v>242</v>
      </c>
      <c r="E488" s="153">
        <v>3900</v>
      </c>
      <c r="F488" s="154">
        <v>-50</v>
      </c>
      <c r="G488" s="154">
        <v>-195</v>
      </c>
    </row>
    <row r="489" spans="1:7" s="1" customFormat="1" x14ac:dyDescent="0.25">
      <c r="A489" s="150" t="s">
        <v>496</v>
      </c>
      <c r="B489" s="151" t="s">
        <v>477</v>
      </c>
      <c r="C489" s="152" t="s">
        <v>149</v>
      </c>
      <c r="D489" s="156" t="s">
        <v>242</v>
      </c>
      <c r="E489" s="153">
        <v>3900</v>
      </c>
      <c r="F489" s="154">
        <v>-50</v>
      </c>
      <c r="G489" s="154">
        <v>-195</v>
      </c>
    </row>
    <row r="490" spans="1:7" s="1" customFormat="1" x14ac:dyDescent="0.25">
      <c r="A490" s="150" t="s">
        <v>497</v>
      </c>
      <c r="B490" s="151" t="s">
        <v>477</v>
      </c>
      <c r="C490" s="152" t="s">
        <v>149</v>
      </c>
      <c r="D490" s="156" t="s">
        <v>242</v>
      </c>
      <c r="E490" s="153">
        <v>3900</v>
      </c>
      <c r="F490" s="154">
        <v>-50</v>
      </c>
      <c r="G490" s="154">
        <v>-195</v>
      </c>
    </row>
    <row r="491" spans="1:7" s="1" customFormat="1" x14ac:dyDescent="0.25">
      <c r="A491" s="150" t="s">
        <v>498</v>
      </c>
      <c r="B491" s="151" t="s">
        <v>477</v>
      </c>
      <c r="C491" s="152" t="s">
        <v>149</v>
      </c>
      <c r="D491" s="156" t="s">
        <v>242</v>
      </c>
      <c r="E491" s="153">
        <v>4500</v>
      </c>
      <c r="F491" s="154">
        <v>-390</v>
      </c>
      <c r="G491" s="154">
        <v>-1755</v>
      </c>
    </row>
    <row r="492" spans="1:7" s="1" customFormat="1" x14ac:dyDescent="0.25">
      <c r="A492" s="150" t="s">
        <v>499</v>
      </c>
      <c r="B492" s="151" t="s">
        <v>477</v>
      </c>
      <c r="C492" s="152" t="s">
        <v>149</v>
      </c>
      <c r="D492" s="156" t="s">
        <v>242</v>
      </c>
      <c r="E492" s="153">
        <v>3900</v>
      </c>
      <c r="F492" s="154">
        <v>-60</v>
      </c>
      <c r="G492" s="154">
        <v>-234</v>
      </c>
    </row>
    <row r="493" spans="1:7" s="1" customFormat="1" x14ac:dyDescent="0.25">
      <c r="A493" s="150" t="s">
        <v>500</v>
      </c>
      <c r="B493" s="151" t="s">
        <v>477</v>
      </c>
      <c r="C493" s="152" t="s">
        <v>149</v>
      </c>
      <c r="D493" s="156" t="s">
        <v>242</v>
      </c>
      <c r="E493" s="153">
        <v>3000</v>
      </c>
      <c r="F493" s="154">
        <v>-650</v>
      </c>
      <c r="G493" s="154">
        <v>-1950</v>
      </c>
    </row>
    <row r="494" spans="1:7" s="1" customFormat="1" ht="33" x14ac:dyDescent="0.25">
      <c r="A494" s="150" t="s">
        <v>501</v>
      </c>
      <c r="B494" s="151" t="s">
        <v>502</v>
      </c>
      <c r="C494" s="152" t="s">
        <v>149</v>
      </c>
      <c r="D494" s="156" t="s">
        <v>242</v>
      </c>
      <c r="E494" s="153"/>
      <c r="F494" s="154"/>
      <c r="G494" s="154">
        <v>-33.6</v>
      </c>
    </row>
    <row r="495" spans="1:7" s="1" customFormat="1" ht="33" x14ac:dyDescent="0.25">
      <c r="A495" s="150" t="s">
        <v>503</v>
      </c>
      <c r="B495" s="151" t="s">
        <v>502</v>
      </c>
      <c r="C495" s="152" t="s">
        <v>149</v>
      </c>
      <c r="D495" s="156" t="s">
        <v>242</v>
      </c>
      <c r="E495" s="153"/>
      <c r="F495" s="154"/>
      <c r="G495" s="154">
        <v>-40</v>
      </c>
    </row>
    <row r="496" spans="1:7" s="1" customFormat="1" ht="33" x14ac:dyDescent="0.25">
      <c r="A496" s="150" t="s">
        <v>504</v>
      </c>
      <c r="B496" s="151" t="s">
        <v>502</v>
      </c>
      <c r="C496" s="152" t="s">
        <v>149</v>
      </c>
      <c r="D496" s="156" t="s">
        <v>242</v>
      </c>
      <c r="E496" s="153">
        <v>74</v>
      </c>
      <c r="F496" s="154">
        <v>-3779</v>
      </c>
      <c r="G496" s="154">
        <v>-279.64600000000002</v>
      </c>
    </row>
    <row r="497" spans="1:7" s="1" customFormat="1" ht="33" x14ac:dyDescent="0.25">
      <c r="A497" s="150" t="s">
        <v>505</v>
      </c>
      <c r="B497" s="151" t="s">
        <v>502</v>
      </c>
      <c r="C497" s="152" t="s">
        <v>149</v>
      </c>
      <c r="D497" s="156" t="s">
        <v>242</v>
      </c>
      <c r="E497" s="153">
        <v>2640</v>
      </c>
      <c r="F497" s="154">
        <v>-20</v>
      </c>
      <c r="G497" s="154">
        <v>-52.8</v>
      </c>
    </row>
    <row r="498" spans="1:7" s="1" customFormat="1" ht="33" x14ac:dyDescent="0.25">
      <c r="A498" s="150" t="s">
        <v>506</v>
      </c>
      <c r="B498" s="151" t="s">
        <v>502</v>
      </c>
      <c r="C498" s="152" t="s">
        <v>149</v>
      </c>
      <c r="D498" s="156" t="s">
        <v>242</v>
      </c>
      <c r="E498" s="153">
        <v>1000</v>
      </c>
      <c r="F498" s="154">
        <v>-40</v>
      </c>
      <c r="G498" s="154">
        <v>-40</v>
      </c>
    </row>
    <row r="499" spans="1:7" s="1" customFormat="1" ht="33" x14ac:dyDescent="0.25">
      <c r="A499" s="150" t="s">
        <v>507</v>
      </c>
      <c r="B499" s="151" t="s">
        <v>502</v>
      </c>
      <c r="C499" s="152" t="s">
        <v>149</v>
      </c>
      <c r="D499" s="156" t="s">
        <v>242</v>
      </c>
      <c r="E499" s="153"/>
      <c r="F499" s="154"/>
      <c r="G499" s="154">
        <v>-32.5</v>
      </c>
    </row>
    <row r="500" spans="1:7" s="1" customFormat="1" ht="33" x14ac:dyDescent="0.25">
      <c r="A500" s="150" t="s">
        <v>508</v>
      </c>
      <c r="B500" s="151" t="s">
        <v>502</v>
      </c>
      <c r="C500" s="152" t="s">
        <v>149</v>
      </c>
      <c r="D500" s="156" t="s">
        <v>242</v>
      </c>
      <c r="E500" s="153">
        <v>150</v>
      </c>
      <c r="F500" s="154">
        <v>-3100</v>
      </c>
      <c r="G500" s="154">
        <v>-465</v>
      </c>
    </row>
    <row r="501" spans="1:7" s="1" customFormat="1" ht="33" x14ac:dyDescent="0.25">
      <c r="A501" s="150" t="s">
        <v>509</v>
      </c>
      <c r="B501" s="151" t="s">
        <v>502</v>
      </c>
      <c r="C501" s="152" t="s">
        <v>149</v>
      </c>
      <c r="D501" s="156" t="s">
        <v>242</v>
      </c>
      <c r="E501" s="153">
        <v>660</v>
      </c>
      <c r="F501" s="154">
        <v>-225</v>
      </c>
      <c r="G501" s="154">
        <v>-148.5</v>
      </c>
    </row>
    <row r="502" spans="1:7" s="1" customFormat="1" ht="33" x14ac:dyDescent="0.25">
      <c r="A502" s="150" t="s">
        <v>510</v>
      </c>
      <c r="B502" s="151" t="s">
        <v>502</v>
      </c>
      <c r="C502" s="152" t="s">
        <v>149</v>
      </c>
      <c r="D502" s="156" t="s">
        <v>242</v>
      </c>
      <c r="E502" s="153">
        <v>11.9</v>
      </c>
      <c r="F502" s="154">
        <v>-30000</v>
      </c>
      <c r="G502" s="154">
        <v>-357</v>
      </c>
    </row>
    <row r="503" spans="1:7" s="1" customFormat="1" ht="33" x14ac:dyDescent="0.25">
      <c r="A503" s="150" t="s">
        <v>511</v>
      </c>
      <c r="B503" s="151" t="s">
        <v>502</v>
      </c>
      <c r="C503" s="152" t="s">
        <v>149</v>
      </c>
      <c r="D503" s="156" t="s">
        <v>242</v>
      </c>
      <c r="E503" s="153">
        <v>14.3</v>
      </c>
      <c r="F503" s="154">
        <v>-6500</v>
      </c>
      <c r="G503" s="154">
        <v>-92.95</v>
      </c>
    </row>
    <row r="504" spans="1:7" s="1" customFormat="1" ht="33" x14ac:dyDescent="0.25">
      <c r="A504" s="150" t="s">
        <v>512</v>
      </c>
      <c r="B504" s="151" t="s">
        <v>502</v>
      </c>
      <c r="C504" s="152" t="s">
        <v>149</v>
      </c>
      <c r="D504" s="156" t="s">
        <v>242</v>
      </c>
      <c r="E504" s="153">
        <v>16800</v>
      </c>
      <c r="F504" s="154">
        <v>-6</v>
      </c>
      <c r="G504" s="154">
        <v>-100.8</v>
      </c>
    </row>
    <row r="505" spans="1:7" s="1" customFormat="1" ht="33" x14ac:dyDescent="0.25">
      <c r="A505" s="150" t="s">
        <v>513</v>
      </c>
      <c r="B505" s="151" t="s">
        <v>502</v>
      </c>
      <c r="C505" s="152" t="s">
        <v>149</v>
      </c>
      <c r="D505" s="156" t="s">
        <v>242</v>
      </c>
      <c r="E505" s="153">
        <v>8900</v>
      </c>
      <c r="F505" s="154">
        <v>-30</v>
      </c>
      <c r="G505" s="154">
        <v>-267</v>
      </c>
    </row>
    <row r="506" spans="1:7" s="1" customFormat="1" ht="33" x14ac:dyDescent="0.25">
      <c r="A506" s="150" t="s">
        <v>514</v>
      </c>
      <c r="B506" s="151" t="s">
        <v>502</v>
      </c>
      <c r="C506" s="152" t="s">
        <v>149</v>
      </c>
      <c r="D506" s="156" t="s">
        <v>242</v>
      </c>
      <c r="E506" s="153">
        <v>29</v>
      </c>
      <c r="F506" s="154">
        <v>-30000</v>
      </c>
      <c r="G506" s="154">
        <v>-870</v>
      </c>
    </row>
    <row r="507" spans="1:7" s="1" customFormat="1" ht="33" x14ac:dyDescent="0.25">
      <c r="A507" s="150" t="s">
        <v>515</v>
      </c>
      <c r="B507" s="151" t="s">
        <v>502</v>
      </c>
      <c r="C507" s="152" t="s">
        <v>149</v>
      </c>
      <c r="D507" s="156" t="s">
        <v>242</v>
      </c>
      <c r="E507" s="153">
        <v>565000</v>
      </c>
      <c r="F507" s="154">
        <v>-5</v>
      </c>
      <c r="G507" s="154">
        <v>-2825</v>
      </c>
    </row>
    <row r="508" spans="1:7" s="1" customFormat="1" ht="33" x14ac:dyDescent="0.25">
      <c r="A508" s="150" t="s">
        <v>516</v>
      </c>
      <c r="B508" s="151" t="s">
        <v>502</v>
      </c>
      <c r="C508" s="152" t="s">
        <v>149</v>
      </c>
      <c r="D508" s="156" t="s">
        <v>242</v>
      </c>
      <c r="E508" s="153"/>
      <c r="F508" s="154"/>
      <c r="G508" s="154">
        <v>-10.6</v>
      </c>
    </row>
    <row r="509" spans="1:7" s="1" customFormat="1" ht="33" x14ac:dyDescent="0.25">
      <c r="A509" s="150" t="s">
        <v>517</v>
      </c>
      <c r="B509" s="151" t="s">
        <v>502</v>
      </c>
      <c r="C509" s="152" t="s">
        <v>149</v>
      </c>
      <c r="D509" s="156" t="s">
        <v>242</v>
      </c>
      <c r="E509" s="153">
        <v>7000</v>
      </c>
      <c r="F509" s="154">
        <v>-20</v>
      </c>
      <c r="G509" s="154">
        <v>-140</v>
      </c>
    </row>
    <row r="510" spans="1:7" s="1" customFormat="1" ht="33" x14ac:dyDescent="0.25">
      <c r="A510" s="150" t="s">
        <v>518</v>
      </c>
      <c r="B510" s="151" t="s">
        <v>502</v>
      </c>
      <c r="C510" s="152" t="s">
        <v>149</v>
      </c>
      <c r="D510" s="156" t="s">
        <v>242</v>
      </c>
      <c r="E510" s="153">
        <v>10000</v>
      </c>
      <c r="F510" s="154">
        <v>-10</v>
      </c>
      <c r="G510" s="154">
        <v>-100</v>
      </c>
    </row>
    <row r="511" spans="1:7" s="1" customFormat="1" ht="33" x14ac:dyDescent="0.25">
      <c r="A511" s="150" t="s">
        <v>519</v>
      </c>
      <c r="B511" s="151" t="s">
        <v>502</v>
      </c>
      <c r="C511" s="152" t="s">
        <v>149</v>
      </c>
      <c r="D511" s="156" t="s">
        <v>242</v>
      </c>
      <c r="E511" s="153">
        <v>2904</v>
      </c>
      <c r="F511" s="154">
        <v>-50</v>
      </c>
      <c r="G511" s="154">
        <v>-145.19999999999999</v>
      </c>
    </row>
    <row r="512" spans="1:7" s="1" customFormat="1" ht="33" x14ac:dyDescent="0.25">
      <c r="A512" s="150" t="s">
        <v>520</v>
      </c>
      <c r="B512" s="151" t="s">
        <v>502</v>
      </c>
      <c r="C512" s="152" t="s">
        <v>149</v>
      </c>
      <c r="D512" s="156" t="s">
        <v>242</v>
      </c>
      <c r="E512" s="153"/>
      <c r="F512" s="154"/>
      <c r="G512" s="154">
        <v>-2490</v>
      </c>
    </row>
    <row r="513" spans="1:7" s="1" customFormat="1" ht="33" x14ac:dyDescent="0.25">
      <c r="A513" s="150" t="s">
        <v>521</v>
      </c>
      <c r="B513" s="151" t="s">
        <v>502</v>
      </c>
      <c r="C513" s="152" t="s">
        <v>149</v>
      </c>
      <c r="D513" s="156" t="s">
        <v>242</v>
      </c>
      <c r="E513" s="153"/>
      <c r="F513" s="154"/>
      <c r="G513" s="154">
        <v>-123</v>
      </c>
    </row>
    <row r="514" spans="1:7" s="1" customFormat="1" ht="33" x14ac:dyDescent="0.25">
      <c r="A514" s="150" t="s">
        <v>522</v>
      </c>
      <c r="B514" s="151" t="s">
        <v>502</v>
      </c>
      <c r="C514" s="152" t="s">
        <v>149</v>
      </c>
      <c r="D514" s="156" t="s">
        <v>242</v>
      </c>
      <c r="E514" s="153">
        <v>900</v>
      </c>
      <c r="F514" s="154">
        <v>-35</v>
      </c>
      <c r="G514" s="154">
        <v>-31.5</v>
      </c>
    </row>
    <row r="515" spans="1:7" s="1" customFormat="1" ht="33" x14ac:dyDescent="0.25">
      <c r="A515" s="150" t="s">
        <v>523</v>
      </c>
      <c r="B515" s="151" t="s">
        <v>524</v>
      </c>
      <c r="C515" s="152" t="s">
        <v>149</v>
      </c>
      <c r="D515" s="156" t="s">
        <v>242</v>
      </c>
      <c r="E515" s="153">
        <v>45</v>
      </c>
      <c r="F515" s="154">
        <v>-3000</v>
      </c>
      <c r="G515" s="154">
        <v>-135</v>
      </c>
    </row>
    <row r="516" spans="1:7" s="1" customFormat="1" ht="33" x14ac:dyDescent="0.25">
      <c r="A516" s="150" t="s">
        <v>525</v>
      </c>
      <c r="B516" s="151" t="s">
        <v>526</v>
      </c>
      <c r="C516" s="152" t="s">
        <v>149</v>
      </c>
      <c r="D516" s="156" t="s">
        <v>242</v>
      </c>
      <c r="E516" s="153">
        <v>1250000</v>
      </c>
      <c r="F516" s="154">
        <v>-2</v>
      </c>
      <c r="G516" s="154">
        <v>-2500</v>
      </c>
    </row>
    <row r="517" spans="1:7" s="1" customFormat="1" ht="33" x14ac:dyDescent="0.25">
      <c r="A517" s="150" t="s">
        <v>527</v>
      </c>
      <c r="B517" s="151" t="s">
        <v>526</v>
      </c>
      <c r="C517" s="152" t="s">
        <v>149</v>
      </c>
      <c r="D517" s="156" t="s">
        <v>242</v>
      </c>
      <c r="E517" s="153">
        <v>5000</v>
      </c>
      <c r="F517" s="154">
        <v>-90</v>
      </c>
      <c r="G517" s="154">
        <v>-450</v>
      </c>
    </row>
    <row r="518" spans="1:7" s="1" customFormat="1" ht="33" x14ac:dyDescent="0.25">
      <c r="A518" s="150" t="s">
        <v>528</v>
      </c>
      <c r="B518" s="151" t="s">
        <v>526</v>
      </c>
      <c r="C518" s="152" t="s">
        <v>149</v>
      </c>
      <c r="D518" s="156" t="s">
        <v>242</v>
      </c>
      <c r="E518" s="153">
        <v>7000</v>
      </c>
      <c r="F518" s="154">
        <v>-90</v>
      </c>
      <c r="G518" s="154">
        <v>-630</v>
      </c>
    </row>
    <row r="519" spans="1:7" s="1" customFormat="1" ht="33" x14ac:dyDescent="0.25">
      <c r="A519" s="150" t="s">
        <v>529</v>
      </c>
      <c r="B519" s="151" t="s">
        <v>526</v>
      </c>
      <c r="C519" s="152" t="s">
        <v>149</v>
      </c>
      <c r="D519" s="156" t="s">
        <v>242</v>
      </c>
      <c r="E519" s="153">
        <v>5000</v>
      </c>
      <c r="F519" s="154">
        <v>-90</v>
      </c>
      <c r="G519" s="154">
        <v>-450</v>
      </c>
    </row>
    <row r="520" spans="1:7" s="1" customFormat="1" ht="33" x14ac:dyDescent="0.25">
      <c r="A520" s="150" t="s">
        <v>530</v>
      </c>
      <c r="B520" s="151" t="s">
        <v>526</v>
      </c>
      <c r="C520" s="152" t="s">
        <v>149</v>
      </c>
      <c r="D520" s="156" t="s">
        <v>242</v>
      </c>
      <c r="E520" s="153"/>
      <c r="F520" s="154"/>
      <c r="G520" s="154">
        <v>-66.72</v>
      </c>
    </row>
    <row r="521" spans="1:7" s="1" customFormat="1" ht="33" x14ac:dyDescent="0.25">
      <c r="A521" s="150" t="s">
        <v>531</v>
      </c>
      <c r="B521" s="151" t="s">
        <v>526</v>
      </c>
      <c r="C521" s="152" t="s">
        <v>149</v>
      </c>
      <c r="D521" s="156" t="s">
        <v>242</v>
      </c>
      <c r="E521" s="153">
        <v>91.2</v>
      </c>
      <c r="F521" s="154">
        <v>-3000</v>
      </c>
      <c r="G521" s="154">
        <v>-273.60000000000002</v>
      </c>
    </row>
    <row r="522" spans="1:7" s="1" customFormat="1" ht="33" x14ac:dyDescent="0.25">
      <c r="A522" s="150" t="s">
        <v>532</v>
      </c>
      <c r="B522" s="151" t="s">
        <v>526</v>
      </c>
      <c r="C522" s="152" t="s">
        <v>149</v>
      </c>
      <c r="D522" s="156" t="s">
        <v>242</v>
      </c>
      <c r="E522" s="153"/>
      <c r="F522" s="154"/>
      <c r="G522" s="154">
        <v>-42</v>
      </c>
    </row>
    <row r="523" spans="1:7" s="1" customFormat="1" ht="33" x14ac:dyDescent="0.25">
      <c r="A523" s="150" t="s">
        <v>533</v>
      </c>
      <c r="B523" s="151" t="s">
        <v>526</v>
      </c>
      <c r="C523" s="152" t="s">
        <v>149</v>
      </c>
      <c r="D523" s="156" t="s">
        <v>242</v>
      </c>
      <c r="E523" s="153">
        <v>97800</v>
      </c>
      <c r="F523" s="154">
        <v>-16</v>
      </c>
      <c r="G523" s="154">
        <v>-1564.8</v>
      </c>
    </row>
    <row r="524" spans="1:7" s="1" customFormat="1" ht="33" x14ac:dyDescent="0.25">
      <c r="A524" s="150" t="s">
        <v>534</v>
      </c>
      <c r="B524" s="151" t="s">
        <v>526</v>
      </c>
      <c r="C524" s="152" t="s">
        <v>149</v>
      </c>
      <c r="D524" s="156" t="s">
        <v>242</v>
      </c>
      <c r="E524" s="153">
        <v>85.1</v>
      </c>
      <c r="F524" s="154">
        <v>-12</v>
      </c>
      <c r="G524" s="154">
        <v>-1.0211999999999999</v>
      </c>
    </row>
    <row r="525" spans="1:7" s="1" customFormat="1" ht="33" x14ac:dyDescent="0.25">
      <c r="A525" s="150" t="s">
        <v>535</v>
      </c>
      <c r="B525" s="151" t="s">
        <v>526</v>
      </c>
      <c r="C525" s="152" t="s">
        <v>149</v>
      </c>
      <c r="D525" s="156" t="s">
        <v>242</v>
      </c>
      <c r="E525" s="153">
        <v>124.6</v>
      </c>
      <c r="F525" s="154">
        <v>-500</v>
      </c>
      <c r="G525" s="154">
        <v>-62.3</v>
      </c>
    </row>
    <row r="526" spans="1:7" s="1" customFormat="1" ht="33" x14ac:dyDescent="0.25">
      <c r="A526" s="150" t="s">
        <v>536</v>
      </c>
      <c r="B526" s="151" t="s">
        <v>526</v>
      </c>
      <c r="C526" s="152" t="s">
        <v>149</v>
      </c>
      <c r="D526" s="156" t="s">
        <v>242</v>
      </c>
      <c r="E526" s="153">
        <v>12200</v>
      </c>
      <c r="F526" s="154">
        <v>-40</v>
      </c>
      <c r="G526" s="154">
        <v>-488</v>
      </c>
    </row>
    <row r="527" spans="1:7" s="1" customFormat="1" ht="33" x14ac:dyDescent="0.25">
      <c r="A527" s="150" t="s">
        <v>537</v>
      </c>
      <c r="B527" s="151" t="s">
        <v>526</v>
      </c>
      <c r="C527" s="152" t="s">
        <v>149</v>
      </c>
      <c r="D527" s="156" t="s">
        <v>242</v>
      </c>
      <c r="E527" s="153">
        <v>2700</v>
      </c>
      <c r="F527" s="154">
        <v>-100</v>
      </c>
      <c r="G527" s="154">
        <v>-270</v>
      </c>
    </row>
    <row r="528" spans="1:7" s="1" customFormat="1" ht="33" x14ac:dyDescent="0.25">
      <c r="A528" s="150" t="s">
        <v>538</v>
      </c>
      <c r="B528" s="151" t="s">
        <v>526</v>
      </c>
      <c r="C528" s="152" t="s">
        <v>149</v>
      </c>
      <c r="D528" s="156" t="s">
        <v>242</v>
      </c>
      <c r="E528" s="153"/>
      <c r="F528" s="154"/>
      <c r="G528" s="154">
        <v>-5</v>
      </c>
    </row>
    <row r="529" spans="1:7" s="1" customFormat="1" ht="33" x14ac:dyDescent="0.25">
      <c r="A529" s="150" t="s">
        <v>539</v>
      </c>
      <c r="B529" s="151" t="s">
        <v>526</v>
      </c>
      <c r="C529" s="152" t="s">
        <v>149</v>
      </c>
      <c r="D529" s="156" t="s">
        <v>242</v>
      </c>
      <c r="E529" s="153"/>
      <c r="F529" s="154"/>
      <c r="G529" s="154">
        <v>-6</v>
      </c>
    </row>
    <row r="530" spans="1:7" s="1" customFormat="1" ht="33" x14ac:dyDescent="0.25">
      <c r="A530" s="150" t="s">
        <v>540</v>
      </c>
      <c r="B530" s="151" t="s">
        <v>526</v>
      </c>
      <c r="C530" s="152" t="s">
        <v>149</v>
      </c>
      <c r="D530" s="156" t="s">
        <v>242</v>
      </c>
      <c r="E530" s="153">
        <v>600</v>
      </c>
      <c r="F530" s="154">
        <v>-500</v>
      </c>
      <c r="G530" s="154">
        <v>-300</v>
      </c>
    </row>
    <row r="531" spans="1:7" s="1" customFormat="1" ht="33" x14ac:dyDescent="0.25">
      <c r="A531" s="150" t="s">
        <v>541</v>
      </c>
      <c r="B531" s="151" t="s">
        <v>526</v>
      </c>
      <c r="C531" s="152" t="s">
        <v>149</v>
      </c>
      <c r="D531" s="156" t="s">
        <v>242</v>
      </c>
      <c r="E531" s="153"/>
      <c r="F531" s="154"/>
      <c r="G531" s="154">
        <v>-6.4</v>
      </c>
    </row>
    <row r="532" spans="1:7" s="1" customFormat="1" ht="33" x14ac:dyDescent="0.25">
      <c r="A532" s="150" t="s">
        <v>542</v>
      </c>
      <c r="B532" s="151" t="s">
        <v>526</v>
      </c>
      <c r="C532" s="152" t="s">
        <v>149</v>
      </c>
      <c r="D532" s="156" t="s">
        <v>242</v>
      </c>
      <c r="E532" s="153">
        <v>1800</v>
      </c>
      <c r="F532" s="154">
        <v>-100</v>
      </c>
      <c r="G532" s="154">
        <v>-180</v>
      </c>
    </row>
    <row r="533" spans="1:7" s="1" customFormat="1" ht="33" x14ac:dyDescent="0.25">
      <c r="A533" s="150" t="s">
        <v>543</v>
      </c>
      <c r="B533" s="151" t="s">
        <v>526</v>
      </c>
      <c r="C533" s="152" t="s">
        <v>149</v>
      </c>
      <c r="D533" s="156" t="s">
        <v>242</v>
      </c>
      <c r="E533" s="153">
        <v>17500</v>
      </c>
      <c r="F533" s="154">
        <v>-30</v>
      </c>
      <c r="G533" s="154">
        <v>-525</v>
      </c>
    </row>
    <row r="534" spans="1:7" s="1" customFormat="1" ht="33" x14ac:dyDescent="0.25">
      <c r="A534" s="150" t="s">
        <v>544</v>
      </c>
      <c r="B534" s="151" t="s">
        <v>526</v>
      </c>
      <c r="C534" s="152" t="s">
        <v>149</v>
      </c>
      <c r="D534" s="156" t="s">
        <v>242</v>
      </c>
      <c r="E534" s="153"/>
      <c r="F534" s="154"/>
      <c r="G534" s="154">
        <v>-250</v>
      </c>
    </row>
    <row r="535" spans="1:7" s="1" customFormat="1" ht="33" x14ac:dyDescent="0.25">
      <c r="A535" s="150" t="s">
        <v>545</v>
      </c>
      <c r="B535" s="151" t="s">
        <v>526</v>
      </c>
      <c r="C535" s="152" t="s">
        <v>149</v>
      </c>
      <c r="D535" s="156" t="s">
        <v>242</v>
      </c>
      <c r="E535" s="153">
        <v>19000</v>
      </c>
      <c r="F535" s="154">
        <v>-50</v>
      </c>
      <c r="G535" s="154">
        <v>-950</v>
      </c>
    </row>
    <row r="536" spans="1:7" s="1" customFormat="1" ht="33" x14ac:dyDescent="0.25">
      <c r="A536" s="150" t="s">
        <v>546</v>
      </c>
      <c r="B536" s="151" t="s">
        <v>526</v>
      </c>
      <c r="C536" s="152" t="s">
        <v>149</v>
      </c>
      <c r="D536" s="156" t="s">
        <v>242</v>
      </c>
      <c r="E536" s="153">
        <v>12750</v>
      </c>
      <c r="F536" s="154">
        <v>-40</v>
      </c>
      <c r="G536" s="154">
        <v>-510</v>
      </c>
    </row>
    <row r="537" spans="1:7" s="1" customFormat="1" ht="33" x14ac:dyDescent="0.25">
      <c r="A537" s="150" t="s">
        <v>547</v>
      </c>
      <c r="B537" s="151" t="s">
        <v>526</v>
      </c>
      <c r="C537" s="152" t="s">
        <v>149</v>
      </c>
      <c r="D537" s="156" t="s">
        <v>242</v>
      </c>
      <c r="E537" s="153"/>
      <c r="F537" s="154"/>
      <c r="G537" s="154">
        <v>-10</v>
      </c>
    </row>
    <row r="538" spans="1:7" s="1" customFormat="1" ht="33" x14ac:dyDescent="0.25">
      <c r="A538" s="150" t="s">
        <v>548</v>
      </c>
      <c r="B538" s="151" t="s">
        <v>526</v>
      </c>
      <c r="C538" s="152" t="s">
        <v>149</v>
      </c>
      <c r="D538" s="156" t="s">
        <v>242</v>
      </c>
      <c r="E538" s="153"/>
      <c r="F538" s="154"/>
      <c r="G538" s="154">
        <v>-20</v>
      </c>
    </row>
    <row r="539" spans="1:7" s="1" customFormat="1" ht="33" x14ac:dyDescent="0.25">
      <c r="A539" s="150" t="s">
        <v>549</v>
      </c>
      <c r="B539" s="151" t="s">
        <v>526</v>
      </c>
      <c r="C539" s="152" t="s">
        <v>149</v>
      </c>
      <c r="D539" s="156" t="s">
        <v>242</v>
      </c>
      <c r="E539" s="153"/>
      <c r="F539" s="154"/>
      <c r="G539" s="154">
        <v>-30</v>
      </c>
    </row>
    <row r="540" spans="1:7" s="1" customFormat="1" ht="33" x14ac:dyDescent="0.25">
      <c r="A540" s="150" t="s">
        <v>550</v>
      </c>
      <c r="B540" s="151" t="s">
        <v>526</v>
      </c>
      <c r="C540" s="152" t="s">
        <v>149</v>
      </c>
      <c r="D540" s="156" t="s">
        <v>242</v>
      </c>
      <c r="E540" s="153"/>
      <c r="F540" s="154"/>
      <c r="G540" s="154">
        <v>-20</v>
      </c>
    </row>
    <row r="541" spans="1:7" s="1" customFormat="1" ht="33" x14ac:dyDescent="0.25">
      <c r="A541" s="150" t="s">
        <v>551</v>
      </c>
      <c r="B541" s="151" t="s">
        <v>526</v>
      </c>
      <c r="C541" s="152" t="s">
        <v>149</v>
      </c>
      <c r="D541" s="156" t="s">
        <v>242</v>
      </c>
      <c r="E541" s="153">
        <v>900</v>
      </c>
      <c r="F541" s="154">
        <v>-100</v>
      </c>
      <c r="G541" s="154">
        <v>-90</v>
      </c>
    </row>
    <row r="542" spans="1:7" s="1" customFormat="1" ht="33" x14ac:dyDescent="0.25">
      <c r="A542" s="150" t="s">
        <v>552</v>
      </c>
      <c r="B542" s="151" t="s">
        <v>526</v>
      </c>
      <c r="C542" s="152" t="s">
        <v>149</v>
      </c>
      <c r="D542" s="156" t="s">
        <v>242</v>
      </c>
      <c r="E542" s="153">
        <v>900</v>
      </c>
      <c r="F542" s="154">
        <v>-45</v>
      </c>
      <c r="G542" s="154">
        <v>-40.5</v>
      </c>
    </row>
    <row r="543" spans="1:7" s="1" customFormat="1" ht="33" x14ac:dyDescent="0.25">
      <c r="A543" s="150" t="s">
        <v>553</v>
      </c>
      <c r="B543" s="151" t="s">
        <v>526</v>
      </c>
      <c r="C543" s="152" t="s">
        <v>149</v>
      </c>
      <c r="D543" s="156" t="s">
        <v>242</v>
      </c>
      <c r="E543" s="153">
        <v>900</v>
      </c>
      <c r="F543" s="154">
        <v>-20</v>
      </c>
      <c r="G543" s="154">
        <v>-18</v>
      </c>
    </row>
    <row r="544" spans="1:7" s="1" customFormat="1" ht="33" x14ac:dyDescent="0.25">
      <c r="A544" s="150" t="s">
        <v>554</v>
      </c>
      <c r="B544" s="151" t="s">
        <v>526</v>
      </c>
      <c r="C544" s="152" t="s">
        <v>149</v>
      </c>
      <c r="D544" s="156" t="s">
        <v>242</v>
      </c>
      <c r="E544" s="153">
        <v>6000</v>
      </c>
      <c r="F544" s="154">
        <v>-20</v>
      </c>
      <c r="G544" s="154">
        <v>-120</v>
      </c>
    </row>
    <row r="545" spans="1:7" s="1" customFormat="1" ht="33" x14ac:dyDescent="0.25">
      <c r="A545" s="150" t="s">
        <v>555</v>
      </c>
      <c r="B545" s="151" t="s">
        <v>526</v>
      </c>
      <c r="C545" s="152" t="s">
        <v>149</v>
      </c>
      <c r="D545" s="156" t="s">
        <v>242</v>
      </c>
      <c r="E545" s="153">
        <v>20400</v>
      </c>
      <c r="F545" s="154">
        <v>-20</v>
      </c>
      <c r="G545" s="154">
        <v>-408</v>
      </c>
    </row>
    <row r="546" spans="1:7" s="1" customFormat="1" ht="33" x14ac:dyDescent="0.25">
      <c r="A546" s="150" t="s">
        <v>556</v>
      </c>
      <c r="B546" s="151" t="s">
        <v>526</v>
      </c>
      <c r="C546" s="152" t="s">
        <v>149</v>
      </c>
      <c r="D546" s="156" t="s">
        <v>242</v>
      </c>
      <c r="E546" s="153">
        <v>6000</v>
      </c>
      <c r="F546" s="154">
        <v>-20</v>
      </c>
      <c r="G546" s="154">
        <v>-120</v>
      </c>
    </row>
    <row r="547" spans="1:7" s="1" customFormat="1" ht="33" x14ac:dyDescent="0.25">
      <c r="A547" s="150" t="s">
        <v>557</v>
      </c>
      <c r="B547" s="151" t="s">
        <v>526</v>
      </c>
      <c r="C547" s="152" t="s">
        <v>149</v>
      </c>
      <c r="D547" s="156" t="s">
        <v>242</v>
      </c>
      <c r="E547" s="153">
        <v>6000</v>
      </c>
      <c r="F547" s="154">
        <v>-10</v>
      </c>
      <c r="G547" s="154">
        <v>-60</v>
      </c>
    </row>
    <row r="548" spans="1:7" s="1" customFormat="1" ht="33" x14ac:dyDescent="0.25">
      <c r="A548" s="150" t="s">
        <v>558</v>
      </c>
      <c r="B548" s="151" t="s">
        <v>526</v>
      </c>
      <c r="C548" s="152" t="s">
        <v>149</v>
      </c>
      <c r="D548" s="156" t="s">
        <v>242</v>
      </c>
      <c r="E548" s="153"/>
      <c r="F548" s="154"/>
      <c r="G548" s="154">
        <v>-260</v>
      </c>
    </row>
    <row r="549" spans="1:7" s="1" customFormat="1" ht="33" x14ac:dyDescent="0.25">
      <c r="A549" s="150" t="s">
        <v>559</v>
      </c>
      <c r="B549" s="151" t="s">
        <v>526</v>
      </c>
      <c r="C549" s="152" t="s">
        <v>149</v>
      </c>
      <c r="D549" s="156" t="s">
        <v>242</v>
      </c>
      <c r="E549" s="153">
        <v>800</v>
      </c>
      <c r="F549" s="154">
        <v>-500</v>
      </c>
      <c r="G549" s="154">
        <v>-400</v>
      </c>
    </row>
    <row r="550" spans="1:7" s="1" customFormat="1" ht="33" x14ac:dyDescent="0.25">
      <c r="A550" s="150" t="s">
        <v>560</v>
      </c>
      <c r="B550" s="151" t="s">
        <v>526</v>
      </c>
      <c r="C550" s="152" t="s">
        <v>149</v>
      </c>
      <c r="D550" s="156" t="s">
        <v>242</v>
      </c>
      <c r="E550" s="153">
        <v>19000</v>
      </c>
      <c r="F550" s="154">
        <v>-20</v>
      </c>
      <c r="G550" s="154">
        <v>-380</v>
      </c>
    </row>
    <row r="551" spans="1:7" s="1" customFormat="1" ht="33" x14ac:dyDescent="0.25">
      <c r="A551" s="150" t="s">
        <v>561</v>
      </c>
      <c r="B551" s="151" t="s">
        <v>526</v>
      </c>
      <c r="C551" s="152" t="s">
        <v>149</v>
      </c>
      <c r="D551" s="156" t="s">
        <v>242</v>
      </c>
      <c r="E551" s="153"/>
      <c r="F551" s="154"/>
      <c r="G551" s="154">
        <v>-3</v>
      </c>
    </row>
    <row r="552" spans="1:7" s="1" customFormat="1" ht="33" x14ac:dyDescent="0.25">
      <c r="A552" s="150" t="s">
        <v>562</v>
      </c>
      <c r="B552" s="151" t="s">
        <v>526</v>
      </c>
      <c r="C552" s="152" t="s">
        <v>149</v>
      </c>
      <c r="D552" s="156" t="s">
        <v>242</v>
      </c>
      <c r="E552" s="153">
        <v>2500</v>
      </c>
      <c r="F552" s="154">
        <v>-500</v>
      </c>
      <c r="G552" s="154">
        <v>-1250</v>
      </c>
    </row>
    <row r="553" spans="1:7" s="1" customFormat="1" ht="33" x14ac:dyDescent="0.25">
      <c r="A553" s="150" t="s">
        <v>563</v>
      </c>
      <c r="B553" s="151" t="s">
        <v>526</v>
      </c>
      <c r="C553" s="152" t="s">
        <v>149</v>
      </c>
      <c r="D553" s="156" t="s">
        <v>242</v>
      </c>
      <c r="E553" s="153"/>
      <c r="F553" s="154"/>
      <c r="G553" s="154">
        <v>-2</v>
      </c>
    </row>
    <row r="554" spans="1:7" s="1" customFormat="1" ht="33" x14ac:dyDescent="0.25">
      <c r="A554" s="150" t="s">
        <v>564</v>
      </c>
      <c r="B554" s="151" t="s">
        <v>526</v>
      </c>
      <c r="C554" s="152" t="s">
        <v>149</v>
      </c>
      <c r="D554" s="156" t="s">
        <v>242</v>
      </c>
      <c r="E554" s="153">
        <v>7500</v>
      </c>
      <c r="F554" s="154">
        <v>-200</v>
      </c>
      <c r="G554" s="154">
        <v>-1500</v>
      </c>
    </row>
    <row r="555" spans="1:7" s="1" customFormat="1" ht="33" x14ac:dyDescent="0.25">
      <c r="A555" s="150" t="s">
        <v>565</v>
      </c>
      <c r="B555" s="151" t="s">
        <v>526</v>
      </c>
      <c r="C555" s="152" t="s">
        <v>149</v>
      </c>
      <c r="D555" s="156" t="s">
        <v>242</v>
      </c>
      <c r="E555" s="153">
        <v>7000</v>
      </c>
      <c r="F555" s="154">
        <v>-90</v>
      </c>
      <c r="G555" s="154">
        <v>-630</v>
      </c>
    </row>
    <row r="556" spans="1:7" s="1" customFormat="1" ht="33" x14ac:dyDescent="0.25">
      <c r="A556" s="150" t="s">
        <v>566</v>
      </c>
      <c r="B556" s="151" t="s">
        <v>567</v>
      </c>
      <c r="C556" s="152" t="s">
        <v>149</v>
      </c>
      <c r="D556" s="156" t="s">
        <v>241</v>
      </c>
      <c r="E556" s="153">
        <v>21500</v>
      </c>
      <c r="F556" s="154">
        <v>-24</v>
      </c>
      <c r="G556" s="154">
        <v>-516</v>
      </c>
    </row>
    <row r="557" spans="1:7" s="1" customFormat="1" ht="33" x14ac:dyDescent="0.25">
      <c r="A557" s="150" t="s">
        <v>568</v>
      </c>
      <c r="B557" s="151" t="s">
        <v>567</v>
      </c>
      <c r="C557" s="152" t="s">
        <v>149</v>
      </c>
      <c r="D557" s="156" t="s">
        <v>241</v>
      </c>
      <c r="E557" s="153">
        <v>21500</v>
      </c>
      <c r="F557" s="154">
        <v>-10</v>
      </c>
      <c r="G557" s="154">
        <v>-215</v>
      </c>
    </row>
    <row r="558" spans="1:7" s="1" customFormat="1" ht="33" x14ac:dyDescent="0.25">
      <c r="A558" s="150" t="s">
        <v>569</v>
      </c>
      <c r="B558" s="151" t="s">
        <v>570</v>
      </c>
      <c r="C558" s="152" t="s">
        <v>149</v>
      </c>
      <c r="D558" s="156" t="s">
        <v>241</v>
      </c>
      <c r="E558" s="153"/>
      <c r="F558" s="154"/>
      <c r="G558" s="154">
        <v>-12</v>
      </c>
    </row>
    <row r="559" spans="1:7" s="1" customFormat="1" ht="33" x14ac:dyDescent="0.25">
      <c r="A559" s="150" t="s">
        <v>571</v>
      </c>
      <c r="B559" s="151" t="s">
        <v>570</v>
      </c>
      <c r="C559" s="152" t="s">
        <v>149</v>
      </c>
      <c r="D559" s="156" t="s">
        <v>241</v>
      </c>
      <c r="E559" s="153">
        <v>39000</v>
      </c>
      <c r="F559" s="154">
        <v>-70</v>
      </c>
      <c r="G559" s="154">
        <v>-2730</v>
      </c>
    </row>
    <row r="560" spans="1:7" s="1" customFormat="1" ht="33" x14ac:dyDescent="0.25">
      <c r="A560" s="150" t="s">
        <v>572</v>
      </c>
      <c r="B560" s="151" t="s">
        <v>570</v>
      </c>
      <c r="C560" s="152" t="s">
        <v>149</v>
      </c>
      <c r="D560" s="156" t="s">
        <v>241</v>
      </c>
      <c r="E560" s="153">
        <v>10000</v>
      </c>
      <c r="F560" s="154">
        <v>-96</v>
      </c>
      <c r="G560" s="154">
        <v>-960</v>
      </c>
    </row>
    <row r="561" spans="1:7" s="1" customFormat="1" ht="33" x14ac:dyDescent="0.25">
      <c r="A561" s="150" t="s">
        <v>573</v>
      </c>
      <c r="B561" s="151" t="s">
        <v>570</v>
      </c>
      <c r="C561" s="152" t="s">
        <v>149</v>
      </c>
      <c r="D561" s="156" t="s">
        <v>241</v>
      </c>
      <c r="E561" s="153">
        <v>39000</v>
      </c>
      <c r="F561" s="154">
        <v>-20</v>
      </c>
      <c r="G561" s="154">
        <v>-780</v>
      </c>
    </row>
    <row r="562" spans="1:7" s="1" customFormat="1" ht="33" x14ac:dyDescent="0.25">
      <c r="A562" s="150" t="s">
        <v>574</v>
      </c>
      <c r="B562" s="151" t="s">
        <v>570</v>
      </c>
      <c r="C562" s="152" t="s">
        <v>149</v>
      </c>
      <c r="D562" s="156" t="s">
        <v>241</v>
      </c>
      <c r="E562" s="153">
        <v>39000</v>
      </c>
      <c r="F562" s="154">
        <v>-20</v>
      </c>
      <c r="G562" s="154">
        <v>-780</v>
      </c>
    </row>
    <row r="563" spans="1:7" s="1" customFormat="1" ht="33" x14ac:dyDescent="0.25">
      <c r="A563" s="150" t="s">
        <v>575</v>
      </c>
      <c r="B563" s="151" t="s">
        <v>576</v>
      </c>
      <c r="C563" s="152" t="s">
        <v>149</v>
      </c>
      <c r="D563" s="152" t="s">
        <v>241</v>
      </c>
      <c r="E563" s="153">
        <v>3800</v>
      </c>
      <c r="F563" s="154">
        <v>-30</v>
      </c>
      <c r="G563" s="154">
        <v>-114</v>
      </c>
    </row>
    <row r="564" spans="1:7" s="1" customFormat="1" ht="33" x14ac:dyDescent="0.25">
      <c r="A564" s="150" t="s">
        <v>577</v>
      </c>
      <c r="B564" s="151" t="s">
        <v>576</v>
      </c>
      <c r="C564" s="152" t="s">
        <v>149</v>
      </c>
      <c r="D564" s="152" t="s">
        <v>241</v>
      </c>
      <c r="E564" s="153">
        <v>120000</v>
      </c>
      <c r="F564" s="154">
        <v>-8</v>
      </c>
      <c r="G564" s="154">
        <v>-960</v>
      </c>
    </row>
    <row r="565" spans="1:7" s="1" customFormat="1" ht="33" x14ac:dyDescent="0.25">
      <c r="A565" s="150" t="s">
        <v>578</v>
      </c>
      <c r="B565" s="151" t="s">
        <v>576</v>
      </c>
      <c r="C565" s="152" t="s">
        <v>149</v>
      </c>
      <c r="D565" s="152" t="s">
        <v>241</v>
      </c>
      <c r="E565" s="153"/>
      <c r="F565" s="154"/>
      <c r="G565" s="154">
        <v>-0.02</v>
      </c>
    </row>
    <row r="566" spans="1:7" s="1" customFormat="1" ht="33" x14ac:dyDescent="0.25">
      <c r="A566" s="150" t="s">
        <v>579</v>
      </c>
      <c r="B566" s="151" t="s">
        <v>576</v>
      </c>
      <c r="C566" s="152" t="s">
        <v>149</v>
      </c>
      <c r="D566" s="152" t="s">
        <v>241</v>
      </c>
      <c r="E566" s="153">
        <v>12500</v>
      </c>
      <c r="F566" s="154">
        <v>-40</v>
      </c>
      <c r="G566" s="154">
        <v>-500</v>
      </c>
    </row>
    <row r="567" spans="1:7" s="1" customFormat="1" ht="33" x14ac:dyDescent="0.25">
      <c r="A567" s="150" t="s">
        <v>580</v>
      </c>
      <c r="B567" s="151" t="s">
        <v>576</v>
      </c>
      <c r="C567" s="152" t="s">
        <v>149</v>
      </c>
      <c r="D567" s="156" t="s">
        <v>241</v>
      </c>
      <c r="E567" s="153">
        <v>28500</v>
      </c>
      <c r="F567" s="154">
        <v>-6</v>
      </c>
      <c r="G567" s="154">
        <v>-171</v>
      </c>
    </row>
    <row r="568" spans="1:7" s="1" customFormat="1" ht="33" x14ac:dyDescent="0.25">
      <c r="A568" s="150" t="s">
        <v>581</v>
      </c>
      <c r="B568" s="151" t="s">
        <v>582</v>
      </c>
      <c r="C568" s="152" t="s">
        <v>149</v>
      </c>
      <c r="D568" s="156" t="s">
        <v>241</v>
      </c>
      <c r="E568" s="153">
        <v>30000</v>
      </c>
      <c r="F568" s="154">
        <v>-10</v>
      </c>
      <c r="G568" s="154">
        <v>-300</v>
      </c>
    </row>
    <row r="569" spans="1:7" s="1" customFormat="1" ht="33" x14ac:dyDescent="0.25">
      <c r="A569" s="150" t="s">
        <v>583</v>
      </c>
      <c r="B569" s="151" t="s">
        <v>582</v>
      </c>
      <c r="C569" s="152" t="s">
        <v>149</v>
      </c>
      <c r="D569" s="156" t="s">
        <v>241</v>
      </c>
      <c r="E569" s="153"/>
      <c r="F569" s="154"/>
      <c r="G569" s="154">
        <v>-70</v>
      </c>
    </row>
    <row r="570" spans="1:7" s="1" customFormat="1" ht="33" x14ac:dyDescent="0.25">
      <c r="A570" s="150" t="s">
        <v>584</v>
      </c>
      <c r="B570" s="151" t="s">
        <v>582</v>
      </c>
      <c r="C570" s="152" t="s">
        <v>149</v>
      </c>
      <c r="D570" s="156" t="s">
        <v>241</v>
      </c>
      <c r="E570" s="153"/>
      <c r="F570" s="154"/>
      <c r="G570" s="154">
        <v>-105</v>
      </c>
    </row>
    <row r="571" spans="1:7" s="1" customFormat="1" ht="33" x14ac:dyDescent="0.25">
      <c r="A571" s="150" t="s">
        <v>585</v>
      </c>
      <c r="B571" s="151" t="s">
        <v>582</v>
      </c>
      <c r="C571" s="152" t="s">
        <v>149</v>
      </c>
      <c r="D571" s="156" t="s">
        <v>241</v>
      </c>
      <c r="E571" s="153"/>
      <c r="F571" s="154"/>
      <c r="G571" s="154">
        <v>-20</v>
      </c>
    </row>
    <row r="572" spans="1:7" s="1" customFormat="1" ht="33" x14ac:dyDescent="0.25">
      <c r="A572" s="150" t="s">
        <v>586</v>
      </c>
      <c r="B572" s="151" t="s">
        <v>582</v>
      </c>
      <c r="C572" s="152" t="s">
        <v>149</v>
      </c>
      <c r="D572" s="156" t="s">
        <v>241</v>
      </c>
      <c r="E572" s="153"/>
      <c r="F572" s="154"/>
      <c r="G572" s="154">
        <v>-22</v>
      </c>
    </row>
    <row r="573" spans="1:7" s="1" customFormat="1" ht="33" x14ac:dyDescent="0.25">
      <c r="A573" s="150" t="s">
        <v>587</v>
      </c>
      <c r="B573" s="151" t="s">
        <v>582</v>
      </c>
      <c r="C573" s="152" t="s">
        <v>149</v>
      </c>
      <c r="D573" s="156" t="s">
        <v>241</v>
      </c>
      <c r="E573" s="153"/>
      <c r="F573" s="154"/>
      <c r="G573" s="154">
        <v>-10</v>
      </c>
    </row>
    <row r="574" spans="1:7" s="1" customFormat="1" ht="33" x14ac:dyDescent="0.25">
      <c r="A574" s="150" t="s">
        <v>588</v>
      </c>
      <c r="B574" s="151" t="s">
        <v>582</v>
      </c>
      <c r="C574" s="152" t="s">
        <v>149</v>
      </c>
      <c r="D574" s="156" t="s">
        <v>241</v>
      </c>
      <c r="E574" s="153"/>
      <c r="F574" s="154"/>
      <c r="G574" s="154">
        <v>-22</v>
      </c>
    </row>
    <row r="575" spans="1:7" s="1" customFormat="1" ht="33" x14ac:dyDescent="0.25">
      <c r="A575" s="150" t="s">
        <v>589</v>
      </c>
      <c r="B575" s="151" t="s">
        <v>582</v>
      </c>
      <c r="C575" s="152" t="s">
        <v>149</v>
      </c>
      <c r="D575" s="156" t="s">
        <v>241</v>
      </c>
      <c r="E575" s="153"/>
      <c r="F575" s="154"/>
      <c r="G575" s="154">
        <v>-855</v>
      </c>
    </row>
    <row r="576" spans="1:7" s="1" customFormat="1" ht="33" x14ac:dyDescent="0.25">
      <c r="A576" s="150" t="s">
        <v>590</v>
      </c>
      <c r="B576" s="151" t="s">
        <v>582</v>
      </c>
      <c r="C576" s="152" t="s">
        <v>149</v>
      </c>
      <c r="D576" s="156" t="s">
        <v>241</v>
      </c>
      <c r="E576" s="153">
        <v>39000</v>
      </c>
      <c r="F576" s="154">
        <v>-10</v>
      </c>
      <c r="G576" s="154">
        <v>-390</v>
      </c>
    </row>
    <row r="577" spans="1:7" s="1" customFormat="1" ht="33" x14ac:dyDescent="0.25">
      <c r="A577" s="150" t="s">
        <v>591</v>
      </c>
      <c r="B577" s="151" t="s">
        <v>582</v>
      </c>
      <c r="C577" s="152" t="s">
        <v>149</v>
      </c>
      <c r="D577" s="156" t="s">
        <v>241</v>
      </c>
      <c r="E577" s="153">
        <v>71000</v>
      </c>
      <c r="F577" s="154">
        <v>-30</v>
      </c>
      <c r="G577" s="154">
        <v>-2130</v>
      </c>
    </row>
    <row r="578" spans="1:7" s="1" customFormat="1" ht="33" x14ac:dyDescent="0.25">
      <c r="A578" s="150" t="s">
        <v>592</v>
      </c>
      <c r="B578" s="151" t="s">
        <v>582</v>
      </c>
      <c r="C578" s="152" t="s">
        <v>149</v>
      </c>
      <c r="D578" s="156" t="s">
        <v>241</v>
      </c>
      <c r="E578" s="153"/>
      <c r="F578" s="154"/>
      <c r="G578" s="154">
        <v>-3</v>
      </c>
    </row>
    <row r="579" spans="1:7" s="1" customFormat="1" ht="33" x14ac:dyDescent="0.25">
      <c r="A579" s="150" t="s">
        <v>593</v>
      </c>
      <c r="B579" s="151" t="s">
        <v>582</v>
      </c>
      <c r="C579" s="152" t="s">
        <v>149</v>
      </c>
      <c r="D579" s="156" t="s">
        <v>241</v>
      </c>
      <c r="E579" s="153"/>
      <c r="F579" s="154"/>
      <c r="G579" s="154">
        <v>-300</v>
      </c>
    </row>
    <row r="580" spans="1:7" s="1" customFormat="1" ht="33" x14ac:dyDescent="0.25">
      <c r="A580" s="150" t="s">
        <v>594</v>
      </c>
      <c r="B580" s="151" t="s">
        <v>595</v>
      </c>
      <c r="C580" s="152" t="s">
        <v>149</v>
      </c>
      <c r="D580" s="156" t="s">
        <v>241</v>
      </c>
      <c r="E580" s="153">
        <v>592000</v>
      </c>
      <c r="F580" s="154">
        <v>-11</v>
      </c>
      <c r="G580" s="154">
        <v>-6512</v>
      </c>
    </row>
    <row r="581" spans="1:7" s="1" customFormat="1" ht="33" x14ac:dyDescent="0.25">
      <c r="A581" s="150" t="s">
        <v>596</v>
      </c>
      <c r="B581" s="151" t="s">
        <v>595</v>
      </c>
      <c r="C581" s="152" t="s">
        <v>149</v>
      </c>
      <c r="D581" s="156" t="s">
        <v>241</v>
      </c>
      <c r="E581" s="153"/>
      <c r="F581" s="154"/>
      <c r="G581" s="154">
        <v>-9.9599999999999994E-2</v>
      </c>
    </row>
    <row r="582" spans="1:7" s="1" customFormat="1" ht="33" x14ac:dyDescent="0.25">
      <c r="A582" s="150" t="s">
        <v>597</v>
      </c>
      <c r="B582" s="151" t="s">
        <v>595</v>
      </c>
      <c r="C582" s="152" t="s">
        <v>149</v>
      </c>
      <c r="D582" s="156" t="s">
        <v>241</v>
      </c>
      <c r="E582" s="153">
        <v>5950200</v>
      </c>
      <c r="F582" s="154">
        <v>-1</v>
      </c>
      <c r="G582" s="154">
        <v>-5950.2</v>
      </c>
    </row>
    <row r="583" spans="1:7" s="1" customFormat="1" ht="33" x14ac:dyDescent="0.25">
      <c r="A583" s="150" t="s">
        <v>598</v>
      </c>
      <c r="B583" s="151" t="s">
        <v>595</v>
      </c>
      <c r="C583" s="152" t="s">
        <v>149</v>
      </c>
      <c r="D583" s="156" t="s">
        <v>241</v>
      </c>
      <c r="E583" s="153">
        <v>4590000</v>
      </c>
      <c r="F583" s="154">
        <v>-1</v>
      </c>
      <c r="G583" s="154">
        <v>-4590</v>
      </c>
    </row>
    <row r="584" spans="1:7" s="1" customFormat="1" ht="33" x14ac:dyDescent="0.25">
      <c r="A584" s="150" t="s">
        <v>599</v>
      </c>
      <c r="B584" s="151" t="s">
        <v>595</v>
      </c>
      <c r="C584" s="152" t="s">
        <v>149</v>
      </c>
      <c r="D584" s="156" t="s">
        <v>241</v>
      </c>
      <c r="E584" s="153"/>
      <c r="F584" s="154"/>
      <c r="G584" s="154">
        <v>-300</v>
      </c>
    </row>
    <row r="585" spans="1:7" s="1" customFormat="1" ht="33" x14ac:dyDescent="0.25">
      <c r="A585" s="150" t="s">
        <v>600</v>
      </c>
      <c r="B585" s="151" t="s">
        <v>601</v>
      </c>
      <c r="C585" s="152" t="s">
        <v>149</v>
      </c>
      <c r="D585" s="156" t="s">
        <v>241</v>
      </c>
      <c r="E585" s="153">
        <v>4300</v>
      </c>
      <c r="F585" s="154">
        <v>-210</v>
      </c>
      <c r="G585" s="154">
        <v>-903</v>
      </c>
    </row>
    <row r="586" spans="1:7" s="1" customFormat="1" ht="33" x14ac:dyDescent="0.25">
      <c r="A586" s="150" t="s">
        <v>602</v>
      </c>
      <c r="B586" s="151" t="s">
        <v>601</v>
      </c>
      <c r="C586" s="152" t="s">
        <v>149</v>
      </c>
      <c r="D586" s="156" t="s">
        <v>241</v>
      </c>
      <c r="E586" s="153">
        <v>21500</v>
      </c>
      <c r="F586" s="154">
        <v>-5</v>
      </c>
      <c r="G586" s="154">
        <v>-107.5</v>
      </c>
    </row>
    <row r="587" spans="1:7" s="1" customFormat="1" ht="33" x14ac:dyDescent="0.25">
      <c r="A587" s="150" t="s">
        <v>603</v>
      </c>
      <c r="B587" s="151" t="s">
        <v>601</v>
      </c>
      <c r="C587" s="152" t="s">
        <v>149</v>
      </c>
      <c r="D587" s="156" t="s">
        <v>241</v>
      </c>
      <c r="E587" s="153">
        <v>45000</v>
      </c>
      <c r="F587" s="154">
        <v>-50</v>
      </c>
      <c r="G587" s="154">
        <v>-2250</v>
      </c>
    </row>
    <row r="588" spans="1:7" s="1" customFormat="1" ht="33" x14ac:dyDescent="0.25">
      <c r="A588" s="150" t="s">
        <v>604</v>
      </c>
      <c r="B588" s="151" t="s">
        <v>601</v>
      </c>
      <c r="C588" s="152" t="s">
        <v>149</v>
      </c>
      <c r="D588" s="156" t="s">
        <v>241</v>
      </c>
      <c r="E588" s="153"/>
      <c r="F588" s="154"/>
      <c r="G588" s="154">
        <v>-60</v>
      </c>
    </row>
    <row r="589" spans="1:7" s="1" customFormat="1" ht="33" x14ac:dyDescent="0.25">
      <c r="A589" s="150" t="s">
        <v>605</v>
      </c>
      <c r="B589" s="151" t="s">
        <v>601</v>
      </c>
      <c r="C589" s="152" t="s">
        <v>149</v>
      </c>
      <c r="D589" s="156" t="s">
        <v>241</v>
      </c>
      <c r="E589" s="153">
        <v>4300</v>
      </c>
      <c r="F589" s="154">
        <v>-120</v>
      </c>
      <c r="G589" s="154">
        <v>-516</v>
      </c>
    </row>
    <row r="590" spans="1:7" s="1" customFormat="1" ht="33" x14ac:dyDescent="0.25">
      <c r="A590" s="150" t="s">
        <v>606</v>
      </c>
      <c r="B590" s="151" t="s">
        <v>601</v>
      </c>
      <c r="C590" s="152" t="s">
        <v>149</v>
      </c>
      <c r="D590" s="156" t="s">
        <v>241</v>
      </c>
      <c r="E590" s="153">
        <v>5500</v>
      </c>
      <c r="F590" s="154">
        <v>-270</v>
      </c>
      <c r="G590" s="154">
        <v>-1485</v>
      </c>
    </row>
    <row r="591" spans="1:7" s="1" customFormat="1" ht="33" x14ac:dyDescent="0.25">
      <c r="A591" s="150" t="s">
        <v>607</v>
      </c>
      <c r="B591" s="151" t="s">
        <v>601</v>
      </c>
      <c r="C591" s="152" t="s">
        <v>149</v>
      </c>
      <c r="D591" s="156" t="s">
        <v>241</v>
      </c>
      <c r="E591" s="153">
        <v>100000</v>
      </c>
      <c r="F591" s="154">
        <v>-5</v>
      </c>
      <c r="G591" s="154">
        <v>-500</v>
      </c>
    </row>
    <row r="592" spans="1:7" s="1" customFormat="1" ht="33" x14ac:dyDescent="0.25">
      <c r="A592" s="150" t="s">
        <v>608</v>
      </c>
      <c r="B592" s="151" t="s">
        <v>601</v>
      </c>
      <c r="C592" s="152" t="s">
        <v>149</v>
      </c>
      <c r="D592" s="156" t="s">
        <v>241</v>
      </c>
      <c r="E592" s="153">
        <v>100000</v>
      </c>
      <c r="F592" s="154">
        <v>-45</v>
      </c>
      <c r="G592" s="154">
        <v>-4500</v>
      </c>
    </row>
    <row r="593" spans="1:7" s="1" customFormat="1" ht="33" x14ac:dyDescent="0.25">
      <c r="A593" s="150" t="s">
        <v>609</v>
      </c>
      <c r="B593" s="151" t="s">
        <v>610</v>
      </c>
      <c r="C593" s="152" t="s">
        <v>149</v>
      </c>
      <c r="D593" s="156" t="s">
        <v>241</v>
      </c>
      <c r="E593" s="153">
        <v>3498.6</v>
      </c>
      <c r="F593" s="154">
        <v>-1000</v>
      </c>
      <c r="G593" s="154">
        <v>-3498.6</v>
      </c>
    </row>
    <row r="594" spans="1:7" s="1" customFormat="1" ht="33" x14ac:dyDescent="0.25">
      <c r="A594" s="150" t="s">
        <v>611</v>
      </c>
      <c r="B594" s="151" t="s">
        <v>610</v>
      </c>
      <c r="C594" s="152" t="s">
        <v>149</v>
      </c>
      <c r="D594" s="156" t="s">
        <v>241</v>
      </c>
      <c r="E594" s="153">
        <v>11500</v>
      </c>
      <c r="F594" s="154">
        <v>-40</v>
      </c>
      <c r="G594" s="154">
        <v>-460</v>
      </c>
    </row>
    <row r="595" spans="1:7" s="1" customFormat="1" x14ac:dyDescent="0.25">
      <c r="A595" s="150" t="s">
        <v>612</v>
      </c>
      <c r="B595" s="151" t="s">
        <v>613</v>
      </c>
      <c r="C595" s="152" t="s">
        <v>149</v>
      </c>
      <c r="D595" s="156" t="s">
        <v>242</v>
      </c>
      <c r="E595" s="153">
        <v>1500</v>
      </c>
      <c r="F595" s="154">
        <v>-2</v>
      </c>
      <c r="G595" s="154">
        <v>-3</v>
      </c>
    </row>
    <row r="596" spans="1:7" s="1" customFormat="1" x14ac:dyDescent="0.25">
      <c r="A596" s="150" t="s">
        <v>614</v>
      </c>
      <c r="B596" s="151" t="s">
        <v>613</v>
      </c>
      <c r="C596" s="152" t="s">
        <v>149</v>
      </c>
      <c r="D596" s="156" t="s">
        <v>242</v>
      </c>
      <c r="E596" s="153">
        <v>22900</v>
      </c>
      <c r="F596" s="154">
        <v>-72</v>
      </c>
      <c r="G596" s="154">
        <v>-1648.8</v>
      </c>
    </row>
    <row r="597" spans="1:7" s="1" customFormat="1" x14ac:dyDescent="0.25">
      <c r="A597" s="150" t="s">
        <v>615</v>
      </c>
      <c r="B597" s="151" t="s">
        <v>613</v>
      </c>
      <c r="C597" s="152" t="s">
        <v>149</v>
      </c>
      <c r="D597" s="156" t="s">
        <v>242</v>
      </c>
      <c r="E597" s="153">
        <v>23097.200000000001</v>
      </c>
      <c r="F597" s="154">
        <v>-72</v>
      </c>
      <c r="G597" s="154">
        <v>-1662.9984000000002</v>
      </c>
    </row>
    <row r="598" spans="1:7" s="1" customFormat="1" x14ac:dyDescent="0.25">
      <c r="A598" s="150" t="s">
        <v>616</v>
      </c>
      <c r="B598" s="151" t="s">
        <v>613</v>
      </c>
      <c r="C598" s="152" t="s">
        <v>149</v>
      </c>
      <c r="D598" s="156" t="s">
        <v>242</v>
      </c>
      <c r="E598" s="153">
        <v>25666.7</v>
      </c>
      <c r="F598" s="154">
        <v>-24</v>
      </c>
      <c r="G598" s="154">
        <v>-616.00080000000003</v>
      </c>
    </row>
    <row r="599" spans="1:7" s="1" customFormat="1" x14ac:dyDescent="0.25">
      <c r="A599" s="150" t="s">
        <v>617</v>
      </c>
      <c r="B599" s="151" t="s">
        <v>613</v>
      </c>
      <c r="C599" s="152" t="s">
        <v>149</v>
      </c>
      <c r="D599" s="156" t="s">
        <v>242</v>
      </c>
      <c r="E599" s="153">
        <v>137400</v>
      </c>
      <c r="F599" s="154">
        <v>-15</v>
      </c>
      <c r="G599" s="154">
        <v>-2061</v>
      </c>
    </row>
    <row r="600" spans="1:7" s="1" customFormat="1" x14ac:dyDescent="0.25">
      <c r="A600" s="150" t="s">
        <v>618</v>
      </c>
      <c r="B600" s="151" t="s">
        <v>613</v>
      </c>
      <c r="C600" s="152" t="s">
        <v>149</v>
      </c>
      <c r="D600" s="156" t="s">
        <v>242</v>
      </c>
      <c r="E600" s="153">
        <v>1500</v>
      </c>
      <c r="F600" s="154">
        <v>-2</v>
      </c>
      <c r="G600" s="154">
        <v>-3</v>
      </c>
    </row>
    <row r="601" spans="1:7" s="1" customFormat="1" x14ac:dyDescent="0.25">
      <c r="A601" s="150" t="s">
        <v>619</v>
      </c>
      <c r="B601" s="151" t="s">
        <v>613</v>
      </c>
      <c r="C601" s="152" t="s">
        <v>149</v>
      </c>
      <c r="D601" s="156" t="s">
        <v>242</v>
      </c>
      <c r="E601" s="153">
        <v>130800</v>
      </c>
      <c r="F601" s="154">
        <v>-15</v>
      </c>
      <c r="G601" s="154">
        <v>-1962</v>
      </c>
    </row>
    <row r="602" spans="1:7" s="1" customFormat="1" x14ac:dyDescent="0.25">
      <c r="A602" s="150" t="s">
        <v>620</v>
      </c>
      <c r="B602" s="151" t="s">
        <v>613</v>
      </c>
      <c r="C602" s="152" t="s">
        <v>149</v>
      </c>
      <c r="D602" s="156" t="s">
        <v>242</v>
      </c>
      <c r="E602" s="153">
        <v>111000</v>
      </c>
      <c r="F602" s="154">
        <v>-15</v>
      </c>
      <c r="G602" s="154">
        <v>-1665</v>
      </c>
    </row>
    <row r="603" spans="1:7" s="1" customFormat="1" x14ac:dyDescent="0.25">
      <c r="A603" s="150" t="s">
        <v>621</v>
      </c>
      <c r="B603" s="151" t="s">
        <v>613</v>
      </c>
      <c r="C603" s="152" t="s">
        <v>149</v>
      </c>
      <c r="D603" s="156" t="s">
        <v>242</v>
      </c>
      <c r="E603" s="153">
        <v>29000</v>
      </c>
      <c r="F603" s="154">
        <v>-2</v>
      </c>
      <c r="G603" s="154">
        <v>-58</v>
      </c>
    </row>
    <row r="604" spans="1:7" s="1" customFormat="1" x14ac:dyDescent="0.25">
      <c r="A604" s="150" t="s">
        <v>622</v>
      </c>
      <c r="B604" s="151" t="s">
        <v>613</v>
      </c>
      <c r="C604" s="152" t="s">
        <v>149</v>
      </c>
      <c r="D604" s="156" t="s">
        <v>242</v>
      </c>
      <c r="E604" s="153">
        <v>402205.1</v>
      </c>
      <c r="F604" s="154">
        <v>-30</v>
      </c>
      <c r="G604" s="154">
        <v>-12066.153</v>
      </c>
    </row>
    <row r="605" spans="1:7" s="1" customFormat="1" x14ac:dyDescent="0.25">
      <c r="A605" s="150" t="s">
        <v>623</v>
      </c>
      <c r="B605" s="151" t="s">
        <v>613</v>
      </c>
      <c r="C605" s="152" t="s">
        <v>149</v>
      </c>
      <c r="D605" s="156" t="s">
        <v>242</v>
      </c>
      <c r="E605" s="153">
        <v>402205.1</v>
      </c>
      <c r="F605" s="154">
        <v>-60</v>
      </c>
      <c r="G605" s="154">
        <v>-24132.306</v>
      </c>
    </row>
    <row r="606" spans="1:7" s="1" customFormat="1" x14ac:dyDescent="0.25">
      <c r="A606" s="150" t="s">
        <v>624</v>
      </c>
      <c r="B606" s="151" t="s">
        <v>613</v>
      </c>
      <c r="C606" s="152" t="s">
        <v>149</v>
      </c>
      <c r="D606" s="156" t="s">
        <v>242</v>
      </c>
      <c r="E606" s="153">
        <v>29000</v>
      </c>
      <c r="F606" s="154">
        <v>-2</v>
      </c>
      <c r="G606" s="154">
        <v>-58</v>
      </c>
    </row>
    <row r="607" spans="1:7" s="1" customFormat="1" x14ac:dyDescent="0.25">
      <c r="A607" s="150" t="s">
        <v>625</v>
      </c>
      <c r="B607" s="151" t="s">
        <v>613</v>
      </c>
      <c r="C607" s="152" t="s">
        <v>149</v>
      </c>
      <c r="D607" s="156" t="s">
        <v>242</v>
      </c>
      <c r="E607" s="153"/>
      <c r="F607" s="154"/>
      <c r="G607" s="154">
        <v>-7.2</v>
      </c>
    </row>
    <row r="608" spans="1:7" s="1" customFormat="1" x14ac:dyDescent="0.25">
      <c r="A608" s="150" t="s">
        <v>626</v>
      </c>
      <c r="B608" s="151" t="s">
        <v>613</v>
      </c>
      <c r="C608" s="152" t="s">
        <v>149</v>
      </c>
      <c r="D608" s="156" t="s">
        <v>242</v>
      </c>
      <c r="E608" s="153"/>
      <c r="F608" s="154"/>
      <c r="G608" s="154">
        <v>-7.2</v>
      </c>
    </row>
    <row r="609" spans="1:7" s="1" customFormat="1" x14ac:dyDescent="0.25">
      <c r="A609" s="150" t="s">
        <v>627</v>
      </c>
      <c r="B609" s="151" t="s">
        <v>613</v>
      </c>
      <c r="C609" s="152" t="s">
        <v>149</v>
      </c>
      <c r="D609" s="156" t="s">
        <v>242</v>
      </c>
      <c r="E609" s="153"/>
      <c r="F609" s="154"/>
      <c r="G609" s="154">
        <v>-315.35000000000002</v>
      </c>
    </row>
    <row r="610" spans="1:7" s="1" customFormat="1" x14ac:dyDescent="0.25">
      <c r="A610" s="150" t="s">
        <v>628</v>
      </c>
      <c r="B610" s="151" t="s">
        <v>613</v>
      </c>
      <c r="C610" s="152" t="s">
        <v>149</v>
      </c>
      <c r="D610" s="156" t="s">
        <v>242</v>
      </c>
      <c r="E610" s="153"/>
      <c r="F610" s="154"/>
      <c r="G610" s="154">
        <v>-315.35000000000002</v>
      </c>
    </row>
    <row r="611" spans="1:7" s="1" customFormat="1" x14ac:dyDescent="0.25">
      <c r="A611" s="150" t="s">
        <v>629</v>
      </c>
      <c r="B611" s="151" t="s">
        <v>613</v>
      </c>
      <c r="C611" s="152" t="s">
        <v>149</v>
      </c>
      <c r="D611" s="156" t="s">
        <v>242</v>
      </c>
      <c r="E611" s="153">
        <v>359980.6</v>
      </c>
      <c r="F611" s="154">
        <v>-80</v>
      </c>
      <c r="G611" s="154">
        <v>-28798.448</v>
      </c>
    </row>
    <row r="612" spans="1:7" s="1" customFormat="1" x14ac:dyDescent="0.25">
      <c r="A612" s="150" t="s">
        <v>630</v>
      </c>
      <c r="B612" s="151" t="s">
        <v>613</v>
      </c>
      <c r="C612" s="152" t="s">
        <v>149</v>
      </c>
      <c r="D612" s="156" t="s">
        <v>242</v>
      </c>
      <c r="E612" s="153"/>
      <c r="F612" s="154"/>
      <c r="G612" s="154">
        <v>-1918.048</v>
      </c>
    </row>
    <row r="613" spans="1:7" s="1" customFormat="1" x14ac:dyDescent="0.25">
      <c r="A613" s="150" t="s">
        <v>631</v>
      </c>
      <c r="B613" s="151" t="s">
        <v>613</v>
      </c>
      <c r="C613" s="152" t="s">
        <v>149</v>
      </c>
      <c r="D613" s="156" t="s">
        <v>242</v>
      </c>
      <c r="E613" s="153"/>
      <c r="F613" s="154"/>
      <c r="G613" s="154">
        <v>-5464.17</v>
      </c>
    </row>
    <row r="614" spans="1:7" s="1" customFormat="1" x14ac:dyDescent="0.25">
      <c r="A614" s="150" t="s">
        <v>632</v>
      </c>
      <c r="B614" s="151" t="s">
        <v>613</v>
      </c>
      <c r="C614" s="152" t="s">
        <v>149</v>
      </c>
      <c r="D614" s="156" t="s">
        <v>242</v>
      </c>
      <c r="E614" s="153"/>
      <c r="F614" s="154"/>
      <c r="G614" s="154">
        <v>-7.1999999999999998E-3</v>
      </c>
    </row>
    <row r="615" spans="1:7" s="1" customFormat="1" x14ac:dyDescent="0.25">
      <c r="A615" s="150" t="s">
        <v>633</v>
      </c>
      <c r="B615" s="151" t="s">
        <v>613</v>
      </c>
      <c r="C615" s="152" t="s">
        <v>149</v>
      </c>
      <c r="D615" s="156" t="s">
        <v>242</v>
      </c>
      <c r="E615" s="153">
        <v>18400</v>
      </c>
      <c r="F615" s="154">
        <v>-20</v>
      </c>
      <c r="G615" s="154">
        <v>-368</v>
      </c>
    </row>
    <row r="616" spans="1:7" s="1" customFormat="1" x14ac:dyDescent="0.25">
      <c r="A616" s="150" t="s">
        <v>634</v>
      </c>
      <c r="B616" s="151" t="s">
        <v>635</v>
      </c>
      <c r="C616" s="152" t="s">
        <v>149</v>
      </c>
      <c r="D616" s="156" t="s">
        <v>242</v>
      </c>
      <c r="E616" s="153"/>
      <c r="F616" s="154"/>
      <c r="G616" s="154">
        <v>-175</v>
      </c>
    </row>
    <row r="617" spans="1:7" s="1" customFormat="1" x14ac:dyDescent="0.25">
      <c r="A617" s="150" t="s">
        <v>636</v>
      </c>
      <c r="B617" s="151" t="s">
        <v>635</v>
      </c>
      <c r="C617" s="152" t="s">
        <v>149</v>
      </c>
      <c r="D617" s="156" t="s">
        <v>242</v>
      </c>
      <c r="E617" s="153">
        <v>3500</v>
      </c>
      <c r="F617" s="154">
        <v>-90</v>
      </c>
      <c r="G617" s="154">
        <v>-315</v>
      </c>
    </row>
    <row r="618" spans="1:7" s="1" customFormat="1" x14ac:dyDescent="0.25">
      <c r="A618" s="150" t="s">
        <v>637</v>
      </c>
      <c r="B618" s="151" t="s">
        <v>635</v>
      </c>
      <c r="C618" s="152" t="s">
        <v>149</v>
      </c>
      <c r="D618" s="156" t="s">
        <v>242</v>
      </c>
      <c r="E618" s="153">
        <v>2500</v>
      </c>
      <c r="F618" s="154">
        <v>-146</v>
      </c>
      <c r="G618" s="154">
        <v>-365</v>
      </c>
    </row>
    <row r="619" spans="1:7" s="1" customFormat="1" x14ac:dyDescent="0.25">
      <c r="A619" s="150" t="s">
        <v>638</v>
      </c>
      <c r="B619" s="151" t="s">
        <v>635</v>
      </c>
      <c r="C619" s="152" t="s">
        <v>149</v>
      </c>
      <c r="D619" s="156" t="s">
        <v>242</v>
      </c>
      <c r="E619" s="153"/>
      <c r="F619" s="154"/>
      <c r="G619" s="154">
        <v>-90</v>
      </c>
    </row>
    <row r="620" spans="1:7" s="1" customFormat="1" x14ac:dyDescent="0.25">
      <c r="A620" s="150" t="s">
        <v>639</v>
      </c>
      <c r="B620" s="151" t="s">
        <v>635</v>
      </c>
      <c r="C620" s="152" t="s">
        <v>149</v>
      </c>
      <c r="D620" s="156" t="s">
        <v>242</v>
      </c>
      <c r="E620" s="153">
        <v>2500</v>
      </c>
      <c r="F620" s="154">
        <v>-100</v>
      </c>
      <c r="G620" s="154">
        <v>-250</v>
      </c>
    </row>
    <row r="621" spans="1:7" s="1" customFormat="1" x14ac:dyDescent="0.25">
      <c r="A621" s="150" t="s">
        <v>640</v>
      </c>
      <c r="B621" s="151" t="s">
        <v>635</v>
      </c>
      <c r="C621" s="152" t="s">
        <v>149</v>
      </c>
      <c r="D621" s="156" t="s">
        <v>242</v>
      </c>
      <c r="E621" s="153"/>
      <c r="F621" s="154"/>
      <c r="G621" s="154">
        <v>-7.6</v>
      </c>
    </row>
    <row r="622" spans="1:7" s="1" customFormat="1" x14ac:dyDescent="0.25">
      <c r="A622" s="150" t="s">
        <v>641</v>
      </c>
      <c r="B622" s="151" t="s">
        <v>635</v>
      </c>
      <c r="C622" s="152" t="s">
        <v>149</v>
      </c>
      <c r="D622" s="156" t="s">
        <v>242</v>
      </c>
      <c r="E622" s="153">
        <v>3960</v>
      </c>
      <c r="F622" s="154">
        <v>-150</v>
      </c>
      <c r="G622" s="154">
        <v>-594</v>
      </c>
    </row>
    <row r="623" spans="1:7" s="1" customFormat="1" x14ac:dyDescent="0.25">
      <c r="A623" s="150" t="s">
        <v>642</v>
      </c>
      <c r="B623" s="151" t="s">
        <v>635</v>
      </c>
      <c r="C623" s="152" t="s">
        <v>149</v>
      </c>
      <c r="D623" s="156" t="s">
        <v>242</v>
      </c>
      <c r="E623" s="153">
        <v>3950</v>
      </c>
      <c r="F623" s="154">
        <v>-30</v>
      </c>
      <c r="G623" s="154">
        <v>-118.5</v>
      </c>
    </row>
    <row r="624" spans="1:7" s="1" customFormat="1" x14ac:dyDescent="0.25">
      <c r="A624" s="150" t="s">
        <v>643</v>
      </c>
      <c r="B624" s="151" t="s">
        <v>635</v>
      </c>
      <c r="C624" s="152" t="s">
        <v>149</v>
      </c>
      <c r="D624" s="156" t="s">
        <v>242</v>
      </c>
      <c r="E624" s="153">
        <v>3950</v>
      </c>
      <c r="F624" s="154">
        <v>-30</v>
      </c>
      <c r="G624" s="154">
        <v>-118.5</v>
      </c>
    </row>
    <row r="625" spans="1:7" s="1" customFormat="1" x14ac:dyDescent="0.25">
      <c r="A625" s="150" t="s">
        <v>644</v>
      </c>
      <c r="B625" s="151" t="s">
        <v>635</v>
      </c>
      <c r="C625" s="152" t="s">
        <v>149</v>
      </c>
      <c r="D625" s="156" t="s">
        <v>242</v>
      </c>
      <c r="E625" s="153">
        <v>3950</v>
      </c>
      <c r="F625" s="154">
        <v>-5</v>
      </c>
      <c r="G625" s="154">
        <v>-19.75</v>
      </c>
    </row>
    <row r="626" spans="1:7" s="1" customFormat="1" x14ac:dyDescent="0.25">
      <c r="A626" s="150" t="s">
        <v>645</v>
      </c>
      <c r="B626" s="151" t="s">
        <v>635</v>
      </c>
      <c r="C626" s="152" t="s">
        <v>149</v>
      </c>
      <c r="D626" s="156" t="s">
        <v>242</v>
      </c>
      <c r="E626" s="153">
        <v>75000</v>
      </c>
      <c r="F626" s="154">
        <v>-40</v>
      </c>
      <c r="G626" s="154">
        <v>-3000</v>
      </c>
    </row>
    <row r="627" spans="1:7" s="1" customFormat="1" x14ac:dyDescent="0.25">
      <c r="A627" s="150" t="s">
        <v>646</v>
      </c>
      <c r="B627" s="151" t="s">
        <v>635</v>
      </c>
      <c r="C627" s="152" t="s">
        <v>149</v>
      </c>
      <c r="D627" s="156" t="s">
        <v>242</v>
      </c>
      <c r="E627" s="153">
        <v>1781</v>
      </c>
      <c r="F627" s="154">
        <v>-20</v>
      </c>
      <c r="G627" s="154">
        <v>-35.619999999999997</v>
      </c>
    </row>
    <row r="628" spans="1:7" s="1" customFormat="1" x14ac:dyDescent="0.25">
      <c r="A628" s="150" t="s">
        <v>647</v>
      </c>
      <c r="B628" s="151" t="s">
        <v>635</v>
      </c>
      <c r="C628" s="152" t="s">
        <v>149</v>
      </c>
      <c r="D628" s="156" t="s">
        <v>242</v>
      </c>
      <c r="E628" s="153">
        <v>1781</v>
      </c>
      <c r="F628" s="154">
        <v>-15</v>
      </c>
      <c r="G628" s="154">
        <v>-26.715</v>
      </c>
    </row>
    <row r="629" spans="1:7" s="1" customFormat="1" x14ac:dyDescent="0.25">
      <c r="A629" s="150" t="s">
        <v>648</v>
      </c>
      <c r="B629" s="151" t="s">
        <v>635</v>
      </c>
      <c r="C629" s="152" t="s">
        <v>149</v>
      </c>
      <c r="D629" s="156" t="s">
        <v>242</v>
      </c>
      <c r="E629" s="153">
        <v>240</v>
      </c>
      <c r="F629" s="154">
        <v>-100</v>
      </c>
      <c r="G629" s="154">
        <v>-24</v>
      </c>
    </row>
    <row r="630" spans="1:7" s="1" customFormat="1" x14ac:dyDescent="0.25">
      <c r="A630" s="150" t="s">
        <v>649</v>
      </c>
      <c r="B630" s="151" t="s">
        <v>635</v>
      </c>
      <c r="C630" s="152" t="s">
        <v>149</v>
      </c>
      <c r="D630" s="156" t="s">
        <v>242</v>
      </c>
      <c r="E630" s="153">
        <v>15000</v>
      </c>
      <c r="F630" s="154">
        <v>-10</v>
      </c>
      <c r="G630" s="154">
        <v>-150</v>
      </c>
    </row>
    <row r="631" spans="1:7" s="1" customFormat="1" x14ac:dyDescent="0.25">
      <c r="A631" s="150" t="s">
        <v>650</v>
      </c>
      <c r="B631" s="151" t="s">
        <v>635</v>
      </c>
      <c r="C631" s="152" t="s">
        <v>149</v>
      </c>
      <c r="D631" s="156" t="s">
        <v>242</v>
      </c>
      <c r="E631" s="153">
        <v>85000</v>
      </c>
      <c r="F631" s="154">
        <v>-29</v>
      </c>
      <c r="G631" s="154">
        <v>-2465</v>
      </c>
    </row>
    <row r="632" spans="1:7" s="1" customFormat="1" x14ac:dyDescent="0.25">
      <c r="A632" s="150" t="s">
        <v>651</v>
      </c>
      <c r="B632" s="151" t="s">
        <v>635</v>
      </c>
      <c r="C632" s="152" t="s">
        <v>149</v>
      </c>
      <c r="D632" s="156" t="s">
        <v>242</v>
      </c>
      <c r="E632" s="153">
        <v>310</v>
      </c>
      <c r="F632" s="154">
        <v>-1500</v>
      </c>
      <c r="G632" s="154">
        <v>-465</v>
      </c>
    </row>
    <row r="633" spans="1:7" s="1" customFormat="1" x14ac:dyDescent="0.25">
      <c r="A633" s="150" t="s">
        <v>652</v>
      </c>
      <c r="B633" s="151" t="s">
        <v>635</v>
      </c>
      <c r="C633" s="152" t="s">
        <v>149</v>
      </c>
      <c r="D633" s="156" t="s">
        <v>242</v>
      </c>
      <c r="E633" s="153">
        <v>300</v>
      </c>
      <c r="F633" s="154">
        <v>-1200</v>
      </c>
      <c r="G633" s="154">
        <v>-360</v>
      </c>
    </row>
    <row r="634" spans="1:7" s="1" customFormat="1" x14ac:dyDescent="0.25">
      <c r="A634" s="150" t="s">
        <v>653</v>
      </c>
      <c r="B634" s="151" t="s">
        <v>635</v>
      </c>
      <c r="C634" s="152" t="s">
        <v>149</v>
      </c>
      <c r="D634" s="156" t="s">
        <v>242</v>
      </c>
      <c r="E634" s="153"/>
      <c r="F634" s="154"/>
      <c r="G634" s="154">
        <v>-6</v>
      </c>
    </row>
    <row r="635" spans="1:7" s="1" customFormat="1" x14ac:dyDescent="0.25">
      <c r="A635" s="150" t="s">
        <v>654</v>
      </c>
      <c r="B635" s="151" t="s">
        <v>635</v>
      </c>
      <c r="C635" s="152" t="s">
        <v>149</v>
      </c>
      <c r="D635" s="156" t="s">
        <v>242</v>
      </c>
      <c r="E635" s="153"/>
      <c r="F635" s="154"/>
      <c r="G635" s="154">
        <v>-6</v>
      </c>
    </row>
    <row r="636" spans="1:7" s="1" customFormat="1" x14ac:dyDescent="0.25">
      <c r="A636" s="150" t="s">
        <v>655</v>
      </c>
      <c r="B636" s="151" t="s">
        <v>635</v>
      </c>
      <c r="C636" s="152" t="s">
        <v>149</v>
      </c>
      <c r="D636" s="156" t="s">
        <v>242</v>
      </c>
      <c r="E636" s="153">
        <v>3900</v>
      </c>
      <c r="F636" s="154">
        <v>-30</v>
      </c>
      <c r="G636" s="154">
        <v>-117</v>
      </c>
    </row>
    <row r="637" spans="1:7" s="1" customFormat="1" x14ac:dyDescent="0.25">
      <c r="A637" s="150" t="s">
        <v>656</v>
      </c>
      <c r="B637" s="151" t="s">
        <v>657</v>
      </c>
      <c r="C637" s="152" t="s">
        <v>149</v>
      </c>
      <c r="D637" s="156" t="s">
        <v>242</v>
      </c>
      <c r="E637" s="153">
        <v>4800</v>
      </c>
      <c r="F637" s="154">
        <v>-30</v>
      </c>
      <c r="G637" s="154">
        <v>-144</v>
      </c>
    </row>
    <row r="638" spans="1:7" s="1" customFormat="1" x14ac:dyDescent="0.25">
      <c r="A638" s="150" t="s">
        <v>658</v>
      </c>
      <c r="B638" s="151" t="s">
        <v>657</v>
      </c>
      <c r="C638" s="152" t="s">
        <v>149</v>
      </c>
      <c r="D638" s="156" t="s">
        <v>242</v>
      </c>
      <c r="E638" s="153"/>
      <c r="F638" s="154"/>
      <c r="G638" s="154">
        <v>-210</v>
      </c>
    </row>
    <row r="639" spans="1:7" s="1" customFormat="1" x14ac:dyDescent="0.25">
      <c r="A639" s="150" t="s">
        <v>659</v>
      </c>
      <c r="B639" s="151" t="s">
        <v>657</v>
      </c>
      <c r="C639" s="152" t="s">
        <v>149</v>
      </c>
      <c r="D639" s="156" t="s">
        <v>242</v>
      </c>
      <c r="E639" s="153"/>
      <c r="F639" s="154"/>
      <c r="G639" s="154">
        <v>-210</v>
      </c>
    </row>
    <row r="640" spans="1:7" s="1" customFormat="1" x14ac:dyDescent="0.25">
      <c r="A640" s="150" t="s">
        <v>660</v>
      </c>
      <c r="B640" s="151" t="s">
        <v>657</v>
      </c>
      <c r="C640" s="152" t="s">
        <v>149</v>
      </c>
      <c r="D640" s="156" t="s">
        <v>242</v>
      </c>
      <c r="E640" s="153">
        <v>300</v>
      </c>
      <c r="F640" s="154">
        <v>-150</v>
      </c>
      <c r="G640" s="154">
        <v>-45</v>
      </c>
    </row>
    <row r="641" spans="1:7" s="1" customFormat="1" x14ac:dyDescent="0.25">
      <c r="A641" s="150" t="s">
        <v>661</v>
      </c>
      <c r="B641" s="151" t="s">
        <v>657</v>
      </c>
      <c r="C641" s="152" t="s">
        <v>149</v>
      </c>
      <c r="D641" s="156" t="s">
        <v>242</v>
      </c>
      <c r="E641" s="153">
        <v>6000</v>
      </c>
      <c r="F641" s="154">
        <v>-25</v>
      </c>
      <c r="G641" s="154">
        <v>-150</v>
      </c>
    </row>
    <row r="642" spans="1:7" s="1" customFormat="1" x14ac:dyDescent="0.25">
      <c r="A642" s="150" t="s">
        <v>662</v>
      </c>
      <c r="B642" s="151" t="s">
        <v>663</v>
      </c>
      <c r="C642" s="152" t="s">
        <v>149</v>
      </c>
      <c r="D642" s="156" t="s">
        <v>242</v>
      </c>
      <c r="E642" s="153"/>
      <c r="F642" s="154"/>
      <c r="G642" s="154">
        <v>-22.5</v>
      </c>
    </row>
    <row r="643" spans="1:7" s="1" customFormat="1" x14ac:dyDescent="0.25">
      <c r="A643" s="150" t="s">
        <v>664</v>
      </c>
      <c r="B643" s="151" t="s">
        <v>663</v>
      </c>
      <c r="C643" s="152" t="s">
        <v>149</v>
      </c>
      <c r="D643" s="156" t="s">
        <v>242</v>
      </c>
      <c r="E643" s="153">
        <v>38.799999999999997</v>
      </c>
      <c r="F643" s="154">
        <v>-25000</v>
      </c>
      <c r="G643" s="154">
        <v>-969.99999999999989</v>
      </c>
    </row>
    <row r="644" spans="1:7" s="1" customFormat="1" x14ac:dyDescent="0.25">
      <c r="A644" s="150" t="s">
        <v>665</v>
      </c>
      <c r="B644" s="151" t="s">
        <v>666</v>
      </c>
      <c r="C644" s="152" t="s">
        <v>149</v>
      </c>
      <c r="D644" s="156" t="s">
        <v>242</v>
      </c>
      <c r="E644" s="153"/>
      <c r="F644" s="154"/>
      <c r="G644" s="154">
        <v>-2814</v>
      </c>
    </row>
    <row r="645" spans="1:7" s="1" customFormat="1" x14ac:dyDescent="0.25">
      <c r="A645" s="150" t="s">
        <v>667</v>
      </c>
      <c r="B645" s="151" t="s">
        <v>666</v>
      </c>
      <c r="C645" s="152" t="s">
        <v>149</v>
      </c>
      <c r="D645" s="156" t="s">
        <v>242</v>
      </c>
      <c r="E645" s="153"/>
      <c r="F645" s="154"/>
      <c r="G645" s="154">
        <v>-7.08</v>
      </c>
    </row>
    <row r="646" spans="1:7" s="1" customFormat="1" x14ac:dyDescent="0.25">
      <c r="A646" s="150" t="s">
        <v>668</v>
      </c>
      <c r="B646" s="151" t="s">
        <v>666</v>
      </c>
      <c r="C646" s="152" t="s">
        <v>149</v>
      </c>
      <c r="D646" s="156" t="s">
        <v>242</v>
      </c>
      <c r="E646" s="153">
        <v>1582</v>
      </c>
      <c r="F646" s="154">
        <v>-1000</v>
      </c>
      <c r="G646" s="154">
        <v>-1582</v>
      </c>
    </row>
    <row r="647" spans="1:7" s="1" customFormat="1" x14ac:dyDescent="0.25">
      <c r="A647" s="150" t="s">
        <v>669</v>
      </c>
      <c r="B647" s="151" t="s">
        <v>666</v>
      </c>
      <c r="C647" s="152" t="s">
        <v>149</v>
      </c>
      <c r="D647" s="156" t="s">
        <v>242</v>
      </c>
      <c r="E647" s="153"/>
      <c r="F647" s="154"/>
      <c r="G647" s="154">
        <v>-44.25</v>
      </c>
    </row>
    <row r="648" spans="1:7" s="1" customFormat="1" x14ac:dyDescent="0.25">
      <c r="A648" s="150" t="s">
        <v>670</v>
      </c>
      <c r="B648" s="151" t="s">
        <v>666</v>
      </c>
      <c r="C648" s="152" t="s">
        <v>149</v>
      </c>
      <c r="D648" s="156" t="s">
        <v>242</v>
      </c>
      <c r="E648" s="153">
        <v>57.9</v>
      </c>
      <c r="F648" s="154">
        <v>-350</v>
      </c>
      <c r="G648" s="154">
        <v>-20.265000000000001</v>
      </c>
    </row>
    <row r="649" spans="1:7" s="1" customFormat="1" x14ac:dyDescent="0.25">
      <c r="A649" s="150" t="s">
        <v>671</v>
      </c>
      <c r="B649" s="151" t="s">
        <v>666</v>
      </c>
      <c r="C649" s="152" t="s">
        <v>149</v>
      </c>
      <c r="D649" s="152" t="s">
        <v>242</v>
      </c>
      <c r="E649" s="153">
        <v>2100</v>
      </c>
      <c r="F649" s="154">
        <v>-1000</v>
      </c>
      <c r="G649" s="154">
        <v>-2100</v>
      </c>
    </row>
    <row r="650" spans="1:7" s="1" customFormat="1" x14ac:dyDescent="0.25">
      <c r="A650" s="150" t="s">
        <v>672</v>
      </c>
      <c r="B650" s="151" t="s">
        <v>666</v>
      </c>
      <c r="C650" s="152" t="s">
        <v>149</v>
      </c>
      <c r="D650" s="152" t="s">
        <v>242</v>
      </c>
      <c r="E650" s="153"/>
      <c r="F650" s="154"/>
      <c r="G650" s="154">
        <v>-10.15</v>
      </c>
    </row>
    <row r="651" spans="1:7" s="1" customFormat="1" x14ac:dyDescent="0.25">
      <c r="A651" s="150" t="s">
        <v>673</v>
      </c>
      <c r="B651" s="151" t="s">
        <v>666</v>
      </c>
      <c r="C651" s="152" t="s">
        <v>149</v>
      </c>
      <c r="D651" s="152" t="s">
        <v>242</v>
      </c>
      <c r="E651" s="153">
        <v>3098.4</v>
      </c>
      <c r="F651" s="154">
        <v>-300</v>
      </c>
      <c r="G651" s="154">
        <v>-929.52</v>
      </c>
    </row>
    <row r="652" spans="1:7" s="1" customFormat="1" x14ac:dyDescent="0.25">
      <c r="A652" s="150" t="s">
        <v>674</v>
      </c>
      <c r="B652" s="151" t="s">
        <v>666</v>
      </c>
      <c r="C652" s="152" t="s">
        <v>149</v>
      </c>
      <c r="D652" s="152" t="s">
        <v>242</v>
      </c>
      <c r="E652" s="153">
        <v>61.6</v>
      </c>
      <c r="F652" s="154">
        <v>-4000</v>
      </c>
      <c r="G652" s="154">
        <v>-246.4</v>
      </c>
    </row>
    <row r="653" spans="1:7" s="1" customFormat="1" x14ac:dyDescent="0.25">
      <c r="A653" s="150" t="s">
        <v>675</v>
      </c>
      <c r="B653" s="151" t="s">
        <v>666</v>
      </c>
      <c r="C653" s="152" t="s">
        <v>149</v>
      </c>
      <c r="D653" s="156" t="s">
        <v>242</v>
      </c>
      <c r="E653" s="153"/>
      <c r="F653" s="154"/>
      <c r="G653" s="154">
        <v>-264</v>
      </c>
    </row>
    <row r="654" spans="1:7" s="1" customFormat="1" x14ac:dyDescent="0.25">
      <c r="A654" s="150" t="s">
        <v>676</v>
      </c>
      <c r="B654" s="151" t="s">
        <v>666</v>
      </c>
      <c r="C654" s="152" t="s">
        <v>149</v>
      </c>
      <c r="D654" s="156" t="s">
        <v>242</v>
      </c>
      <c r="E654" s="153">
        <v>3500</v>
      </c>
      <c r="F654" s="154">
        <v>-500</v>
      </c>
      <c r="G654" s="154">
        <v>-1750</v>
      </c>
    </row>
    <row r="655" spans="1:7" s="1" customFormat="1" x14ac:dyDescent="0.25">
      <c r="A655" s="150" t="s">
        <v>677</v>
      </c>
      <c r="B655" s="151" t="s">
        <v>666</v>
      </c>
      <c r="C655" s="152" t="s">
        <v>149</v>
      </c>
      <c r="D655" s="156" t="s">
        <v>242</v>
      </c>
      <c r="E655" s="153">
        <v>2526</v>
      </c>
      <c r="F655" s="154">
        <v>-400</v>
      </c>
      <c r="G655" s="154">
        <v>-1010.4</v>
      </c>
    </row>
    <row r="656" spans="1:7" s="1" customFormat="1" x14ac:dyDescent="0.25">
      <c r="A656" s="150" t="s">
        <v>678</v>
      </c>
      <c r="B656" s="151" t="s">
        <v>666</v>
      </c>
      <c r="C656" s="152" t="s">
        <v>149</v>
      </c>
      <c r="D656" s="156" t="s">
        <v>242</v>
      </c>
      <c r="E656" s="153">
        <v>175.6</v>
      </c>
      <c r="F656" s="154">
        <v>-3000</v>
      </c>
      <c r="G656" s="154">
        <v>-526.79999999999995</v>
      </c>
    </row>
    <row r="657" spans="1:7" s="1" customFormat="1" ht="49.5" x14ac:dyDescent="0.25">
      <c r="A657" s="150" t="s">
        <v>679</v>
      </c>
      <c r="B657" s="151" t="s">
        <v>680</v>
      </c>
      <c r="C657" s="152" t="s">
        <v>149</v>
      </c>
      <c r="D657" s="156" t="s">
        <v>242</v>
      </c>
      <c r="E657" s="153">
        <v>51.5</v>
      </c>
      <c r="F657" s="154">
        <v>-60000</v>
      </c>
      <c r="G657" s="154">
        <v>-3090</v>
      </c>
    </row>
    <row r="658" spans="1:7" s="1" customFormat="1" x14ac:dyDescent="0.25">
      <c r="A658" s="150" t="s">
        <v>681</v>
      </c>
      <c r="B658" s="151" t="s">
        <v>682</v>
      </c>
      <c r="C658" s="152" t="s">
        <v>149</v>
      </c>
      <c r="D658" s="156" t="s">
        <v>242</v>
      </c>
      <c r="E658" s="153"/>
      <c r="F658" s="154"/>
      <c r="G658" s="154">
        <v>-280</v>
      </c>
    </row>
    <row r="659" spans="1:7" s="1" customFormat="1" x14ac:dyDescent="0.25">
      <c r="A659" s="150" t="s">
        <v>683</v>
      </c>
      <c r="B659" s="151" t="s">
        <v>682</v>
      </c>
      <c r="C659" s="152" t="s">
        <v>149</v>
      </c>
      <c r="D659" s="156" t="s">
        <v>242</v>
      </c>
      <c r="E659" s="153">
        <v>42</v>
      </c>
      <c r="F659" s="154">
        <v>-6000</v>
      </c>
      <c r="G659" s="154">
        <v>-252</v>
      </c>
    </row>
    <row r="660" spans="1:7" s="1" customFormat="1" x14ac:dyDescent="0.25">
      <c r="A660" s="150" t="s">
        <v>684</v>
      </c>
      <c r="B660" s="151" t="s">
        <v>685</v>
      </c>
      <c r="C660" s="152" t="s">
        <v>149</v>
      </c>
      <c r="D660" s="156" t="s">
        <v>242</v>
      </c>
      <c r="E660" s="153">
        <v>62.4</v>
      </c>
      <c r="F660" s="154">
        <v>-2000</v>
      </c>
      <c r="G660" s="154">
        <v>-124.8</v>
      </c>
    </row>
    <row r="661" spans="1:7" s="1" customFormat="1" x14ac:dyDescent="0.25">
      <c r="A661" s="150" t="s">
        <v>686</v>
      </c>
      <c r="B661" s="151" t="s">
        <v>687</v>
      </c>
      <c r="C661" s="152" t="s">
        <v>149</v>
      </c>
      <c r="D661" s="156" t="s">
        <v>242</v>
      </c>
      <c r="E661" s="153">
        <v>33.200000000000003</v>
      </c>
      <c r="F661" s="154">
        <v>-2000</v>
      </c>
      <c r="G661" s="154">
        <v>-66.400000000000006</v>
      </c>
    </row>
    <row r="662" spans="1:7" s="1" customFormat="1" x14ac:dyDescent="0.25">
      <c r="A662" s="150" t="s">
        <v>688</v>
      </c>
      <c r="B662" s="151" t="s">
        <v>687</v>
      </c>
      <c r="C662" s="152" t="s">
        <v>149</v>
      </c>
      <c r="D662" s="156" t="s">
        <v>242</v>
      </c>
      <c r="E662" s="153">
        <v>87.3</v>
      </c>
      <c r="F662" s="154">
        <v>-1600</v>
      </c>
      <c r="G662" s="154">
        <v>-139.68</v>
      </c>
    </row>
    <row r="663" spans="1:7" s="1" customFormat="1" x14ac:dyDescent="0.25">
      <c r="A663" s="150" t="s">
        <v>689</v>
      </c>
      <c r="B663" s="151" t="s">
        <v>687</v>
      </c>
      <c r="C663" s="152" t="s">
        <v>149</v>
      </c>
      <c r="D663" s="156" t="s">
        <v>242</v>
      </c>
      <c r="E663" s="153">
        <v>130.9</v>
      </c>
      <c r="F663" s="154">
        <v>-2000</v>
      </c>
      <c r="G663" s="154">
        <v>-261.8</v>
      </c>
    </row>
    <row r="664" spans="1:7" s="1" customFormat="1" x14ac:dyDescent="0.25">
      <c r="A664" s="150" t="s">
        <v>690</v>
      </c>
      <c r="B664" s="151" t="s">
        <v>691</v>
      </c>
      <c r="C664" s="152" t="s">
        <v>149</v>
      </c>
      <c r="D664" s="156" t="s">
        <v>242</v>
      </c>
      <c r="E664" s="153">
        <v>2064.8000000000002</v>
      </c>
      <c r="F664" s="154">
        <v>-350</v>
      </c>
      <c r="G664" s="154">
        <v>-722.68000000000006</v>
      </c>
    </row>
    <row r="665" spans="1:7" s="1" customFormat="1" x14ac:dyDescent="0.25">
      <c r="A665" s="150" t="s">
        <v>692</v>
      </c>
      <c r="B665" s="151" t="s">
        <v>693</v>
      </c>
      <c r="C665" s="152" t="s">
        <v>149</v>
      </c>
      <c r="D665" s="156" t="s">
        <v>242</v>
      </c>
      <c r="E665" s="153">
        <v>62.1</v>
      </c>
      <c r="F665" s="154">
        <v>-9300</v>
      </c>
      <c r="G665" s="154">
        <v>-577.53</v>
      </c>
    </row>
    <row r="666" spans="1:7" s="1" customFormat="1" x14ac:dyDescent="0.25">
      <c r="A666" s="150" t="s">
        <v>694</v>
      </c>
      <c r="B666" s="151" t="s">
        <v>695</v>
      </c>
      <c r="C666" s="152" t="s">
        <v>149</v>
      </c>
      <c r="D666" s="156" t="s">
        <v>242</v>
      </c>
      <c r="E666" s="153">
        <v>30</v>
      </c>
      <c r="F666" s="154">
        <v>-25000</v>
      </c>
      <c r="G666" s="154">
        <v>-750</v>
      </c>
    </row>
    <row r="667" spans="1:7" s="1" customFormat="1" x14ac:dyDescent="0.25">
      <c r="A667" s="150" t="s">
        <v>696</v>
      </c>
      <c r="B667" s="151" t="s">
        <v>697</v>
      </c>
      <c r="C667" s="152" t="s">
        <v>149</v>
      </c>
      <c r="D667" s="156" t="s">
        <v>242</v>
      </c>
      <c r="E667" s="153">
        <v>54.1</v>
      </c>
      <c r="F667" s="154">
        <v>-4000</v>
      </c>
      <c r="G667" s="154">
        <v>-216.4</v>
      </c>
    </row>
    <row r="668" spans="1:7" s="1" customFormat="1" x14ac:dyDescent="0.25">
      <c r="A668" s="150" t="s">
        <v>698</v>
      </c>
      <c r="B668" s="151" t="s">
        <v>699</v>
      </c>
      <c r="C668" s="152" t="s">
        <v>149</v>
      </c>
      <c r="D668" s="156" t="s">
        <v>242</v>
      </c>
      <c r="E668" s="153">
        <v>66.7</v>
      </c>
      <c r="F668" s="154">
        <v>-900</v>
      </c>
      <c r="G668" s="154">
        <v>-60.03</v>
      </c>
    </row>
    <row r="669" spans="1:7" s="1" customFormat="1" x14ac:dyDescent="0.25">
      <c r="A669" s="150" t="s">
        <v>700</v>
      </c>
      <c r="B669" s="151" t="s">
        <v>701</v>
      </c>
      <c r="C669" s="152" t="s">
        <v>149</v>
      </c>
      <c r="D669" s="156" t="s">
        <v>242</v>
      </c>
      <c r="E669" s="153">
        <v>136.1</v>
      </c>
      <c r="F669" s="154">
        <v>-10000</v>
      </c>
      <c r="G669" s="154">
        <v>-1361</v>
      </c>
    </row>
    <row r="670" spans="1:7" s="1" customFormat="1" x14ac:dyDescent="0.25">
      <c r="A670" s="150" t="s">
        <v>702</v>
      </c>
      <c r="B670" s="151" t="s">
        <v>701</v>
      </c>
      <c r="C670" s="152" t="s">
        <v>149</v>
      </c>
      <c r="D670" s="156" t="s">
        <v>242</v>
      </c>
      <c r="E670" s="153"/>
      <c r="F670" s="154"/>
      <c r="G670" s="154">
        <v>-1000</v>
      </c>
    </row>
    <row r="671" spans="1:7" s="1" customFormat="1" x14ac:dyDescent="0.25">
      <c r="A671" s="150" t="s">
        <v>703</v>
      </c>
      <c r="B671" s="151" t="s">
        <v>701</v>
      </c>
      <c r="C671" s="152" t="s">
        <v>149</v>
      </c>
      <c r="D671" s="156" t="s">
        <v>242</v>
      </c>
      <c r="E671" s="153">
        <v>1087</v>
      </c>
      <c r="F671" s="154">
        <v>-40</v>
      </c>
      <c r="G671" s="154">
        <v>-43.48</v>
      </c>
    </row>
    <row r="672" spans="1:7" s="1" customFormat="1" x14ac:dyDescent="0.25">
      <c r="A672" s="150" t="s">
        <v>704</v>
      </c>
      <c r="B672" s="151" t="s">
        <v>701</v>
      </c>
      <c r="C672" s="152" t="s">
        <v>149</v>
      </c>
      <c r="D672" s="156" t="s">
        <v>242</v>
      </c>
      <c r="E672" s="153">
        <v>36.5</v>
      </c>
      <c r="F672" s="154">
        <v>-5000</v>
      </c>
      <c r="G672" s="154">
        <v>-182.5</v>
      </c>
    </row>
    <row r="673" spans="1:7" s="1" customFormat="1" ht="33" x14ac:dyDescent="0.25">
      <c r="A673" s="150" t="s">
        <v>705</v>
      </c>
      <c r="B673" s="151" t="s">
        <v>706</v>
      </c>
      <c r="C673" s="152" t="s">
        <v>149</v>
      </c>
      <c r="D673" s="156" t="s">
        <v>242</v>
      </c>
      <c r="E673" s="153">
        <v>49.8</v>
      </c>
      <c r="F673" s="154">
        <v>-45000</v>
      </c>
      <c r="G673" s="154">
        <v>-2241</v>
      </c>
    </row>
    <row r="674" spans="1:7" s="1" customFormat="1" ht="33" x14ac:dyDescent="0.25">
      <c r="A674" s="150" t="s">
        <v>707</v>
      </c>
      <c r="B674" s="151" t="s">
        <v>706</v>
      </c>
      <c r="C674" s="152" t="s">
        <v>149</v>
      </c>
      <c r="D674" s="156" t="s">
        <v>242</v>
      </c>
      <c r="E674" s="153"/>
      <c r="F674" s="154"/>
      <c r="G674" s="154">
        <v>-107</v>
      </c>
    </row>
    <row r="675" spans="1:7" s="1" customFormat="1" x14ac:dyDescent="0.25">
      <c r="A675" s="150" t="s">
        <v>708</v>
      </c>
      <c r="B675" s="151" t="s">
        <v>709</v>
      </c>
      <c r="C675" s="152" t="s">
        <v>149</v>
      </c>
      <c r="D675" s="156" t="s">
        <v>242</v>
      </c>
      <c r="E675" s="153">
        <v>16.899999999999999</v>
      </c>
      <c r="F675" s="154">
        <v>-1800</v>
      </c>
      <c r="G675" s="154">
        <v>-30.419999999999995</v>
      </c>
    </row>
    <row r="676" spans="1:7" s="1" customFormat="1" ht="33" x14ac:dyDescent="0.25">
      <c r="A676" s="150" t="s">
        <v>710</v>
      </c>
      <c r="B676" s="151" t="s">
        <v>711</v>
      </c>
      <c r="C676" s="152" t="s">
        <v>149</v>
      </c>
      <c r="D676" s="156" t="s">
        <v>242</v>
      </c>
      <c r="E676" s="153">
        <v>22</v>
      </c>
      <c r="F676" s="154">
        <v>-12250</v>
      </c>
      <c r="G676" s="154">
        <v>-269.5</v>
      </c>
    </row>
    <row r="677" spans="1:7" s="1" customFormat="1" ht="33" x14ac:dyDescent="0.25">
      <c r="A677" s="150" t="s">
        <v>712</v>
      </c>
      <c r="B677" s="151" t="s">
        <v>713</v>
      </c>
      <c r="C677" s="152" t="s">
        <v>149</v>
      </c>
      <c r="D677" s="156" t="s">
        <v>242</v>
      </c>
      <c r="E677" s="153">
        <v>5.9</v>
      </c>
      <c r="F677" s="154">
        <v>-950</v>
      </c>
      <c r="G677" s="154">
        <v>-5.6050000000000004</v>
      </c>
    </row>
    <row r="678" spans="1:7" s="1" customFormat="1" ht="33" x14ac:dyDescent="0.25">
      <c r="A678" s="150" t="s">
        <v>714</v>
      </c>
      <c r="B678" s="151" t="s">
        <v>713</v>
      </c>
      <c r="C678" s="152" t="s">
        <v>149</v>
      </c>
      <c r="D678" s="156" t="s">
        <v>242</v>
      </c>
      <c r="E678" s="153"/>
      <c r="F678" s="154"/>
      <c r="G678" s="154">
        <v>-125</v>
      </c>
    </row>
    <row r="679" spans="1:7" s="1" customFormat="1" ht="33" x14ac:dyDescent="0.25">
      <c r="A679" s="150" t="s">
        <v>715</v>
      </c>
      <c r="B679" s="151" t="s">
        <v>716</v>
      </c>
      <c r="C679" s="152" t="s">
        <v>149</v>
      </c>
      <c r="D679" s="156" t="s">
        <v>241</v>
      </c>
      <c r="E679" s="153">
        <v>65450</v>
      </c>
      <c r="F679" s="154">
        <v>-1</v>
      </c>
      <c r="G679" s="154">
        <v>-65.45</v>
      </c>
    </row>
    <row r="680" spans="1:7" s="1" customFormat="1" ht="33" x14ac:dyDescent="0.25">
      <c r="A680" s="150" t="s">
        <v>717</v>
      </c>
      <c r="B680" s="151" t="s">
        <v>716</v>
      </c>
      <c r="C680" s="152" t="s">
        <v>149</v>
      </c>
      <c r="D680" s="156" t="s">
        <v>241</v>
      </c>
      <c r="E680" s="153">
        <v>65450</v>
      </c>
      <c r="F680" s="154">
        <v>-1</v>
      </c>
      <c r="G680" s="154">
        <v>-65.45</v>
      </c>
    </row>
    <row r="681" spans="1:7" s="1" customFormat="1" ht="33" x14ac:dyDescent="0.25">
      <c r="A681" s="150" t="s">
        <v>718</v>
      </c>
      <c r="B681" s="151" t="s">
        <v>716</v>
      </c>
      <c r="C681" s="152" t="s">
        <v>149</v>
      </c>
      <c r="D681" s="156" t="s">
        <v>241</v>
      </c>
      <c r="E681" s="153">
        <v>131950</v>
      </c>
      <c r="F681" s="154">
        <v>-1</v>
      </c>
      <c r="G681" s="154">
        <v>-131.94999999999999</v>
      </c>
    </row>
    <row r="682" spans="1:7" s="1" customFormat="1" ht="33" x14ac:dyDescent="0.25">
      <c r="A682" s="150" t="s">
        <v>719</v>
      </c>
      <c r="B682" s="151" t="s">
        <v>716</v>
      </c>
      <c r="C682" s="152" t="s">
        <v>149</v>
      </c>
      <c r="D682" s="156" t="s">
        <v>241</v>
      </c>
      <c r="E682" s="153">
        <v>86700</v>
      </c>
      <c r="F682" s="154">
        <v>-2</v>
      </c>
      <c r="G682" s="154">
        <v>-173.4</v>
      </c>
    </row>
    <row r="683" spans="1:7" s="1" customFormat="1" ht="33" x14ac:dyDescent="0.25">
      <c r="A683" s="150" t="s">
        <v>720</v>
      </c>
      <c r="B683" s="151" t="s">
        <v>716</v>
      </c>
      <c r="C683" s="152" t="s">
        <v>149</v>
      </c>
      <c r="D683" s="156" t="s">
        <v>242</v>
      </c>
      <c r="E683" s="153">
        <v>5000</v>
      </c>
      <c r="F683" s="154">
        <v>-10</v>
      </c>
      <c r="G683" s="154">
        <v>-50</v>
      </c>
    </row>
    <row r="684" spans="1:7" s="1" customFormat="1" ht="33" x14ac:dyDescent="0.25">
      <c r="A684" s="150" t="s">
        <v>721</v>
      </c>
      <c r="B684" s="151" t="s">
        <v>716</v>
      </c>
      <c r="C684" s="152" t="s">
        <v>149</v>
      </c>
      <c r="D684" s="156" t="s">
        <v>241</v>
      </c>
      <c r="E684" s="153">
        <v>100000</v>
      </c>
      <c r="F684" s="154">
        <v>-1</v>
      </c>
      <c r="G684" s="154">
        <v>-100</v>
      </c>
    </row>
    <row r="685" spans="1:7" s="1" customFormat="1" ht="33" x14ac:dyDescent="0.25">
      <c r="A685" s="150" t="s">
        <v>722</v>
      </c>
      <c r="B685" s="151" t="s">
        <v>716</v>
      </c>
      <c r="C685" s="152" t="s">
        <v>149</v>
      </c>
      <c r="D685" s="156" t="s">
        <v>241</v>
      </c>
      <c r="E685" s="153">
        <v>300000</v>
      </c>
      <c r="F685" s="154">
        <v>-2</v>
      </c>
      <c r="G685" s="154">
        <v>-600</v>
      </c>
    </row>
    <row r="686" spans="1:7" s="1" customFormat="1" ht="33" x14ac:dyDescent="0.25">
      <c r="A686" s="150" t="s">
        <v>723</v>
      </c>
      <c r="B686" s="151" t="s">
        <v>716</v>
      </c>
      <c r="C686" s="152" t="s">
        <v>149</v>
      </c>
      <c r="D686" s="156" t="s">
        <v>241</v>
      </c>
      <c r="E686" s="153">
        <v>170000</v>
      </c>
      <c r="F686" s="154">
        <v>-1</v>
      </c>
      <c r="G686" s="154">
        <v>-170</v>
      </c>
    </row>
    <row r="687" spans="1:7" s="1" customFormat="1" ht="33" x14ac:dyDescent="0.25">
      <c r="A687" s="150" t="s">
        <v>724</v>
      </c>
      <c r="B687" s="151" t="s">
        <v>716</v>
      </c>
      <c r="C687" s="152" t="s">
        <v>149</v>
      </c>
      <c r="D687" s="156" t="s">
        <v>241</v>
      </c>
      <c r="E687" s="153">
        <v>39800</v>
      </c>
      <c r="F687" s="154">
        <v>-1</v>
      </c>
      <c r="G687" s="154">
        <v>-39.799999999999997</v>
      </c>
    </row>
    <row r="688" spans="1:7" s="1" customFormat="1" ht="33" x14ac:dyDescent="0.25">
      <c r="A688" s="150" t="s">
        <v>725</v>
      </c>
      <c r="B688" s="151" t="s">
        <v>716</v>
      </c>
      <c r="C688" s="152" t="s">
        <v>149</v>
      </c>
      <c r="D688" s="156" t="s">
        <v>241</v>
      </c>
      <c r="E688" s="153">
        <v>62050</v>
      </c>
      <c r="F688" s="154">
        <v>-1</v>
      </c>
      <c r="G688" s="154">
        <v>-62.05</v>
      </c>
    </row>
    <row r="689" spans="1:7" s="1" customFormat="1" ht="33" x14ac:dyDescent="0.25">
      <c r="A689" s="150" t="s">
        <v>726</v>
      </c>
      <c r="B689" s="151" t="s">
        <v>716</v>
      </c>
      <c r="C689" s="152" t="s">
        <v>149</v>
      </c>
      <c r="D689" s="156" t="s">
        <v>241</v>
      </c>
      <c r="E689" s="153">
        <v>62050</v>
      </c>
      <c r="F689" s="154">
        <v>-1</v>
      </c>
      <c r="G689" s="154">
        <v>-62.05</v>
      </c>
    </row>
    <row r="690" spans="1:7" s="1" customFormat="1" x14ac:dyDescent="0.25">
      <c r="A690" s="150" t="s">
        <v>727</v>
      </c>
      <c r="B690" s="151" t="s">
        <v>728</v>
      </c>
      <c r="C690" s="152" t="s">
        <v>149</v>
      </c>
      <c r="D690" s="156" t="s">
        <v>242</v>
      </c>
      <c r="E690" s="153">
        <v>86</v>
      </c>
      <c r="F690" s="154">
        <v>-1140</v>
      </c>
      <c r="G690" s="154">
        <f>+E690*F690/1000</f>
        <v>-98.04</v>
      </c>
    </row>
    <row r="691" spans="1:7" s="1" customFormat="1" ht="33" x14ac:dyDescent="0.25">
      <c r="A691" s="150" t="s">
        <v>729</v>
      </c>
      <c r="B691" s="151" t="s">
        <v>730</v>
      </c>
      <c r="C691" s="152" t="s">
        <v>149</v>
      </c>
      <c r="D691" s="156" t="s">
        <v>242</v>
      </c>
      <c r="E691" s="153"/>
      <c r="F691" s="154"/>
      <c r="G691" s="154">
        <v>-110.5</v>
      </c>
    </row>
    <row r="692" spans="1:7" s="1" customFormat="1" x14ac:dyDescent="0.25">
      <c r="A692" s="150" t="s">
        <v>731</v>
      </c>
      <c r="B692" s="151" t="s">
        <v>732</v>
      </c>
      <c r="C692" s="152" t="s">
        <v>149</v>
      </c>
      <c r="D692" s="156" t="s">
        <v>242</v>
      </c>
      <c r="E692" s="153">
        <v>447.7</v>
      </c>
      <c r="F692" s="154">
        <v>-980</v>
      </c>
      <c r="G692" s="154">
        <f>+E692*F692/1000</f>
        <v>-438.74599999999998</v>
      </c>
    </row>
    <row r="693" spans="1:7" s="1" customFormat="1" ht="66" x14ac:dyDescent="0.25">
      <c r="A693" s="150" t="s">
        <v>733</v>
      </c>
      <c r="B693" s="151" t="s">
        <v>734</v>
      </c>
      <c r="C693" s="152" t="s">
        <v>149</v>
      </c>
      <c r="D693" s="156" t="s">
        <v>242</v>
      </c>
      <c r="E693" s="153">
        <v>700.8</v>
      </c>
      <c r="F693" s="154">
        <v>-1500</v>
      </c>
      <c r="G693" s="154">
        <f>+E693*F693/1000</f>
        <v>-1051.2</v>
      </c>
    </row>
    <row r="694" spans="1:7" s="1" customFormat="1" ht="33" x14ac:dyDescent="0.25">
      <c r="A694" s="150" t="s">
        <v>735</v>
      </c>
      <c r="B694" s="151" t="s">
        <v>736</v>
      </c>
      <c r="C694" s="152" t="s">
        <v>149</v>
      </c>
      <c r="D694" s="156" t="s">
        <v>242</v>
      </c>
      <c r="E694" s="153"/>
      <c r="F694" s="154"/>
      <c r="G694" s="154">
        <v>-44</v>
      </c>
    </row>
    <row r="695" spans="1:7" s="1" customFormat="1" ht="33" x14ac:dyDescent="0.25">
      <c r="A695" s="150" t="s">
        <v>737</v>
      </c>
      <c r="B695" s="151" t="s">
        <v>738</v>
      </c>
      <c r="C695" s="152" t="s">
        <v>149</v>
      </c>
      <c r="D695" s="156" t="s">
        <v>312</v>
      </c>
      <c r="E695" s="153">
        <v>3500</v>
      </c>
      <c r="F695" s="154">
        <v>-1</v>
      </c>
      <c r="G695" s="154">
        <f>+E695*F695/1000</f>
        <v>-3.5</v>
      </c>
    </row>
    <row r="696" spans="1:7" s="1" customFormat="1" ht="33" x14ac:dyDescent="0.25">
      <c r="A696" s="150" t="s">
        <v>739</v>
      </c>
      <c r="B696" s="151" t="s">
        <v>740</v>
      </c>
      <c r="C696" s="152" t="s">
        <v>149</v>
      </c>
      <c r="D696" s="156" t="s">
        <v>242</v>
      </c>
      <c r="E696" s="153"/>
      <c r="F696" s="154"/>
      <c r="G696" s="154">
        <v>-5.4059999999999997</v>
      </c>
    </row>
    <row r="697" spans="1:7" s="1" customFormat="1" ht="33" x14ac:dyDescent="0.25">
      <c r="A697" s="150" t="s">
        <v>741</v>
      </c>
      <c r="B697" s="151" t="s">
        <v>738</v>
      </c>
      <c r="C697" s="152" t="s">
        <v>149</v>
      </c>
      <c r="D697" s="156" t="s">
        <v>312</v>
      </c>
      <c r="E697" s="153">
        <v>12000</v>
      </c>
      <c r="F697" s="154">
        <v>-1</v>
      </c>
      <c r="G697" s="154">
        <f t="shared" ref="G697:G710" si="10">+E697*F697/1000</f>
        <v>-12</v>
      </c>
    </row>
    <row r="698" spans="1:7" s="1" customFormat="1" x14ac:dyDescent="0.25">
      <c r="A698" s="150" t="s">
        <v>742</v>
      </c>
      <c r="B698" s="151" t="s">
        <v>743</v>
      </c>
      <c r="C698" s="152" t="s">
        <v>149</v>
      </c>
      <c r="D698" s="156" t="s">
        <v>242</v>
      </c>
      <c r="E698" s="153">
        <v>1.7</v>
      </c>
      <c r="F698" s="154">
        <v>-25000</v>
      </c>
      <c r="G698" s="154">
        <f t="shared" si="10"/>
        <v>-42.5</v>
      </c>
    </row>
    <row r="699" spans="1:7" s="1" customFormat="1" ht="33" x14ac:dyDescent="0.25">
      <c r="A699" s="150" t="s">
        <v>744</v>
      </c>
      <c r="B699" s="151" t="s">
        <v>738</v>
      </c>
      <c r="C699" s="152" t="s">
        <v>149</v>
      </c>
      <c r="D699" s="156" t="s">
        <v>312</v>
      </c>
      <c r="E699" s="153">
        <v>1200</v>
      </c>
      <c r="F699" s="154">
        <v>-2</v>
      </c>
      <c r="G699" s="154">
        <f t="shared" si="10"/>
        <v>-2.4</v>
      </c>
    </row>
    <row r="700" spans="1:7" s="1" customFormat="1" x14ac:dyDescent="0.25">
      <c r="A700" s="150" t="s">
        <v>745</v>
      </c>
      <c r="B700" s="151" t="s">
        <v>746</v>
      </c>
      <c r="C700" s="152" t="s">
        <v>149</v>
      </c>
      <c r="D700" s="156" t="s">
        <v>242</v>
      </c>
      <c r="E700" s="153">
        <v>3.2</v>
      </c>
      <c r="F700" s="154">
        <v>-1500</v>
      </c>
      <c r="G700" s="154">
        <f t="shared" si="10"/>
        <v>-4.8</v>
      </c>
    </row>
    <row r="701" spans="1:7" s="1" customFormat="1" x14ac:dyDescent="0.25">
      <c r="A701" s="150" t="s">
        <v>747</v>
      </c>
      <c r="B701" s="151" t="s">
        <v>748</v>
      </c>
      <c r="C701" s="152" t="s">
        <v>149</v>
      </c>
      <c r="D701" s="156" t="s">
        <v>242</v>
      </c>
      <c r="E701" s="153">
        <v>901</v>
      </c>
      <c r="F701" s="154">
        <v>-200</v>
      </c>
      <c r="G701" s="154">
        <f t="shared" si="10"/>
        <v>-180.2</v>
      </c>
    </row>
    <row r="702" spans="1:7" s="1" customFormat="1" ht="33" x14ac:dyDescent="0.25">
      <c r="A702" s="150" t="s">
        <v>749</v>
      </c>
      <c r="B702" s="151" t="s">
        <v>750</v>
      </c>
      <c r="C702" s="152" t="s">
        <v>149</v>
      </c>
      <c r="D702" s="156" t="s">
        <v>242</v>
      </c>
      <c r="E702" s="153">
        <v>26030</v>
      </c>
      <c r="F702" s="154">
        <v>-1</v>
      </c>
      <c r="G702" s="154">
        <f t="shared" si="10"/>
        <v>-26.03</v>
      </c>
    </row>
    <row r="703" spans="1:7" s="1" customFormat="1" ht="33" x14ac:dyDescent="0.25">
      <c r="A703" s="150" t="s">
        <v>751</v>
      </c>
      <c r="B703" s="151" t="s">
        <v>752</v>
      </c>
      <c r="C703" s="152" t="s">
        <v>149</v>
      </c>
      <c r="D703" s="156" t="s">
        <v>242</v>
      </c>
      <c r="E703" s="153">
        <v>500</v>
      </c>
      <c r="F703" s="154">
        <v>-10</v>
      </c>
      <c r="G703" s="154">
        <f t="shared" si="10"/>
        <v>-5</v>
      </c>
    </row>
    <row r="704" spans="1:7" s="1" customFormat="1" ht="33" x14ac:dyDescent="0.25">
      <c r="A704" s="150" t="s">
        <v>753</v>
      </c>
      <c r="B704" s="151" t="s">
        <v>754</v>
      </c>
      <c r="C704" s="152" t="s">
        <v>149</v>
      </c>
      <c r="D704" s="156" t="s">
        <v>242</v>
      </c>
      <c r="E704" s="153">
        <v>8856.5</v>
      </c>
      <c r="F704" s="154">
        <v>-20</v>
      </c>
      <c r="G704" s="154">
        <f t="shared" si="10"/>
        <v>-177.13</v>
      </c>
    </row>
    <row r="705" spans="1:7" s="1" customFormat="1" ht="33" x14ac:dyDescent="0.25">
      <c r="A705" s="150" t="s">
        <v>755</v>
      </c>
      <c r="B705" s="151" t="s">
        <v>750</v>
      </c>
      <c r="C705" s="152" t="s">
        <v>149</v>
      </c>
      <c r="D705" s="156" t="s">
        <v>242</v>
      </c>
      <c r="E705" s="153">
        <v>15000</v>
      </c>
      <c r="F705" s="154">
        <v>-3</v>
      </c>
      <c r="G705" s="154">
        <f t="shared" si="10"/>
        <v>-45</v>
      </c>
    </row>
    <row r="706" spans="1:7" s="1" customFormat="1" ht="33" x14ac:dyDescent="0.25">
      <c r="A706" s="150" t="s">
        <v>756</v>
      </c>
      <c r="B706" s="151" t="s">
        <v>757</v>
      </c>
      <c r="C706" s="152" t="s">
        <v>149</v>
      </c>
      <c r="D706" s="152" t="s">
        <v>242</v>
      </c>
      <c r="E706" s="153">
        <v>31.9</v>
      </c>
      <c r="F706" s="154">
        <v>-60000</v>
      </c>
      <c r="G706" s="154">
        <f t="shared" si="10"/>
        <v>-1914</v>
      </c>
    </row>
    <row r="707" spans="1:7" s="1" customFormat="1" ht="33" x14ac:dyDescent="0.25">
      <c r="A707" s="150" t="s">
        <v>758</v>
      </c>
      <c r="B707" s="151" t="s">
        <v>759</v>
      </c>
      <c r="C707" s="152" t="s">
        <v>149</v>
      </c>
      <c r="D707" s="152" t="s">
        <v>242</v>
      </c>
      <c r="E707" s="153">
        <v>546</v>
      </c>
      <c r="F707" s="154">
        <v>-3000</v>
      </c>
      <c r="G707" s="154">
        <f t="shared" si="10"/>
        <v>-1638</v>
      </c>
    </row>
    <row r="708" spans="1:7" s="1" customFormat="1" x14ac:dyDescent="0.25">
      <c r="A708" s="150" t="s">
        <v>760</v>
      </c>
      <c r="B708" s="151" t="s">
        <v>761</v>
      </c>
      <c r="C708" s="152" t="s">
        <v>149</v>
      </c>
      <c r="D708" s="152" t="s">
        <v>242</v>
      </c>
      <c r="E708" s="153">
        <v>820</v>
      </c>
      <c r="F708" s="154">
        <v>-300</v>
      </c>
      <c r="G708" s="154">
        <f t="shared" si="10"/>
        <v>-246</v>
      </c>
    </row>
    <row r="709" spans="1:7" s="1" customFormat="1" ht="33" x14ac:dyDescent="0.25">
      <c r="A709" s="150" t="s">
        <v>762</v>
      </c>
      <c r="B709" s="151" t="s">
        <v>763</v>
      </c>
      <c r="C709" s="152" t="s">
        <v>149</v>
      </c>
      <c r="D709" s="152" t="s">
        <v>242</v>
      </c>
      <c r="E709" s="153">
        <v>5.6</v>
      </c>
      <c r="F709" s="154">
        <v>-100000</v>
      </c>
      <c r="G709" s="154">
        <f t="shared" si="10"/>
        <v>-560</v>
      </c>
    </row>
    <row r="710" spans="1:7" s="1" customFormat="1" ht="82.5" x14ac:dyDescent="0.25">
      <c r="A710" s="150" t="s">
        <v>764</v>
      </c>
      <c r="B710" s="151" t="s">
        <v>765</v>
      </c>
      <c r="C710" s="152" t="s">
        <v>149</v>
      </c>
      <c r="D710" s="156" t="s">
        <v>242</v>
      </c>
      <c r="E710" s="153">
        <v>840</v>
      </c>
      <c r="F710" s="154">
        <v>-400</v>
      </c>
      <c r="G710" s="154">
        <f t="shared" si="10"/>
        <v>-336</v>
      </c>
    </row>
    <row r="711" spans="1:7" s="1" customFormat="1" x14ac:dyDescent="0.25">
      <c r="A711" s="150" t="s">
        <v>766</v>
      </c>
      <c r="B711" s="151" t="s">
        <v>767</v>
      </c>
      <c r="C711" s="152" t="s">
        <v>149</v>
      </c>
      <c r="D711" s="156" t="s">
        <v>242</v>
      </c>
      <c r="E711" s="153"/>
      <c r="F711" s="154"/>
      <c r="G711" s="154">
        <v>-1175</v>
      </c>
    </row>
    <row r="712" spans="1:7" s="1" customFormat="1" ht="49.5" x14ac:dyDescent="0.25">
      <c r="A712" s="150" t="s">
        <v>768</v>
      </c>
      <c r="B712" s="151" t="s">
        <v>769</v>
      </c>
      <c r="C712" s="152" t="s">
        <v>149</v>
      </c>
      <c r="D712" s="156" t="s">
        <v>245</v>
      </c>
      <c r="E712" s="153"/>
      <c r="F712" s="154"/>
      <c r="G712" s="154">
        <v>-4.5191999999999997</v>
      </c>
    </row>
    <row r="713" spans="1:7" s="1" customFormat="1" ht="49.5" x14ac:dyDescent="0.25">
      <c r="A713" s="150" t="s">
        <v>770</v>
      </c>
      <c r="B713" s="151" t="s">
        <v>771</v>
      </c>
      <c r="C713" s="152" t="s">
        <v>149</v>
      </c>
      <c r="D713" s="156" t="s">
        <v>242</v>
      </c>
      <c r="E713" s="153">
        <v>142</v>
      </c>
      <c r="F713" s="154">
        <v>-4800</v>
      </c>
      <c r="G713" s="154">
        <f t="shared" ref="G713" si="11">+E713*F713/1000</f>
        <v>-681.6</v>
      </c>
    </row>
    <row r="714" spans="1:7" s="1" customFormat="1" ht="33" x14ac:dyDescent="0.25">
      <c r="A714" s="150" t="s">
        <v>772</v>
      </c>
      <c r="B714" s="151" t="s">
        <v>754</v>
      </c>
      <c r="C714" s="152" t="s">
        <v>149</v>
      </c>
      <c r="D714" s="156" t="s">
        <v>242</v>
      </c>
      <c r="E714" s="153"/>
      <c r="F714" s="154"/>
      <c r="G714" s="154">
        <v>-1.8</v>
      </c>
    </row>
    <row r="715" spans="1:7" s="1" customFormat="1" ht="33" x14ac:dyDescent="0.25">
      <c r="A715" s="150" t="s">
        <v>773</v>
      </c>
      <c r="B715" s="151" t="s">
        <v>750</v>
      </c>
      <c r="C715" s="152" t="s">
        <v>149</v>
      </c>
      <c r="D715" s="156" t="s">
        <v>242</v>
      </c>
      <c r="E715" s="153"/>
      <c r="F715" s="154"/>
      <c r="G715" s="154">
        <v>-56.8</v>
      </c>
    </row>
    <row r="716" spans="1:7" s="1" customFormat="1" ht="49.5" x14ac:dyDescent="0.25">
      <c r="A716" s="150" t="s">
        <v>774</v>
      </c>
      <c r="B716" s="151" t="s">
        <v>775</v>
      </c>
      <c r="C716" s="152" t="s">
        <v>149</v>
      </c>
      <c r="D716" s="156" t="s">
        <v>242</v>
      </c>
      <c r="E716" s="153">
        <v>4.9000000000000004</v>
      </c>
      <c r="F716" s="154">
        <v>-1000</v>
      </c>
      <c r="G716" s="154">
        <f t="shared" ref="G716:G725" si="12">+E716*F716/1000</f>
        <v>-4.9000000000000004</v>
      </c>
    </row>
    <row r="717" spans="1:7" s="1" customFormat="1" ht="33" x14ac:dyDescent="0.25">
      <c r="A717" s="150" t="s">
        <v>776</v>
      </c>
      <c r="B717" s="151" t="s">
        <v>777</v>
      </c>
      <c r="C717" s="152" t="s">
        <v>149</v>
      </c>
      <c r="D717" s="156" t="s">
        <v>242</v>
      </c>
      <c r="E717" s="153">
        <v>15000</v>
      </c>
      <c r="F717" s="154">
        <v>-2</v>
      </c>
      <c r="G717" s="154">
        <f t="shared" si="12"/>
        <v>-30</v>
      </c>
    </row>
    <row r="718" spans="1:7" s="1" customFormat="1" ht="33" x14ac:dyDescent="0.25">
      <c r="A718" s="150" t="s">
        <v>778</v>
      </c>
      <c r="B718" s="151" t="s">
        <v>779</v>
      </c>
      <c r="C718" s="152" t="s">
        <v>149</v>
      </c>
      <c r="D718" s="156" t="s">
        <v>242</v>
      </c>
      <c r="E718" s="153">
        <v>1960.8</v>
      </c>
      <c r="F718" s="154">
        <v>-340</v>
      </c>
      <c r="G718" s="154">
        <f t="shared" si="12"/>
        <v>-666.67200000000003</v>
      </c>
    </row>
    <row r="719" spans="1:7" s="1" customFormat="1" ht="33" x14ac:dyDescent="0.25">
      <c r="A719" s="150" t="s">
        <v>780</v>
      </c>
      <c r="B719" s="151" t="s">
        <v>759</v>
      </c>
      <c r="C719" s="152" t="s">
        <v>149</v>
      </c>
      <c r="D719" s="156" t="s">
        <v>242</v>
      </c>
      <c r="E719" s="153">
        <v>13000</v>
      </c>
      <c r="F719" s="154">
        <v>-6</v>
      </c>
      <c r="G719" s="154">
        <f t="shared" si="12"/>
        <v>-78</v>
      </c>
    </row>
    <row r="720" spans="1:7" s="1" customFormat="1" x14ac:dyDescent="0.25">
      <c r="A720" s="150" t="s">
        <v>781</v>
      </c>
      <c r="B720" s="151" t="s">
        <v>782</v>
      </c>
      <c r="C720" s="152" t="s">
        <v>149</v>
      </c>
      <c r="D720" s="156" t="s">
        <v>242</v>
      </c>
      <c r="E720" s="153">
        <v>360</v>
      </c>
      <c r="F720" s="154">
        <v>-800</v>
      </c>
      <c r="G720" s="154">
        <f t="shared" si="12"/>
        <v>-288</v>
      </c>
    </row>
    <row r="721" spans="1:7" s="1" customFormat="1" ht="22.5" customHeight="1" x14ac:dyDescent="0.25">
      <c r="A721" s="150" t="s">
        <v>783</v>
      </c>
      <c r="B721" s="151" t="s">
        <v>777</v>
      </c>
      <c r="C721" s="152" t="s">
        <v>149</v>
      </c>
      <c r="D721" s="152" t="s">
        <v>242</v>
      </c>
      <c r="E721" s="153">
        <v>15000</v>
      </c>
      <c r="F721" s="154">
        <v>-2</v>
      </c>
      <c r="G721" s="154">
        <f t="shared" si="12"/>
        <v>-30</v>
      </c>
    </row>
    <row r="722" spans="1:7" s="1" customFormat="1" x14ac:dyDescent="0.25">
      <c r="A722" s="150" t="s">
        <v>784</v>
      </c>
      <c r="B722" s="151" t="s">
        <v>785</v>
      </c>
      <c r="C722" s="152" t="s">
        <v>149</v>
      </c>
      <c r="D722" s="152" t="s">
        <v>242</v>
      </c>
      <c r="E722" s="153">
        <v>8000</v>
      </c>
      <c r="F722" s="154">
        <v>-450</v>
      </c>
      <c r="G722" s="154">
        <f t="shared" si="12"/>
        <v>-3600</v>
      </c>
    </row>
    <row r="723" spans="1:7" s="1" customFormat="1" x14ac:dyDescent="0.25">
      <c r="A723" s="150" t="s">
        <v>786</v>
      </c>
      <c r="B723" s="151" t="s">
        <v>787</v>
      </c>
      <c r="C723" s="152" t="s">
        <v>149</v>
      </c>
      <c r="D723" s="152" t="s">
        <v>242</v>
      </c>
      <c r="E723" s="153">
        <v>168</v>
      </c>
      <c r="F723" s="154">
        <v>-1000</v>
      </c>
      <c r="G723" s="154">
        <f t="shared" si="12"/>
        <v>-168</v>
      </c>
    </row>
    <row r="724" spans="1:7" s="1" customFormat="1" ht="33" x14ac:dyDescent="0.25">
      <c r="A724" s="150" t="s">
        <v>788</v>
      </c>
      <c r="B724" s="151" t="s">
        <v>759</v>
      </c>
      <c r="C724" s="152" t="s">
        <v>149</v>
      </c>
      <c r="D724" s="152" t="s">
        <v>242</v>
      </c>
      <c r="E724" s="153">
        <v>28000</v>
      </c>
      <c r="F724" s="154">
        <v>-6</v>
      </c>
      <c r="G724" s="154">
        <f t="shared" si="12"/>
        <v>-168</v>
      </c>
    </row>
    <row r="725" spans="1:7" s="1" customFormat="1" ht="33" x14ac:dyDescent="0.25">
      <c r="A725" s="150" t="s">
        <v>789</v>
      </c>
      <c r="B725" s="151" t="s">
        <v>777</v>
      </c>
      <c r="C725" s="152" t="s">
        <v>149</v>
      </c>
      <c r="D725" s="152" t="s">
        <v>242</v>
      </c>
      <c r="E725" s="153">
        <v>5000</v>
      </c>
      <c r="F725" s="154">
        <v>-1</v>
      </c>
      <c r="G725" s="154">
        <f t="shared" si="12"/>
        <v>-5</v>
      </c>
    </row>
    <row r="726" spans="1:7" s="1" customFormat="1" x14ac:dyDescent="0.25">
      <c r="A726" s="150" t="s">
        <v>790</v>
      </c>
      <c r="B726" s="151" t="s">
        <v>791</v>
      </c>
      <c r="C726" s="152" t="s">
        <v>149</v>
      </c>
      <c r="D726" s="156" t="s">
        <v>242</v>
      </c>
      <c r="E726" s="153"/>
      <c r="F726" s="154"/>
      <c r="G726" s="154">
        <v>-7.8</v>
      </c>
    </row>
    <row r="727" spans="1:7" s="1" customFormat="1" ht="33" x14ac:dyDescent="0.25">
      <c r="A727" s="150" t="s">
        <v>792</v>
      </c>
      <c r="B727" s="151" t="s">
        <v>793</v>
      </c>
      <c r="C727" s="152" t="s">
        <v>149</v>
      </c>
      <c r="D727" s="156" t="s">
        <v>242</v>
      </c>
      <c r="E727" s="153">
        <v>66.8</v>
      </c>
      <c r="F727" s="154">
        <v>-10000</v>
      </c>
      <c r="G727" s="154">
        <f t="shared" ref="G727:G741" si="13">+E727*F727/1000</f>
        <v>-668</v>
      </c>
    </row>
    <row r="728" spans="1:7" s="1" customFormat="1" ht="49.5" x14ac:dyDescent="0.25">
      <c r="A728" s="150" t="s">
        <v>794</v>
      </c>
      <c r="B728" s="151" t="s">
        <v>795</v>
      </c>
      <c r="C728" s="152" t="s">
        <v>149</v>
      </c>
      <c r="D728" s="156" t="s">
        <v>242</v>
      </c>
      <c r="E728" s="153">
        <v>1457.3</v>
      </c>
      <c r="F728" s="154">
        <v>-400</v>
      </c>
      <c r="G728" s="154">
        <f t="shared" si="13"/>
        <v>-582.91999999999996</v>
      </c>
    </row>
    <row r="729" spans="1:7" s="1" customFormat="1" ht="49.5" x14ac:dyDescent="0.25">
      <c r="A729" s="150" t="s">
        <v>796</v>
      </c>
      <c r="B729" s="151" t="s">
        <v>769</v>
      </c>
      <c r="C729" s="152" t="s">
        <v>149</v>
      </c>
      <c r="D729" s="156" t="s">
        <v>245</v>
      </c>
      <c r="E729" s="153">
        <v>144000</v>
      </c>
      <c r="F729" s="154">
        <v>-0.5</v>
      </c>
      <c r="G729" s="154">
        <f t="shared" si="13"/>
        <v>-72</v>
      </c>
    </row>
    <row r="730" spans="1:7" s="1" customFormat="1" ht="33" x14ac:dyDescent="0.25">
      <c r="A730" s="150" t="s">
        <v>797</v>
      </c>
      <c r="B730" s="151" t="s">
        <v>798</v>
      </c>
      <c r="C730" s="152" t="s">
        <v>149</v>
      </c>
      <c r="D730" s="156" t="s">
        <v>242</v>
      </c>
      <c r="E730" s="153">
        <v>620</v>
      </c>
      <c r="F730" s="154">
        <v>-400</v>
      </c>
      <c r="G730" s="154">
        <f t="shared" si="13"/>
        <v>-248</v>
      </c>
    </row>
    <row r="731" spans="1:7" s="1" customFormat="1" x14ac:dyDescent="0.25">
      <c r="A731" s="150" t="s">
        <v>799</v>
      </c>
      <c r="B731" s="151" t="s">
        <v>800</v>
      </c>
      <c r="C731" s="152" t="s">
        <v>149</v>
      </c>
      <c r="D731" s="156" t="s">
        <v>242</v>
      </c>
      <c r="E731" s="153">
        <v>18.399999999999999</v>
      </c>
      <c r="F731" s="154">
        <v>-1000</v>
      </c>
      <c r="G731" s="154">
        <f t="shared" si="13"/>
        <v>-18.399999999999999</v>
      </c>
    </row>
    <row r="732" spans="1:7" s="1" customFormat="1" ht="33" x14ac:dyDescent="0.25">
      <c r="A732" s="150" t="s">
        <v>801</v>
      </c>
      <c r="B732" s="151" t="s">
        <v>759</v>
      </c>
      <c r="C732" s="152" t="s">
        <v>149</v>
      </c>
      <c r="D732" s="156" t="s">
        <v>242</v>
      </c>
      <c r="E732" s="153">
        <v>108000</v>
      </c>
      <c r="F732" s="154">
        <v>-22</v>
      </c>
      <c r="G732" s="154">
        <f t="shared" si="13"/>
        <v>-2376</v>
      </c>
    </row>
    <row r="733" spans="1:7" s="1" customFormat="1" ht="33" x14ac:dyDescent="0.25">
      <c r="A733" s="150" t="s">
        <v>802</v>
      </c>
      <c r="B733" s="151" t="s">
        <v>803</v>
      </c>
      <c r="C733" s="152" t="s">
        <v>149</v>
      </c>
      <c r="D733" s="156" t="s">
        <v>242</v>
      </c>
      <c r="E733" s="153">
        <v>882</v>
      </c>
      <c r="F733" s="154">
        <v>-330</v>
      </c>
      <c r="G733" s="154">
        <f t="shared" si="13"/>
        <v>-291.06</v>
      </c>
    </row>
    <row r="734" spans="1:7" s="1" customFormat="1" ht="33" x14ac:dyDescent="0.25">
      <c r="A734" s="150" t="s">
        <v>804</v>
      </c>
      <c r="B734" s="151" t="s">
        <v>805</v>
      </c>
      <c r="C734" s="152" t="s">
        <v>149</v>
      </c>
      <c r="D734" s="156" t="s">
        <v>242</v>
      </c>
      <c r="E734" s="153">
        <v>46.7</v>
      </c>
      <c r="F734" s="154">
        <v>-2500</v>
      </c>
      <c r="G734" s="154">
        <f t="shared" si="13"/>
        <v>-116.75</v>
      </c>
    </row>
    <row r="735" spans="1:7" s="1" customFormat="1" ht="33" x14ac:dyDescent="0.25">
      <c r="A735" s="150" t="s">
        <v>806</v>
      </c>
      <c r="B735" s="151" t="s">
        <v>807</v>
      </c>
      <c r="C735" s="152" t="s">
        <v>149</v>
      </c>
      <c r="D735" s="156" t="s">
        <v>242</v>
      </c>
      <c r="E735" s="153">
        <v>192</v>
      </c>
      <c r="F735" s="154">
        <v>-750</v>
      </c>
      <c r="G735" s="154">
        <f t="shared" si="13"/>
        <v>-144</v>
      </c>
    </row>
    <row r="736" spans="1:7" s="1" customFormat="1" ht="33" x14ac:dyDescent="0.25">
      <c r="A736" s="150" t="s">
        <v>808</v>
      </c>
      <c r="B736" s="151" t="s">
        <v>809</v>
      </c>
      <c r="C736" s="152" t="s">
        <v>149</v>
      </c>
      <c r="D736" s="156" t="s">
        <v>242</v>
      </c>
      <c r="E736" s="153">
        <v>156.80000000000001</v>
      </c>
      <c r="F736" s="154">
        <v>-2000</v>
      </c>
      <c r="G736" s="154">
        <f t="shared" si="13"/>
        <v>-313.60000000000002</v>
      </c>
    </row>
    <row r="737" spans="1:7" s="1" customFormat="1" x14ac:dyDescent="0.25">
      <c r="A737" s="150" t="s">
        <v>810</v>
      </c>
      <c r="B737" s="151" t="s">
        <v>811</v>
      </c>
      <c r="C737" s="152" t="s">
        <v>149</v>
      </c>
      <c r="D737" s="156" t="s">
        <v>242</v>
      </c>
      <c r="E737" s="153">
        <v>12.5</v>
      </c>
      <c r="F737" s="154">
        <v>-500</v>
      </c>
      <c r="G737" s="154">
        <f t="shared" si="13"/>
        <v>-6.25</v>
      </c>
    </row>
    <row r="738" spans="1:7" s="1" customFormat="1" ht="49.5" x14ac:dyDescent="0.25">
      <c r="A738" s="150" t="s">
        <v>812</v>
      </c>
      <c r="B738" s="151" t="s">
        <v>813</v>
      </c>
      <c r="C738" s="152" t="s">
        <v>149</v>
      </c>
      <c r="D738" s="156" t="s">
        <v>242</v>
      </c>
      <c r="E738" s="153">
        <v>76.099999999999994</v>
      </c>
      <c r="F738" s="154">
        <v>-3000</v>
      </c>
      <c r="G738" s="154">
        <f t="shared" si="13"/>
        <v>-228.29999999999998</v>
      </c>
    </row>
    <row r="739" spans="1:7" s="1" customFormat="1" ht="33" x14ac:dyDescent="0.25">
      <c r="A739" s="150" t="s">
        <v>814</v>
      </c>
      <c r="B739" s="151" t="s">
        <v>750</v>
      </c>
      <c r="C739" s="152" t="s">
        <v>149</v>
      </c>
      <c r="D739" s="156" t="s">
        <v>242</v>
      </c>
      <c r="E739" s="153">
        <v>47600</v>
      </c>
      <c r="F739" s="154">
        <v>-1</v>
      </c>
      <c r="G739" s="154">
        <f t="shared" si="13"/>
        <v>-47.6</v>
      </c>
    </row>
    <row r="740" spans="1:7" s="1" customFormat="1" x14ac:dyDescent="0.25">
      <c r="A740" s="150" t="s">
        <v>815</v>
      </c>
      <c r="B740" s="151" t="s">
        <v>816</v>
      </c>
      <c r="C740" s="152" t="s">
        <v>149</v>
      </c>
      <c r="D740" s="156" t="s">
        <v>242</v>
      </c>
      <c r="E740" s="153">
        <v>2040</v>
      </c>
      <c r="F740" s="154">
        <v>-250</v>
      </c>
      <c r="G740" s="154">
        <f t="shared" si="13"/>
        <v>-510</v>
      </c>
    </row>
    <row r="741" spans="1:7" s="1" customFormat="1" ht="33" x14ac:dyDescent="0.25">
      <c r="A741" s="150" t="s">
        <v>817</v>
      </c>
      <c r="B741" s="151" t="s">
        <v>777</v>
      </c>
      <c r="C741" s="152" t="s">
        <v>149</v>
      </c>
      <c r="D741" s="156" t="s">
        <v>242</v>
      </c>
      <c r="E741" s="153">
        <v>1000</v>
      </c>
      <c r="F741" s="154">
        <v>-200</v>
      </c>
      <c r="G741" s="154">
        <f t="shared" si="13"/>
        <v>-200</v>
      </c>
    </row>
    <row r="742" spans="1:7" s="1" customFormat="1" ht="82.5" x14ac:dyDescent="0.25">
      <c r="A742" s="150" t="s">
        <v>818</v>
      </c>
      <c r="B742" s="151" t="s">
        <v>819</v>
      </c>
      <c r="C742" s="152" t="s">
        <v>149</v>
      </c>
      <c r="D742" s="156" t="s">
        <v>242</v>
      </c>
      <c r="E742" s="153"/>
      <c r="F742" s="154"/>
      <c r="G742" s="154">
        <v>-72</v>
      </c>
    </row>
    <row r="743" spans="1:7" s="1" customFormat="1" ht="33" x14ac:dyDescent="0.25">
      <c r="A743" s="150" t="s">
        <v>820</v>
      </c>
      <c r="B743" s="151" t="s">
        <v>752</v>
      </c>
      <c r="C743" s="152" t="s">
        <v>149</v>
      </c>
      <c r="D743" s="156" t="s">
        <v>242</v>
      </c>
      <c r="E743" s="153">
        <v>400</v>
      </c>
      <c r="F743" s="154">
        <v>-20</v>
      </c>
      <c r="G743" s="154">
        <f t="shared" ref="G743:G759" si="14">+E743*F743/1000</f>
        <v>-8</v>
      </c>
    </row>
    <row r="744" spans="1:7" s="1" customFormat="1" x14ac:dyDescent="0.25">
      <c r="A744" s="150" t="s">
        <v>821</v>
      </c>
      <c r="B744" s="151" t="s">
        <v>822</v>
      </c>
      <c r="C744" s="152" t="s">
        <v>149</v>
      </c>
      <c r="D744" s="156" t="s">
        <v>242</v>
      </c>
      <c r="E744" s="153">
        <v>127.8</v>
      </c>
      <c r="F744" s="154">
        <v>-400</v>
      </c>
      <c r="G744" s="154">
        <f t="shared" si="14"/>
        <v>-51.12</v>
      </c>
    </row>
    <row r="745" spans="1:7" s="1" customFormat="1" ht="33" x14ac:dyDescent="0.25">
      <c r="A745" s="150" t="s">
        <v>823</v>
      </c>
      <c r="B745" s="151" t="s">
        <v>752</v>
      </c>
      <c r="C745" s="152" t="s">
        <v>149</v>
      </c>
      <c r="D745" s="156" t="s">
        <v>242</v>
      </c>
      <c r="E745" s="153">
        <v>500</v>
      </c>
      <c r="F745" s="154">
        <v>-10</v>
      </c>
      <c r="G745" s="154">
        <f t="shared" si="14"/>
        <v>-5</v>
      </c>
    </row>
    <row r="746" spans="1:7" s="1" customFormat="1" ht="49.5" x14ac:dyDescent="0.25">
      <c r="A746" s="150" t="s">
        <v>824</v>
      </c>
      <c r="B746" s="151" t="s">
        <v>771</v>
      </c>
      <c r="C746" s="152" t="s">
        <v>149</v>
      </c>
      <c r="D746" s="156" t="s">
        <v>242</v>
      </c>
      <c r="E746" s="153">
        <v>56.3</v>
      </c>
      <c r="F746" s="154">
        <v>-10000</v>
      </c>
      <c r="G746" s="154">
        <f t="shared" si="14"/>
        <v>-563</v>
      </c>
    </row>
    <row r="747" spans="1:7" s="1" customFormat="1" ht="33" x14ac:dyDescent="0.25">
      <c r="A747" s="150" t="s">
        <v>825</v>
      </c>
      <c r="B747" s="151" t="s">
        <v>826</v>
      </c>
      <c r="C747" s="152" t="s">
        <v>149</v>
      </c>
      <c r="D747" s="156" t="s">
        <v>242</v>
      </c>
      <c r="E747" s="153">
        <v>36.799999999999997</v>
      </c>
      <c r="F747" s="154">
        <v>-600</v>
      </c>
      <c r="G747" s="154">
        <f t="shared" si="14"/>
        <v>-22.08</v>
      </c>
    </row>
    <row r="748" spans="1:7" s="1" customFormat="1" ht="33" x14ac:dyDescent="0.25">
      <c r="A748" s="150" t="s">
        <v>827</v>
      </c>
      <c r="B748" s="151" t="s">
        <v>828</v>
      </c>
      <c r="C748" s="152" t="s">
        <v>149</v>
      </c>
      <c r="D748" s="156" t="s">
        <v>242</v>
      </c>
      <c r="E748" s="153"/>
      <c r="F748" s="154"/>
      <c r="G748" s="154">
        <v>-0.35</v>
      </c>
    </row>
    <row r="749" spans="1:7" s="1" customFormat="1" ht="49.5" x14ac:dyDescent="0.25">
      <c r="A749" s="150" t="s">
        <v>829</v>
      </c>
      <c r="B749" s="151" t="s">
        <v>813</v>
      </c>
      <c r="C749" s="152" t="s">
        <v>149</v>
      </c>
      <c r="D749" s="156" t="s">
        <v>242</v>
      </c>
      <c r="E749" s="153">
        <v>37.799999999999997</v>
      </c>
      <c r="F749" s="154">
        <v>-40000</v>
      </c>
      <c r="G749" s="154">
        <f t="shared" si="14"/>
        <v>-1512</v>
      </c>
    </row>
    <row r="750" spans="1:7" s="1" customFormat="1" ht="33" x14ac:dyDescent="0.25">
      <c r="A750" s="150" t="s">
        <v>830</v>
      </c>
      <c r="B750" s="151" t="s">
        <v>793</v>
      </c>
      <c r="C750" s="152" t="s">
        <v>149</v>
      </c>
      <c r="D750" s="156" t="s">
        <v>242</v>
      </c>
      <c r="E750" s="153">
        <v>375</v>
      </c>
      <c r="F750" s="154">
        <v>-700</v>
      </c>
      <c r="G750" s="154">
        <f t="shared" si="14"/>
        <v>-262.5</v>
      </c>
    </row>
    <row r="751" spans="1:7" s="1" customFormat="1" x14ac:dyDescent="0.25">
      <c r="A751" s="150" t="s">
        <v>831</v>
      </c>
      <c r="B751" s="151" t="s">
        <v>832</v>
      </c>
      <c r="C751" s="152" t="s">
        <v>149</v>
      </c>
      <c r="D751" s="156" t="s">
        <v>242</v>
      </c>
      <c r="E751" s="153">
        <v>50.3</v>
      </c>
      <c r="F751" s="154">
        <v>-3000</v>
      </c>
      <c r="G751" s="154">
        <f t="shared" si="14"/>
        <v>-150.9</v>
      </c>
    </row>
    <row r="752" spans="1:7" s="1" customFormat="1" x14ac:dyDescent="0.25">
      <c r="A752" s="150" t="s">
        <v>833</v>
      </c>
      <c r="B752" s="151" t="s">
        <v>732</v>
      </c>
      <c r="C752" s="152" t="s">
        <v>149</v>
      </c>
      <c r="D752" s="156" t="s">
        <v>242</v>
      </c>
      <c r="E752" s="153"/>
      <c r="F752" s="154"/>
      <c r="G752" s="154">
        <v>-81.355500000000006</v>
      </c>
    </row>
    <row r="753" spans="1:7" s="1" customFormat="1" ht="33" x14ac:dyDescent="0.25">
      <c r="A753" s="150" t="s">
        <v>834</v>
      </c>
      <c r="B753" s="151" t="s">
        <v>835</v>
      </c>
      <c r="C753" s="152" t="s">
        <v>149</v>
      </c>
      <c r="D753" s="156" t="s">
        <v>242</v>
      </c>
      <c r="E753" s="153">
        <v>62</v>
      </c>
      <c r="F753" s="154">
        <v>-2500</v>
      </c>
      <c r="G753" s="154">
        <f t="shared" si="14"/>
        <v>-155</v>
      </c>
    </row>
    <row r="754" spans="1:7" s="1" customFormat="1" ht="33" x14ac:dyDescent="0.25">
      <c r="A754" s="150" t="s">
        <v>836</v>
      </c>
      <c r="B754" s="151" t="s">
        <v>759</v>
      </c>
      <c r="C754" s="152" t="s">
        <v>149</v>
      </c>
      <c r="D754" s="156" t="s">
        <v>242</v>
      </c>
      <c r="E754" s="153">
        <v>146</v>
      </c>
      <c r="F754" s="154">
        <v>-1500</v>
      </c>
      <c r="G754" s="154">
        <f t="shared" si="14"/>
        <v>-219</v>
      </c>
    </row>
    <row r="755" spans="1:7" s="1" customFormat="1" ht="33" x14ac:dyDescent="0.25">
      <c r="A755" s="150" t="s">
        <v>837</v>
      </c>
      <c r="B755" s="151" t="s">
        <v>838</v>
      </c>
      <c r="C755" s="152" t="s">
        <v>149</v>
      </c>
      <c r="D755" s="156" t="s">
        <v>242</v>
      </c>
      <c r="E755" s="153"/>
      <c r="F755" s="154"/>
      <c r="G755" s="154">
        <v>-42</v>
      </c>
    </row>
    <row r="756" spans="1:7" s="1" customFormat="1" ht="33" x14ac:dyDescent="0.25">
      <c r="A756" s="150" t="s">
        <v>839</v>
      </c>
      <c r="B756" s="151" t="s">
        <v>840</v>
      </c>
      <c r="C756" s="152" t="s">
        <v>149</v>
      </c>
      <c r="D756" s="156" t="s">
        <v>242</v>
      </c>
      <c r="E756" s="153">
        <v>963.5</v>
      </c>
      <c r="F756" s="154">
        <v>-720</v>
      </c>
      <c r="G756" s="154">
        <f t="shared" si="14"/>
        <v>-693.72</v>
      </c>
    </row>
    <row r="757" spans="1:7" s="1" customFormat="1" x14ac:dyDescent="0.25">
      <c r="A757" s="150" t="s">
        <v>841</v>
      </c>
      <c r="B757" s="151" t="s">
        <v>842</v>
      </c>
      <c r="C757" s="152" t="s">
        <v>149</v>
      </c>
      <c r="D757" s="156" t="s">
        <v>242</v>
      </c>
      <c r="E757" s="153">
        <v>932.2</v>
      </c>
      <c r="F757" s="154">
        <v>-700</v>
      </c>
      <c r="G757" s="154">
        <f t="shared" si="14"/>
        <v>-652.54</v>
      </c>
    </row>
    <row r="758" spans="1:7" s="1" customFormat="1" ht="49.5" x14ac:dyDescent="0.25">
      <c r="A758" s="150" t="s">
        <v>843</v>
      </c>
      <c r="B758" s="151" t="s">
        <v>844</v>
      </c>
      <c r="C758" s="152" t="s">
        <v>149</v>
      </c>
      <c r="D758" s="156" t="s">
        <v>242</v>
      </c>
      <c r="E758" s="153">
        <v>450</v>
      </c>
      <c r="F758" s="154">
        <v>-155</v>
      </c>
      <c r="G758" s="154">
        <f t="shared" si="14"/>
        <v>-69.75</v>
      </c>
    </row>
    <row r="759" spans="1:7" s="1" customFormat="1" ht="33" x14ac:dyDescent="0.25">
      <c r="A759" s="150" t="s">
        <v>845</v>
      </c>
      <c r="B759" s="151" t="s">
        <v>752</v>
      </c>
      <c r="C759" s="152" t="s">
        <v>149</v>
      </c>
      <c r="D759" s="156" t="s">
        <v>242</v>
      </c>
      <c r="E759" s="153">
        <v>72100</v>
      </c>
      <c r="F759" s="154">
        <v>-1</v>
      </c>
      <c r="G759" s="154">
        <f t="shared" si="14"/>
        <v>-72.099999999999994</v>
      </c>
    </row>
    <row r="760" spans="1:7" s="1" customFormat="1" ht="33" x14ac:dyDescent="0.25">
      <c r="A760" s="150" t="s">
        <v>846</v>
      </c>
      <c r="B760" s="151" t="s">
        <v>750</v>
      </c>
      <c r="C760" s="152" t="s">
        <v>149</v>
      </c>
      <c r="D760" s="156" t="s">
        <v>242</v>
      </c>
      <c r="E760" s="153"/>
      <c r="F760" s="154"/>
      <c r="G760" s="154">
        <v>-576</v>
      </c>
    </row>
    <row r="761" spans="1:7" s="1" customFormat="1" x14ac:dyDescent="0.25">
      <c r="A761" s="150" t="s">
        <v>847</v>
      </c>
      <c r="B761" s="151" t="s">
        <v>848</v>
      </c>
      <c r="C761" s="152" t="s">
        <v>149</v>
      </c>
      <c r="D761" s="156" t="s">
        <v>242</v>
      </c>
      <c r="E761" s="153"/>
      <c r="F761" s="154"/>
      <c r="G761" s="154">
        <v>-167.75</v>
      </c>
    </row>
    <row r="762" spans="1:7" s="1" customFormat="1" ht="33" x14ac:dyDescent="0.25">
      <c r="A762" s="150" t="s">
        <v>849</v>
      </c>
      <c r="B762" s="151" t="s">
        <v>850</v>
      </c>
      <c r="C762" s="152" t="s">
        <v>149</v>
      </c>
      <c r="D762" s="156" t="s">
        <v>242</v>
      </c>
      <c r="E762" s="153">
        <v>6.2</v>
      </c>
      <c r="F762" s="154">
        <v>-143000</v>
      </c>
      <c r="G762" s="154">
        <f t="shared" ref="G762" si="15">+E762*F762/1000</f>
        <v>-886.6</v>
      </c>
    </row>
    <row r="763" spans="1:7" s="1" customFormat="1" x14ac:dyDescent="0.25">
      <c r="A763" s="150" t="s">
        <v>851</v>
      </c>
      <c r="B763" s="151" t="s">
        <v>848</v>
      </c>
      <c r="C763" s="152" t="s">
        <v>246</v>
      </c>
      <c r="D763" s="156" t="s">
        <v>242</v>
      </c>
      <c r="E763" s="153"/>
      <c r="F763" s="154"/>
      <c r="G763" s="154">
        <v>-389.8</v>
      </c>
    </row>
    <row r="764" spans="1:7" s="1" customFormat="1" ht="33" x14ac:dyDescent="0.25">
      <c r="A764" s="150" t="s">
        <v>852</v>
      </c>
      <c r="B764" s="151" t="s">
        <v>853</v>
      </c>
      <c r="C764" s="152" t="s">
        <v>149</v>
      </c>
      <c r="D764" s="156" t="s">
        <v>312</v>
      </c>
      <c r="E764" s="153">
        <v>7800</v>
      </c>
      <c r="F764" s="154">
        <v>-180</v>
      </c>
      <c r="G764" s="154">
        <f t="shared" ref="G764" si="16">+E764*F764/1000</f>
        <v>-1404</v>
      </c>
    </row>
    <row r="765" spans="1:7" s="1" customFormat="1" ht="33" x14ac:dyDescent="0.25">
      <c r="A765" s="150" t="s">
        <v>854</v>
      </c>
      <c r="B765" s="151" t="s">
        <v>730</v>
      </c>
      <c r="C765" s="152" t="s">
        <v>149</v>
      </c>
      <c r="D765" s="156" t="s">
        <v>242</v>
      </c>
      <c r="E765" s="153"/>
      <c r="F765" s="154"/>
      <c r="G765" s="154">
        <v>-109.2</v>
      </c>
    </row>
    <row r="766" spans="1:7" s="1" customFormat="1" ht="33" x14ac:dyDescent="0.25">
      <c r="A766" s="150" t="s">
        <v>855</v>
      </c>
      <c r="B766" s="151" t="s">
        <v>856</v>
      </c>
      <c r="C766" s="152" t="s">
        <v>149</v>
      </c>
      <c r="D766" s="156" t="s">
        <v>242</v>
      </c>
      <c r="E766" s="153">
        <v>1100</v>
      </c>
      <c r="F766" s="154">
        <v>-1000</v>
      </c>
      <c r="G766" s="154">
        <f t="shared" ref="G766:G780" si="17">+E766*F766/1000</f>
        <v>-1100</v>
      </c>
    </row>
    <row r="767" spans="1:7" s="1" customFormat="1" ht="49.5" x14ac:dyDescent="0.25">
      <c r="A767" s="150" t="s">
        <v>857</v>
      </c>
      <c r="B767" s="151" t="s">
        <v>858</v>
      </c>
      <c r="C767" s="152" t="s">
        <v>149</v>
      </c>
      <c r="D767" s="156" t="s">
        <v>242</v>
      </c>
      <c r="E767" s="153">
        <v>264</v>
      </c>
      <c r="F767" s="154">
        <v>-5400</v>
      </c>
      <c r="G767" s="154">
        <f t="shared" si="17"/>
        <v>-1425.6</v>
      </c>
    </row>
    <row r="768" spans="1:7" s="1" customFormat="1" ht="33" x14ac:dyDescent="0.25">
      <c r="A768" s="150" t="s">
        <v>859</v>
      </c>
      <c r="B768" s="151" t="s">
        <v>752</v>
      </c>
      <c r="C768" s="152" t="s">
        <v>149</v>
      </c>
      <c r="D768" s="156" t="s">
        <v>242</v>
      </c>
      <c r="E768" s="153">
        <v>500</v>
      </c>
      <c r="F768" s="154">
        <v>-10</v>
      </c>
      <c r="G768" s="154">
        <f t="shared" si="17"/>
        <v>-5</v>
      </c>
    </row>
    <row r="769" spans="1:7" s="1" customFormat="1" x14ac:dyDescent="0.25">
      <c r="A769" s="150" t="s">
        <v>860</v>
      </c>
      <c r="B769" s="151" t="s">
        <v>861</v>
      </c>
      <c r="C769" s="152" t="s">
        <v>149</v>
      </c>
      <c r="D769" s="156" t="s">
        <v>242</v>
      </c>
      <c r="E769" s="153">
        <v>5.4</v>
      </c>
      <c r="F769" s="154">
        <v>-1600</v>
      </c>
      <c r="G769" s="154">
        <f t="shared" si="17"/>
        <v>-8.64</v>
      </c>
    </row>
    <row r="770" spans="1:7" s="1" customFormat="1" ht="33" x14ac:dyDescent="0.25">
      <c r="A770" s="150" t="s">
        <v>862</v>
      </c>
      <c r="B770" s="151" t="s">
        <v>777</v>
      </c>
      <c r="C770" s="152" t="s">
        <v>149</v>
      </c>
      <c r="D770" s="156" t="s">
        <v>242</v>
      </c>
      <c r="E770" s="153">
        <v>6000</v>
      </c>
      <c r="F770" s="154">
        <v>-20</v>
      </c>
      <c r="G770" s="154">
        <f t="shared" si="17"/>
        <v>-120</v>
      </c>
    </row>
    <row r="771" spans="1:7" s="1" customFormat="1" ht="33" x14ac:dyDescent="0.25">
      <c r="A771" s="150" t="s">
        <v>863</v>
      </c>
      <c r="B771" s="151" t="s">
        <v>759</v>
      </c>
      <c r="C771" s="152" t="s">
        <v>149</v>
      </c>
      <c r="D771" s="156" t="s">
        <v>242</v>
      </c>
      <c r="E771" s="153">
        <v>13800</v>
      </c>
      <c r="F771" s="154">
        <v>-17</v>
      </c>
      <c r="G771" s="154">
        <f t="shared" si="17"/>
        <v>-234.6</v>
      </c>
    </row>
    <row r="772" spans="1:7" s="1" customFormat="1" ht="33" x14ac:dyDescent="0.25">
      <c r="A772" s="150" t="s">
        <v>864</v>
      </c>
      <c r="B772" s="151" t="s">
        <v>754</v>
      </c>
      <c r="C772" s="152" t="s">
        <v>149</v>
      </c>
      <c r="D772" s="156" t="s">
        <v>242</v>
      </c>
      <c r="E772" s="153">
        <v>15492</v>
      </c>
      <c r="F772" s="154">
        <v>-100</v>
      </c>
      <c r="G772" s="154">
        <f t="shared" si="17"/>
        <v>-1549.2</v>
      </c>
    </row>
    <row r="773" spans="1:7" s="1" customFormat="1" ht="33" x14ac:dyDescent="0.25">
      <c r="A773" s="150" t="s">
        <v>865</v>
      </c>
      <c r="B773" s="151" t="s">
        <v>803</v>
      </c>
      <c r="C773" s="152" t="s">
        <v>149</v>
      </c>
      <c r="D773" s="156" t="s">
        <v>242</v>
      </c>
      <c r="E773" s="153">
        <v>276</v>
      </c>
      <c r="F773" s="154">
        <v>-2000</v>
      </c>
      <c r="G773" s="154">
        <f t="shared" si="17"/>
        <v>-552</v>
      </c>
    </row>
    <row r="774" spans="1:7" s="1" customFormat="1" ht="33" x14ac:dyDescent="0.25">
      <c r="A774" s="150" t="s">
        <v>866</v>
      </c>
      <c r="B774" s="151" t="s">
        <v>750</v>
      </c>
      <c r="C774" s="152" t="s">
        <v>149</v>
      </c>
      <c r="D774" s="156" t="s">
        <v>242</v>
      </c>
      <c r="E774" s="153">
        <v>88.55</v>
      </c>
      <c r="F774" s="154">
        <v>-9600</v>
      </c>
      <c r="G774" s="154">
        <f t="shared" si="17"/>
        <v>-850.08</v>
      </c>
    </row>
    <row r="775" spans="1:7" s="1" customFormat="1" x14ac:dyDescent="0.25">
      <c r="A775" s="150" t="s">
        <v>867</v>
      </c>
      <c r="B775" s="151" t="s">
        <v>816</v>
      </c>
      <c r="C775" s="152" t="s">
        <v>149</v>
      </c>
      <c r="D775" s="156" t="s">
        <v>242</v>
      </c>
      <c r="E775" s="153">
        <v>2040</v>
      </c>
      <c r="F775" s="154">
        <v>-500</v>
      </c>
      <c r="G775" s="154">
        <f t="shared" si="17"/>
        <v>-1020</v>
      </c>
    </row>
    <row r="776" spans="1:7" s="1" customFormat="1" x14ac:dyDescent="0.25">
      <c r="A776" s="150" t="s">
        <v>868</v>
      </c>
      <c r="B776" s="151" t="s">
        <v>869</v>
      </c>
      <c r="C776" s="152" t="s">
        <v>149</v>
      </c>
      <c r="D776" s="156" t="s">
        <v>242</v>
      </c>
      <c r="E776" s="153">
        <v>9</v>
      </c>
      <c r="F776" s="154">
        <v>-2100</v>
      </c>
      <c r="G776" s="154">
        <f t="shared" si="17"/>
        <v>-18.899999999999999</v>
      </c>
    </row>
    <row r="777" spans="1:7" s="1" customFormat="1" x14ac:dyDescent="0.25">
      <c r="A777" s="150" t="s">
        <v>870</v>
      </c>
      <c r="B777" s="151" t="s">
        <v>871</v>
      </c>
      <c r="C777" s="152" t="s">
        <v>149</v>
      </c>
      <c r="D777" s="156" t="s">
        <v>242</v>
      </c>
      <c r="E777" s="153">
        <v>41.7</v>
      </c>
      <c r="F777" s="154">
        <v>-1700</v>
      </c>
      <c r="G777" s="154">
        <f t="shared" si="17"/>
        <v>-70.89</v>
      </c>
    </row>
    <row r="778" spans="1:7" s="1" customFormat="1" ht="33" x14ac:dyDescent="0.25">
      <c r="A778" s="150" t="s">
        <v>872</v>
      </c>
      <c r="B778" s="151" t="s">
        <v>750</v>
      </c>
      <c r="C778" s="152" t="s">
        <v>149</v>
      </c>
      <c r="D778" s="156" t="s">
        <v>242</v>
      </c>
      <c r="E778" s="153">
        <v>15000</v>
      </c>
      <c r="F778" s="154">
        <v>-3</v>
      </c>
      <c r="G778" s="154">
        <f t="shared" si="17"/>
        <v>-45</v>
      </c>
    </row>
    <row r="779" spans="1:7" s="1" customFormat="1" x14ac:dyDescent="0.25">
      <c r="A779" s="150" t="s">
        <v>873</v>
      </c>
      <c r="B779" s="151" t="s">
        <v>874</v>
      </c>
      <c r="C779" s="152" t="s">
        <v>149</v>
      </c>
      <c r="D779" s="156" t="s">
        <v>242</v>
      </c>
      <c r="E779" s="153">
        <v>500</v>
      </c>
      <c r="F779" s="154">
        <v>-3000</v>
      </c>
      <c r="G779" s="154">
        <f t="shared" si="17"/>
        <v>-1500</v>
      </c>
    </row>
    <row r="780" spans="1:7" s="1" customFormat="1" ht="49.5" x14ac:dyDescent="0.25">
      <c r="A780" s="150" t="s">
        <v>875</v>
      </c>
      <c r="B780" s="151" t="s">
        <v>844</v>
      </c>
      <c r="C780" s="152" t="s">
        <v>149</v>
      </c>
      <c r="D780" s="156" t="s">
        <v>242</v>
      </c>
      <c r="E780" s="153">
        <v>414.4</v>
      </c>
      <c r="F780" s="154">
        <v>-1200</v>
      </c>
      <c r="G780" s="154">
        <f t="shared" si="17"/>
        <v>-497.28</v>
      </c>
    </row>
    <row r="781" spans="1:7" s="1" customFormat="1" x14ac:dyDescent="0.25">
      <c r="A781" s="150" t="s">
        <v>876</v>
      </c>
      <c r="B781" s="151" t="s">
        <v>877</v>
      </c>
      <c r="C781" s="152" t="s">
        <v>149</v>
      </c>
      <c r="D781" s="156" t="s">
        <v>242</v>
      </c>
      <c r="E781" s="153"/>
      <c r="F781" s="154"/>
      <c r="G781" s="154">
        <v>-31.001999999999999</v>
      </c>
    </row>
    <row r="782" spans="1:7" s="1" customFormat="1" ht="33" x14ac:dyDescent="0.25">
      <c r="A782" s="150" t="s">
        <v>878</v>
      </c>
      <c r="B782" s="151" t="s">
        <v>759</v>
      </c>
      <c r="C782" s="152" t="s">
        <v>149</v>
      </c>
      <c r="D782" s="156" t="s">
        <v>242</v>
      </c>
      <c r="E782" s="153"/>
      <c r="F782" s="154"/>
      <c r="G782" s="154">
        <v>-31</v>
      </c>
    </row>
    <row r="783" spans="1:7" s="1" customFormat="1" x14ac:dyDescent="0.25">
      <c r="A783" s="150" t="s">
        <v>879</v>
      </c>
      <c r="B783" s="151" t="s">
        <v>880</v>
      </c>
      <c r="C783" s="152" t="s">
        <v>149</v>
      </c>
      <c r="D783" s="156" t="s">
        <v>242</v>
      </c>
      <c r="E783" s="153">
        <v>19.8</v>
      </c>
      <c r="F783" s="154">
        <v>-3000</v>
      </c>
      <c r="G783" s="154">
        <f t="shared" ref="G783:G785" si="18">+E783*F783/1000</f>
        <v>-59.4</v>
      </c>
    </row>
    <row r="784" spans="1:7" s="1" customFormat="1" ht="66" x14ac:dyDescent="0.25">
      <c r="A784" s="150" t="s">
        <v>881</v>
      </c>
      <c r="B784" s="151" t="s">
        <v>882</v>
      </c>
      <c r="C784" s="152" t="s">
        <v>149</v>
      </c>
      <c r="D784" s="156" t="s">
        <v>242</v>
      </c>
      <c r="E784" s="153">
        <v>246</v>
      </c>
      <c r="F784" s="154">
        <v>-700</v>
      </c>
      <c r="G784" s="154">
        <f t="shared" si="18"/>
        <v>-172.2</v>
      </c>
    </row>
    <row r="785" spans="1:7" s="1" customFormat="1" ht="33" x14ac:dyDescent="0.25">
      <c r="A785" s="150" t="s">
        <v>883</v>
      </c>
      <c r="B785" s="151" t="s">
        <v>777</v>
      </c>
      <c r="C785" s="152" t="s">
        <v>149</v>
      </c>
      <c r="D785" s="156" t="s">
        <v>242</v>
      </c>
      <c r="E785" s="153">
        <v>500</v>
      </c>
      <c r="F785" s="154">
        <v>-300</v>
      </c>
      <c r="G785" s="154">
        <f t="shared" si="18"/>
        <v>-150</v>
      </c>
    </row>
    <row r="786" spans="1:7" s="1" customFormat="1" x14ac:dyDescent="0.25">
      <c r="A786" s="150" t="s">
        <v>884</v>
      </c>
      <c r="B786" s="151" t="s">
        <v>885</v>
      </c>
      <c r="C786" s="152" t="s">
        <v>149</v>
      </c>
      <c r="D786" s="156" t="s">
        <v>242</v>
      </c>
      <c r="E786" s="153"/>
      <c r="F786" s="154"/>
      <c r="G786" s="154">
        <v>-370.32</v>
      </c>
    </row>
    <row r="787" spans="1:7" s="1" customFormat="1" ht="33" x14ac:dyDescent="0.25">
      <c r="A787" s="150" t="s">
        <v>886</v>
      </c>
      <c r="B787" s="151" t="s">
        <v>752</v>
      </c>
      <c r="C787" s="152" t="s">
        <v>149</v>
      </c>
      <c r="D787" s="156" t="s">
        <v>242</v>
      </c>
      <c r="E787" s="153">
        <v>400</v>
      </c>
      <c r="F787" s="154">
        <v>-10</v>
      </c>
      <c r="G787" s="154">
        <f t="shared" ref="G787" si="19">+E787*F787/1000</f>
        <v>-4</v>
      </c>
    </row>
    <row r="788" spans="1:7" s="1" customFormat="1" ht="33" x14ac:dyDescent="0.25">
      <c r="A788" s="150" t="s">
        <v>887</v>
      </c>
      <c r="B788" s="151" t="s">
        <v>750</v>
      </c>
      <c r="C788" s="152" t="s">
        <v>149</v>
      </c>
      <c r="D788" s="156" t="s">
        <v>242</v>
      </c>
      <c r="E788" s="153"/>
      <c r="F788" s="154"/>
      <c r="G788" s="154">
        <v>-10</v>
      </c>
    </row>
    <row r="789" spans="1:7" s="1" customFormat="1" x14ac:dyDescent="0.25">
      <c r="A789" s="150" t="s">
        <v>888</v>
      </c>
      <c r="B789" s="151" t="s">
        <v>889</v>
      </c>
      <c r="C789" s="152" t="s">
        <v>149</v>
      </c>
      <c r="D789" s="156" t="s">
        <v>242</v>
      </c>
      <c r="E789" s="153"/>
      <c r="F789" s="154"/>
      <c r="G789" s="154">
        <v>-0.88</v>
      </c>
    </row>
    <row r="790" spans="1:7" s="1" customFormat="1" ht="33" x14ac:dyDescent="0.25">
      <c r="A790" s="150" t="s">
        <v>890</v>
      </c>
      <c r="B790" s="151" t="s">
        <v>828</v>
      </c>
      <c r="C790" s="152" t="s">
        <v>149</v>
      </c>
      <c r="D790" s="156" t="s">
        <v>242</v>
      </c>
      <c r="E790" s="153"/>
      <c r="F790" s="154"/>
      <c r="G790" s="154">
        <v>-14.25</v>
      </c>
    </row>
    <row r="791" spans="1:7" s="1" customFormat="1" x14ac:dyDescent="0.25">
      <c r="A791" s="150" t="s">
        <v>891</v>
      </c>
      <c r="B791" s="151" t="s">
        <v>892</v>
      </c>
      <c r="C791" s="152" t="s">
        <v>149</v>
      </c>
      <c r="D791" s="156" t="s">
        <v>242</v>
      </c>
      <c r="E791" s="153">
        <v>14.9</v>
      </c>
      <c r="F791" s="154">
        <v>-2500</v>
      </c>
      <c r="G791" s="154">
        <f t="shared" ref="G791:G802" si="20">+E791*F791/1000</f>
        <v>-37.25</v>
      </c>
    </row>
    <row r="792" spans="1:7" s="1" customFormat="1" ht="49.5" x14ac:dyDescent="0.25">
      <c r="A792" s="150" t="s">
        <v>893</v>
      </c>
      <c r="B792" s="151" t="s">
        <v>775</v>
      </c>
      <c r="C792" s="152" t="s">
        <v>149</v>
      </c>
      <c r="D792" s="156" t="s">
        <v>242</v>
      </c>
      <c r="E792" s="153">
        <v>55.3</v>
      </c>
      <c r="F792" s="154">
        <v>-1000</v>
      </c>
      <c r="G792" s="154">
        <f t="shared" si="20"/>
        <v>-55.3</v>
      </c>
    </row>
    <row r="793" spans="1:7" s="1" customFormat="1" x14ac:dyDescent="0.25">
      <c r="A793" s="150" t="s">
        <v>894</v>
      </c>
      <c r="B793" s="151" t="s">
        <v>895</v>
      </c>
      <c r="C793" s="152" t="s">
        <v>149</v>
      </c>
      <c r="D793" s="156" t="s">
        <v>242</v>
      </c>
      <c r="E793" s="153">
        <v>2.6</v>
      </c>
      <c r="F793" s="154">
        <v>-26138</v>
      </c>
      <c r="G793" s="154">
        <f t="shared" si="20"/>
        <v>-67.958799999999997</v>
      </c>
    </row>
    <row r="794" spans="1:7" s="1" customFormat="1" x14ac:dyDescent="0.25">
      <c r="A794" s="150" t="s">
        <v>896</v>
      </c>
      <c r="B794" s="151" t="s">
        <v>897</v>
      </c>
      <c r="C794" s="152" t="s">
        <v>149</v>
      </c>
      <c r="D794" s="156" t="s">
        <v>242</v>
      </c>
      <c r="E794" s="153">
        <v>37.299999999999997</v>
      </c>
      <c r="F794" s="154">
        <v>-2000</v>
      </c>
      <c r="G794" s="154">
        <f t="shared" si="20"/>
        <v>-74.599999999999994</v>
      </c>
    </row>
    <row r="795" spans="1:7" s="1" customFormat="1" ht="33" x14ac:dyDescent="0.25">
      <c r="A795" s="150" t="s">
        <v>898</v>
      </c>
      <c r="B795" s="151" t="s">
        <v>738</v>
      </c>
      <c r="C795" s="152" t="s">
        <v>149</v>
      </c>
      <c r="D795" s="156" t="s">
        <v>312</v>
      </c>
      <c r="E795" s="153">
        <v>5000</v>
      </c>
      <c r="F795" s="154">
        <v>-10</v>
      </c>
      <c r="G795" s="154">
        <f t="shared" si="20"/>
        <v>-50</v>
      </c>
    </row>
    <row r="796" spans="1:7" s="1" customFormat="1" x14ac:dyDescent="0.25">
      <c r="A796" s="150" t="s">
        <v>899</v>
      </c>
      <c r="B796" s="151" t="s">
        <v>900</v>
      </c>
      <c r="C796" s="152" t="s">
        <v>149</v>
      </c>
      <c r="D796" s="156" t="s">
        <v>242</v>
      </c>
      <c r="E796" s="153">
        <v>22.7</v>
      </c>
      <c r="F796" s="154">
        <v>-500</v>
      </c>
      <c r="G796" s="154">
        <f t="shared" si="20"/>
        <v>-11.35</v>
      </c>
    </row>
    <row r="797" spans="1:7" s="1" customFormat="1" ht="33" x14ac:dyDescent="0.25">
      <c r="A797" s="150" t="s">
        <v>901</v>
      </c>
      <c r="B797" s="151" t="s">
        <v>750</v>
      </c>
      <c r="C797" s="152" t="s">
        <v>149</v>
      </c>
      <c r="D797" s="156" t="s">
        <v>242</v>
      </c>
      <c r="E797" s="153">
        <v>15000</v>
      </c>
      <c r="F797" s="154">
        <v>-3</v>
      </c>
      <c r="G797" s="154">
        <f t="shared" si="20"/>
        <v>-45</v>
      </c>
    </row>
    <row r="798" spans="1:7" s="1" customFormat="1" ht="33" x14ac:dyDescent="0.25">
      <c r="A798" s="150" t="s">
        <v>902</v>
      </c>
      <c r="B798" s="151" t="s">
        <v>759</v>
      </c>
      <c r="C798" s="152" t="s">
        <v>149</v>
      </c>
      <c r="D798" s="156" t="s">
        <v>242</v>
      </c>
      <c r="E798" s="153">
        <v>40</v>
      </c>
      <c r="F798" s="154">
        <v>-30000</v>
      </c>
      <c r="G798" s="154">
        <f t="shared" si="20"/>
        <v>-1200</v>
      </c>
    </row>
    <row r="799" spans="1:7" s="1" customFormat="1" ht="33" x14ac:dyDescent="0.25">
      <c r="A799" s="150" t="s">
        <v>903</v>
      </c>
      <c r="B799" s="151" t="s">
        <v>904</v>
      </c>
      <c r="C799" s="152" t="s">
        <v>149</v>
      </c>
      <c r="D799" s="156" t="s">
        <v>242</v>
      </c>
      <c r="E799" s="153">
        <v>41.6</v>
      </c>
      <c r="F799" s="154">
        <v>-10000</v>
      </c>
      <c r="G799" s="154">
        <f t="shared" si="20"/>
        <v>-416</v>
      </c>
    </row>
    <row r="800" spans="1:7" s="1" customFormat="1" x14ac:dyDescent="0.25">
      <c r="A800" s="150" t="s">
        <v>905</v>
      </c>
      <c r="B800" s="151" t="s">
        <v>906</v>
      </c>
      <c r="C800" s="152" t="s">
        <v>149</v>
      </c>
      <c r="D800" s="156" t="s">
        <v>242</v>
      </c>
      <c r="E800" s="153">
        <v>2150</v>
      </c>
      <c r="F800" s="154">
        <v>-40</v>
      </c>
      <c r="G800" s="154">
        <f t="shared" si="20"/>
        <v>-86</v>
      </c>
    </row>
    <row r="801" spans="1:7" s="1" customFormat="1" ht="33" x14ac:dyDescent="0.25">
      <c r="A801" s="150" t="s">
        <v>907</v>
      </c>
      <c r="B801" s="151" t="s">
        <v>807</v>
      </c>
      <c r="C801" s="152" t="s">
        <v>149</v>
      </c>
      <c r="D801" s="156" t="s">
        <v>242</v>
      </c>
      <c r="E801" s="153">
        <v>520</v>
      </c>
      <c r="F801" s="154">
        <v>-100</v>
      </c>
      <c r="G801" s="154">
        <f t="shared" si="20"/>
        <v>-52</v>
      </c>
    </row>
    <row r="802" spans="1:7" s="1" customFormat="1" ht="33" x14ac:dyDescent="0.25">
      <c r="A802" s="150" t="s">
        <v>908</v>
      </c>
      <c r="B802" s="151" t="s">
        <v>754</v>
      </c>
      <c r="C802" s="152" t="s">
        <v>149</v>
      </c>
      <c r="D802" s="156" t="s">
        <v>242</v>
      </c>
      <c r="E802" s="153">
        <v>5358</v>
      </c>
      <c r="F802" s="154">
        <v>-150</v>
      </c>
      <c r="G802" s="154">
        <f t="shared" si="20"/>
        <v>-803.7</v>
      </c>
    </row>
    <row r="803" spans="1:7" s="1" customFormat="1" ht="33" x14ac:dyDescent="0.25">
      <c r="A803" s="150" t="s">
        <v>909</v>
      </c>
      <c r="B803" s="151" t="s">
        <v>910</v>
      </c>
      <c r="C803" s="152" t="s">
        <v>149</v>
      </c>
      <c r="D803" s="156" t="s">
        <v>242</v>
      </c>
      <c r="E803" s="153"/>
      <c r="F803" s="154"/>
      <c r="G803" s="154">
        <v>-687.96</v>
      </c>
    </row>
    <row r="804" spans="1:7" s="1" customFormat="1" ht="33" x14ac:dyDescent="0.25">
      <c r="A804" s="150" t="s">
        <v>911</v>
      </c>
      <c r="B804" s="151" t="s">
        <v>759</v>
      </c>
      <c r="C804" s="152" t="s">
        <v>149</v>
      </c>
      <c r="D804" s="156" t="s">
        <v>242</v>
      </c>
      <c r="E804" s="153">
        <v>11.2</v>
      </c>
      <c r="F804" s="154">
        <v>-45000</v>
      </c>
      <c r="G804" s="154">
        <f t="shared" ref="G804:G810" si="21">+E804*F804/1000</f>
        <v>-503.99999999999994</v>
      </c>
    </row>
    <row r="805" spans="1:7" s="1" customFormat="1" x14ac:dyDescent="0.25">
      <c r="A805" s="150" t="s">
        <v>912</v>
      </c>
      <c r="B805" s="151" t="s">
        <v>728</v>
      </c>
      <c r="C805" s="152" t="s">
        <v>149</v>
      </c>
      <c r="D805" s="156" t="s">
        <v>242</v>
      </c>
      <c r="E805" s="153">
        <v>28</v>
      </c>
      <c r="F805" s="154">
        <v>-850</v>
      </c>
      <c r="G805" s="154">
        <f t="shared" si="21"/>
        <v>-23.8</v>
      </c>
    </row>
    <row r="806" spans="1:7" s="1" customFormat="1" x14ac:dyDescent="0.25">
      <c r="A806" s="150" t="s">
        <v>913</v>
      </c>
      <c r="B806" s="151" t="s">
        <v>914</v>
      </c>
      <c r="C806" s="152" t="s">
        <v>149</v>
      </c>
      <c r="D806" s="156" t="s">
        <v>242</v>
      </c>
      <c r="E806" s="153">
        <v>23400</v>
      </c>
      <c r="F806" s="154">
        <v>-50</v>
      </c>
      <c r="G806" s="154">
        <f t="shared" si="21"/>
        <v>-1170</v>
      </c>
    </row>
    <row r="807" spans="1:7" s="1" customFormat="1" ht="33" x14ac:dyDescent="0.25">
      <c r="A807" s="150" t="s">
        <v>915</v>
      </c>
      <c r="B807" s="151" t="s">
        <v>750</v>
      </c>
      <c r="C807" s="152" t="s">
        <v>149</v>
      </c>
      <c r="D807" s="156" t="s">
        <v>242</v>
      </c>
      <c r="E807" s="153">
        <v>15000</v>
      </c>
      <c r="F807" s="154">
        <v>-3</v>
      </c>
      <c r="G807" s="154">
        <f t="shared" si="21"/>
        <v>-45</v>
      </c>
    </row>
    <row r="808" spans="1:7" s="1" customFormat="1" x14ac:dyDescent="0.25">
      <c r="A808" s="150" t="s">
        <v>916</v>
      </c>
      <c r="B808" s="151" t="s">
        <v>917</v>
      </c>
      <c r="C808" s="152" t="s">
        <v>149</v>
      </c>
      <c r="D808" s="152" t="s">
        <v>242</v>
      </c>
      <c r="E808" s="153">
        <v>3190</v>
      </c>
      <c r="F808" s="154">
        <v>-2500</v>
      </c>
      <c r="G808" s="154">
        <f t="shared" si="21"/>
        <v>-7975</v>
      </c>
    </row>
    <row r="809" spans="1:7" s="1" customFormat="1" ht="33" x14ac:dyDescent="0.25">
      <c r="A809" s="150" t="s">
        <v>918</v>
      </c>
      <c r="B809" s="151" t="s">
        <v>750</v>
      </c>
      <c r="C809" s="152" t="s">
        <v>149</v>
      </c>
      <c r="D809" s="152" t="s">
        <v>242</v>
      </c>
      <c r="E809" s="153">
        <v>50000</v>
      </c>
      <c r="F809" s="154">
        <v>-4</v>
      </c>
      <c r="G809" s="154">
        <f t="shared" si="21"/>
        <v>-200</v>
      </c>
    </row>
    <row r="810" spans="1:7" s="1" customFormat="1" x14ac:dyDescent="0.25">
      <c r="A810" s="150" t="s">
        <v>919</v>
      </c>
      <c r="B810" s="151" t="s">
        <v>920</v>
      </c>
      <c r="C810" s="152" t="s">
        <v>149</v>
      </c>
      <c r="D810" s="152" t="s">
        <v>242</v>
      </c>
      <c r="E810" s="153">
        <v>420</v>
      </c>
      <c r="F810" s="154">
        <v>-250</v>
      </c>
      <c r="G810" s="154">
        <f t="shared" si="21"/>
        <v>-105</v>
      </c>
    </row>
    <row r="811" spans="1:7" s="1" customFormat="1" ht="33" x14ac:dyDescent="0.25">
      <c r="A811" s="150" t="s">
        <v>921</v>
      </c>
      <c r="B811" s="151" t="s">
        <v>922</v>
      </c>
      <c r="C811" s="152" t="s">
        <v>149</v>
      </c>
      <c r="D811" s="152" t="s">
        <v>242</v>
      </c>
      <c r="E811" s="153"/>
      <c r="F811" s="154"/>
      <c r="G811" s="154">
        <v>-197.6</v>
      </c>
    </row>
    <row r="812" spans="1:7" s="1" customFormat="1" ht="33" x14ac:dyDescent="0.25">
      <c r="A812" s="150" t="s">
        <v>923</v>
      </c>
      <c r="B812" s="151" t="s">
        <v>738</v>
      </c>
      <c r="C812" s="152" t="s">
        <v>149</v>
      </c>
      <c r="D812" s="156" t="s">
        <v>312</v>
      </c>
      <c r="E812" s="153">
        <v>1200</v>
      </c>
      <c r="F812" s="154">
        <v>-2</v>
      </c>
      <c r="G812" s="154">
        <f t="shared" ref="G812:G827" si="22">+E812*F812/1000</f>
        <v>-2.4</v>
      </c>
    </row>
    <row r="813" spans="1:7" s="1" customFormat="1" x14ac:dyDescent="0.25">
      <c r="A813" s="150" t="s">
        <v>924</v>
      </c>
      <c r="B813" s="151" t="s">
        <v>925</v>
      </c>
      <c r="C813" s="152" t="s">
        <v>149</v>
      </c>
      <c r="D813" s="156" t="s">
        <v>242</v>
      </c>
      <c r="E813" s="153">
        <v>2</v>
      </c>
      <c r="F813" s="154">
        <v>-10000</v>
      </c>
      <c r="G813" s="154">
        <f t="shared" si="22"/>
        <v>-20</v>
      </c>
    </row>
    <row r="814" spans="1:7" s="1" customFormat="1" ht="33" x14ac:dyDescent="0.25">
      <c r="A814" s="150" t="s">
        <v>926</v>
      </c>
      <c r="B814" s="151" t="s">
        <v>927</v>
      </c>
      <c r="C814" s="152" t="s">
        <v>149</v>
      </c>
      <c r="D814" s="156" t="s">
        <v>242</v>
      </c>
      <c r="E814" s="153">
        <v>215</v>
      </c>
      <c r="F814" s="154">
        <v>-1500</v>
      </c>
      <c r="G814" s="154">
        <f t="shared" si="22"/>
        <v>-322.5</v>
      </c>
    </row>
    <row r="815" spans="1:7" s="1" customFormat="1" ht="33" x14ac:dyDescent="0.25">
      <c r="A815" s="150" t="s">
        <v>928</v>
      </c>
      <c r="B815" s="151" t="s">
        <v>929</v>
      </c>
      <c r="C815" s="152" t="s">
        <v>149</v>
      </c>
      <c r="D815" s="156" t="s">
        <v>242</v>
      </c>
      <c r="E815" s="153">
        <v>200</v>
      </c>
      <c r="F815" s="154">
        <v>-1500</v>
      </c>
      <c r="G815" s="154">
        <f t="shared" si="22"/>
        <v>-300</v>
      </c>
    </row>
    <row r="816" spans="1:7" s="1" customFormat="1" ht="33" x14ac:dyDescent="0.25">
      <c r="A816" s="150" t="s">
        <v>930</v>
      </c>
      <c r="B816" s="151" t="s">
        <v>750</v>
      </c>
      <c r="C816" s="152" t="s">
        <v>149</v>
      </c>
      <c r="D816" s="156" t="s">
        <v>242</v>
      </c>
      <c r="E816" s="153">
        <v>4800</v>
      </c>
      <c r="F816" s="154">
        <v>-8</v>
      </c>
      <c r="G816" s="154">
        <f t="shared" si="22"/>
        <v>-38.4</v>
      </c>
    </row>
    <row r="817" spans="1:7" s="1" customFormat="1" ht="33" x14ac:dyDescent="0.25">
      <c r="A817" s="150" t="s">
        <v>931</v>
      </c>
      <c r="B817" s="151" t="s">
        <v>759</v>
      </c>
      <c r="C817" s="152" t="s">
        <v>149</v>
      </c>
      <c r="D817" s="156" t="s">
        <v>242</v>
      </c>
      <c r="E817" s="153">
        <v>45000</v>
      </c>
      <c r="F817" s="154">
        <v>-20</v>
      </c>
      <c r="G817" s="154">
        <f t="shared" si="22"/>
        <v>-900</v>
      </c>
    </row>
    <row r="818" spans="1:7" s="1" customFormat="1" ht="33" x14ac:dyDescent="0.25">
      <c r="A818" s="150" t="s">
        <v>932</v>
      </c>
      <c r="B818" s="151" t="s">
        <v>904</v>
      </c>
      <c r="C818" s="152" t="s">
        <v>149</v>
      </c>
      <c r="D818" s="156" t="s">
        <v>242</v>
      </c>
      <c r="E818" s="153">
        <v>81.5</v>
      </c>
      <c r="F818" s="154">
        <v>-6000</v>
      </c>
      <c r="G818" s="154">
        <f t="shared" si="22"/>
        <v>-489</v>
      </c>
    </row>
    <row r="819" spans="1:7" s="1" customFormat="1" ht="33" x14ac:dyDescent="0.25">
      <c r="A819" s="150" t="s">
        <v>933</v>
      </c>
      <c r="B819" s="151" t="s">
        <v>803</v>
      </c>
      <c r="C819" s="152" t="s">
        <v>149</v>
      </c>
      <c r="D819" s="156" t="s">
        <v>242</v>
      </c>
      <c r="E819" s="153">
        <v>11.7</v>
      </c>
      <c r="F819" s="154">
        <v>-7000</v>
      </c>
      <c r="G819" s="154">
        <f t="shared" si="22"/>
        <v>-81.900000000000006</v>
      </c>
    </row>
    <row r="820" spans="1:7" s="1" customFormat="1" ht="33" x14ac:dyDescent="0.25">
      <c r="A820" s="150" t="s">
        <v>934</v>
      </c>
      <c r="B820" s="151" t="s">
        <v>752</v>
      </c>
      <c r="C820" s="152" t="s">
        <v>149</v>
      </c>
      <c r="D820" s="156" t="s">
        <v>242</v>
      </c>
      <c r="E820" s="153">
        <v>400</v>
      </c>
      <c r="F820" s="154">
        <v>-2</v>
      </c>
      <c r="G820" s="154">
        <f t="shared" si="22"/>
        <v>-0.8</v>
      </c>
    </row>
    <row r="821" spans="1:7" s="1" customFormat="1" x14ac:dyDescent="0.25">
      <c r="A821" s="150" t="s">
        <v>935</v>
      </c>
      <c r="B821" s="151" t="s">
        <v>936</v>
      </c>
      <c r="C821" s="152" t="s">
        <v>149</v>
      </c>
      <c r="D821" s="156" t="s">
        <v>242</v>
      </c>
      <c r="E821" s="153">
        <v>8.5</v>
      </c>
      <c r="F821" s="154">
        <v>-6000</v>
      </c>
      <c r="G821" s="154">
        <f t="shared" si="22"/>
        <v>-51</v>
      </c>
    </row>
    <row r="822" spans="1:7" s="1" customFormat="1" ht="33" x14ac:dyDescent="0.25">
      <c r="A822" s="150" t="s">
        <v>937</v>
      </c>
      <c r="B822" s="151" t="s">
        <v>929</v>
      </c>
      <c r="C822" s="152" t="s">
        <v>149</v>
      </c>
      <c r="D822" s="156" t="s">
        <v>242</v>
      </c>
      <c r="E822" s="153">
        <v>2208</v>
      </c>
      <c r="F822" s="154">
        <v>-750</v>
      </c>
      <c r="G822" s="154">
        <f t="shared" si="22"/>
        <v>-1656</v>
      </c>
    </row>
    <row r="823" spans="1:7" s="1" customFormat="1" ht="33" x14ac:dyDescent="0.25">
      <c r="A823" s="150" t="s">
        <v>938</v>
      </c>
      <c r="B823" s="151" t="s">
        <v>939</v>
      </c>
      <c r="C823" s="152" t="s">
        <v>149</v>
      </c>
      <c r="D823" s="156" t="s">
        <v>242</v>
      </c>
      <c r="E823" s="153">
        <v>11</v>
      </c>
      <c r="F823" s="154">
        <v>-8000</v>
      </c>
      <c r="G823" s="154">
        <f t="shared" si="22"/>
        <v>-88</v>
      </c>
    </row>
    <row r="824" spans="1:7" s="1" customFormat="1" x14ac:dyDescent="0.25">
      <c r="A824" s="150" t="s">
        <v>940</v>
      </c>
      <c r="B824" s="151" t="s">
        <v>941</v>
      </c>
      <c r="C824" s="152" t="s">
        <v>149</v>
      </c>
      <c r="D824" s="156" t="s">
        <v>242</v>
      </c>
      <c r="E824" s="153">
        <v>1768</v>
      </c>
      <c r="F824" s="154">
        <v>-400</v>
      </c>
      <c r="G824" s="154">
        <f t="shared" si="22"/>
        <v>-707.2</v>
      </c>
    </row>
    <row r="825" spans="1:7" s="1" customFormat="1" ht="33" x14ac:dyDescent="0.25">
      <c r="A825" s="150" t="s">
        <v>942</v>
      </c>
      <c r="B825" s="151" t="s">
        <v>752</v>
      </c>
      <c r="C825" s="152" t="s">
        <v>149</v>
      </c>
      <c r="D825" s="156" t="s">
        <v>242</v>
      </c>
      <c r="E825" s="153">
        <v>600</v>
      </c>
      <c r="F825" s="154">
        <v>-10</v>
      </c>
      <c r="G825" s="154">
        <f t="shared" si="22"/>
        <v>-6</v>
      </c>
    </row>
    <row r="826" spans="1:7" s="1" customFormat="1" ht="33" x14ac:dyDescent="0.25">
      <c r="A826" s="150" t="s">
        <v>943</v>
      </c>
      <c r="B826" s="151" t="s">
        <v>803</v>
      </c>
      <c r="C826" s="152" t="s">
        <v>149</v>
      </c>
      <c r="D826" s="156" t="s">
        <v>242</v>
      </c>
      <c r="E826" s="153">
        <v>400</v>
      </c>
      <c r="F826" s="154">
        <v>-4000</v>
      </c>
      <c r="G826" s="154">
        <f t="shared" si="22"/>
        <v>-1600</v>
      </c>
    </row>
    <row r="827" spans="1:7" s="1" customFormat="1" x14ac:dyDescent="0.25">
      <c r="A827" s="150" t="s">
        <v>944</v>
      </c>
      <c r="B827" s="151" t="s">
        <v>945</v>
      </c>
      <c r="C827" s="152" t="s">
        <v>149</v>
      </c>
      <c r="D827" s="156" t="s">
        <v>242</v>
      </c>
      <c r="E827" s="153">
        <v>18.5</v>
      </c>
      <c r="F827" s="154">
        <v>-15000</v>
      </c>
      <c r="G827" s="154">
        <f t="shared" si="22"/>
        <v>-277.5</v>
      </c>
    </row>
    <row r="828" spans="1:7" s="1" customFormat="1" x14ac:dyDescent="0.25">
      <c r="A828" s="150" t="s">
        <v>946</v>
      </c>
      <c r="B828" s="151" t="s">
        <v>947</v>
      </c>
      <c r="C828" s="152" t="s">
        <v>149</v>
      </c>
      <c r="D828" s="156" t="s">
        <v>242</v>
      </c>
      <c r="E828" s="153"/>
      <c r="F828" s="154"/>
      <c r="G828" s="154">
        <v>-246</v>
      </c>
    </row>
    <row r="829" spans="1:7" s="1" customFormat="1" ht="33" x14ac:dyDescent="0.25">
      <c r="A829" s="150" t="s">
        <v>948</v>
      </c>
      <c r="B829" s="151" t="s">
        <v>949</v>
      </c>
      <c r="C829" s="152" t="s">
        <v>149</v>
      </c>
      <c r="D829" s="156" t="s">
        <v>242</v>
      </c>
      <c r="E829" s="153"/>
      <c r="F829" s="154"/>
      <c r="G829" s="154">
        <v>-40</v>
      </c>
    </row>
    <row r="830" spans="1:7" s="1" customFormat="1" x14ac:dyDescent="0.25">
      <c r="A830" s="150" t="s">
        <v>950</v>
      </c>
      <c r="B830" s="151" t="s">
        <v>951</v>
      </c>
      <c r="C830" s="152" t="s">
        <v>149</v>
      </c>
      <c r="D830" s="156" t="s">
        <v>242</v>
      </c>
      <c r="E830" s="153">
        <v>4998.8</v>
      </c>
      <c r="F830" s="154">
        <v>-1500</v>
      </c>
      <c r="G830" s="154">
        <f t="shared" ref="G830:G836" si="23">+E830*F830/1000</f>
        <v>-7498.2</v>
      </c>
    </row>
    <row r="831" spans="1:7" s="1" customFormat="1" ht="33" x14ac:dyDescent="0.25">
      <c r="A831" s="150" t="s">
        <v>952</v>
      </c>
      <c r="B831" s="151" t="s">
        <v>759</v>
      </c>
      <c r="C831" s="152" t="s">
        <v>149</v>
      </c>
      <c r="D831" s="156" t="s">
        <v>242</v>
      </c>
      <c r="E831" s="153">
        <v>15500</v>
      </c>
      <c r="F831" s="154">
        <v>-9</v>
      </c>
      <c r="G831" s="154">
        <f t="shared" si="23"/>
        <v>-139.5</v>
      </c>
    </row>
    <row r="832" spans="1:7" s="1" customFormat="1" ht="33" x14ac:dyDescent="0.25">
      <c r="A832" s="150" t="s">
        <v>953</v>
      </c>
      <c r="B832" s="151" t="s">
        <v>738</v>
      </c>
      <c r="C832" s="152" t="s">
        <v>149</v>
      </c>
      <c r="D832" s="156" t="s">
        <v>312</v>
      </c>
      <c r="E832" s="153">
        <v>4500</v>
      </c>
      <c r="F832" s="154">
        <v>-2</v>
      </c>
      <c r="G832" s="154">
        <f t="shared" si="23"/>
        <v>-9</v>
      </c>
    </row>
    <row r="833" spans="1:7" s="1" customFormat="1" x14ac:dyDescent="0.25">
      <c r="A833" s="150" t="s">
        <v>954</v>
      </c>
      <c r="B833" s="151" t="s">
        <v>955</v>
      </c>
      <c r="C833" s="152" t="s">
        <v>149</v>
      </c>
      <c r="D833" s="156" t="s">
        <v>242</v>
      </c>
      <c r="E833" s="153">
        <v>96520</v>
      </c>
      <c r="F833" s="154">
        <v>-40</v>
      </c>
      <c r="G833" s="154">
        <f t="shared" si="23"/>
        <v>-3860.8</v>
      </c>
    </row>
    <row r="834" spans="1:7" s="1" customFormat="1" ht="49.5" x14ac:dyDescent="0.25">
      <c r="A834" s="150" t="s">
        <v>956</v>
      </c>
      <c r="B834" s="151" t="s">
        <v>813</v>
      </c>
      <c r="C834" s="152" t="s">
        <v>149</v>
      </c>
      <c r="D834" s="156" t="s">
        <v>242</v>
      </c>
      <c r="E834" s="153">
        <v>150</v>
      </c>
      <c r="F834" s="154">
        <v>-1500</v>
      </c>
      <c r="G834" s="154">
        <f t="shared" si="23"/>
        <v>-225</v>
      </c>
    </row>
    <row r="835" spans="1:7" s="1" customFormat="1" ht="33" x14ac:dyDescent="0.25">
      <c r="A835" s="150" t="s">
        <v>957</v>
      </c>
      <c r="B835" s="151" t="s">
        <v>958</v>
      </c>
      <c r="C835" s="152" t="s">
        <v>149</v>
      </c>
      <c r="D835" s="156" t="s">
        <v>242</v>
      </c>
      <c r="E835" s="153">
        <v>52</v>
      </c>
      <c r="F835" s="154">
        <v>-50000</v>
      </c>
      <c r="G835" s="154">
        <f t="shared" si="23"/>
        <v>-2600</v>
      </c>
    </row>
    <row r="836" spans="1:7" s="1" customFormat="1" ht="33" x14ac:dyDescent="0.25">
      <c r="A836" s="150" t="s">
        <v>959</v>
      </c>
      <c r="B836" s="151" t="s">
        <v>960</v>
      </c>
      <c r="C836" s="152" t="s">
        <v>149</v>
      </c>
      <c r="D836" s="156" t="s">
        <v>242</v>
      </c>
      <c r="E836" s="153">
        <v>1659</v>
      </c>
      <c r="F836" s="154">
        <v>-300</v>
      </c>
      <c r="G836" s="154">
        <f t="shared" si="23"/>
        <v>-497.7</v>
      </c>
    </row>
    <row r="837" spans="1:7" s="1" customFormat="1" x14ac:dyDescent="0.25">
      <c r="A837" s="150" t="s">
        <v>961</v>
      </c>
      <c r="B837" s="151" t="s">
        <v>842</v>
      </c>
      <c r="C837" s="152" t="s">
        <v>149</v>
      </c>
      <c r="D837" s="156" t="s">
        <v>242</v>
      </c>
      <c r="E837" s="153"/>
      <c r="F837" s="154"/>
      <c r="G837" s="154">
        <v>-0.18</v>
      </c>
    </row>
    <row r="838" spans="1:7" s="1" customFormat="1" ht="82.5" x14ac:dyDescent="0.25">
      <c r="A838" s="150" t="s">
        <v>962</v>
      </c>
      <c r="B838" s="151" t="s">
        <v>765</v>
      </c>
      <c r="C838" s="152" t="s">
        <v>149</v>
      </c>
      <c r="D838" s="156" t="s">
        <v>242</v>
      </c>
      <c r="E838" s="153">
        <v>1800</v>
      </c>
      <c r="F838" s="154">
        <v>-500</v>
      </c>
      <c r="G838" s="154">
        <v>-900</v>
      </c>
    </row>
    <row r="839" spans="1:7" s="1" customFormat="1" ht="49.5" x14ac:dyDescent="0.25">
      <c r="A839" s="150" t="s">
        <v>963</v>
      </c>
      <c r="B839" s="151" t="s">
        <v>964</v>
      </c>
      <c r="C839" s="152" t="s">
        <v>149</v>
      </c>
      <c r="D839" s="156" t="s">
        <v>242</v>
      </c>
      <c r="E839" s="153"/>
      <c r="F839" s="154"/>
      <c r="G839" s="154">
        <v>-65.040000000000006</v>
      </c>
    </row>
    <row r="840" spans="1:7" s="1" customFormat="1" ht="33" x14ac:dyDescent="0.25">
      <c r="A840" s="150" t="s">
        <v>965</v>
      </c>
      <c r="B840" s="151" t="s">
        <v>759</v>
      </c>
      <c r="C840" s="152" t="s">
        <v>149</v>
      </c>
      <c r="D840" s="156" t="s">
        <v>242</v>
      </c>
      <c r="E840" s="153">
        <v>5280</v>
      </c>
      <c r="F840" s="154">
        <v>-30</v>
      </c>
      <c r="G840" s="154">
        <f t="shared" ref="G840:G841" si="24">+E840*F840/1000</f>
        <v>-158.4</v>
      </c>
    </row>
    <row r="841" spans="1:7" s="1" customFormat="1" ht="49.5" x14ac:dyDescent="0.25">
      <c r="A841" s="150" t="s">
        <v>966</v>
      </c>
      <c r="B841" s="151" t="s">
        <v>813</v>
      </c>
      <c r="C841" s="152" t="s">
        <v>149</v>
      </c>
      <c r="D841" s="156" t="s">
        <v>242</v>
      </c>
      <c r="E841" s="153">
        <v>515</v>
      </c>
      <c r="F841" s="154">
        <v>-2000</v>
      </c>
      <c r="G841" s="154">
        <f t="shared" si="24"/>
        <v>-1030</v>
      </c>
    </row>
    <row r="842" spans="1:7" s="1" customFormat="1" ht="33" x14ac:dyDescent="0.25">
      <c r="A842" s="150" t="s">
        <v>967</v>
      </c>
      <c r="B842" s="151" t="s">
        <v>803</v>
      </c>
      <c r="C842" s="152" t="s">
        <v>149</v>
      </c>
      <c r="D842" s="156" t="s">
        <v>242</v>
      </c>
      <c r="E842" s="153"/>
      <c r="F842" s="154"/>
      <c r="G842" s="154">
        <v>-1969</v>
      </c>
    </row>
    <row r="843" spans="1:7" s="1" customFormat="1" ht="33" x14ac:dyDescent="0.25">
      <c r="A843" s="150" t="s">
        <v>968</v>
      </c>
      <c r="B843" s="151" t="s">
        <v>969</v>
      </c>
      <c r="C843" s="152" t="s">
        <v>149</v>
      </c>
      <c r="D843" s="156" t="s">
        <v>242</v>
      </c>
      <c r="E843" s="153">
        <v>1500</v>
      </c>
      <c r="F843" s="154">
        <v>-38</v>
      </c>
      <c r="G843" s="154">
        <f t="shared" ref="G843:G844" si="25">+E843*F843/1000</f>
        <v>-57</v>
      </c>
    </row>
    <row r="844" spans="1:7" s="1" customFormat="1" ht="33" x14ac:dyDescent="0.25">
      <c r="A844" s="150" t="s">
        <v>970</v>
      </c>
      <c r="B844" s="151" t="s">
        <v>750</v>
      </c>
      <c r="C844" s="152" t="s">
        <v>149</v>
      </c>
      <c r="D844" s="156" t="s">
        <v>242</v>
      </c>
      <c r="E844" s="153">
        <v>30000</v>
      </c>
      <c r="F844" s="154">
        <v>-3</v>
      </c>
      <c r="G844" s="154">
        <f t="shared" si="25"/>
        <v>-90</v>
      </c>
    </row>
    <row r="845" spans="1:7" s="1" customFormat="1" ht="33" x14ac:dyDescent="0.25">
      <c r="A845" s="150" t="s">
        <v>971</v>
      </c>
      <c r="B845" s="151" t="s">
        <v>972</v>
      </c>
      <c r="C845" s="152" t="s">
        <v>149</v>
      </c>
      <c r="D845" s="156" t="s">
        <v>242</v>
      </c>
      <c r="E845" s="153"/>
      <c r="F845" s="154"/>
      <c r="G845" s="154">
        <v>-1200</v>
      </c>
    </row>
    <row r="846" spans="1:7" s="1" customFormat="1" ht="33" x14ac:dyDescent="0.25">
      <c r="A846" s="150" t="s">
        <v>973</v>
      </c>
      <c r="B846" s="151" t="s">
        <v>752</v>
      </c>
      <c r="C846" s="152" t="s">
        <v>149</v>
      </c>
      <c r="D846" s="156" t="s">
        <v>242</v>
      </c>
      <c r="E846" s="153">
        <v>300</v>
      </c>
      <c r="F846" s="154">
        <v>-10</v>
      </c>
      <c r="G846" s="154">
        <f t="shared" ref="G846" si="26">+E846*F846/1000</f>
        <v>-3</v>
      </c>
    </row>
    <row r="847" spans="1:7" s="1" customFormat="1" ht="33" x14ac:dyDescent="0.25">
      <c r="A847" s="150" t="s">
        <v>974</v>
      </c>
      <c r="B847" s="151" t="s">
        <v>958</v>
      </c>
      <c r="C847" s="152" t="s">
        <v>149</v>
      </c>
      <c r="D847" s="156" t="s">
        <v>242</v>
      </c>
      <c r="E847" s="153"/>
      <c r="F847" s="154"/>
      <c r="G847" s="154">
        <v>-31.2</v>
      </c>
    </row>
    <row r="848" spans="1:7" s="1" customFormat="1" x14ac:dyDescent="0.25">
      <c r="A848" s="150" t="s">
        <v>975</v>
      </c>
      <c r="B848" s="151" t="s">
        <v>914</v>
      </c>
      <c r="C848" s="152" t="s">
        <v>149</v>
      </c>
      <c r="D848" s="156" t="s">
        <v>242</v>
      </c>
      <c r="E848" s="153">
        <v>18500.400000000001</v>
      </c>
      <c r="F848" s="154">
        <v>-20</v>
      </c>
      <c r="G848" s="154">
        <f t="shared" ref="G848:G854" si="27">+E848*F848/1000</f>
        <v>-370.00799999999998</v>
      </c>
    </row>
    <row r="849" spans="1:7" s="1" customFormat="1" x14ac:dyDescent="0.25">
      <c r="A849" s="150" t="s">
        <v>976</v>
      </c>
      <c r="B849" s="151" t="s">
        <v>977</v>
      </c>
      <c r="C849" s="152" t="s">
        <v>149</v>
      </c>
      <c r="D849" s="156" t="s">
        <v>242</v>
      </c>
      <c r="E849" s="153">
        <v>11</v>
      </c>
      <c r="F849" s="154">
        <v>-1250</v>
      </c>
      <c r="G849" s="154">
        <f t="shared" si="27"/>
        <v>-13.75</v>
      </c>
    </row>
    <row r="850" spans="1:7" s="1" customFormat="1" ht="33" x14ac:dyDescent="0.25">
      <c r="A850" s="150" t="s">
        <v>978</v>
      </c>
      <c r="B850" s="151" t="s">
        <v>759</v>
      </c>
      <c r="C850" s="152" t="s">
        <v>149</v>
      </c>
      <c r="D850" s="156" t="s">
        <v>242</v>
      </c>
      <c r="E850" s="153">
        <v>15550</v>
      </c>
      <c r="F850" s="154">
        <v>-2</v>
      </c>
      <c r="G850" s="154">
        <f t="shared" si="27"/>
        <v>-31.1</v>
      </c>
    </row>
    <row r="851" spans="1:7" s="1" customFormat="1" ht="33" x14ac:dyDescent="0.25">
      <c r="A851" s="150" t="s">
        <v>979</v>
      </c>
      <c r="B851" s="151" t="s">
        <v>980</v>
      </c>
      <c r="C851" s="152" t="s">
        <v>149</v>
      </c>
      <c r="D851" s="156" t="s">
        <v>242</v>
      </c>
      <c r="E851" s="153">
        <v>132.19999999999999</v>
      </c>
      <c r="F851" s="154">
        <v>-800</v>
      </c>
      <c r="G851" s="154">
        <f t="shared" si="27"/>
        <v>-105.75999999999999</v>
      </c>
    </row>
    <row r="852" spans="1:7" s="1" customFormat="1" ht="33" x14ac:dyDescent="0.25">
      <c r="A852" s="150" t="s">
        <v>981</v>
      </c>
      <c r="B852" s="151" t="s">
        <v>982</v>
      </c>
      <c r="C852" s="152" t="s">
        <v>149</v>
      </c>
      <c r="D852" s="156" t="s">
        <v>242</v>
      </c>
      <c r="E852" s="153">
        <v>2400</v>
      </c>
      <c r="F852" s="154">
        <v>-120</v>
      </c>
      <c r="G852" s="154">
        <f t="shared" si="27"/>
        <v>-288</v>
      </c>
    </row>
    <row r="853" spans="1:7" s="1" customFormat="1" ht="33" x14ac:dyDescent="0.25">
      <c r="A853" s="150" t="s">
        <v>983</v>
      </c>
      <c r="B853" s="151" t="s">
        <v>759</v>
      </c>
      <c r="C853" s="152" t="s">
        <v>149</v>
      </c>
      <c r="D853" s="156" t="s">
        <v>242</v>
      </c>
      <c r="E853" s="153">
        <v>4500</v>
      </c>
      <c r="F853" s="154">
        <v>-1</v>
      </c>
      <c r="G853" s="154">
        <f t="shared" si="27"/>
        <v>-4.5</v>
      </c>
    </row>
    <row r="854" spans="1:7" s="1" customFormat="1" x14ac:dyDescent="0.25">
      <c r="A854" s="150" t="s">
        <v>984</v>
      </c>
      <c r="B854" s="151" t="s">
        <v>871</v>
      </c>
      <c r="C854" s="152" t="s">
        <v>149</v>
      </c>
      <c r="D854" s="156" t="s">
        <v>242</v>
      </c>
      <c r="E854" s="153">
        <v>229</v>
      </c>
      <c r="F854" s="154">
        <v>-400</v>
      </c>
      <c r="G854" s="154">
        <f t="shared" si="27"/>
        <v>-91.6</v>
      </c>
    </row>
    <row r="855" spans="1:7" s="1" customFormat="1" x14ac:dyDescent="0.25">
      <c r="A855" s="150" t="s">
        <v>985</v>
      </c>
      <c r="B855" s="151" t="s">
        <v>986</v>
      </c>
      <c r="C855" s="152" t="s">
        <v>149</v>
      </c>
      <c r="D855" s="156" t="s">
        <v>242</v>
      </c>
      <c r="E855" s="153"/>
      <c r="F855" s="154"/>
      <c r="G855" s="154">
        <v>-17.8</v>
      </c>
    </row>
    <row r="856" spans="1:7" s="1" customFormat="1" ht="49.5" x14ac:dyDescent="0.25">
      <c r="A856" s="150" t="s">
        <v>987</v>
      </c>
      <c r="B856" s="151" t="s">
        <v>858</v>
      </c>
      <c r="C856" s="152" t="s">
        <v>149</v>
      </c>
      <c r="D856" s="156" t="s">
        <v>242</v>
      </c>
      <c r="E856" s="153">
        <v>40</v>
      </c>
      <c r="F856" s="154">
        <v>-5000</v>
      </c>
      <c r="G856" s="154">
        <f t="shared" ref="G856:G862" si="28">+E856*F856/1000</f>
        <v>-200</v>
      </c>
    </row>
    <row r="857" spans="1:7" s="1" customFormat="1" x14ac:dyDescent="0.25">
      <c r="A857" s="150" t="s">
        <v>988</v>
      </c>
      <c r="B857" s="151" t="s">
        <v>989</v>
      </c>
      <c r="C857" s="152" t="s">
        <v>149</v>
      </c>
      <c r="D857" s="156" t="s">
        <v>242</v>
      </c>
      <c r="E857" s="153">
        <v>18.8</v>
      </c>
      <c r="F857" s="154">
        <v>-2000</v>
      </c>
      <c r="G857" s="154">
        <f t="shared" si="28"/>
        <v>-37.6</v>
      </c>
    </row>
    <row r="858" spans="1:7" s="1" customFormat="1" ht="33" x14ac:dyDescent="0.25">
      <c r="A858" s="150" t="s">
        <v>990</v>
      </c>
      <c r="B858" s="151" t="s">
        <v>777</v>
      </c>
      <c r="C858" s="152" t="s">
        <v>149</v>
      </c>
      <c r="D858" s="156" t="s">
        <v>242</v>
      </c>
      <c r="E858" s="153">
        <v>5000</v>
      </c>
      <c r="F858" s="154">
        <v>-1</v>
      </c>
      <c r="G858" s="154">
        <f t="shared" si="28"/>
        <v>-5</v>
      </c>
    </row>
    <row r="859" spans="1:7" s="1" customFormat="1" ht="33" x14ac:dyDescent="0.25">
      <c r="A859" s="150" t="s">
        <v>991</v>
      </c>
      <c r="B859" s="151" t="s">
        <v>777</v>
      </c>
      <c r="C859" s="152" t="s">
        <v>149</v>
      </c>
      <c r="D859" s="156" t="s">
        <v>242</v>
      </c>
      <c r="E859" s="153">
        <v>1300</v>
      </c>
      <c r="F859" s="154">
        <v>-100</v>
      </c>
      <c r="G859" s="154">
        <f t="shared" si="28"/>
        <v>-130</v>
      </c>
    </row>
    <row r="860" spans="1:7" s="1" customFormat="1" ht="82.5" x14ac:dyDescent="0.25">
      <c r="A860" s="150" t="s">
        <v>992</v>
      </c>
      <c r="B860" s="151" t="s">
        <v>765</v>
      </c>
      <c r="C860" s="152" t="s">
        <v>149</v>
      </c>
      <c r="D860" s="156" t="s">
        <v>242</v>
      </c>
      <c r="E860" s="153">
        <v>645.79999999999995</v>
      </c>
      <c r="F860" s="154">
        <v>-200</v>
      </c>
      <c r="G860" s="154">
        <f t="shared" si="28"/>
        <v>-129.16</v>
      </c>
    </row>
    <row r="861" spans="1:7" s="1" customFormat="1" ht="33" x14ac:dyDescent="0.25">
      <c r="A861" s="150" t="s">
        <v>993</v>
      </c>
      <c r="B861" s="151" t="s">
        <v>752</v>
      </c>
      <c r="C861" s="152" t="s">
        <v>149</v>
      </c>
      <c r="D861" s="156" t="s">
        <v>242</v>
      </c>
      <c r="E861" s="153">
        <v>600</v>
      </c>
      <c r="F861" s="154">
        <v>-10</v>
      </c>
      <c r="G861" s="154">
        <f t="shared" si="28"/>
        <v>-6</v>
      </c>
    </row>
    <row r="862" spans="1:7" s="1" customFormat="1" ht="33" x14ac:dyDescent="0.25">
      <c r="A862" s="150" t="s">
        <v>994</v>
      </c>
      <c r="B862" s="151" t="s">
        <v>759</v>
      </c>
      <c r="C862" s="152" t="s">
        <v>149</v>
      </c>
      <c r="D862" s="156" t="s">
        <v>242</v>
      </c>
      <c r="E862" s="153">
        <v>65000</v>
      </c>
      <c r="F862" s="154">
        <v>-14</v>
      </c>
      <c r="G862" s="154">
        <f t="shared" si="28"/>
        <v>-910</v>
      </c>
    </row>
    <row r="863" spans="1:7" s="1" customFormat="1" ht="33" x14ac:dyDescent="0.25">
      <c r="A863" s="150" t="s">
        <v>995</v>
      </c>
      <c r="B863" s="151" t="s">
        <v>853</v>
      </c>
      <c r="C863" s="152" t="s">
        <v>149</v>
      </c>
      <c r="D863" s="156" t="s">
        <v>312</v>
      </c>
      <c r="E863" s="153"/>
      <c r="F863" s="154"/>
      <c r="G863" s="154">
        <v>-11445</v>
      </c>
    </row>
    <row r="864" spans="1:7" s="1" customFormat="1" ht="33" x14ac:dyDescent="0.25">
      <c r="A864" s="150" t="s">
        <v>996</v>
      </c>
      <c r="B864" s="151" t="s">
        <v>750</v>
      </c>
      <c r="C864" s="152" t="s">
        <v>149</v>
      </c>
      <c r="D864" s="156" t="s">
        <v>242</v>
      </c>
      <c r="E864" s="153">
        <v>27000</v>
      </c>
      <c r="F864" s="154">
        <v>-3</v>
      </c>
      <c r="G864" s="154">
        <f t="shared" ref="G864" si="29">+E864*F864/1000</f>
        <v>-81</v>
      </c>
    </row>
    <row r="865" spans="1:7" s="1" customFormat="1" ht="33" x14ac:dyDescent="0.25">
      <c r="A865" s="150" t="s">
        <v>997</v>
      </c>
      <c r="B865" s="151" t="s">
        <v>757</v>
      </c>
      <c r="C865" s="152" t="s">
        <v>149</v>
      </c>
      <c r="D865" s="156" t="s">
        <v>242</v>
      </c>
      <c r="E865" s="153"/>
      <c r="F865" s="154"/>
      <c r="G865" s="154">
        <v>-325</v>
      </c>
    </row>
    <row r="866" spans="1:7" s="1" customFormat="1" ht="33" x14ac:dyDescent="0.25">
      <c r="A866" s="150" t="s">
        <v>998</v>
      </c>
      <c r="B866" s="151" t="s">
        <v>999</v>
      </c>
      <c r="C866" s="152" t="s">
        <v>149</v>
      </c>
      <c r="D866" s="156" t="s">
        <v>242</v>
      </c>
      <c r="E866" s="153"/>
      <c r="F866" s="154"/>
      <c r="G866" s="154">
        <v>-3.5000000000000003E-2</v>
      </c>
    </row>
    <row r="867" spans="1:7" s="1" customFormat="1" ht="33" x14ac:dyDescent="0.25">
      <c r="A867" s="150" t="s">
        <v>1000</v>
      </c>
      <c r="B867" s="151" t="s">
        <v>1001</v>
      </c>
      <c r="C867" s="152" t="s">
        <v>149</v>
      </c>
      <c r="D867" s="156" t="s">
        <v>242</v>
      </c>
      <c r="E867" s="153"/>
      <c r="F867" s="154"/>
      <c r="G867" s="154">
        <v>-8.4600000000000009</v>
      </c>
    </row>
    <row r="868" spans="1:7" s="1" customFormat="1" ht="33" x14ac:dyDescent="0.25">
      <c r="A868" s="150" t="s">
        <v>1002</v>
      </c>
      <c r="B868" s="151" t="s">
        <v>763</v>
      </c>
      <c r="C868" s="152" t="s">
        <v>149</v>
      </c>
      <c r="D868" s="156" t="s">
        <v>242</v>
      </c>
      <c r="E868" s="153">
        <v>49.5</v>
      </c>
      <c r="F868" s="154">
        <v>-2200</v>
      </c>
      <c r="G868" s="154">
        <f t="shared" ref="G868:G869" si="30">+E868*F868/1000</f>
        <v>-108.9</v>
      </c>
    </row>
    <row r="869" spans="1:7" s="1" customFormat="1" ht="33" x14ac:dyDescent="0.25">
      <c r="A869" s="150" t="s">
        <v>1003</v>
      </c>
      <c r="B869" s="151" t="s">
        <v>730</v>
      </c>
      <c r="C869" s="152" t="s">
        <v>149</v>
      </c>
      <c r="D869" s="156" t="s">
        <v>242</v>
      </c>
      <c r="E869" s="153">
        <v>995.9</v>
      </c>
      <c r="F869" s="154">
        <v>-100</v>
      </c>
      <c r="G869" s="154">
        <f t="shared" si="30"/>
        <v>-99.59</v>
      </c>
    </row>
    <row r="870" spans="1:7" s="1" customFormat="1" ht="33" x14ac:dyDescent="0.25">
      <c r="A870" s="150" t="s">
        <v>1004</v>
      </c>
      <c r="B870" s="151" t="s">
        <v>736</v>
      </c>
      <c r="C870" s="152" t="s">
        <v>149</v>
      </c>
      <c r="D870" s="156" t="s">
        <v>242</v>
      </c>
      <c r="E870" s="153"/>
      <c r="F870" s="154"/>
      <c r="G870" s="154">
        <v>-802.4</v>
      </c>
    </row>
    <row r="871" spans="1:7" s="1" customFormat="1" x14ac:dyDescent="0.25">
      <c r="A871" s="150" t="s">
        <v>1005</v>
      </c>
      <c r="B871" s="151" t="s">
        <v>1006</v>
      </c>
      <c r="C871" s="152" t="s">
        <v>149</v>
      </c>
      <c r="D871" s="156" t="s">
        <v>242</v>
      </c>
      <c r="E871" s="153"/>
      <c r="F871" s="154"/>
      <c r="G871" s="154">
        <v>-30</v>
      </c>
    </row>
    <row r="872" spans="1:7" s="1" customFormat="1" x14ac:dyDescent="0.25">
      <c r="A872" s="150" t="s">
        <v>1007</v>
      </c>
      <c r="B872" s="151" t="s">
        <v>1008</v>
      </c>
      <c r="C872" s="152" t="s">
        <v>149</v>
      </c>
      <c r="D872" s="156" t="s">
        <v>242</v>
      </c>
      <c r="E872" s="153"/>
      <c r="F872" s="154"/>
      <c r="G872" s="154">
        <v>-156</v>
      </c>
    </row>
    <row r="873" spans="1:7" s="1" customFormat="1" ht="33" x14ac:dyDescent="0.25">
      <c r="A873" s="150" t="s">
        <v>1009</v>
      </c>
      <c r="B873" s="151" t="s">
        <v>750</v>
      </c>
      <c r="C873" s="152" t="s">
        <v>149</v>
      </c>
      <c r="D873" s="156" t="s">
        <v>242</v>
      </c>
      <c r="E873" s="153">
        <v>15000</v>
      </c>
      <c r="F873" s="154">
        <v>-3</v>
      </c>
      <c r="G873" s="154">
        <f t="shared" ref="G873:G875" si="31">+E873*F873/1000</f>
        <v>-45</v>
      </c>
    </row>
    <row r="874" spans="1:7" s="1" customFormat="1" ht="33" x14ac:dyDescent="0.25">
      <c r="A874" s="150" t="s">
        <v>1010</v>
      </c>
      <c r="B874" s="151" t="s">
        <v>754</v>
      </c>
      <c r="C874" s="152" t="s">
        <v>149</v>
      </c>
      <c r="D874" s="156" t="s">
        <v>242</v>
      </c>
      <c r="E874" s="153">
        <v>4368</v>
      </c>
      <c r="F874" s="154">
        <v>-60</v>
      </c>
      <c r="G874" s="154">
        <f t="shared" si="31"/>
        <v>-262.08</v>
      </c>
    </row>
    <row r="875" spans="1:7" s="1" customFormat="1" ht="66" x14ac:dyDescent="0.25">
      <c r="A875" s="150" t="s">
        <v>1011</v>
      </c>
      <c r="B875" s="151" t="s">
        <v>734</v>
      </c>
      <c r="C875" s="152" t="s">
        <v>149</v>
      </c>
      <c r="D875" s="156" t="s">
        <v>242</v>
      </c>
      <c r="E875" s="153">
        <v>170</v>
      </c>
      <c r="F875" s="154">
        <v>-800</v>
      </c>
      <c r="G875" s="154">
        <f t="shared" si="31"/>
        <v>-136</v>
      </c>
    </row>
    <row r="876" spans="1:7" s="1" customFormat="1" x14ac:dyDescent="0.25">
      <c r="A876" s="150" t="s">
        <v>1012</v>
      </c>
      <c r="B876" s="151" t="s">
        <v>936</v>
      </c>
      <c r="C876" s="152" t="s">
        <v>149</v>
      </c>
      <c r="D876" s="156" t="s">
        <v>242</v>
      </c>
      <c r="E876" s="153"/>
      <c r="F876" s="154"/>
      <c r="G876" s="154">
        <v>-38</v>
      </c>
    </row>
    <row r="877" spans="1:7" s="1" customFormat="1" ht="33" x14ac:dyDescent="0.25">
      <c r="A877" s="150" t="s">
        <v>1013</v>
      </c>
      <c r="B877" s="151" t="s">
        <v>777</v>
      </c>
      <c r="C877" s="152" t="s">
        <v>149</v>
      </c>
      <c r="D877" s="156" t="s">
        <v>242</v>
      </c>
      <c r="E877" s="153">
        <v>150</v>
      </c>
      <c r="F877" s="154">
        <v>-200</v>
      </c>
      <c r="G877" s="154">
        <f t="shared" ref="G877" si="32">+E877*F877/1000</f>
        <v>-30</v>
      </c>
    </row>
    <row r="878" spans="1:7" s="1" customFormat="1" ht="49.5" x14ac:dyDescent="0.25">
      <c r="A878" s="150" t="s">
        <v>1014</v>
      </c>
      <c r="B878" s="151" t="s">
        <v>769</v>
      </c>
      <c r="C878" s="152" t="s">
        <v>149</v>
      </c>
      <c r="D878" s="156" t="s">
        <v>245</v>
      </c>
      <c r="E878" s="153"/>
      <c r="F878" s="154"/>
      <c r="G878" s="154">
        <v>-36</v>
      </c>
    </row>
    <row r="879" spans="1:7" s="1" customFormat="1" ht="33" x14ac:dyDescent="0.25">
      <c r="A879" s="150" t="s">
        <v>1015</v>
      </c>
      <c r="B879" s="151" t="s">
        <v>750</v>
      </c>
      <c r="C879" s="152" t="s">
        <v>149</v>
      </c>
      <c r="D879" s="156" t="s">
        <v>242</v>
      </c>
      <c r="E879" s="153">
        <v>15000</v>
      </c>
      <c r="F879" s="154">
        <v>-3</v>
      </c>
      <c r="G879" s="154">
        <f t="shared" ref="G879:G882" si="33">+E879*F879/1000</f>
        <v>-45</v>
      </c>
    </row>
    <row r="880" spans="1:7" s="1" customFormat="1" ht="33" x14ac:dyDescent="0.25">
      <c r="A880" s="150" t="s">
        <v>1016</v>
      </c>
      <c r="B880" s="151" t="s">
        <v>759</v>
      </c>
      <c r="C880" s="152" t="s">
        <v>149</v>
      </c>
      <c r="D880" s="156" t="s">
        <v>242</v>
      </c>
      <c r="E880" s="153">
        <v>26.9</v>
      </c>
      <c r="F880" s="154">
        <v>-25000</v>
      </c>
      <c r="G880" s="154">
        <f t="shared" si="33"/>
        <v>-672.5</v>
      </c>
    </row>
    <row r="881" spans="1:7" s="1" customFormat="1" x14ac:dyDescent="0.25">
      <c r="A881" s="150" t="s">
        <v>1017</v>
      </c>
      <c r="B881" s="151" t="s">
        <v>1018</v>
      </c>
      <c r="C881" s="152" t="s">
        <v>149</v>
      </c>
      <c r="D881" s="156" t="s">
        <v>242</v>
      </c>
      <c r="E881" s="153">
        <v>215</v>
      </c>
      <c r="F881" s="154">
        <v>-2000</v>
      </c>
      <c r="G881" s="154">
        <f t="shared" si="33"/>
        <v>-430</v>
      </c>
    </row>
    <row r="882" spans="1:7" s="1" customFormat="1" ht="49.5" x14ac:dyDescent="0.25">
      <c r="A882" s="150" t="s">
        <v>1019</v>
      </c>
      <c r="B882" s="151" t="s">
        <v>813</v>
      </c>
      <c r="C882" s="152" t="s">
        <v>149</v>
      </c>
      <c r="D882" s="156" t="s">
        <v>242</v>
      </c>
      <c r="E882" s="153">
        <v>540</v>
      </c>
      <c r="F882" s="154">
        <v>-700</v>
      </c>
      <c r="G882" s="154">
        <f t="shared" si="33"/>
        <v>-378</v>
      </c>
    </row>
    <row r="883" spans="1:7" s="1" customFormat="1" ht="33" x14ac:dyDescent="0.25">
      <c r="A883" s="150" t="s">
        <v>1020</v>
      </c>
      <c r="B883" s="151" t="s">
        <v>750</v>
      </c>
      <c r="C883" s="152" t="s">
        <v>149</v>
      </c>
      <c r="D883" s="156" t="s">
        <v>242</v>
      </c>
      <c r="E883" s="153"/>
      <c r="F883" s="154"/>
      <c r="G883" s="154">
        <v>-25</v>
      </c>
    </row>
    <row r="884" spans="1:7" s="1" customFormat="1" x14ac:dyDescent="0.25">
      <c r="A884" s="150" t="s">
        <v>1021</v>
      </c>
      <c r="B884" s="151" t="s">
        <v>951</v>
      </c>
      <c r="C884" s="152" t="s">
        <v>149</v>
      </c>
      <c r="D884" s="156" t="s">
        <v>242</v>
      </c>
      <c r="E884" s="153">
        <v>193.6</v>
      </c>
      <c r="F884" s="154">
        <v>-565</v>
      </c>
      <c r="G884" s="154">
        <f t="shared" ref="G884" si="34">+E884*F884/1000</f>
        <v>-109.384</v>
      </c>
    </row>
    <row r="885" spans="1:7" s="1" customFormat="1" ht="33" x14ac:dyDescent="0.25">
      <c r="A885" s="150" t="s">
        <v>1022</v>
      </c>
      <c r="B885" s="151" t="s">
        <v>949</v>
      </c>
      <c r="C885" s="152" t="s">
        <v>149</v>
      </c>
      <c r="D885" s="156" t="s">
        <v>242</v>
      </c>
      <c r="E885" s="153"/>
      <c r="F885" s="154"/>
      <c r="G885" s="154">
        <v>-33.6</v>
      </c>
    </row>
    <row r="886" spans="1:7" s="1" customFormat="1" ht="33" x14ac:dyDescent="0.25">
      <c r="A886" s="150" t="s">
        <v>1023</v>
      </c>
      <c r="B886" s="151" t="s">
        <v>958</v>
      </c>
      <c r="C886" s="152" t="s">
        <v>149</v>
      </c>
      <c r="D886" s="156" t="s">
        <v>242</v>
      </c>
      <c r="E886" s="153">
        <v>107.2</v>
      </c>
      <c r="F886" s="154">
        <v>-2300</v>
      </c>
      <c r="G886" s="154">
        <f t="shared" ref="G886:G887" si="35">+E886*F886/1000</f>
        <v>-246.56</v>
      </c>
    </row>
    <row r="887" spans="1:7" s="1" customFormat="1" ht="33" x14ac:dyDescent="0.25">
      <c r="A887" s="150" t="s">
        <v>1024</v>
      </c>
      <c r="B887" s="151" t="s">
        <v>752</v>
      </c>
      <c r="C887" s="152" t="s">
        <v>149</v>
      </c>
      <c r="D887" s="156" t="s">
        <v>242</v>
      </c>
      <c r="E887" s="153">
        <v>800</v>
      </c>
      <c r="F887" s="154">
        <v>-10</v>
      </c>
      <c r="G887" s="154">
        <f t="shared" si="35"/>
        <v>-8</v>
      </c>
    </row>
    <row r="888" spans="1:7" s="1" customFormat="1" ht="49.5" x14ac:dyDescent="0.25">
      <c r="A888" s="150" t="s">
        <v>1025</v>
      </c>
      <c r="B888" s="151" t="s">
        <v>769</v>
      </c>
      <c r="C888" s="152" t="s">
        <v>149</v>
      </c>
      <c r="D888" s="156" t="s">
        <v>245</v>
      </c>
      <c r="E888" s="153"/>
      <c r="F888" s="154"/>
      <c r="G888" s="154">
        <v>-20.399999999999999</v>
      </c>
    </row>
    <row r="889" spans="1:7" s="1" customFormat="1" ht="33" x14ac:dyDescent="0.25">
      <c r="A889" s="150" t="s">
        <v>1026</v>
      </c>
      <c r="B889" s="151" t="s">
        <v>752</v>
      </c>
      <c r="C889" s="152" t="s">
        <v>149</v>
      </c>
      <c r="D889" s="156" t="s">
        <v>242</v>
      </c>
      <c r="E889" s="153">
        <v>10000</v>
      </c>
      <c r="F889" s="154">
        <v>-40</v>
      </c>
      <c r="G889" s="154">
        <f t="shared" ref="G889:G893" si="36">+E889*F889/1000</f>
        <v>-400</v>
      </c>
    </row>
    <row r="890" spans="1:7" s="1" customFormat="1" ht="33" x14ac:dyDescent="0.25">
      <c r="A890" s="150" t="s">
        <v>1027</v>
      </c>
      <c r="B890" s="151" t="s">
        <v>752</v>
      </c>
      <c r="C890" s="152" t="s">
        <v>149</v>
      </c>
      <c r="D890" s="156" t="s">
        <v>242</v>
      </c>
      <c r="E890" s="153">
        <v>72100</v>
      </c>
      <c r="F890" s="154">
        <v>-1</v>
      </c>
      <c r="G890" s="154">
        <f t="shared" si="36"/>
        <v>-72.099999999999994</v>
      </c>
    </row>
    <row r="891" spans="1:7" s="1" customFormat="1" ht="33" x14ac:dyDescent="0.25">
      <c r="A891" s="150" t="s">
        <v>1028</v>
      </c>
      <c r="B891" s="151" t="s">
        <v>750</v>
      </c>
      <c r="C891" s="152" t="s">
        <v>149</v>
      </c>
      <c r="D891" s="156" t="s">
        <v>242</v>
      </c>
      <c r="E891" s="153">
        <v>15000</v>
      </c>
      <c r="F891" s="154">
        <v>-3</v>
      </c>
      <c r="G891" s="154">
        <f t="shared" si="36"/>
        <v>-45</v>
      </c>
    </row>
    <row r="892" spans="1:7" s="1" customFormat="1" ht="33" x14ac:dyDescent="0.25">
      <c r="A892" s="150" t="s">
        <v>1029</v>
      </c>
      <c r="B892" s="151" t="s">
        <v>1030</v>
      </c>
      <c r="C892" s="152" t="s">
        <v>149</v>
      </c>
      <c r="D892" s="156" t="s">
        <v>242</v>
      </c>
      <c r="E892" s="153">
        <v>2040</v>
      </c>
      <c r="F892" s="154">
        <v>-500</v>
      </c>
      <c r="G892" s="154">
        <f t="shared" si="36"/>
        <v>-1020</v>
      </c>
    </row>
    <row r="893" spans="1:7" s="1" customFormat="1" ht="33" x14ac:dyDescent="0.25">
      <c r="A893" s="150" t="s">
        <v>1031</v>
      </c>
      <c r="B893" s="151" t="s">
        <v>777</v>
      </c>
      <c r="C893" s="152" t="s">
        <v>149</v>
      </c>
      <c r="D893" s="156" t="s">
        <v>242</v>
      </c>
      <c r="E893" s="153">
        <v>100</v>
      </c>
      <c r="F893" s="154">
        <v>-100</v>
      </c>
      <c r="G893" s="154">
        <f t="shared" si="36"/>
        <v>-10</v>
      </c>
    </row>
    <row r="894" spans="1:7" s="1" customFormat="1" ht="66" x14ac:dyDescent="0.25">
      <c r="A894" s="150" t="s">
        <v>1032</v>
      </c>
      <c r="B894" s="151" t="s">
        <v>1033</v>
      </c>
      <c r="C894" s="152" t="s">
        <v>149</v>
      </c>
      <c r="D894" s="152" t="s">
        <v>242</v>
      </c>
      <c r="E894" s="153"/>
      <c r="F894" s="154"/>
      <c r="G894" s="154">
        <v>-194.4</v>
      </c>
    </row>
    <row r="895" spans="1:7" s="1" customFormat="1" ht="33" x14ac:dyDescent="0.25">
      <c r="A895" s="150" t="s">
        <v>1034</v>
      </c>
      <c r="B895" s="151" t="s">
        <v>1035</v>
      </c>
      <c r="C895" s="152" t="s">
        <v>149</v>
      </c>
      <c r="D895" s="152" t="s">
        <v>242</v>
      </c>
      <c r="E895" s="153"/>
      <c r="F895" s="154"/>
      <c r="G895" s="154">
        <v>-0.15</v>
      </c>
    </row>
    <row r="896" spans="1:7" s="1" customFormat="1" ht="33" x14ac:dyDescent="0.25">
      <c r="A896" s="150" t="s">
        <v>1036</v>
      </c>
      <c r="B896" s="151" t="s">
        <v>779</v>
      </c>
      <c r="C896" s="152" t="s">
        <v>149</v>
      </c>
      <c r="D896" s="152" t="s">
        <v>242</v>
      </c>
      <c r="E896" s="153"/>
      <c r="F896" s="154"/>
      <c r="G896" s="154">
        <v>-33</v>
      </c>
    </row>
    <row r="897" spans="1:7" s="1" customFormat="1" ht="33" x14ac:dyDescent="0.25">
      <c r="A897" s="150" t="s">
        <v>1037</v>
      </c>
      <c r="B897" s="151" t="s">
        <v>750</v>
      </c>
      <c r="C897" s="152" t="s">
        <v>149</v>
      </c>
      <c r="D897" s="152" t="s">
        <v>242</v>
      </c>
      <c r="E897" s="153">
        <v>15000</v>
      </c>
      <c r="F897" s="154">
        <v>-3</v>
      </c>
      <c r="G897" s="154">
        <f t="shared" ref="G897:G898" si="37">+E897*F897/1000</f>
        <v>-45</v>
      </c>
    </row>
    <row r="898" spans="1:7" s="1" customFormat="1" x14ac:dyDescent="0.25">
      <c r="A898" s="150" t="s">
        <v>1038</v>
      </c>
      <c r="B898" s="151" t="s">
        <v>1039</v>
      </c>
      <c r="C898" s="152" t="s">
        <v>149</v>
      </c>
      <c r="D898" s="156" t="s">
        <v>242</v>
      </c>
      <c r="E898" s="153">
        <v>25.5</v>
      </c>
      <c r="F898" s="154">
        <v>-500</v>
      </c>
      <c r="G898" s="154">
        <f t="shared" si="37"/>
        <v>-12.75</v>
      </c>
    </row>
    <row r="899" spans="1:7" s="1" customFormat="1" x14ac:dyDescent="0.25">
      <c r="A899" s="150" t="s">
        <v>1040</v>
      </c>
      <c r="B899" s="151" t="s">
        <v>1041</v>
      </c>
      <c r="C899" s="152" t="s">
        <v>149</v>
      </c>
      <c r="D899" s="156" t="s">
        <v>242</v>
      </c>
      <c r="E899" s="153"/>
      <c r="F899" s="154"/>
      <c r="G899" s="154">
        <v>-76</v>
      </c>
    </row>
    <row r="900" spans="1:7" s="1" customFormat="1" ht="33" x14ac:dyDescent="0.25">
      <c r="A900" s="150" t="s">
        <v>1042</v>
      </c>
      <c r="B900" s="151" t="s">
        <v>759</v>
      </c>
      <c r="C900" s="152" t="s">
        <v>149</v>
      </c>
      <c r="D900" s="156" t="s">
        <v>242</v>
      </c>
      <c r="E900" s="153">
        <v>2350</v>
      </c>
      <c r="F900" s="154">
        <v>-20</v>
      </c>
      <c r="G900" s="154">
        <f t="shared" ref="G900:G904" si="38">+E900*F900/1000</f>
        <v>-47</v>
      </c>
    </row>
    <row r="901" spans="1:7" s="1" customFormat="1" ht="49.5" x14ac:dyDescent="0.25">
      <c r="A901" s="150" t="s">
        <v>1043</v>
      </c>
      <c r="B901" s="151" t="s">
        <v>844</v>
      </c>
      <c r="C901" s="152" t="s">
        <v>149</v>
      </c>
      <c r="D901" s="156" t="s">
        <v>242</v>
      </c>
      <c r="E901" s="153">
        <v>360</v>
      </c>
      <c r="F901" s="154">
        <v>-150</v>
      </c>
      <c r="G901" s="154">
        <f t="shared" si="38"/>
        <v>-54</v>
      </c>
    </row>
    <row r="902" spans="1:7" s="1" customFormat="1" ht="33" x14ac:dyDescent="0.25">
      <c r="A902" s="150" t="s">
        <v>1044</v>
      </c>
      <c r="B902" s="151" t="s">
        <v>958</v>
      </c>
      <c r="C902" s="152" t="s">
        <v>149</v>
      </c>
      <c r="D902" s="156" t="s">
        <v>242</v>
      </c>
      <c r="E902" s="153">
        <v>99.8</v>
      </c>
      <c r="F902" s="154">
        <v>-13000</v>
      </c>
      <c r="G902" s="154">
        <f t="shared" si="38"/>
        <v>-1297.4000000000001</v>
      </c>
    </row>
    <row r="903" spans="1:7" s="1" customFormat="1" x14ac:dyDescent="0.25">
      <c r="A903" s="150" t="s">
        <v>1045</v>
      </c>
      <c r="B903" s="151" t="s">
        <v>1046</v>
      </c>
      <c r="C903" s="152" t="s">
        <v>149</v>
      </c>
      <c r="D903" s="156" t="s">
        <v>242</v>
      </c>
      <c r="E903" s="153">
        <v>84.9</v>
      </c>
      <c r="F903" s="154">
        <v>-2800</v>
      </c>
      <c r="G903" s="154">
        <f t="shared" si="38"/>
        <v>-237.72000000000003</v>
      </c>
    </row>
    <row r="904" spans="1:7" s="1" customFormat="1" ht="33" x14ac:dyDescent="0.25">
      <c r="A904" s="150" t="s">
        <v>1047</v>
      </c>
      <c r="B904" s="151" t="s">
        <v>835</v>
      </c>
      <c r="C904" s="152" t="s">
        <v>149</v>
      </c>
      <c r="D904" s="156" t="s">
        <v>242</v>
      </c>
      <c r="E904" s="153">
        <v>62</v>
      </c>
      <c r="F904" s="154">
        <v>-1400</v>
      </c>
      <c r="G904" s="154">
        <f t="shared" si="38"/>
        <v>-86.8</v>
      </c>
    </row>
    <row r="905" spans="1:7" s="1" customFormat="1" ht="33" x14ac:dyDescent="0.25">
      <c r="A905" s="150" t="s">
        <v>1048</v>
      </c>
      <c r="B905" s="151" t="s">
        <v>759</v>
      </c>
      <c r="C905" s="152" t="s">
        <v>149</v>
      </c>
      <c r="D905" s="156" t="s">
        <v>242</v>
      </c>
      <c r="E905" s="153"/>
      <c r="F905" s="154"/>
      <c r="G905" s="154">
        <v>-0.28000000000000003</v>
      </c>
    </row>
    <row r="906" spans="1:7" s="1" customFormat="1" x14ac:dyDescent="0.25">
      <c r="A906" s="150" t="s">
        <v>1049</v>
      </c>
      <c r="B906" s="151" t="s">
        <v>791</v>
      </c>
      <c r="C906" s="152" t="s">
        <v>149</v>
      </c>
      <c r="D906" s="156" t="s">
        <v>242</v>
      </c>
      <c r="E906" s="153">
        <v>686</v>
      </c>
      <c r="F906" s="154">
        <v>-1700</v>
      </c>
      <c r="G906" s="154">
        <f t="shared" ref="G906:G908" si="39">+E906*F906/1000</f>
        <v>-1166.2</v>
      </c>
    </row>
    <row r="907" spans="1:7" s="1" customFormat="1" x14ac:dyDescent="0.25">
      <c r="A907" s="150" t="s">
        <v>1050</v>
      </c>
      <c r="B907" s="151" t="s">
        <v>1051</v>
      </c>
      <c r="C907" s="152" t="s">
        <v>149</v>
      </c>
      <c r="D907" s="156" t="s">
        <v>242</v>
      </c>
      <c r="E907" s="153">
        <v>906</v>
      </c>
      <c r="F907" s="154">
        <v>-400</v>
      </c>
      <c r="G907" s="154">
        <f t="shared" si="39"/>
        <v>-362.4</v>
      </c>
    </row>
    <row r="908" spans="1:7" s="1" customFormat="1" x14ac:dyDescent="0.25">
      <c r="A908" s="150" t="s">
        <v>1052</v>
      </c>
      <c r="B908" s="151" t="s">
        <v>1053</v>
      </c>
      <c r="C908" s="152" t="s">
        <v>149</v>
      </c>
      <c r="D908" s="156" t="s">
        <v>242</v>
      </c>
      <c r="E908" s="153">
        <v>15.4</v>
      </c>
      <c r="F908" s="154">
        <v>-1200</v>
      </c>
      <c r="G908" s="154">
        <f t="shared" si="39"/>
        <v>-18.48</v>
      </c>
    </row>
    <row r="909" spans="1:7" s="1" customFormat="1" ht="33" x14ac:dyDescent="0.25">
      <c r="A909" s="150" t="s">
        <v>1054</v>
      </c>
      <c r="B909" s="151" t="s">
        <v>922</v>
      </c>
      <c r="C909" s="152" t="s">
        <v>149</v>
      </c>
      <c r="D909" s="156" t="s">
        <v>242</v>
      </c>
      <c r="E909" s="153"/>
      <c r="F909" s="154"/>
      <c r="G909" s="154">
        <v>-9.3000000000000007</v>
      </c>
    </row>
    <row r="910" spans="1:7" s="1" customFormat="1" ht="66" x14ac:dyDescent="0.25">
      <c r="A910" s="150" t="s">
        <v>1055</v>
      </c>
      <c r="B910" s="151" t="s">
        <v>734</v>
      </c>
      <c r="C910" s="152" t="s">
        <v>149</v>
      </c>
      <c r="D910" s="156" t="s">
        <v>242</v>
      </c>
      <c r="E910" s="153">
        <v>780</v>
      </c>
      <c r="F910" s="154">
        <v>-25</v>
      </c>
      <c r="G910" s="154">
        <f t="shared" ref="G910:G918" si="40">+E910*F910/1000</f>
        <v>-19.5</v>
      </c>
    </row>
    <row r="911" spans="1:7" s="1" customFormat="1" ht="33" x14ac:dyDescent="0.25">
      <c r="A911" s="150" t="s">
        <v>1056</v>
      </c>
      <c r="B911" s="151" t="s">
        <v>777</v>
      </c>
      <c r="C911" s="152" t="s">
        <v>149</v>
      </c>
      <c r="D911" s="156" t="s">
        <v>242</v>
      </c>
      <c r="E911" s="153">
        <v>100</v>
      </c>
      <c r="F911" s="154">
        <v>-2000</v>
      </c>
      <c r="G911" s="154">
        <f t="shared" si="40"/>
        <v>-200</v>
      </c>
    </row>
    <row r="912" spans="1:7" s="1" customFormat="1" x14ac:dyDescent="0.25">
      <c r="A912" s="150" t="s">
        <v>1057</v>
      </c>
      <c r="B912" s="151" t="s">
        <v>1058</v>
      </c>
      <c r="C912" s="152" t="s">
        <v>149</v>
      </c>
      <c r="D912" s="156" t="s">
        <v>242</v>
      </c>
      <c r="E912" s="153">
        <v>6.8</v>
      </c>
      <c r="F912" s="154">
        <v>-1600</v>
      </c>
      <c r="G912" s="154">
        <f t="shared" si="40"/>
        <v>-10.88</v>
      </c>
    </row>
    <row r="913" spans="1:7" s="1" customFormat="1" x14ac:dyDescent="0.25">
      <c r="A913" s="150" t="s">
        <v>1059</v>
      </c>
      <c r="B913" s="151" t="s">
        <v>1060</v>
      </c>
      <c r="C913" s="152" t="s">
        <v>149</v>
      </c>
      <c r="D913" s="156" t="s">
        <v>242</v>
      </c>
      <c r="E913" s="153">
        <v>1301</v>
      </c>
      <c r="F913" s="154">
        <v>-50</v>
      </c>
      <c r="G913" s="154">
        <f t="shared" si="40"/>
        <v>-65.05</v>
      </c>
    </row>
    <row r="914" spans="1:7" s="1" customFormat="1" x14ac:dyDescent="0.25">
      <c r="A914" s="150" t="s">
        <v>1061</v>
      </c>
      <c r="B914" s="151" t="s">
        <v>791</v>
      </c>
      <c r="C914" s="152" t="s">
        <v>149</v>
      </c>
      <c r="D914" s="156" t="s">
        <v>242</v>
      </c>
      <c r="E914" s="153">
        <v>120</v>
      </c>
      <c r="F914" s="154">
        <v>-10000</v>
      </c>
      <c r="G914" s="154">
        <f t="shared" si="40"/>
        <v>-1200</v>
      </c>
    </row>
    <row r="915" spans="1:7" s="1" customFormat="1" ht="33" x14ac:dyDescent="0.25">
      <c r="A915" s="150" t="s">
        <v>1062</v>
      </c>
      <c r="B915" s="151" t="s">
        <v>1063</v>
      </c>
      <c r="C915" s="152" t="s">
        <v>149</v>
      </c>
      <c r="D915" s="156" t="s">
        <v>242</v>
      </c>
      <c r="E915" s="153">
        <v>170</v>
      </c>
      <c r="F915" s="154">
        <v>-1000</v>
      </c>
      <c r="G915" s="154">
        <f t="shared" si="40"/>
        <v>-170</v>
      </c>
    </row>
    <row r="916" spans="1:7" s="1" customFormat="1" ht="33" x14ac:dyDescent="0.25">
      <c r="A916" s="150" t="s">
        <v>1064</v>
      </c>
      <c r="B916" s="151" t="s">
        <v>738</v>
      </c>
      <c r="C916" s="152" t="s">
        <v>149</v>
      </c>
      <c r="D916" s="156" t="s">
        <v>312</v>
      </c>
      <c r="E916" s="153">
        <v>1000</v>
      </c>
      <c r="F916" s="154">
        <v>-3</v>
      </c>
      <c r="G916" s="154">
        <f t="shared" si="40"/>
        <v>-3</v>
      </c>
    </row>
    <row r="917" spans="1:7" s="1" customFormat="1" ht="33" x14ac:dyDescent="0.25">
      <c r="A917" s="150" t="s">
        <v>1065</v>
      </c>
      <c r="B917" s="151" t="s">
        <v>840</v>
      </c>
      <c r="C917" s="152" t="s">
        <v>149</v>
      </c>
      <c r="D917" s="156" t="s">
        <v>242</v>
      </c>
      <c r="E917" s="153">
        <v>94.9</v>
      </c>
      <c r="F917" s="154">
        <v>-1600</v>
      </c>
      <c r="G917" s="154">
        <f t="shared" si="40"/>
        <v>-151.84</v>
      </c>
    </row>
    <row r="918" spans="1:7" s="1" customFormat="1" ht="33" x14ac:dyDescent="0.25">
      <c r="A918" s="150" t="s">
        <v>1066</v>
      </c>
      <c r="B918" s="151" t="s">
        <v>752</v>
      </c>
      <c r="C918" s="152" t="s">
        <v>149</v>
      </c>
      <c r="D918" s="156" t="s">
        <v>242</v>
      </c>
      <c r="E918" s="153">
        <v>72100</v>
      </c>
      <c r="F918" s="154">
        <v>-1</v>
      </c>
      <c r="G918" s="154">
        <f t="shared" si="40"/>
        <v>-72.099999999999994</v>
      </c>
    </row>
    <row r="919" spans="1:7" s="1" customFormat="1" x14ac:dyDescent="0.25">
      <c r="A919" s="150" t="s">
        <v>1067</v>
      </c>
      <c r="B919" s="151" t="s">
        <v>1068</v>
      </c>
      <c r="C919" s="152" t="s">
        <v>149</v>
      </c>
      <c r="D919" s="156" t="s">
        <v>242</v>
      </c>
      <c r="E919" s="153"/>
      <c r="F919" s="154"/>
      <c r="G919" s="154">
        <v>-555</v>
      </c>
    </row>
    <row r="920" spans="1:7" s="1" customFormat="1" ht="33" x14ac:dyDescent="0.25">
      <c r="A920" s="150" t="s">
        <v>1069</v>
      </c>
      <c r="B920" s="151" t="s">
        <v>759</v>
      </c>
      <c r="C920" s="152" t="s">
        <v>149</v>
      </c>
      <c r="D920" s="156" t="s">
        <v>242</v>
      </c>
      <c r="E920" s="153">
        <v>13000</v>
      </c>
      <c r="F920" s="154">
        <v>-2</v>
      </c>
      <c r="G920" s="154">
        <f t="shared" ref="G920:G924" si="41">+E920*F920/1000</f>
        <v>-26</v>
      </c>
    </row>
    <row r="921" spans="1:7" s="1" customFormat="1" ht="33" x14ac:dyDescent="0.25">
      <c r="A921" s="150" t="s">
        <v>1070</v>
      </c>
      <c r="B921" s="151" t="s">
        <v>777</v>
      </c>
      <c r="C921" s="152" t="s">
        <v>149</v>
      </c>
      <c r="D921" s="156" t="s">
        <v>242</v>
      </c>
      <c r="E921" s="153">
        <v>15000</v>
      </c>
      <c r="F921" s="154">
        <v>-2</v>
      </c>
      <c r="G921" s="154">
        <f t="shared" si="41"/>
        <v>-30</v>
      </c>
    </row>
    <row r="922" spans="1:7" s="1" customFormat="1" ht="33" x14ac:dyDescent="0.25">
      <c r="A922" s="150" t="s">
        <v>1071</v>
      </c>
      <c r="B922" s="151" t="s">
        <v>750</v>
      </c>
      <c r="C922" s="152" t="s">
        <v>149</v>
      </c>
      <c r="D922" s="156" t="s">
        <v>242</v>
      </c>
      <c r="E922" s="153">
        <v>15000</v>
      </c>
      <c r="F922" s="154">
        <v>-3</v>
      </c>
      <c r="G922" s="154">
        <f t="shared" si="41"/>
        <v>-45</v>
      </c>
    </row>
    <row r="923" spans="1:7" s="1" customFormat="1" ht="33" x14ac:dyDescent="0.25">
      <c r="A923" s="150" t="s">
        <v>1072</v>
      </c>
      <c r="B923" s="151" t="s">
        <v>958</v>
      </c>
      <c r="C923" s="152" t="s">
        <v>149</v>
      </c>
      <c r="D923" s="156" t="s">
        <v>242</v>
      </c>
      <c r="E923" s="153">
        <v>18.899999999999999</v>
      </c>
      <c r="F923" s="154">
        <v>-7000</v>
      </c>
      <c r="G923" s="154">
        <f t="shared" si="41"/>
        <v>-132.30000000000001</v>
      </c>
    </row>
    <row r="924" spans="1:7" s="1" customFormat="1" x14ac:dyDescent="0.25">
      <c r="A924" s="150" t="s">
        <v>1073</v>
      </c>
      <c r="B924" s="151" t="s">
        <v>1074</v>
      </c>
      <c r="C924" s="152" t="s">
        <v>149</v>
      </c>
      <c r="D924" s="156" t="s">
        <v>242</v>
      </c>
      <c r="E924" s="153">
        <v>118</v>
      </c>
      <c r="F924" s="154">
        <v>-450</v>
      </c>
      <c r="G924" s="154">
        <f t="shared" si="41"/>
        <v>-53.1</v>
      </c>
    </row>
    <row r="925" spans="1:7" s="1" customFormat="1" ht="33" x14ac:dyDescent="0.25">
      <c r="A925" s="150" t="s">
        <v>1075</v>
      </c>
      <c r="B925" s="151" t="s">
        <v>904</v>
      </c>
      <c r="C925" s="152" t="s">
        <v>149</v>
      </c>
      <c r="D925" s="156" t="s">
        <v>242</v>
      </c>
      <c r="E925" s="153"/>
      <c r="F925" s="154"/>
      <c r="G925" s="154">
        <v>-0.7</v>
      </c>
    </row>
    <row r="926" spans="1:7" s="1" customFormat="1" ht="33" x14ac:dyDescent="0.25">
      <c r="A926" s="150" t="s">
        <v>1076</v>
      </c>
      <c r="B926" s="151" t="s">
        <v>754</v>
      </c>
      <c r="C926" s="152" t="s">
        <v>149</v>
      </c>
      <c r="D926" s="156" t="s">
        <v>242</v>
      </c>
      <c r="E926" s="153">
        <v>770</v>
      </c>
      <c r="F926" s="154">
        <v>-400</v>
      </c>
      <c r="G926" s="154">
        <f t="shared" ref="G926" si="42">+E926*F926/1000</f>
        <v>-308</v>
      </c>
    </row>
    <row r="927" spans="1:7" s="1" customFormat="1" x14ac:dyDescent="0.25">
      <c r="A927" s="150" t="s">
        <v>1077</v>
      </c>
      <c r="B927" s="151" t="s">
        <v>1078</v>
      </c>
      <c r="C927" s="152" t="s">
        <v>149</v>
      </c>
      <c r="D927" s="156" t="s">
        <v>242</v>
      </c>
      <c r="E927" s="153"/>
      <c r="F927" s="154"/>
      <c r="G927" s="154">
        <v>-2</v>
      </c>
    </row>
    <row r="928" spans="1:7" s="1" customFormat="1" ht="33" x14ac:dyDescent="0.25">
      <c r="A928" s="150" t="s">
        <v>1079</v>
      </c>
      <c r="B928" s="151" t="s">
        <v>759</v>
      </c>
      <c r="C928" s="152" t="s">
        <v>149</v>
      </c>
      <c r="D928" s="156" t="s">
        <v>242</v>
      </c>
      <c r="E928" s="153"/>
      <c r="F928" s="154"/>
      <c r="G928" s="154">
        <v>-156</v>
      </c>
    </row>
    <row r="929" spans="1:7" s="1" customFormat="1" ht="33" x14ac:dyDescent="0.25">
      <c r="A929" s="150" t="s">
        <v>1080</v>
      </c>
      <c r="B929" s="151" t="s">
        <v>793</v>
      </c>
      <c r="C929" s="152" t="s">
        <v>149</v>
      </c>
      <c r="D929" s="156" t="s">
        <v>242</v>
      </c>
      <c r="E929" s="153">
        <v>11</v>
      </c>
      <c r="F929" s="154">
        <v>-20000</v>
      </c>
      <c r="G929" s="154">
        <f t="shared" ref="G929:G930" si="43">+E929*F929/1000</f>
        <v>-220</v>
      </c>
    </row>
    <row r="930" spans="1:7" s="1" customFormat="1" x14ac:dyDescent="0.25">
      <c r="A930" s="150" t="s">
        <v>1081</v>
      </c>
      <c r="B930" s="151" t="s">
        <v>1082</v>
      </c>
      <c r="C930" s="152" t="s">
        <v>149</v>
      </c>
      <c r="D930" s="156" t="s">
        <v>242</v>
      </c>
      <c r="E930" s="153">
        <v>1000</v>
      </c>
      <c r="F930" s="154">
        <v>-500</v>
      </c>
      <c r="G930" s="154">
        <f t="shared" si="43"/>
        <v>-500</v>
      </c>
    </row>
    <row r="931" spans="1:7" s="1" customFormat="1" x14ac:dyDescent="0.25">
      <c r="A931" s="150" t="s">
        <v>1083</v>
      </c>
      <c r="B931" s="151" t="s">
        <v>1084</v>
      </c>
      <c r="C931" s="152" t="s">
        <v>149</v>
      </c>
      <c r="D931" s="156" t="s">
        <v>242</v>
      </c>
      <c r="E931" s="153"/>
      <c r="F931" s="154"/>
      <c r="G931" s="154">
        <v>-5500</v>
      </c>
    </row>
    <row r="932" spans="1:7" s="1" customFormat="1" ht="33" x14ac:dyDescent="0.25">
      <c r="A932" s="150" t="s">
        <v>1085</v>
      </c>
      <c r="B932" s="151" t="s">
        <v>750</v>
      </c>
      <c r="C932" s="152" t="s">
        <v>149</v>
      </c>
      <c r="D932" s="156" t="s">
        <v>242</v>
      </c>
      <c r="E932" s="153">
        <v>276</v>
      </c>
      <c r="F932" s="154">
        <v>-500</v>
      </c>
      <c r="G932" s="154">
        <f t="shared" ref="G932:G934" si="44">+E932*F932/1000</f>
        <v>-138</v>
      </c>
    </row>
    <row r="933" spans="1:7" s="1" customFormat="1" ht="33" x14ac:dyDescent="0.25">
      <c r="A933" s="150" t="s">
        <v>1086</v>
      </c>
      <c r="B933" s="151" t="s">
        <v>752</v>
      </c>
      <c r="C933" s="152" t="s">
        <v>149</v>
      </c>
      <c r="D933" s="156" t="s">
        <v>242</v>
      </c>
      <c r="E933" s="153">
        <v>400</v>
      </c>
      <c r="F933" s="154">
        <v>-10</v>
      </c>
      <c r="G933" s="154">
        <f t="shared" si="44"/>
        <v>-4</v>
      </c>
    </row>
    <row r="934" spans="1:7" s="1" customFormat="1" ht="33" x14ac:dyDescent="0.25">
      <c r="A934" s="150" t="s">
        <v>1087</v>
      </c>
      <c r="B934" s="151" t="s">
        <v>793</v>
      </c>
      <c r="C934" s="152" t="s">
        <v>149</v>
      </c>
      <c r="D934" s="156" t="s">
        <v>242</v>
      </c>
      <c r="E934" s="153">
        <v>12.5</v>
      </c>
      <c r="F934" s="154">
        <v>-15000</v>
      </c>
      <c r="G934" s="154">
        <f t="shared" si="44"/>
        <v>-187.5</v>
      </c>
    </row>
    <row r="935" spans="1:7" s="1" customFormat="1" x14ac:dyDescent="0.25">
      <c r="A935" s="150" t="s">
        <v>1088</v>
      </c>
      <c r="B935" s="151" t="s">
        <v>1089</v>
      </c>
      <c r="C935" s="152" t="s">
        <v>149</v>
      </c>
      <c r="D935" s="156" t="s">
        <v>312</v>
      </c>
      <c r="E935" s="153"/>
      <c r="F935" s="154"/>
      <c r="G935" s="154">
        <v>-645</v>
      </c>
    </row>
    <row r="936" spans="1:7" s="1" customFormat="1" ht="33" x14ac:dyDescent="0.25">
      <c r="A936" s="150" t="s">
        <v>1090</v>
      </c>
      <c r="B936" s="151" t="s">
        <v>750</v>
      </c>
      <c r="C936" s="152" t="s">
        <v>149</v>
      </c>
      <c r="D936" s="156" t="s">
        <v>242</v>
      </c>
      <c r="E936" s="153">
        <v>3600</v>
      </c>
      <c r="F936" s="154">
        <v>-6</v>
      </c>
      <c r="G936" s="154">
        <f t="shared" ref="G936:G958" si="45">+E936*F936/1000</f>
        <v>-21.6</v>
      </c>
    </row>
    <row r="937" spans="1:7" s="1" customFormat="1" x14ac:dyDescent="0.25">
      <c r="A937" s="150" t="s">
        <v>1091</v>
      </c>
      <c r="B937" s="151" t="s">
        <v>897</v>
      </c>
      <c r="C937" s="152" t="s">
        <v>149</v>
      </c>
      <c r="D937" s="156" t="s">
        <v>242</v>
      </c>
      <c r="E937" s="153">
        <v>3.1</v>
      </c>
      <c r="F937" s="154">
        <v>-3000</v>
      </c>
      <c r="G937" s="154">
        <f t="shared" si="45"/>
        <v>-9.3000000000000007</v>
      </c>
    </row>
    <row r="938" spans="1:7" s="1" customFormat="1" ht="49.5" x14ac:dyDescent="0.25">
      <c r="A938" s="150" t="s">
        <v>1092</v>
      </c>
      <c r="B938" s="151" t="s">
        <v>813</v>
      </c>
      <c r="C938" s="152" t="s">
        <v>149</v>
      </c>
      <c r="D938" s="156" t="s">
        <v>242</v>
      </c>
      <c r="E938" s="153">
        <v>450</v>
      </c>
      <c r="F938" s="154">
        <v>-400</v>
      </c>
      <c r="G938" s="154">
        <f t="shared" si="45"/>
        <v>-180</v>
      </c>
    </row>
    <row r="939" spans="1:7" s="1" customFormat="1" ht="33" x14ac:dyDescent="0.25">
      <c r="A939" s="150" t="s">
        <v>1093</v>
      </c>
      <c r="B939" s="151" t="s">
        <v>1094</v>
      </c>
      <c r="C939" s="152" t="s">
        <v>149</v>
      </c>
      <c r="D939" s="156" t="s">
        <v>242</v>
      </c>
      <c r="E939" s="153">
        <v>1728</v>
      </c>
      <c r="F939" s="154">
        <v>-50</v>
      </c>
      <c r="G939" s="154">
        <f t="shared" si="45"/>
        <v>-86.4</v>
      </c>
    </row>
    <row r="940" spans="1:7" s="1" customFormat="1" ht="33" x14ac:dyDescent="0.25">
      <c r="A940" s="150" t="s">
        <v>1095</v>
      </c>
      <c r="B940" s="151" t="s">
        <v>750</v>
      </c>
      <c r="C940" s="152" t="s">
        <v>149</v>
      </c>
      <c r="D940" s="156" t="s">
        <v>242</v>
      </c>
      <c r="E940" s="153">
        <v>15000</v>
      </c>
      <c r="F940" s="154">
        <v>-3</v>
      </c>
      <c r="G940" s="154">
        <f t="shared" si="45"/>
        <v>-45</v>
      </c>
    </row>
    <row r="941" spans="1:7" s="1" customFormat="1" ht="33" x14ac:dyDescent="0.25">
      <c r="A941" s="150" t="s">
        <v>1096</v>
      </c>
      <c r="B941" s="151" t="s">
        <v>1097</v>
      </c>
      <c r="C941" s="152" t="s">
        <v>149</v>
      </c>
      <c r="D941" s="156" t="s">
        <v>242</v>
      </c>
      <c r="E941" s="153">
        <v>21.85</v>
      </c>
      <c r="F941" s="154">
        <v>-17500</v>
      </c>
      <c r="G941" s="154">
        <f t="shared" si="45"/>
        <v>-382.375</v>
      </c>
    </row>
    <row r="942" spans="1:7" s="1" customFormat="1" ht="33" x14ac:dyDescent="0.25">
      <c r="A942" s="150" t="s">
        <v>1098</v>
      </c>
      <c r="B942" s="151" t="s">
        <v>1099</v>
      </c>
      <c r="C942" s="152" t="s">
        <v>149</v>
      </c>
      <c r="D942" s="156" t="s">
        <v>242</v>
      </c>
      <c r="E942" s="153"/>
      <c r="F942" s="154"/>
      <c r="G942" s="154">
        <v>-4.8</v>
      </c>
    </row>
    <row r="943" spans="1:7" s="1" customFormat="1" ht="33" x14ac:dyDescent="0.25">
      <c r="A943" s="150" t="s">
        <v>1100</v>
      </c>
      <c r="B943" s="151" t="s">
        <v>750</v>
      </c>
      <c r="C943" s="152" t="s">
        <v>149</v>
      </c>
      <c r="D943" s="156" t="s">
        <v>242</v>
      </c>
      <c r="E943" s="153">
        <v>15000</v>
      </c>
      <c r="F943" s="154">
        <v>-3</v>
      </c>
      <c r="G943" s="154">
        <f t="shared" si="45"/>
        <v>-45</v>
      </c>
    </row>
    <row r="944" spans="1:7" s="1" customFormat="1" ht="33" x14ac:dyDescent="0.25">
      <c r="A944" s="150" t="s">
        <v>1101</v>
      </c>
      <c r="B944" s="151" t="s">
        <v>1102</v>
      </c>
      <c r="C944" s="152" t="s">
        <v>149</v>
      </c>
      <c r="D944" s="156" t="s">
        <v>242</v>
      </c>
      <c r="E944" s="153">
        <v>10.6</v>
      </c>
      <c r="F944" s="154">
        <v>-25000</v>
      </c>
      <c r="G944" s="154">
        <f t="shared" si="45"/>
        <v>-265</v>
      </c>
    </row>
    <row r="945" spans="1:7" s="1" customFormat="1" ht="33" x14ac:dyDescent="0.25">
      <c r="A945" s="150" t="s">
        <v>1103</v>
      </c>
      <c r="B945" s="151" t="s">
        <v>1104</v>
      </c>
      <c r="C945" s="152" t="s">
        <v>149</v>
      </c>
      <c r="D945" s="156" t="s">
        <v>242</v>
      </c>
      <c r="E945" s="153">
        <v>74.2</v>
      </c>
      <c r="F945" s="154">
        <v>-450</v>
      </c>
      <c r="G945" s="154">
        <f t="shared" si="45"/>
        <v>-33.39</v>
      </c>
    </row>
    <row r="946" spans="1:7" s="1" customFormat="1" ht="33" x14ac:dyDescent="0.25">
      <c r="A946" s="150" t="s">
        <v>1105</v>
      </c>
      <c r="B946" s="151" t="s">
        <v>730</v>
      </c>
      <c r="C946" s="152" t="s">
        <v>149</v>
      </c>
      <c r="D946" s="156" t="s">
        <v>242</v>
      </c>
      <c r="E946" s="153"/>
      <c r="F946" s="154"/>
      <c r="G946" s="154">
        <v>-60</v>
      </c>
    </row>
    <row r="947" spans="1:7" s="1" customFormat="1" x14ac:dyDescent="0.25">
      <c r="A947" s="150" t="s">
        <v>1106</v>
      </c>
      <c r="B947" s="151" t="s">
        <v>816</v>
      </c>
      <c r="C947" s="152" t="s">
        <v>149</v>
      </c>
      <c r="D947" s="156" t="s">
        <v>242</v>
      </c>
      <c r="E947" s="153">
        <v>5640</v>
      </c>
      <c r="F947" s="154">
        <v>-200</v>
      </c>
      <c r="G947" s="154">
        <f t="shared" si="45"/>
        <v>-1128</v>
      </c>
    </row>
    <row r="948" spans="1:7" s="1" customFormat="1" x14ac:dyDescent="0.25">
      <c r="A948" s="150" t="s">
        <v>1107</v>
      </c>
      <c r="B948" s="151" t="s">
        <v>1108</v>
      </c>
      <c r="C948" s="152" t="s">
        <v>149</v>
      </c>
      <c r="D948" s="156" t="s">
        <v>242</v>
      </c>
      <c r="E948" s="153"/>
      <c r="F948" s="154"/>
      <c r="G948" s="154">
        <v>-19.2</v>
      </c>
    </row>
    <row r="949" spans="1:7" s="1" customFormat="1" ht="33" x14ac:dyDescent="0.25">
      <c r="A949" s="150" t="s">
        <v>1109</v>
      </c>
      <c r="B949" s="151" t="s">
        <v>805</v>
      </c>
      <c r="C949" s="152" t="s">
        <v>149</v>
      </c>
      <c r="D949" s="156" t="s">
        <v>242</v>
      </c>
      <c r="E949" s="153">
        <v>5404.8</v>
      </c>
      <c r="F949" s="154">
        <v>-800</v>
      </c>
      <c r="G949" s="154">
        <f t="shared" si="45"/>
        <v>-4323.84</v>
      </c>
    </row>
    <row r="950" spans="1:7" s="1" customFormat="1" ht="33" x14ac:dyDescent="0.25">
      <c r="A950" s="150" t="s">
        <v>1110</v>
      </c>
      <c r="B950" s="151" t="s">
        <v>759</v>
      </c>
      <c r="C950" s="152" t="s">
        <v>149</v>
      </c>
      <c r="D950" s="156" t="s">
        <v>242</v>
      </c>
      <c r="E950" s="153">
        <v>2400</v>
      </c>
      <c r="F950" s="154">
        <v>-6</v>
      </c>
      <c r="G950" s="154">
        <f t="shared" si="45"/>
        <v>-14.4</v>
      </c>
    </row>
    <row r="951" spans="1:7" s="1" customFormat="1" ht="33" x14ac:dyDescent="0.25">
      <c r="A951" s="150" t="s">
        <v>1111</v>
      </c>
      <c r="B951" s="151" t="s">
        <v>750</v>
      </c>
      <c r="C951" s="152" t="s">
        <v>149</v>
      </c>
      <c r="D951" s="156" t="s">
        <v>242</v>
      </c>
      <c r="E951" s="153">
        <v>15000</v>
      </c>
      <c r="F951" s="154">
        <v>-3</v>
      </c>
      <c r="G951" s="154">
        <f t="shared" si="45"/>
        <v>-45</v>
      </c>
    </row>
    <row r="952" spans="1:7" s="1" customFormat="1" ht="33" x14ac:dyDescent="0.25">
      <c r="A952" s="150" t="s">
        <v>1112</v>
      </c>
      <c r="B952" s="151" t="s">
        <v>1113</v>
      </c>
      <c r="C952" s="152" t="s">
        <v>149</v>
      </c>
      <c r="D952" s="156" t="s">
        <v>242</v>
      </c>
      <c r="E952" s="153">
        <v>171.2</v>
      </c>
      <c r="F952" s="154">
        <v>-750</v>
      </c>
      <c r="G952" s="154">
        <f t="shared" si="45"/>
        <v>-128.39999999999998</v>
      </c>
    </row>
    <row r="953" spans="1:7" s="1" customFormat="1" ht="33" x14ac:dyDescent="0.25">
      <c r="A953" s="150" t="s">
        <v>1114</v>
      </c>
      <c r="B953" s="151" t="s">
        <v>752</v>
      </c>
      <c r="C953" s="152" t="s">
        <v>149</v>
      </c>
      <c r="D953" s="156" t="s">
        <v>242</v>
      </c>
      <c r="E953" s="153">
        <v>400</v>
      </c>
      <c r="F953" s="154">
        <v>-10</v>
      </c>
      <c r="G953" s="154">
        <f t="shared" si="45"/>
        <v>-4</v>
      </c>
    </row>
    <row r="954" spans="1:7" s="1" customFormat="1" x14ac:dyDescent="0.25">
      <c r="A954" s="150" t="s">
        <v>1115</v>
      </c>
      <c r="B954" s="151" t="s">
        <v>1060</v>
      </c>
      <c r="C954" s="152" t="s">
        <v>149</v>
      </c>
      <c r="D954" s="156" t="s">
        <v>242</v>
      </c>
      <c r="E954" s="153">
        <v>1020</v>
      </c>
      <c r="F954" s="154">
        <v>-80</v>
      </c>
      <c r="G954" s="154">
        <f t="shared" si="45"/>
        <v>-81.599999999999994</v>
      </c>
    </row>
    <row r="955" spans="1:7" s="1" customFormat="1" ht="33" x14ac:dyDescent="0.25">
      <c r="A955" s="150" t="s">
        <v>1116</v>
      </c>
      <c r="B955" s="151" t="s">
        <v>759</v>
      </c>
      <c r="C955" s="152" t="s">
        <v>149</v>
      </c>
      <c r="D955" s="156" t="s">
        <v>242</v>
      </c>
      <c r="E955" s="153"/>
      <c r="F955" s="154"/>
      <c r="G955" s="154">
        <v>-108</v>
      </c>
    </row>
    <row r="956" spans="1:7" s="1" customFormat="1" ht="82.5" x14ac:dyDescent="0.25">
      <c r="A956" s="150" t="s">
        <v>1117</v>
      </c>
      <c r="B956" s="151" t="s">
        <v>765</v>
      </c>
      <c r="C956" s="152" t="s">
        <v>149</v>
      </c>
      <c r="D956" s="156" t="s">
        <v>242</v>
      </c>
      <c r="E956" s="153">
        <v>2943</v>
      </c>
      <c r="F956" s="154">
        <v>-700</v>
      </c>
      <c r="G956" s="154">
        <f t="shared" si="45"/>
        <v>-2060.1</v>
      </c>
    </row>
    <row r="957" spans="1:7" s="1" customFormat="1" ht="33" x14ac:dyDescent="0.25">
      <c r="A957" s="150" t="s">
        <v>1118</v>
      </c>
      <c r="B957" s="151" t="s">
        <v>777</v>
      </c>
      <c r="C957" s="152" t="s">
        <v>149</v>
      </c>
      <c r="D957" s="156" t="s">
        <v>242</v>
      </c>
      <c r="E957" s="153">
        <v>180</v>
      </c>
      <c r="F957" s="154">
        <v>-2100</v>
      </c>
      <c r="G957" s="154">
        <f t="shared" si="45"/>
        <v>-378</v>
      </c>
    </row>
    <row r="958" spans="1:7" s="1" customFormat="1" ht="33" x14ac:dyDescent="0.25">
      <c r="A958" s="150" t="s">
        <v>1119</v>
      </c>
      <c r="B958" s="151" t="s">
        <v>759</v>
      </c>
      <c r="C958" s="152" t="s">
        <v>149</v>
      </c>
      <c r="D958" s="156" t="s">
        <v>242</v>
      </c>
      <c r="E958" s="153">
        <v>1610</v>
      </c>
      <c r="F958" s="154">
        <v>-1000</v>
      </c>
      <c r="G958" s="154">
        <f t="shared" si="45"/>
        <v>-1610</v>
      </c>
    </row>
    <row r="959" spans="1:7" s="1" customFormat="1" ht="49.5" x14ac:dyDescent="0.25">
      <c r="A959" s="150" t="s">
        <v>1120</v>
      </c>
      <c r="B959" s="151" t="s">
        <v>769</v>
      </c>
      <c r="C959" s="152" t="s">
        <v>149</v>
      </c>
      <c r="D959" s="156" t="s">
        <v>245</v>
      </c>
      <c r="E959" s="153"/>
      <c r="F959" s="154"/>
      <c r="G959" s="154">
        <v>-1.08</v>
      </c>
    </row>
    <row r="960" spans="1:7" s="1" customFormat="1" ht="33" x14ac:dyDescent="0.25">
      <c r="A960" s="150" t="s">
        <v>1121</v>
      </c>
      <c r="B960" s="151" t="s">
        <v>759</v>
      </c>
      <c r="C960" s="152" t="s">
        <v>149</v>
      </c>
      <c r="D960" s="156" t="s">
        <v>242</v>
      </c>
      <c r="E960" s="153"/>
      <c r="F960" s="154"/>
      <c r="G960" s="154">
        <v>-1</v>
      </c>
    </row>
    <row r="961" spans="1:7" s="1" customFormat="1" x14ac:dyDescent="0.25">
      <c r="A961" s="150" t="s">
        <v>1122</v>
      </c>
      <c r="B961" s="151" t="s">
        <v>1123</v>
      </c>
      <c r="C961" s="152" t="s">
        <v>149</v>
      </c>
      <c r="D961" s="156" t="s">
        <v>242</v>
      </c>
      <c r="E961" s="153"/>
      <c r="F961" s="154"/>
      <c r="G961" s="154">
        <v>-30</v>
      </c>
    </row>
    <row r="962" spans="1:7" s="1" customFormat="1" x14ac:dyDescent="0.25">
      <c r="A962" s="150" t="s">
        <v>1124</v>
      </c>
      <c r="B962" s="151" t="s">
        <v>1125</v>
      </c>
      <c r="C962" s="152" t="s">
        <v>149</v>
      </c>
      <c r="D962" s="156" t="s">
        <v>242</v>
      </c>
      <c r="E962" s="153">
        <v>36</v>
      </c>
      <c r="F962" s="154">
        <v>-500</v>
      </c>
      <c r="G962" s="154">
        <f t="shared" ref="G962:G965" si="46">+E962*F962/1000</f>
        <v>-18</v>
      </c>
    </row>
    <row r="963" spans="1:7" s="1" customFormat="1" ht="66" x14ac:dyDescent="0.25">
      <c r="A963" s="150" t="s">
        <v>1126</v>
      </c>
      <c r="B963" s="151" t="s">
        <v>882</v>
      </c>
      <c r="C963" s="152" t="s">
        <v>149</v>
      </c>
      <c r="D963" s="156" t="s">
        <v>242</v>
      </c>
      <c r="E963" s="153">
        <v>8.6</v>
      </c>
      <c r="F963" s="154">
        <v>-6000</v>
      </c>
      <c r="G963" s="154">
        <f t="shared" si="46"/>
        <v>-51.6</v>
      </c>
    </row>
    <row r="964" spans="1:7" s="1" customFormat="1" ht="49.5" x14ac:dyDescent="0.25">
      <c r="A964" s="150" t="s">
        <v>1127</v>
      </c>
      <c r="B964" s="151" t="s">
        <v>1128</v>
      </c>
      <c r="C964" s="152" t="s">
        <v>149</v>
      </c>
      <c r="D964" s="156" t="s">
        <v>242</v>
      </c>
      <c r="E964" s="153">
        <v>1869.6</v>
      </c>
      <c r="F964" s="154">
        <v>-50</v>
      </c>
      <c r="G964" s="154">
        <f t="shared" si="46"/>
        <v>-93.48</v>
      </c>
    </row>
    <row r="965" spans="1:7" s="1" customFormat="1" x14ac:dyDescent="0.25">
      <c r="A965" s="150" t="s">
        <v>1129</v>
      </c>
      <c r="B965" s="151" t="s">
        <v>1130</v>
      </c>
      <c r="C965" s="152" t="s">
        <v>149</v>
      </c>
      <c r="D965" s="156" t="s">
        <v>242</v>
      </c>
      <c r="E965" s="153">
        <v>294</v>
      </c>
      <c r="F965" s="154">
        <v>-10000</v>
      </c>
      <c r="G965" s="154">
        <f t="shared" si="46"/>
        <v>-2940</v>
      </c>
    </row>
    <row r="966" spans="1:7" s="1" customFormat="1" ht="49.5" x14ac:dyDescent="0.25">
      <c r="A966" s="150" t="s">
        <v>1131</v>
      </c>
      <c r="B966" s="151" t="s">
        <v>769</v>
      </c>
      <c r="C966" s="152" t="s">
        <v>149</v>
      </c>
      <c r="D966" s="156" t="s">
        <v>245</v>
      </c>
      <c r="E966" s="153"/>
      <c r="F966" s="154"/>
      <c r="G966" s="154">
        <v>-12.6</v>
      </c>
    </row>
    <row r="967" spans="1:7" s="1" customFormat="1" ht="33" x14ac:dyDescent="0.25">
      <c r="A967" s="150" t="s">
        <v>1132</v>
      </c>
      <c r="B967" s="151" t="s">
        <v>752</v>
      </c>
      <c r="C967" s="152" t="s">
        <v>149</v>
      </c>
      <c r="D967" s="156" t="s">
        <v>242</v>
      </c>
      <c r="E967" s="153">
        <v>500</v>
      </c>
      <c r="F967" s="154">
        <v>-10</v>
      </c>
      <c r="G967" s="154">
        <f t="shared" ref="G967" si="47">+E967*F967/1000</f>
        <v>-5</v>
      </c>
    </row>
    <row r="968" spans="1:7" s="1" customFormat="1" ht="33" x14ac:dyDescent="0.25">
      <c r="A968" s="150" t="s">
        <v>1133</v>
      </c>
      <c r="B968" s="151" t="s">
        <v>838</v>
      </c>
      <c r="C968" s="152" t="s">
        <v>149</v>
      </c>
      <c r="D968" s="156" t="s">
        <v>242</v>
      </c>
      <c r="E968" s="153"/>
      <c r="F968" s="154"/>
      <c r="G968" s="154">
        <v>-4.2</v>
      </c>
    </row>
    <row r="969" spans="1:7" s="1" customFormat="1" x14ac:dyDescent="0.25">
      <c r="A969" s="150" t="s">
        <v>1134</v>
      </c>
      <c r="B969" s="151" t="s">
        <v>1135</v>
      </c>
      <c r="C969" s="152" t="s">
        <v>149</v>
      </c>
      <c r="D969" s="156" t="s">
        <v>242</v>
      </c>
      <c r="E969" s="153">
        <v>15312</v>
      </c>
      <c r="F969" s="154">
        <v>-50</v>
      </c>
      <c r="G969" s="154">
        <f t="shared" ref="G969:G979" si="48">+E969*F969/1000</f>
        <v>-765.6</v>
      </c>
    </row>
    <row r="970" spans="1:7" s="1" customFormat="1" ht="33" x14ac:dyDescent="0.25">
      <c r="A970" s="150" t="s">
        <v>1136</v>
      </c>
      <c r="B970" s="151" t="s">
        <v>777</v>
      </c>
      <c r="C970" s="152" t="s">
        <v>149</v>
      </c>
      <c r="D970" s="156" t="s">
        <v>242</v>
      </c>
      <c r="E970" s="153">
        <v>10000</v>
      </c>
      <c r="F970" s="154">
        <v>-5</v>
      </c>
      <c r="G970" s="154">
        <f t="shared" si="48"/>
        <v>-50</v>
      </c>
    </row>
    <row r="971" spans="1:7" s="1" customFormat="1" ht="33" x14ac:dyDescent="0.25">
      <c r="A971" s="150" t="s">
        <v>1137</v>
      </c>
      <c r="B971" s="151" t="s">
        <v>759</v>
      </c>
      <c r="C971" s="152" t="s">
        <v>149</v>
      </c>
      <c r="D971" s="156" t="s">
        <v>242</v>
      </c>
      <c r="E971" s="153">
        <v>18500</v>
      </c>
      <c r="F971" s="154">
        <v>-11</v>
      </c>
      <c r="G971" s="154">
        <f t="shared" si="48"/>
        <v>-203.5</v>
      </c>
    </row>
    <row r="972" spans="1:7" s="1" customFormat="1" ht="33" x14ac:dyDescent="0.25">
      <c r="A972" s="150" t="s">
        <v>1138</v>
      </c>
      <c r="B972" s="151" t="s">
        <v>1097</v>
      </c>
      <c r="C972" s="152" t="s">
        <v>149</v>
      </c>
      <c r="D972" s="156" t="s">
        <v>242</v>
      </c>
      <c r="E972" s="153">
        <v>6.2</v>
      </c>
      <c r="F972" s="154">
        <v>-50000</v>
      </c>
      <c r="G972" s="154">
        <f t="shared" si="48"/>
        <v>-310</v>
      </c>
    </row>
    <row r="973" spans="1:7" s="1" customFormat="1" ht="49.5" x14ac:dyDescent="0.25">
      <c r="A973" s="150" t="s">
        <v>1139</v>
      </c>
      <c r="B973" s="151" t="s">
        <v>795</v>
      </c>
      <c r="C973" s="152" t="s">
        <v>149</v>
      </c>
      <c r="D973" s="156" t="s">
        <v>242</v>
      </c>
      <c r="E973" s="153">
        <v>1080</v>
      </c>
      <c r="F973" s="154">
        <v>-350</v>
      </c>
      <c r="G973" s="154">
        <f t="shared" si="48"/>
        <v>-378</v>
      </c>
    </row>
    <row r="974" spans="1:7" s="1" customFormat="1" ht="33" x14ac:dyDescent="0.25">
      <c r="A974" s="150" t="s">
        <v>1140</v>
      </c>
      <c r="B974" s="151" t="s">
        <v>779</v>
      </c>
      <c r="C974" s="152" t="s">
        <v>149</v>
      </c>
      <c r="D974" s="156" t="s">
        <v>242</v>
      </c>
      <c r="E974" s="153">
        <v>1439.2</v>
      </c>
      <c r="F974" s="154">
        <v>-500</v>
      </c>
      <c r="G974" s="154">
        <f t="shared" si="48"/>
        <v>-719.6</v>
      </c>
    </row>
    <row r="975" spans="1:7" s="1" customFormat="1" x14ac:dyDescent="0.25">
      <c r="A975" s="150" t="s">
        <v>1141</v>
      </c>
      <c r="B975" s="151" t="s">
        <v>1142</v>
      </c>
      <c r="C975" s="152" t="s">
        <v>149</v>
      </c>
      <c r="D975" s="156" t="s">
        <v>242</v>
      </c>
      <c r="E975" s="153">
        <v>114.1</v>
      </c>
      <c r="F975" s="154">
        <v>-2600</v>
      </c>
      <c r="G975" s="154">
        <f t="shared" si="48"/>
        <v>-296.66000000000003</v>
      </c>
    </row>
    <row r="976" spans="1:7" s="1" customFormat="1" ht="33" x14ac:dyDescent="0.25">
      <c r="A976" s="150" t="s">
        <v>1143</v>
      </c>
      <c r="B976" s="151" t="s">
        <v>835</v>
      </c>
      <c r="C976" s="152" t="s">
        <v>149</v>
      </c>
      <c r="D976" s="156" t="s">
        <v>242</v>
      </c>
      <c r="E976" s="153">
        <v>2965.4</v>
      </c>
      <c r="F976" s="154">
        <v>-100</v>
      </c>
      <c r="G976" s="154">
        <f t="shared" si="48"/>
        <v>-296.54000000000002</v>
      </c>
    </row>
    <row r="977" spans="1:7" s="1" customFormat="1" ht="33" x14ac:dyDescent="0.25">
      <c r="A977" s="150" t="s">
        <v>1144</v>
      </c>
      <c r="B977" s="151" t="s">
        <v>803</v>
      </c>
      <c r="C977" s="152" t="s">
        <v>149</v>
      </c>
      <c r="D977" s="156" t="s">
        <v>242</v>
      </c>
      <c r="E977" s="153">
        <v>6.3</v>
      </c>
      <c r="F977" s="154">
        <v>-400000</v>
      </c>
      <c r="G977" s="154">
        <f t="shared" si="48"/>
        <v>-2520</v>
      </c>
    </row>
    <row r="978" spans="1:7" s="1" customFormat="1" ht="33" x14ac:dyDescent="0.25">
      <c r="A978" s="150" t="s">
        <v>1145</v>
      </c>
      <c r="B978" s="151" t="s">
        <v>750</v>
      </c>
      <c r="C978" s="152" t="s">
        <v>149</v>
      </c>
      <c r="D978" s="156" t="s">
        <v>242</v>
      </c>
      <c r="E978" s="153">
        <v>15000</v>
      </c>
      <c r="F978" s="154">
        <v>-3</v>
      </c>
      <c r="G978" s="154">
        <f t="shared" si="48"/>
        <v>-45</v>
      </c>
    </row>
    <row r="979" spans="1:7" s="1" customFormat="1" x14ac:dyDescent="0.25">
      <c r="A979" s="150" t="s">
        <v>1146</v>
      </c>
      <c r="B979" s="151" t="s">
        <v>955</v>
      </c>
      <c r="C979" s="152" t="s">
        <v>149</v>
      </c>
      <c r="D979" s="152" t="s">
        <v>242</v>
      </c>
      <c r="E979" s="153">
        <v>3349</v>
      </c>
      <c r="F979" s="154">
        <v>-50</v>
      </c>
      <c r="G979" s="154">
        <f t="shared" si="48"/>
        <v>-167.45</v>
      </c>
    </row>
    <row r="980" spans="1:7" s="1" customFormat="1" ht="33" x14ac:dyDescent="0.25">
      <c r="A980" s="150" t="s">
        <v>1147</v>
      </c>
      <c r="B980" s="151" t="s">
        <v>838</v>
      </c>
      <c r="C980" s="152" t="s">
        <v>149</v>
      </c>
      <c r="D980" s="152" t="s">
        <v>242</v>
      </c>
      <c r="E980" s="153"/>
      <c r="F980" s="154"/>
      <c r="G980" s="154">
        <v>-80</v>
      </c>
    </row>
    <row r="981" spans="1:7" s="1" customFormat="1" ht="33" x14ac:dyDescent="0.25">
      <c r="A981" s="150" t="s">
        <v>1148</v>
      </c>
      <c r="B981" s="151" t="s">
        <v>960</v>
      </c>
      <c r="C981" s="152" t="s">
        <v>149</v>
      </c>
      <c r="D981" s="152" t="s">
        <v>242</v>
      </c>
      <c r="E981" s="153">
        <v>3600</v>
      </c>
      <c r="F981" s="154">
        <v>-200</v>
      </c>
      <c r="G981" s="154">
        <f t="shared" ref="G981" si="49">+E981*F981/1000</f>
        <v>-720</v>
      </c>
    </row>
    <row r="982" spans="1:7" s="1" customFormat="1" ht="33" x14ac:dyDescent="0.25">
      <c r="A982" s="150" t="s">
        <v>1149</v>
      </c>
      <c r="B982" s="151" t="s">
        <v>759</v>
      </c>
      <c r="C982" s="152" t="s">
        <v>149</v>
      </c>
      <c r="D982" s="152" t="s">
        <v>242</v>
      </c>
      <c r="E982" s="153"/>
      <c r="F982" s="154"/>
      <c r="G982" s="154">
        <v>-26.76</v>
      </c>
    </row>
    <row r="983" spans="1:7" s="1" customFormat="1" x14ac:dyDescent="0.25">
      <c r="A983" s="150" t="s">
        <v>1150</v>
      </c>
      <c r="B983" s="151" t="s">
        <v>1151</v>
      </c>
      <c r="C983" s="152" t="s">
        <v>149</v>
      </c>
      <c r="D983" s="156" t="s">
        <v>242</v>
      </c>
      <c r="E983" s="153">
        <v>878.6</v>
      </c>
      <c r="F983" s="154">
        <v>-600</v>
      </c>
      <c r="G983" s="154">
        <f t="shared" ref="G983:G984" si="50">+E983*F983/1000</f>
        <v>-527.16</v>
      </c>
    </row>
    <row r="984" spans="1:7" s="1" customFormat="1" ht="33" x14ac:dyDescent="0.25">
      <c r="A984" s="150" t="s">
        <v>1152</v>
      </c>
      <c r="B984" s="151" t="s">
        <v>750</v>
      </c>
      <c r="C984" s="152" t="s">
        <v>149</v>
      </c>
      <c r="D984" s="156" t="s">
        <v>242</v>
      </c>
      <c r="E984" s="153">
        <v>420</v>
      </c>
      <c r="F984" s="154">
        <v>-4000</v>
      </c>
      <c r="G984" s="154">
        <f t="shared" si="50"/>
        <v>-1680</v>
      </c>
    </row>
    <row r="985" spans="1:7" s="1" customFormat="1" x14ac:dyDescent="0.25">
      <c r="A985" s="150" t="s">
        <v>1153</v>
      </c>
      <c r="B985" s="151" t="s">
        <v>1154</v>
      </c>
      <c r="C985" s="152" t="s">
        <v>149</v>
      </c>
      <c r="D985" s="156" t="s">
        <v>242</v>
      </c>
      <c r="E985" s="153"/>
      <c r="F985" s="154"/>
      <c r="G985" s="154">
        <v>-1687.5</v>
      </c>
    </row>
    <row r="986" spans="1:7" s="1" customFormat="1" x14ac:dyDescent="0.25">
      <c r="A986" s="150" t="s">
        <v>1155</v>
      </c>
      <c r="B986" s="151" t="s">
        <v>1156</v>
      </c>
      <c r="C986" s="152" t="s">
        <v>149</v>
      </c>
      <c r="D986" s="156" t="s">
        <v>242</v>
      </c>
      <c r="E986" s="153">
        <v>1999.2</v>
      </c>
      <c r="F986" s="154">
        <v>-500</v>
      </c>
      <c r="G986" s="154">
        <f t="shared" ref="G986" si="51">+E986*F986/1000</f>
        <v>-999.6</v>
      </c>
    </row>
    <row r="987" spans="1:7" s="1" customFormat="1" x14ac:dyDescent="0.25">
      <c r="A987" s="150" t="s">
        <v>1157</v>
      </c>
      <c r="B987" s="151" t="s">
        <v>986</v>
      </c>
      <c r="C987" s="152" t="s">
        <v>149</v>
      </c>
      <c r="D987" s="156" t="s">
        <v>242</v>
      </c>
      <c r="E987" s="153"/>
      <c r="F987" s="154"/>
      <c r="G987" s="154">
        <v>-90</v>
      </c>
    </row>
    <row r="988" spans="1:7" s="1" customFormat="1" x14ac:dyDescent="0.25">
      <c r="A988" s="150" t="s">
        <v>1158</v>
      </c>
      <c r="B988" s="151" t="s">
        <v>1159</v>
      </c>
      <c r="C988" s="152" t="s">
        <v>149</v>
      </c>
      <c r="D988" s="156" t="s">
        <v>242</v>
      </c>
      <c r="E988" s="153">
        <v>222.4</v>
      </c>
      <c r="F988" s="154">
        <v>-400</v>
      </c>
      <c r="G988" s="154">
        <f t="shared" ref="G988" si="52">+E988*F988/1000</f>
        <v>-88.96</v>
      </c>
    </row>
    <row r="989" spans="1:7" s="1" customFormat="1" ht="33" x14ac:dyDescent="0.25">
      <c r="A989" s="150" t="s">
        <v>1160</v>
      </c>
      <c r="B989" s="151" t="s">
        <v>1161</v>
      </c>
      <c r="C989" s="152" t="s">
        <v>149</v>
      </c>
      <c r="D989" s="156" t="s">
        <v>242</v>
      </c>
      <c r="E989" s="153"/>
      <c r="F989" s="154"/>
      <c r="G989" s="154">
        <v>-332</v>
      </c>
    </row>
    <row r="990" spans="1:7" s="1" customFormat="1" ht="33" x14ac:dyDescent="0.25">
      <c r="A990" s="150" t="s">
        <v>1162</v>
      </c>
      <c r="B990" s="151" t="s">
        <v>750</v>
      </c>
      <c r="C990" s="152" t="s">
        <v>149</v>
      </c>
      <c r="D990" s="156" t="s">
        <v>242</v>
      </c>
      <c r="E990" s="153"/>
      <c r="F990" s="154"/>
      <c r="G990" s="154">
        <v>-108.7</v>
      </c>
    </row>
    <row r="991" spans="1:7" s="1" customFormat="1" x14ac:dyDescent="0.25">
      <c r="A991" s="150" t="s">
        <v>1163</v>
      </c>
      <c r="B991" s="151" t="s">
        <v>1164</v>
      </c>
      <c r="C991" s="152" t="s">
        <v>149</v>
      </c>
      <c r="D991" s="156" t="s">
        <v>242</v>
      </c>
      <c r="E991" s="153">
        <v>7.8</v>
      </c>
      <c r="F991" s="154">
        <v>-300</v>
      </c>
      <c r="G991" s="154">
        <f>+E991*F991/1000</f>
        <v>-2.34</v>
      </c>
    </row>
    <row r="992" spans="1:7" s="1" customFormat="1" x14ac:dyDescent="0.25">
      <c r="A992" s="150" t="s">
        <v>1165</v>
      </c>
      <c r="B992" s="151" t="s">
        <v>1164</v>
      </c>
      <c r="C992" s="152" t="s">
        <v>149</v>
      </c>
      <c r="D992" s="156" t="s">
        <v>242</v>
      </c>
      <c r="E992" s="153">
        <v>3376.9</v>
      </c>
      <c r="F992" s="154">
        <v>-100</v>
      </c>
      <c r="G992" s="154">
        <f t="shared" ref="G992:G1017" si="53">+E992*F992/1000</f>
        <v>-337.69</v>
      </c>
    </row>
    <row r="993" spans="1:7" s="1" customFormat="1" x14ac:dyDescent="0.25">
      <c r="A993" s="150" t="s">
        <v>1166</v>
      </c>
      <c r="B993" s="151" t="s">
        <v>1164</v>
      </c>
      <c r="C993" s="152" t="s">
        <v>149</v>
      </c>
      <c r="D993" s="156" t="s">
        <v>242</v>
      </c>
      <c r="E993" s="153">
        <v>2282</v>
      </c>
      <c r="F993" s="154">
        <v>-125</v>
      </c>
      <c r="G993" s="154">
        <f t="shared" si="53"/>
        <v>-285.25</v>
      </c>
    </row>
    <row r="994" spans="1:7" s="1" customFormat="1" x14ac:dyDescent="0.25">
      <c r="A994" s="150" t="s">
        <v>1167</v>
      </c>
      <c r="B994" s="151" t="s">
        <v>1164</v>
      </c>
      <c r="C994" s="152" t="s">
        <v>149</v>
      </c>
      <c r="D994" s="156" t="s">
        <v>242</v>
      </c>
      <c r="E994" s="153">
        <v>395</v>
      </c>
      <c r="F994" s="154">
        <v>-300</v>
      </c>
      <c r="G994" s="154">
        <f t="shared" si="53"/>
        <v>-118.5</v>
      </c>
    </row>
    <row r="995" spans="1:7" s="1" customFormat="1" x14ac:dyDescent="0.25">
      <c r="A995" s="150" t="s">
        <v>1168</v>
      </c>
      <c r="B995" s="151" t="s">
        <v>1164</v>
      </c>
      <c r="C995" s="152" t="s">
        <v>149</v>
      </c>
      <c r="D995" s="156" t="s">
        <v>242</v>
      </c>
      <c r="E995" s="153">
        <v>37</v>
      </c>
      <c r="F995" s="154">
        <v>-20000</v>
      </c>
      <c r="G995" s="154">
        <f t="shared" si="53"/>
        <v>-740</v>
      </c>
    </row>
    <row r="996" spans="1:7" s="1" customFormat="1" x14ac:dyDescent="0.25">
      <c r="A996" s="150" t="s">
        <v>1169</v>
      </c>
      <c r="B996" s="151" t="s">
        <v>1164</v>
      </c>
      <c r="C996" s="152" t="s">
        <v>149</v>
      </c>
      <c r="D996" s="156" t="s">
        <v>242</v>
      </c>
      <c r="E996" s="153"/>
      <c r="F996" s="154"/>
      <c r="G996" s="154">
        <v>-26.5</v>
      </c>
    </row>
    <row r="997" spans="1:7" s="1" customFormat="1" x14ac:dyDescent="0.25">
      <c r="A997" s="150" t="s">
        <v>1170</v>
      </c>
      <c r="B997" s="151" t="s">
        <v>1164</v>
      </c>
      <c r="C997" s="152" t="s">
        <v>149</v>
      </c>
      <c r="D997" s="156" t="s">
        <v>242</v>
      </c>
      <c r="E997" s="153">
        <v>304</v>
      </c>
      <c r="F997" s="154">
        <v>-700</v>
      </c>
      <c r="G997" s="154">
        <f t="shared" si="53"/>
        <v>-212.8</v>
      </c>
    </row>
    <row r="998" spans="1:7" s="1" customFormat="1" x14ac:dyDescent="0.25">
      <c r="A998" s="150" t="s">
        <v>1171</v>
      </c>
      <c r="B998" s="151" t="s">
        <v>1164</v>
      </c>
      <c r="C998" s="152" t="s">
        <v>149</v>
      </c>
      <c r="D998" s="156" t="s">
        <v>242</v>
      </c>
      <c r="E998" s="153">
        <v>650</v>
      </c>
      <c r="F998" s="154">
        <v>-300</v>
      </c>
      <c r="G998" s="154">
        <f t="shared" si="53"/>
        <v>-195</v>
      </c>
    </row>
    <row r="999" spans="1:7" s="1" customFormat="1" x14ac:dyDescent="0.25">
      <c r="A999" s="150" t="s">
        <v>1172</v>
      </c>
      <c r="B999" s="151" t="s">
        <v>1164</v>
      </c>
      <c r="C999" s="152" t="s">
        <v>149</v>
      </c>
      <c r="D999" s="156" t="s">
        <v>242</v>
      </c>
      <c r="E999" s="153">
        <v>2297</v>
      </c>
      <c r="F999" s="154">
        <v>-10</v>
      </c>
      <c r="G999" s="154">
        <f t="shared" si="53"/>
        <v>-22.97</v>
      </c>
    </row>
    <row r="1000" spans="1:7" s="1" customFormat="1" x14ac:dyDescent="0.25">
      <c r="A1000" s="150" t="s">
        <v>1173</v>
      </c>
      <c r="B1000" s="151" t="s">
        <v>1164</v>
      </c>
      <c r="C1000" s="152" t="s">
        <v>149</v>
      </c>
      <c r="D1000" s="156" t="s">
        <v>242</v>
      </c>
      <c r="E1000" s="153">
        <v>29.2</v>
      </c>
      <c r="F1000" s="154">
        <v>-200</v>
      </c>
      <c r="G1000" s="154">
        <f t="shared" si="53"/>
        <v>-5.84</v>
      </c>
    </row>
    <row r="1001" spans="1:7" s="1" customFormat="1" x14ac:dyDescent="0.25">
      <c r="A1001" s="150" t="s">
        <v>1174</v>
      </c>
      <c r="B1001" s="151" t="s">
        <v>1164</v>
      </c>
      <c r="C1001" s="152" t="s">
        <v>149</v>
      </c>
      <c r="D1001" s="156" t="s">
        <v>242</v>
      </c>
      <c r="E1001" s="153">
        <v>1520.8</v>
      </c>
      <c r="F1001" s="154">
        <v>-150</v>
      </c>
      <c r="G1001" s="154">
        <f t="shared" si="53"/>
        <v>-228.12</v>
      </c>
    </row>
    <row r="1002" spans="1:7" s="1" customFormat="1" x14ac:dyDescent="0.25">
      <c r="A1002" s="150" t="s">
        <v>1175</v>
      </c>
      <c r="B1002" s="151" t="s">
        <v>1164</v>
      </c>
      <c r="C1002" s="152" t="s">
        <v>149</v>
      </c>
      <c r="D1002" s="156" t="s">
        <v>242</v>
      </c>
      <c r="E1002" s="153"/>
      <c r="F1002" s="154"/>
      <c r="G1002" s="154">
        <v>-66.5</v>
      </c>
    </row>
    <row r="1003" spans="1:7" s="1" customFormat="1" x14ac:dyDescent="0.25">
      <c r="A1003" s="150" t="s">
        <v>1176</v>
      </c>
      <c r="B1003" s="151" t="s">
        <v>1164</v>
      </c>
      <c r="C1003" s="152" t="s">
        <v>149</v>
      </c>
      <c r="D1003" s="156" t="s">
        <v>242</v>
      </c>
      <c r="E1003" s="153">
        <v>1172</v>
      </c>
      <c r="F1003" s="154">
        <v>-200</v>
      </c>
      <c r="G1003" s="154">
        <f t="shared" si="53"/>
        <v>-234.4</v>
      </c>
    </row>
    <row r="1004" spans="1:7" s="1" customFormat="1" x14ac:dyDescent="0.25">
      <c r="A1004" s="150" t="s">
        <v>1177</v>
      </c>
      <c r="B1004" s="151" t="s">
        <v>1164</v>
      </c>
      <c r="C1004" s="152" t="s">
        <v>149</v>
      </c>
      <c r="D1004" s="156" t="s">
        <v>242</v>
      </c>
      <c r="E1004" s="153"/>
      <c r="F1004" s="154"/>
      <c r="G1004" s="154">
        <v>-15.574999999999999</v>
      </c>
    </row>
    <row r="1005" spans="1:7" s="1" customFormat="1" x14ac:dyDescent="0.25">
      <c r="A1005" s="150" t="s">
        <v>1178</v>
      </c>
      <c r="B1005" s="151" t="s">
        <v>1164</v>
      </c>
      <c r="C1005" s="152" t="s">
        <v>149</v>
      </c>
      <c r="D1005" s="156" t="s">
        <v>242</v>
      </c>
      <c r="E1005" s="153">
        <v>39</v>
      </c>
      <c r="F1005" s="154">
        <v>-1500</v>
      </c>
      <c r="G1005" s="154">
        <f t="shared" si="53"/>
        <v>-58.5</v>
      </c>
    </row>
    <row r="1006" spans="1:7" s="1" customFormat="1" x14ac:dyDescent="0.25">
      <c r="A1006" s="150" t="s">
        <v>1179</v>
      </c>
      <c r="B1006" s="151" t="s">
        <v>1164</v>
      </c>
      <c r="C1006" s="152" t="s">
        <v>149</v>
      </c>
      <c r="D1006" s="156" t="s">
        <v>242</v>
      </c>
      <c r="E1006" s="153">
        <v>84</v>
      </c>
      <c r="F1006" s="154">
        <v>-2200</v>
      </c>
      <c r="G1006" s="154">
        <f t="shared" si="53"/>
        <v>-184.8</v>
      </c>
    </row>
    <row r="1007" spans="1:7" s="1" customFormat="1" x14ac:dyDescent="0.25">
      <c r="A1007" s="150" t="s">
        <v>1180</v>
      </c>
      <c r="B1007" s="151" t="s">
        <v>1164</v>
      </c>
      <c r="C1007" s="152" t="s">
        <v>149</v>
      </c>
      <c r="D1007" s="156" t="s">
        <v>242</v>
      </c>
      <c r="E1007" s="153">
        <v>6500</v>
      </c>
      <c r="F1007" s="154">
        <v>-60</v>
      </c>
      <c r="G1007" s="154">
        <f t="shared" si="53"/>
        <v>-390</v>
      </c>
    </row>
    <row r="1008" spans="1:7" s="1" customFormat="1" x14ac:dyDescent="0.25">
      <c r="A1008" s="150" t="s">
        <v>1181</v>
      </c>
      <c r="B1008" s="151" t="s">
        <v>1164</v>
      </c>
      <c r="C1008" s="152" t="s">
        <v>149</v>
      </c>
      <c r="D1008" s="156" t="s">
        <v>242</v>
      </c>
      <c r="E1008" s="153">
        <v>561.6</v>
      </c>
      <c r="F1008" s="154">
        <v>-400</v>
      </c>
      <c r="G1008" s="154">
        <f t="shared" si="53"/>
        <v>-224.64</v>
      </c>
    </row>
    <row r="1009" spans="1:7" s="1" customFormat="1" x14ac:dyDescent="0.25">
      <c r="A1009" s="150" t="s">
        <v>1182</v>
      </c>
      <c r="B1009" s="151" t="s">
        <v>1164</v>
      </c>
      <c r="C1009" s="152" t="s">
        <v>149</v>
      </c>
      <c r="D1009" s="156" t="s">
        <v>242</v>
      </c>
      <c r="E1009" s="153">
        <v>756</v>
      </c>
      <c r="F1009" s="154">
        <v>-200</v>
      </c>
      <c r="G1009" s="154">
        <f t="shared" si="53"/>
        <v>-151.19999999999999</v>
      </c>
    </row>
    <row r="1010" spans="1:7" s="1" customFormat="1" x14ac:dyDescent="0.25">
      <c r="A1010" s="150" t="s">
        <v>1183</v>
      </c>
      <c r="B1010" s="151" t="s">
        <v>1164</v>
      </c>
      <c r="C1010" s="152" t="s">
        <v>149</v>
      </c>
      <c r="D1010" s="156" t="s">
        <v>242</v>
      </c>
      <c r="E1010" s="153"/>
      <c r="F1010" s="154"/>
      <c r="G1010" s="154">
        <v>-9.76</v>
      </c>
    </row>
    <row r="1011" spans="1:7" s="1" customFormat="1" x14ac:dyDescent="0.25">
      <c r="A1011" s="150" t="s">
        <v>1184</v>
      </c>
      <c r="B1011" s="151" t="s">
        <v>1164</v>
      </c>
      <c r="C1011" s="152" t="s">
        <v>149</v>
      </c>
      <c r="D1011" s="156" t="s">
        <v>242</v>
      </c>
      <c r="E1011" s="153">
        <v>864</v>
      </c>
      <c r="F1011" s="154">
        <v>-50</v>
      </c>
      <c r="G1011" s="154">
        <f t="shared" si="53"/>
        <v>-43.2</v>
      </c>
    </row>
    <row r="1012" spans="1:7" s="1" customFormat="1" x14ac:dyDescent="0.25">
      <c r="A1012" s="150" t="s">
        <v>1185</v>
      </c>
      <c r="B1012" s="151" t="s">
        <v>1164</v>
      </c>
      <c r="C1012" s="152" t="s">
        <v>149</v>
      </c>
      <c r="D1012" s="156" t="s">
        <v>242</v>
      </c>
      <c r="E1012" s="153">
        <v>88.5</v>
      </c>
      <c r="F1012" s="154">
        <v>-2500</v>
      </c>
      <c r="G1012" s="154">
        <f t="shared" si="53"/>
        <v>-221.25</v>
      </c>
    </row>
    <row r="1013" spans="1:7" s="1" customFormat="1" x14ac:dyDescent="0.25">
      <c r="A1013" s="150" t="s">
        <v>1186</v>
      </c>
      <c r="B1013" s="151" t="s">
        <v>1164</v>
      </c>
      <c r="C1013" s="152" t="s">
        <v>149</v>
      </c>
      <c r="D1013" s="156" t="s">
        <v>242</v>
      </c>
      <c r="E1013" s="153">
        <v>379.4</v>
      </c>
      <c r="F1013" s="154">
        <v>-1000</v>
      </c>
      <c r="G1013" s="154">
        <f t="shared" si="53"/>
        <v>-379.4</v>
      </c>
    </row>
    <row r="1014" spans="1:7" s="1" customFormat="1" x14ac:dyDescent="0.25">
      <c r="A1014" s="150" t="s">
        <v>1187</v>
      </c>
      <c r="B1014" s="151" t="s">
        <v>1164</v>
      </c>
      <c r="C1014" s="152" t="s">
        <v>149</v>
      </c>
      <c r="D1014" s="156" t="s">
        <v>242</v>
      </c>
      <c r="E1014" s="153">
        <v>134</v>
      </c>
      <c r="F1014" s="154">
        <v>-100</v>
      </c>
      <c r="G1014" s="154">
        <f t="shared" si="53"/>
        <v>-13.4</v>
      </c>
    </row>
    <row r="1015" spans="1:7" s="1" customFormat="1" x14ac:dyDescent="0.25">
      <c r="A1015" s="150" t="s">
        <v>1188</v>
      </c>
      <c r="B1015" s="151" t="s">
        <v>1164</v>
      </c>
      <c r="C1015" s="152" t="s">
        <v>149</v>
      </c>
      <c r="D1015" s="156" t="s">
        <v>242</v>
      </c>
      <c r="E1015" s="153"/>
      <c r="F1015" s="154"/>
      <c r="G1015" s="154">
        <v>-4.99</v>
      </c>
    </row>
    <row r="1016" spans="1:7" s="1" customFormat="1" x14ac:dyDescent="0.25">
      <c r="A1016" s="150" t="s">
        <v>1189</v>
      </c>
      <c r="B1016" s="151" t="s">
        <v>1164</v>
      </c>
      <c r="C1016" s="152" t="s">
        <v>149</v>
      </c>
      <c r="D1016" s="156" t="s">
        <v>242</v>
      </c>
      <c r="E1016" s="153">
        <v>1556.1</v>
      </c>
      <c r="F1016" s="154">
        <v>-200</v>
      </c>
      <c r="G1016" s="154">
        <f t="shared" si="53"/>
        <v>-311.22000000000003</v>
      </c>
    </row>
    <row r="1017" spans="1:7" s="1" customFormat="1" x14ac:dyDescent="0.25">
      <c r="A1017" s="150" t="s">
        <v>1190</v>
      </c>
      <c r="B1017" s="151" t="s">
        <v>1164</v>
      </c>
      <c r="C1017" s="152" t="s">
        <v>149</v>
      </c>
      <c r="D1017" s="156" t="s">
        <v>242</v>
      </c>
      <c r="E1017" s="153">
        <v>2592</v>
      </c>
      <c r="F1017" s="154">
        <v>-100</v>
      </c>
      <c r="G1017" s="154">
        <f t="shared" si="53"/>
        <v>-259.2</v>
      </c>
    </row>
    <row r="1018" spans="1:7" s="1" customFormat="1" x14ac:dyDescent="0.25">
      <c r="A1018" s="150" t="s">
        <v>1191</v>
      </c>
      <c r="B1018" s="151" t="s">
        <v>1164</v>
      </c>
      <c r="C1018" s="152" t="s">
        <v>149</v>
      </c>
      <c r="D1018" s="156" t="s">
        <v>242</v>
      </c>
      <c r="E1018" s="153"/>
      <c r="F1018" s="154"/>
      <c r="G1018" s="154">
        <v>-1889.64</v>
      </c>
    </row>
    <row r="1019" spans="1:7" s="1" customFormat="1" x14ac:dyDescent="0.25">
      <c r="A1019" s="150" t="s">
        <v>1192</v>
      </c>
      <c r="B1019" s="151" t="s">
        <v>1164</v>
      </c>
      <c r="C1019" s="152" t="s">
        <v>149</v>
      </c>
      <c r="D1019" s="156" t="s">
        <v>242</v>
      </c>
      <c r="E1019" s="153"/>
      <c r="F1019" s="154"/>
      <c r="G1019" s="154">
        <v>-2847.6</v>
      </c>
    </row>
    <row r="1020" spans="1:7" s="1" customFormat="1" x14ac:dyDescent="0.25">
      <c r="A1020" s="150" t="s">
        <v>1193</v>
      </c>
      <c r="B1020" s="151" t="s">
        <v>1164</v>
      </c>
      <c r="C1020" s="152" t="s">
        <v>149</v>
      </c>
      <c r="D1020" s="156" t="s">
        <v>242</v>
      </c>
      <c r="E1020" s="153"/>
      <c r="F1020" s="154"/>
      <c r="G1020" s="154">
        <v>-1216.0999999999999</v>
      </c>
    </row>
    <row r="1021" spans="1:7" s="1" customFormat="1" x14ac:dyDescent="0.25">
      <c r="A1021" s="150" t="s">
        <v>1194</v>
      </c>
      <c r="B1021" s="151" t="s">
        <v>1164</v>
      </c>
      <c r="C1021" s="152" t="s">
        <v>149</v>
      </c>
      <c r="D1021" s="156" t="s">
        <v>242</v>
      </c>
      <c r="E1021" s="153"/>
      <c r="F1021" s="154"/>
      <c r="G1021" s="154">
        <v>-704</v>
      </c>
    </row>
    <row r="1022" spans="1:7" s="1" customFormat="1" x14ac:dyDescent="0.25">
      <c r="A1022" s="150" t="s">
        <v>1195</v>
      </c>
      <c r="B1022" s="151" t="s">
        <v>1164</v>
      </c>
      <c r="C1022" s="152" t="s">
        <v>149</v>
      </c>
      <c r="D1022" s="156" t="s">
        <v>242</v>
      </c>
      <c r="E1022" s="153">
        <v>5232.8</v>
      </c>
      <c r="F1022" s="154">
        <v>-500</v>
      </c>
      <c r="G1022" s="154">
        <f t="shared" ref="G1022:G1036" si="54">+E1022*F1022/1000</f>
        <v>-2616.4</v>
      </c>
    </row>
    <row r="1023" spans="1:7" s="1" customFormat="1" x14ac:dyDescent="0.25">
      <c r="A1023" s="150" t="s">
        <v>1196</v>
      </c>
      <c r="B1023" s="151" t="s">
        <v>1164</v>
      </c>
      <c r="C1023" s="152" t="s">
        <v>149</v>
      </c>
      <c r="D1023" s="156" t="s">
        <v>242</v>
      </c>
      <c r="E1023" s="153">
        <v>2304.8000000000002</v>
      </c>
      <c r="F1023" s="154">
        <v>-160</v>
      </c>
      <c r="G1023" s="154">
        <f t="shared" si="54"/>
        <v>-368.76799999999997</v>
      </c>
    </row>
    <row r="1024" spans="1:7" s="1" customFormat="1" x14ac:dyDescent="0.25">
      <c r="A1024" s="150" t="s">
        <v>1197</v>
      </c>
      <c r="B1024" s="151" t="s">
        <v>1164</v>
      </c>
      <c r="C1024" s="152" t="s">
        <v>149</v>
      </c>
      <c r="D1024" s="156" t="s">
        <v>242</v>
      </c>
      <c r="E1024" s="153">
        <v>3960</v>
      </c>
      <c r="F1024" s="154">
        <v>-1000</v>
      </c>
      <c r="G1024" s="154">
        <f t="shared" si="54"/>
        <v>-3960</v>
      </c>
    </row>
    <row r="1025" spans="1:7" s="1" customFormat="1" x14ac:dyDescent="0.25">
      <c r="A1025" s="150" t="s">
        <v>1198</v>
      </c>
      <c r="B1025" s="151" t="s">
        <v>1164</v>
      </c>
      <c r="C1025" s="152" t="s">
        <v>149</v>
      </c>
      <c r="D1025" s="156" t="s">
        <v>242</v>
      </c>
      <c r="E1025" s="153">
        <v>1599.6</v>
      </c>
      <c r="F1025" s="154">
        <v>-560</v>
      </c>
      <c r="G1025" s="154">
        <f t="shared" si="54"/>
        <v>-895.77599999999995</v>
      </c>
    </row>
    <row r="1026" spans="1:7" s="1" customFormat="1" x14ac:dyDescent="0.25">
      <c r="A1026" s="150" t="s">
        <v>1199</v>
      </c>
      <c r="B1026" s="151" t="s">
        <v>1164</v>
      </c>
      <c r="C1026" s="152" t="s">
        <v>149</v>
      </c>
      <c r="D1026" s="156" t="s">
        <v>242</v>
      </c>
      <c r="E1026" s="153">
        <v>1425.6</v>
      </c>
      <c r="F1026" s="154">
        <v>-500</v>
      </c>
      <c r="G1026" s="154">
        <f t="shared" si="54"/>
        <v>-712.8</v>
      </c>
    </row>
    <row r="1027" spans="1:7" s="1" customFormat="1" x14ac:dyDescent="0.25">
      <c r="A1027" s="150" t="s">
        <v>1200</v>
      </c>
      <c r="B1027" s="151" t="s">
        <v>1164</v>
      </c>
      <c r="C1027" s="152" t="s">
        <v>149</v>
      </c>
      <c r="D1027" s="156" t="s">
        <v>242</v>
      </c>
      <c r="E1027" s="153">
        <v>1428</v>
      </c>
      <c r="F1027" s="154">
        <v>-500</v>
      </c>
      <c r="G1027" s="154">
        <f t="shared" si="54"/>
        <v>-714</v>
      </c>
    </row>
    <row r="1028" spans="1:7" s="1" customFormat="1" x14ac:dyDescent="0.25">
      <c r="A1028" s="150" t="s">
        <v>1201</v>
      </c>
      <c r="B1028" s="151" t="s">
        <v>1164</v>
      </c>
      <c r="C1028" s="152" t="s">
        <v>149</v>
      </c>
      <c r="D1028" s="156" t="s">
        <v>242</v>
      </c>
      <c r="E1028" s="153">
        <v>8.3000000000000007</v>
      </c>
      <c r="F1028" s="154">
        <v>-960</v>
      </c>
      <c r="G1028" s="154">
        <f t="shared" si="54"/>
        <v>-7.9680000000000009</v>
      </c>
    </row>
    <row r="1029" spans="1:7" s="1" customFormat="1" x14ac:dyDescent="0.25">
      <c r="A1029" s="150" t="s">
        <v>1202</v>
      </c>
      <c r="B1029" s="151" t="s">
        <v>1164</v>
      </c>
      <c r="C1029" s="152" t="s">
        <v>149</v>
      </c>
      <c r="D1029" s="156" t="s">
        <v>242</v>
      </c>
      <c r="E1029" s="153">
        <v>38</v>
      </c>
      <c r="F1029" s="154">
        <v>-300</v>
      </c>
      <c r="G1029" s="154">
        <f t="shared" si="54"/>
        <v>-11.4</v>
      </c>
    </row>
    <row r="1030" spans="1:7" s="1" customFormat="1" x14ac:dyDescent="0.25">
      <c r="A1030" s="150" t="s">
        <v>1203</v>
      </c>
      <c r="B1030" s="151" t="s">
        <v>1164</v>
      </c>
      <c r="C1030" s="152" t="s">
        <v>149</v>
      </c>
      <c r="D1030" s="156" t="s">
        <v>242</v>
      </c>
      <c r="E1030" s="153"/>
      <c r="F1030" s="154"/>
      <c r="G1030" s="154">
        <v>-176.2</v>
      </c>
    </row>
    <row r="1031" spans="1:7" s="1" customFormat="1" x14ac:dyDescent="0.25">
      <c r="A1031" s="150" t="s">
        <v>1204</v>
      </c>
      <c r="B1031" s="151" t="s">
        <v>1164</v>
      </c>
      <c r="C1031" s="152" t="s">
        <v>149</v>
      </c>
      <c r="D1031" s="156" t="s">
        <v>242</v>
      </c>
      <c r="E1031" s="153">
        <v>303.60000000000002</v>
      </c>
      <c r="F1031" s="154">
        <v>-500</v>
      </c>
      <c r="G1031" s="154">
        <f t="shared" si="54"/>
        <v>-151.80000000000001</v>
      </c>
    </row>
    <row r="1032" spans="1:7" s="1" customFormat="1" x14ac:dyDescent="0.25">
      <c r="A1032" s="150" t="s">
        <v>1205</v>
      </c>
      <c r="B1032" s="151" t="s">
        <v>1164</v>
      </c>
      <c r="C1032" s="152" t="s">
        <v>149</v>
      </c>
      <c r="D1032" s="156" t="s">
        <v>242</v>
      </c>
      <c r="E1032" s="153">
        <v>4482.3999999999996</v>
      </c>
      <c r="F1032" s="154">
        <v>-150</v>
      </c>
      <c r="G1032" s="154">
        <f t="shared" si="54"/>
        <v>-672.36</v>
      </c>
    </row>
    <row r="1033" spans="1:7" s="1" customFormat="1" x14ac:dyDescent="0.25">
      <c r="A1033" s="150" t="s">
        <v>1206</v>
      </c>
      <c r="B1033" s="151" t="s">
        <v>1164</v>
      </c>
      <c r="C1033" s="152" t="s">
        <v>149</v>
      </c>
      <c r="D1033" s="156" t="s">
        <v>242</v>
      </c>
      <c r="E1033" s="153">
        <v>100</v>
      </c>
      <c r="F1033" s="154">
        <v>-2000</v>
      </c>
      <c r="G1033" s="154">
        <f t="shared" si="54"/>
        <v>-200</v>
      </c>
    </row>
    <row r="1034" spans="1:7" s="1" customFormat="1" x14ac:dyDescent="0.25">
      <c r="A1034" s="150" t="s">
        <v>1207</v>
      </c>
      <c r="B1034" s="151" t="s">
        <v>1164</v>
      </c>
      <c r="C1034" s="152" t="s">
        <v>149</v>
      </c>
      <c r="D1034" s="156" t="s">
        <v>242</v>
      </c>
      <c r="E1034" s="153">
        <v>1550</v>
      </c>
      <c r="F1034" s="154">
        <v>-200</v>
      </c>
      <c r="G1034" s="154">
        <f t="shared" si="54"/>
        <v>-310</v>
      </c>
    </row>
    <row r="1035" spans="1:7" s="1" customFormat="1" x14ac:dyDescent="0.25">
      <c r="A1035" s="150" t="s">
        <v>1208</v>
      </c>
      <c r="B1035" s="151" t="s">
        <v>1164</v>
      </c>
      <c r="C1035" s="152" t="s">
        <v>149</v>
      </c>
      <c r="D1035" s="156" t="s">
        <v>242</v>
      </c>
      <c r="E1035" s="153"/>
      <c r="F1035" s="154"/>
      <c r="G1035" s="154">
        <v>-94.08</v>
      </c>
    </row>
    <row r="1036" spans="1:7" s="1" customFormat="1" x14ac:dyDescent="0.25">
      <c r="A1036" s="150" t="s">
        <v>1209</v>
      </c>
      <c r="B1036" s="151" t="s">
        <v>1164</v>
      </c>
      <c r="C1036" s="152" t="s">
        <v>149</v>
      </c>
      <c r="D1036" s="152" t="s">
        <v>242</v>
      </c>
      <c r="E1036" s="153">
        <v>432</v>
      </c>
      <c r="F1036" s="154">
        <v>-800</v>
      </c>
      <c r="G1036" s="154">
        <f t="shared" si="54"/>
        <v>-345.6</v>
      </c>
    </row>
    <row r="1037" spans="1:7" s="1" customFormat="1" x14ac:dyDescent="0.25">
      <c r="A1037" s="150" t="s">
        <v>1210</v>
      </c>
      <c r="B1037" s="151" t="s">
        <v>1164</v>
      </c>
      <c r="C1037" s="152" t="s">
        <v>149</v>
      </c>
      <c r="D1037" s="152" t="s">
        <v>242</v>
      </c>
      <c r="E1037" s="153"/>
      <c r="F1037" s="154"/>
      <c r="G1037" s="154">
        <v>-1.175</v>
      </c>
    </row>
    <row r="1038" spans="1:7" s="1" customFormat="1" x14ac:dyDescent="0.25">
      <c r="A1038" s="150" t="s">
        <v>1211</v>
      </c>
      <c r="B1038" s="151" t="s">
        <v>1164</v>
      </c>
      <c r="C1038" s="152" t="s">
        <v>149</v>
      </c>
      <c r="D1038" s="152" t="s">
        <v>242</v>
      </c>
      <c r="E1038" s="153"/>
      <c r="F1038" s="154"/>
      <c r="G1038" s="154">
        <v>-410</v>
      </c>
    </row>
    <row r="1039" spans="1:7" s="1" customFormat="1" x14ac:dyDescent="0.25">
      <c r="A1039" s="150" t="s">
        <v>1212</v>
      </c>
      <c r="B1039" s="151" t="s">
        <v>1164</v>
      </c>
      <c r="C1039" s="152" t="s">
        <v>149</v>
      </c>
      <c r="D1039" s="152" t="s">
        <v>242</v>
      </c>
      <c r="E1039" s="153">
        <v>18.75</v>
      </c>
      <c r="F1039" s="154">
        <v>-18000</v>
      </c>
      <c r="G1039" s="154">
        <f t="shared" ref="G1039:G1045" si="55">+E1039*F1039/1000</f>
        <v>-337.5</v>
      </c>
    </row>
    <row r="1040" spans="1:7" s="1" customFormat="1" x14ac:dyDescent="0.25">
      <c r="A1040" s="150" t="s">
        <v>1213</v>
      </c>
      <c r="B1040" s="151" t="s">
        <v>1164</v>
      </c>
      <c r="C1040" s="152" t="s">
        <v>149</v>
      </c>
      <c r="D1040" s="156" t="s">
        <v>242</v>
      </c>
      <c r="E1040" s="153">
        <v>360</v>
      </c>
      <c r="F1040" s="154">
        <v>-450</v>
      </c>
      <c r="G1040" s="154">
        <f t="shared" si="55"/>
        <v>-162</v>
      </c>
    </row>
    <row r="1041" spans="1:7" s="1" customFormat="1" x14ac:dyDescent="0.25">
      <c r="A1041" s="150" t="s">
        <v>1214</v>
      </c>
      <c r="B1041" s="151" t="s">
        <v>1164</v>
      </c>
      <c r="C1041" s="152" t="s">
        <v>149</v>
      </c>
      <c r="D1041" s="156" t="s">
        <v>242</v>
      </c>
      <c r="E1041" s="153"/>
      <c r="F1041" s="154"/>
      <c r="G1041" s="154">
        <v>-1.4</v>
      </c>
    </row>
    <row r="1042" spans="1:7" s="1" customFormat="1" x14ac:dyDescent="0.25">
      <c r="A1042" s="150" t="s">
        <v>1215</v>
      </c>
      <c r="B1042" s="151" t="s">
        <v>1164</v>
      </c>
      <c r="C1042" s="152" t="s">
        <v>149</v>
      </c>
      <c r="D1042" s="156" t="s">
        <v>242</v>
      </c>
      <c r="E1042" s="153">
        <v>498</v>
      </c>
      <c r="F1042" s="154">
        <v>-150</v>
      </c>
      <c r="G1042" s="154">
        <f t="shared" si="55"/>
        <v>-74.7</v>
      </c>
    </row>
    <row r="1043" spans="1:7" s="1" customFormat="1" x14ac:dyDescent="0.25">
      <c r="A1043" s="150" t="s">
        <v>1216</v>
      </c>
      <c r="B1043" s="151" t="s">
        <v>1164</v>
      </c>
      <c r="C1043" s="152" t="s">
        <v>149</v>
      </c>
      <c r="D1043" s="156" t="s">
        <v>242</v>
      </c>
      <c r="E1043" s="153">
        <v>31.4</v>
      </c>
      <c r="F1043" s="154">
        <v>-2000</v>
      </c>
      <c r="G1043" s="154">
        <f t="shared" si="55"/>
        <v>-62.8</v>
      </c>
    </row>
    <row r="1044" spans="1:7" s="1" customFormat="1" x14ac:dyDescent="0.25">
      <c r="A1044" s="150" t="s">
        <v>1217</v>
      </c>
      <c r="B1044" s="151" t="s">
        <v>1164</v>
      </c>
      <c r="C1044" s="152" t="s">
        <v>149</v>
      </c>
      <c r="D1044" s="156" t="s">
        <v>242</v>
      </c>
      <c r="E1044" s="153">
        <v>6</v>
      </c>
      <c r="F1044" s="154">
        <v>-350</v>
      </c>
      <c r="G1044" s="154">
        <f t="shared" si="55"/>
        <v>-2.1</v>
      </c>
    </row>
    <row r="1045" spans="1:7" s="1" customFormat="1" x14ac:dyDescent="0.25">
      <c r="A1045" s="150" t="s">
        <v>1218</v>
      </c>
      <c r="B1045" s="151" t="s">
        <v>1164</v>
      </c>
      <c r="C1045" s="152" t="s">
        <v>149</v>
      </c>
      <c r="D1045" s="156" t="s">
        <v>242</v>
      </c>
      <c r="E1045" s="153">
        <v>161.1</v>
      </c>
      <c r="F1045" s="154">
        <v>-8200</v>
      </c>
      <c r="G1045" s="154">
        <f t="shared" si="55"/>
        <v>-1321.02</v>
      </c>
    </row>
    <row r="1046" spans="1:7" s="1" customFormat="1" x14ac:dyDescent="0.25">
      <c r="A1046" s="150" t="s">
        <v>1219</v>
      </c>
      <c r="B1046" s="151" t="s">
        <v>1164</v>
      </c>
      <c r="C1046" s="152" t="s">
        <v>149</v>
      </c>
      <c r="D1046" s="156" t="s">
        <v>242</v>
      </c>
      <c r="E1046" s="153"/>
      <c r="F1046" s="154"/>
      <c r="G1046" s="154">
        <v>-194.76400000000001</v>
      </c>
    </row>
    <row r="1047" spans="1:7" s="1" customFormat="1" x14ac:dyDescent="0.25">
      <c r="A1047" s="150" t="s">
        <v>1220</v>
      </c>
      <c r="B1047" s="151" t="s">
        <v>1164</v>
      </c>
      <c r="C1047" s="152" t="s">
        <v>149</v>
      </c>
      <c r="D1047" s="156" t="s">
        <v>242</v>
      </c>
      <c r="E1047" s="153"/>
      <c r="F1047" s="154"/>
      <c r="G1047" s="154">
        <v>-5.5250000000000004</v>
      </c>
    </row>
    <row r="1048" spans="1:7" s="1" customFormat="1" x14ac:dyDescent="0.25">
      <c r="A1048" s="150" t="s">
        <v>1221</v>
      </c>
      <c r="B1048" s="151" t="s">
        <v>1164</v>
      </c>
      <c r="C1048" s="152" t="s">
        <v>149</v>
      </c>
      <c r="D1048" s="156" t="s">
        <v>242</v>
      </c>
      <c r="E1048" s="153">
        <v>8388</v>
      </c>
      <c r="F1048" s="154">
        <v>-100</v>
      </c>
      <c r="G1048" s="154">
        <f t="shared" ref="G1048:G1052" si="56">+E1048*F1048/1000</f>
        <v>-838.8</v>
      </c>
    </row>
    <row r="1049" spans="1:7" s="1" customFormat="1" x14ac:dyDescent="0.25">
      <c r="A1049" s="150" t="s">
        <v>1222</v>
      </c>
      <c r="B1049" s="151" t="s">
        <v>1164</v>
      </c>
      <c r="C1049" s="152" t="s">
        <v>149</v>
      </c>
      <c r="D1049" s="156" t="s">
        <v>242</v>
      </c>
      <c r="E1049" s="153">
        <v>981</v>
      </c>
      <c r="F1049" s="154">
        <v>-100</v>
      </c>
      <c r="G1049" s="154">
        <f t="shared" si="56"/>
        <v>-98.1</v>
      </c>
    </row>
    <row r="1050" spans="1:7" s="1" customFormat="1" x14ac:dyDescent="0.25">
      <c r="A1050" s="150" t="s">
        <v>1223</v>
      </c>
      <c r="B1050" s="151" t="s">
        <v>1164</v>
      </c>
      <c r="C1050" s="152" t="s">
        <v>149</v>
      </c>
      <c r="D1050" s="156" t="s">
        <v>242</v>
      </c>
      <c r="E1050" s="153">
        <v>490</v>
      </c>
      <c r="F1050" s="154">
        <v>-500</v>
      </c>
      <c r="G1050" s="154">
        <f t="shared" si="56"/>
        <v>-245</v>
      </c>
    </row>
    <row r="1051" spans="1:7" s="1" customFormat="1" x14ac:dyDescent="0.25">
      <c r="A1051" s="150" t="s">
        <v>1224</v>
      </c>
      <c r="B1051" s="151" t="s">
        <v>1164</v>
      </c>
      <c r="C1051" s="152" t="s">
        <v>149</v>
      </c>
      <c r="D1051" s="156" t="s">
        <v>242</v>
      </c>
      <c r="E1051" s="153">
        <v>44</v>
      </c>
      <c r="F1051" s="154">
        <v>-1100</v>
      </c>
      <c r="G1051" s="154">
        <f t="shared" si="56"/>
        <v>-48.4</v>
      </c>
    </row>
    <row r="1052" spans="1:7" s="1" customFormat="1" x14ac:dyDescent="0.25">
      <c r="A1052" s="150" t="s">
        <v>1225</v>
      </c>
      <c r="B1052" s="151" t="s">
        <v>1164</v>
      </c>
      <c r="C1052" s="152" t="s">
        <v>149</v>
      </c>
      <c r="D1052" s="156" t="s">
        <v>242</v>
      </c>
      <c r="E1052" s="153">
        <v>90</v>
      </c>
      <c r="F1052" s="154">
        <v>-220</v>
      </c>
      <c r="G1052" s="154">
        <f t="shared" si="56"/>
        <v>-19.8</v>
      </c>
    </row>
    <row r="1053" spans="1:7" s="1" customFormat="1" x14ac:dyDescent="0.25">
      <c r="A1053" s="150" t="s">
        <v>1226</v>
      </c>
      <c r="B1053" s="151" t="s">
        <v>1227</v>
      </c>
      <c r="C1053" s="152" t="s">
        <v>149</v>
      </c>
      <c r="D1053" s="156" t="s">
        <v>242</v>
      </c>
      <c r="E1053" s="153"/>
      <c r="F1053" s="154"/>
      <c r="G1053" s="154">
        <v>-122.75</v>
      </c>
    </row>
    <row r="1054" spans="1:7" s="1" customFormat="1" ht="33" x14ac:dyDescent="0.25">
      <c r="A1054" s="150" t="s">
        <v>1228</v>
      </c>
      <c r="B1054" s="151" t="s">
        <v>1229</v>
      </c>
      <c r="C1054" s="152" t="s">
        <v>149</v>
      </c>
      <c r="D1054" s="156" t="s">
        <v>242</v>
      </c>
      <c r="E1054" s="153"/>
      <c r="F1054" s="154"/>
      <c r="G1054" s="154">
        <v>-116.4</v>
      </c>
    </row>
    <row r="1055" spans="1:7" s="1" customFormat="1" ht="33" x14ac:dyDescent="0.25">
      <c r="A1055" s="150" t="s">
        <v>1230</v>
      </c>
      <c r="B1055" s="151" t="s">
        <v>1231</v>
      </c>
      <c r="C1055" s="152" t="s">
        <v>149</v>
      </c>
      <c r="D1055" s="156" t="s">
        <v>242</v>
      </c>
      <c r="E1055" s="153"/>
      <c r="F1055" s="154"/>
      <c r="G1055" s="154">
        <v>-116.8</v>
      </c>
    </row>
    <row r="1056" spans="1:7" s="1" customFormat="1" ht="33" x14ac:dyDescent="0.25">
      <c r="A1056" s="150" t="s">
        <v>1232</v>
      </c>
      <c r="B1056" s="151" t="s">
        <v>1233</v>
      </c>
      <c r="C1056" s="152" t="s">
        <v>149</v>
      </c>
      <c r="D1056" s="156" t="s">
        <v>242</v>
      </c>
      <c r="E1056" s="153"/>
      <c r="F1056" s="154"/>
      <c r="G1056" s="154">
        <v>-28.6</v>
      </c>
    </row>
    <row r="1057" spans="1:7" s="1" customFormat="1" ht="49.5" x14ac:dyDescent="0.25">
      <c r="A1057" s="150" t="s">
        <v>1234</v>
      </c>
      <c r="B1057" s="151" t="s">
        <v>1235</v>
      </c>
      <c r="C1057" s="152" t="s">
        <v>149</v>
      </c>
      <c r="D1057" s="156" t="s">
        <v>242</v>
      </c>
      <c r="E1057" s="153">
        <v>832</v>
      </c>
      <c r="F1057" s="154">
        <v>-2000</v>
      </c>
      <c r="G1057" s="154">
        <f t="shared" ref="G1057:G1120" si="57">+E1057*F1057/1000</f>
        <v>-1664</v>
      </c>
    </row>
    <row r="1058" spans="1:7" s="1" customFormat="1" ht="49.5" x14ac:dyDescent="0.25">
      <c r="A1058" s="150" t="s">
        <v>1236</v>
      </c>
      <c r="B1058" s="151" t="s">
        <v>1235</v>
      </c>
      <c r="C1058" s="152" t="s">
        <v>149</v>
      </c>
      <c r="D1058" s="156" t="s">
        <v>242</v>
      </c>
      <c r="E1058" s="153">
        <v>1120.2</v>
      </c>
      <c r="F1058" s="154">
        <v>-1500</v>
      </c>
      <c r="G1058" s="154">
        <f t="shared" si="57"/>
        <v>-1680.3</v>
      </c>
    </row>
    <row r="1059" spans="1:7" s="1" customFormat="1" ht="49.5" x14ac:dyDescent="0.25">
      <c r="A1059" s="150" t="s">
        <v>1237</v>
      </c>
      <c r="B1059" s="151" t="s">
        <v>1235</v>
      </c>
      <c r="C1059" s="152" t="s">
        <v>149</v>
      </c>
      <c r="D1059" s="156" t="s">
        <v>242</v>
      </c>
      <c r="E1059" s="153">
        <v>85.5</v>
      </c>
      <c r="F1059" s="154">
        <v>-600</v>
      </c>
      <c r="G1059" s="154">
        <f t="shared" si="57"/>
        <v>-51.3</v>
      </c>
    </row>
    <row r="1060" spans="1:7" s="1" customFormat="1" ht="49.5" x14ac:dyDescent="0.25">
      <c r="A1060" s="150" t="s">
        <v>1238</v>
      </c>
      <c r="B1060" s="151" t="s">
        <v>1239</v>
      </c>
      <c r="C1060" s="152" t="s">
        <v>149</v>
      </c>
      <c r="D1060" s="156" t="s">
        <v>245</v>
      </c>
      <c r="E1060" s="153">
        <v>550</v>
      </c>
      <c r="F1060" s="154">
        <v>-1</v>
      </c>
      <c r="G1060" s="154">
        <f t="shared" si="57"/>
        <v>-0.55000000000000004</v>
      </c>
    </row>
    <row r="1061" spans="1:7" s="1" customFormat="1" ht="49.5" x14ac:dyDescent="0.25">
      <c r="A1061" s="150" t="s">
        <v>1240</v>
      </c>
      <c r="B1061" s="151" t="s">
        <v>1239</v>
      </c>
      <c r="C1061" s="152" t="s">
        <v>149</v>
      </c>
      <c r="D1061" s="156" t="s">
        <v>245</v>
      </c>
      <c r="E1061" s="153">
        <v>800</v>
      </c>
      <c r="F1061" s="154">
        <v>-0.1</v>
      </c>
      <c r="G1061" s="154">
        <f t="shared" si="57"/>
        <v>-0.08</v>
      </c>
    </row>
    <row r="1062" spans="1:7" s="1" customFormat="1" ht="49.5" x14ac:dyDescent="0.25">
      <c r="A1062" s="150" t="s">
        <v>1241</v>
      </c>
      <c r="B1062" s="151" t="s">
        <v>1239</v>
      </c>
      <c r="C1062" s="152" t="s">
        <v>149</v>
      </c>
      <c r="D1062" s="156" t="s">
        <v>245</v>
      </c>
      <c r="E1062" s="153">
        <v>8000</v>
      </c>
      <c r="F1062" s="154">
        <v>-0.1</v>
      </c>
      <c r="G1062" s="154">
        <f t="shared" si="57"/>
        <v>-0.8</v>
      </c>
    </row>
    <row r="1063" spans="1:7" s="1" customFormat="1" ht="49.5" x14ac:dyDescent="0.25">
      <c r="A1063" s="150" t="s">
        <v>1242</v>
      </c>
      <c r="B1063" s="151" t="s">
        <v>1239</v>
      </c>
      <c r="C1063" s="152" t="s">
        <v>149</v>
      </c>
      <c r="D1063" s="156" t="s">
        <v>245</v>
      </c>
      <c r="E1063" s="153">
        <v>1500</v>
      </c>
      <c r="F1063" s="154">
        <v>-1</v>
      </c>
      <c r="G1063" s="154">
        <f t="shared" si="57"/>
        <v>-1.5</v>
      </c>
    </row>
    <row r="1064" spans="1:7" s="1" customFormat="1" ht="49.5" x14ac:dyDescent="0.25">
      <c r="A1064" s="150" t="s">
        <v>1243</v>
      </c>
      <c r="B1064" s="151" t="s">
        <v>1239</v>
      </c>
      <c r="C1064" s="152" t="s">
        <v>149</v>
      </c>
      <c r="D1064" s="156" t="s">
        <v>245</v>
      </c>
      <c r="E1064" s="153">
        <v>1500</v>
      </c>
      <c r="F1064" s="154">
        <v>-0.1</v>
      </c>
      <c r="G1064" s="154">
        <f t="shared" si="57"/>
        <v>-0.15</v>
      </c>
    </row>
    <row r="1065" spans="1:7" s="1" customFormat="1" ht="49.5" x14ac:dyDescent="0.25">
      <c r="A1065" s="150" t="s">
        <v>1244</v>
      </c>
      <c r="B1065" s="151" t="s">
        <v>1239</v>
      </c>
      <c r="C1065" s="152" t="s">
        <v>149</v>
      </c>
      <c r="D1065" s="156" t="s">
        <v>245</v>
      </c>
      <c r="E1065" s="153">
        <v>10000</v>
      </c>
      <c r="F1065" s="154">
        <v>-0.2</v>
      </c>
      <c r="G1065" s="154">
        <f t="shared" si="57"/>
        <v>-2</v>
      </c>
    </row>
    <row r="1066" spans="1:7" s="1" customFormat="1" ht="49.5" x14ac:dyDescent="0.25">
      <c r="A1066" s="150" t="s">
        <v>1245</v>
      </c>
      <c r="B1066" s="151" t="s">
        <v>1239</v>
      </c>
      <c r="C1066" s="152" t="s">
        <v>149</v>
      </c>
      <c r="D1066" s="156" t="s">
        <v>245</v>
      </c>
      <c r="E1066" s="153"/>
      <c r="F1066" s="154"/>
      <c r="G1066" s="154">
        <v>-0.5</v>
      </c>
    </row>
    <row r="1067" spans="1:7" s="1" customFormat="1" ht="49.5" x14ac:dyDescent="0.25">
      <c r="A1067" s="150" t="s">
        <v>1246</v>
      </c>
      <c r="B1067" s="151" t="s">
        <v>1239</v>
      </c>
      <c r="C1067" s="152" t="s">
        <v>149</v>
      </c>
      <c r="D1067" s="156" t="s">
        <v>245</v>
      </c>
      <c r="E1067" s="153">
        <v>2000</v>
      </c>
      <c r="F1067" s="154">
        <v>-0.2</v>
      </c>
      <c r="G1067" s="154">
        <f t="shared" si="57"/>
        <v>-0.4</v>
      </c>
    </row>
    <row r="1068" spans="1:7" s="1" customFormat="1" ht="49.5" x14ac:dyDescent="0.25">
      <c r="A1068" s="150" t="s">
        <v>1247</v>
      </c>
      <c r="B1068" s="151" t="s">
        <v>1239</v>
      </c>
      <c r="C1068" s="152" t="s">
        <v>149</v>
      </c>
      <c r="D1068" s="156" t="s">
        <v>245</v>
      </c>
      <c r="E1068" s="153">
        <v>40000</v>
      </c>
      <c r="F1068" s="154">
        <v>-0.5</v>
      </c>
      <c r="G1068" s="154">
        <f t="shared" si="57"/>
        <v>-20</v>
      </c>
    </row>
    <row r="1069" spans="1:7" s="1" customFormat="1" ht="49.5" x14ac:dyDescent="0.25">
      <c r="A1069" s="150" t="s">
        <v>1248</v>
      </c>
      <c r="B1069" s="151" t="s">
        <v>1239</v>
      </c>
      <c r="C1069" s="152" t="s">
        <v>149</v>
      </c>
      <c r="D1069" s="156" t="s">
        <v>245</v>
      </c>
      <c r="E1069" s="153">
        <v>700</v>
      </c>
      <c r="F1069" s="154">
        <v>-0.2</v>
      </c>
      <c r="G1069" s="154">
        <f t="shared" si="57"/>
        <v>-0.14000000000000001</v>
      </c>
    </row>
    <row r="1070" spans="1:7" s="1" customFormat="1" ht="49.5" x14ac:dyDescent="0.25">
      <c r="A1070" s="150" t="s">
        <v>1249</v>
      </c>
      <c r="B1070" s="151" t="s">
        <v>1239</v>
      </c>
      <c r="C1070" s="152" t="s">
        <v>149</v>
      </c>
      <c r="D1070" s="156" t="s">
        <v>245</v>
      </c>
      <c r="E1070" s="153">
        <v>2000</v>
      </c>
      <c r="F1070" s="154">
        <v>-1</v>
      </c>
      <c r="G1070" s="154">
        <f t="shared" si="57"/>
        <v>-2</v>
      </c>
    </row>
    <row r="1071" spans="1:7" s="1" customFormat="1" ht="49.5" x14ac:dyDescent="0.25">
      <c r="A1071" s="150" t="s">
        <v>1250</v>
      </c>
      <c r="B1071" s="151" t="s">
        <v>1239</v>
      </c>
      <c r="C1071" s="152" t="s">
        <v>149</v>
      </c>
      <c r="D1071" s="156" t="s">
        <v>245</v>
      </c>
      <c r="E1071" s="153">
        <v>1000</v>
      </c>
      <c r="F1071" s="154">
        <v>-1</v>
      </c>
      <c r="G1071" s="154">
        <f t="shared" si="57"/>
        <v>-1</v>
      </c>
    </row>
    <row r="1072" spans="1:7" s="1" customFormat="1" ht="49.5" x14ac:dyDescent="0.25">
      <c r="A1072" s="150" t="s">
        <v>1251</v>
      </c>
      <c r="B1072" s="151" t="s">
        <v>1239</v>
      </c>
      <c r="C1072" s="152" t="s">
        <v>149</v>
      </c>
      <c r="D1072" s="156" t="s">
        <v>245</v>
      </c>
      <c r="E1072" s="153">
        <v>2500</v>
      </c>
      <c r="F1072" s="154">
        <v>-0.2</v>
      </c>
      <c r="G1072" s="154">
        <f t="shared" si="57"/>
        <v>-0.5</v>
      </c>
    </row>
    <row r="1073" spans="1:7" s="1" customFormat="1" ht="49.5" x14ac:dyDescent="0.25">
      <c r="A1073" s="150" t="s">
        <v>1252</v>
      </c>
      <c r="B1073" s="151" t="s">
        <v>1239</v>
      </c>
      <c r="C1073" s="152" t="s">
        <v>149</v>
      </c>
      <c r="D1073" s="156" t="s">
        <v>245</v>
      </c>
      <c r="E1073" s="153">
        <v>1200</v>
      </c>
      <c r="F1073" s="154">
        <v>-0.2</v>
      </c>
      <c r="G1073" s="154">
        <f t="shared" si="57"/>
        <v>-0.24</v>
      </c>
    </row>
    <row r="1074" spans="1:7" s="1" customFormat="1" ht="49.5" x14ac:dyDescent="0.25">
      <c r="A1074" s="150" t="s">
        <v>1253</v>
      </c>
      <c r="B1074" s="151" t="s">
        <v>1239</v>
      </c>
      <c r="C1074" s="152" t="s">
        <v>149</v>
      </c>
      <c r="D1074" s="156" t="s">
        <v>245</v>
      </c>
      <c r="E1074" s="153">
        <v>3700</v>
      </c>
      <c r="F1074" s="154">
        <v>-0.2</v>
      </c>
      <c r="G1074" s="154">
        <f t="shared" si="57"/>
        <v>-0.74</v>
      </c>
    </row>
    <row r="1075" spans="1:7" s="1" customFormat="1" ht="49.5" x14ac:dyDescent="0.25">
      <c r="A1075" s="150" t="s">
        <v>1254</v>
      </c>
      <c r="B1075" s="151" t="s">
        <v>1239</v>
      </c>
      <c r="C1075" s="152" t="s">
        <v>149</v>
      </c>
      <c r="D1075" s="156" t="s">
        <v>245</v>
      </c>
      <c r="E1075" s="153">
        <v>1200</v>
      </c>
      <c r="F1075" s="154">
        <v>-0.5</v>
      </c>
      <c r="G1075" s="154">
        <f t="shared" si="57"/>
        <v>-0.6</v>
      </c>
    </row>
    <row r="1076" spans="1:7" s="1" customFormat="1" ht="49.5" x14ac:dyDescent="0.25">
      <c r="A1076" s="150" t="s">
        <v>1255</v>
      </c>
      <c r="B1076" s="151" t="s">
        <v>1239</v>
      </c>
      <c r="C1076" s="152" t="s">
        <v>149</v>
      </c>
      <c r="D1076" s="156" t="s">
        <v>245</v>
      </c>
      <c r="E1076" s="153">
        <v>12000</v>
      </c>
      <c r="F1076" s="154">
        <v>-1</v>
      </c>
      <c r="G1076" s="154">
        <f t="shared" si="57"/>
        <v>-12</v>
      </c>
    </row>
    <row r="1077" spans="1:7" s="1" customFormat="1" ht="49.5" x14ac:dyDescent="0.25">
      <c r="A1077" s="150" t="s">
        <v>1256</v>
      </c>
      <c r="B1077" s="151" t="s">
        <v>1239</v>
      </c>
      <c r="C1077" s="152" t="s">
        <v>149</v>
      </c>
      <c r="D1077" s="156" t="s">
        <v>245</v>
      </c>
      <c r="E1077" s="153">
        <v>450000</v>
      </c>
      <c r="F1077" s="154">
        <v>-0.2</v>
      </c>
      <c r="G1077" s="154">
        <f t="shared" si="57"/>
        <v>-90</v>
      </c>
    </row>
    <row r="1078" spans="1:7" s="1" customFormat="1" ht="49.5" x14ac:dyDescent="0.25">
      <c r="A1078" s="150" t="s">
        <v>1257</v>
      </c>
      <c r="B1078" s="151" t="s">
        <v>1239</v>
      </c>
      <c r="C1078" s="152" t="s">
        <v>149</v>
      </c>
      <c r="D1078" s="156" t="s">
        <v>245</v>
      </c>
      <c r="E1078" s="153">
        <v>3600</v>
      </c>
      <c r="F1078" s="154">
        <v>-0.5</v>
      </c>
      <c r="G1078" s="154">
        <f t="shared" si="57"/>
        <v>-1.8</v>
      </c>
    </row>
    <row r="1079" spans="1:7" s="1" customFormat="1" ht="49.5" x14ac:dyDescent="0.25">
      <c r="A1079" s="150" t="s">
        <v>1258</v>
      </c>
      <c r="B1079" s="151" t="s">
        <v>1239</v>
      </c>
      <c r="C1079" s="152" t="s">
        <v>149</v>
      </c>
      <c r="D1079" s="156" t="s">
        <v>245</v>
      </c>
      <c r="E1079" s="153">
        <v>13000</v>
      </c>
      <c r="F1079" s="154">
        <v>-0.1</v>
      </c>
      <c r="G1079" s="154">
        <f t="shared" si="57"/>
        <v>-1.3</v>
      </c>
    </row>
    <row r="1080" spans="1:7" s="1" customFormat="1" ht="49.5" x14ac:dyDescent="0.25">
      <c r="A1080" s="150" t="s">
        <v>1259</v>
      </c>
      <c r="B1080" s="151" t="s">
        <v>1239</v>
      </c>
      <c r="C1080" s="152" t="s">
        <v>149</v>
      </c>
      <c r="D1080" s="156" t="s">
        <v>245</v>
      </c>
      <c r="E1080" s="153">
        <v>3000</v>
      </c>
      <c r="F1080" s="154">
        <v>-0.5</v>
      </c>
      <c r="G1080" s="154">
        <f t="shared" si="57"/>
        <v>-1.5</v>
      </c>
    </row>
    <row r="1081" spans="1:7" s="1" customFormat="1" ht="49.5" x14ac:dyDescent="0.25">
      <c r="A1081" s="150" t="s">
        <v>1260</v>
      </c>
      <c r="B1081" s="151" t="s">
        <v>1239</v>
      </c>
      <c r="C1081" s="152" t="s">
        <v>149</v>
      </c>
      <c r="D1081" s="156" t="s">
        <v>245</v>
      </c>
      <c r="E1081" s="153">
        <v>500</v>
      </c>
      <c r="F1081" s="154">
        <v>-0.2</v>
      </c>
      <c r="G1081" s="154">
        <f t="shared" si="57"/>
        <v>-0.1</v>
      </c>
    </row>
    <row r="1082" spans="1:7" s="1" customFormat="1" ht="49.5" x14ac:dyDescent="0.25">
      <c r="A1082" s="150" t="s">
        <v>1261</v>
      </c>
      <c r="B1082" s="151" t="s">
        <v>1239</v>
      </c>
      <c r="C1082" s="152" t="s">
        <v>149</v>
      </c>
      <c r="D1082" s="156" t="s">
        <v>245</v>
      </c>
      <c r="E1082" s="153">
        <v>1500</v>
      </c>
      <c r="F1082" s="154">
        <v>-0.1</v>
      </c>
      <c r="G1082" s="154">
        <f t="shared" si="57"/>
        <v>-0.15</v>
      </c>
    </row>
    <row r="1083" spans="1:7" s="1" customFormat="1" ht="49.5" x14ac:dyDescent="0.25">
      <c r="A1083" s="150" t="s">
        <v>1262</v>
      </c>
      <c r="B1083" s="151" t="s">
        <v>1239</v>
      </c>
      <c r="C1083" s="152" t="s">
        <v>149</v>
      </c>
      <c r="D1083" s="156" t="s">
        <v>245</v>
      </c>
      <c r="E1083" s="153">
        <v>2500</v>
      </c>
      <c r="F1083" s="154">
        <v>-0.2</v>
      </c>
      <c r="G1083" s="154">
        <f t="shared" si="57"/>
        <v>-0.5</v>
      </c>
    </row>
    <row r="1084" spans="1:7" s="1" customFormat="1" ht="49.5" x14ac:dyDescent="0.25">
      <c r="A1084" s="150" t="s">
        <v>1263</v>
      </c>
      <c r="B1084" s="151" t="s">
        <v>1239</v>
      </c>
      <c r="C1084" s="152" t="s">
        <v>149</v>
      </c>
      <c r="D1084" s="156" t="s">
        <v>245</v>
      </c>
      <c r="E1084" s="153">
        <v>1000</v>
      </c>
      <c r="F1084" s="154">
        <v>-0.2</v>
      </c>
      <c r="G1084" s="154">
        <f t="shared" si="57"/>
        <v>-0.2</v>
      </c>
    </row>
    <row r="1085" spans="1:7" s="1" customFormat="1" ht="49.5" x14ac:dyDescent="0.25">
      <c r="A1085" s="150" t="s">
        <v>1264</v>
      </c>
      <c r="B1085" s="151" t="s">
        <v>1239</v>
      </c>
      <c r="C1085" s="152" t="s">
        <v>149</v>
      </c>
      <c r="D1085" s="156" t="s">
        <v>245</v>
      </c>
      <c r="E1085" s="153">
        <v>25000</v>
      </c>
      <c r="F1085" s="154">
        <v>-0.1</v>
      </c>
      <c r="G1085" s="154">
        <f t="shared" si="57"/>
        <v>-2.5</v>
      </c>
    </row>
    <row r="1086" spans="1:7" s="1" customFormat="1" ht="49.5" x14ac:dyDescent="0.25">
      <c r="A1086" s="150" t="s">
        <v>1265</v>
      </c>
      <c r="B1086" s="151" t="s">
        <v>1239</v>
      </c>
      <c r="C1086" s="152" t="s">
        <v>149</v>
      </c>
      <c r="D1086" s="156" t="s">
        <v>245</v>
      </c>
      <c r="E1086" s="153">
        <v>1200</v>
      </c>
      <c r="F1086" s="154">
        <v>-0.1</v>
      </c>
      <c r="G1086" s="154">
        <f t="shared" si="57"/>
        <v>-0.12</v>
      </c>
    </row>
    <row r="1087" spans="1:7" s="1" customFormat="1" ht="49.5" x14ac:dyDescent="0.25">
      <c r="A1087" s="150" t="s">
        <v>1266</v>
      </c>
      <c r="B1087" s="151" t="s">
        <v>1239</v>
      </c>
      <c r="C1087" s="152" t="s">
        <v>149</v>
      </c>
      <c r="D1087" s="156" t="s">
        <v>245</v>
      </c>
      <c r="E1087" s="153">
        <v>1000</v>
      </c>
      <c r="F1087" s="154">
        <v>-0.3</v>
      </c>
      <c r="G1087" s="154">
        <f t="shared" si="57"/>
        <v>-0.3</v>
      </c>
    </row>
    <row r="1088" spans="1:7" s="1" customFormat="1" ht="49.5" x14ac:dyDescent="0.25">
      <c r="A1088" s="150" t="s">
        <v>1267</v>
      </c>
      <c r="B1088" s="151" t="s">
        <v>1239</v>
      </c>
      <c r="C1088" s="152" t="s">
        <v>149</v>
      </c>
      <c r="D1088" s="156" t="s">
        <v>245</v>
      </c>
      <c r="E1088" s="153">
        <v>27000</v>
      </c>
      <c r="F1088" s="154">
        <v>-1</v>
      </c>
      <c r="G1088" s="154">
        <f t="shared" si="57"/>
        <v>-27</v>
      </c>
    </row>
    <row r="1089" spans="1:7" s="1" customFormat="1" ht="49.5" x14ac:dyDescent="0.25">
      <c r="A1089" s="150" t="s">
        <v>1268</v>
      </c>
      <c r="B1089" s="151" t="s">
        <v>1239</v>
      </c>
      <c r="C1089" s="152" t="s">
        <v>149</v>
      </c>
      <c r="D1089" s="156" t="s">
        <v>245</v>
      </c>
      <c r="E1089" s="153">
        <v>30000</v>
      </c>
      <c r="F1089" s="154">
        <v>-2</v>
      </c>
      <c r="G1089" s="154">
        <f t="shared" si="57"/>
        <v>-60</v>
      </c>
    </row>
    <row r="1090" spans="1:7" s="1" customFormat="1" ht="49.5" x14ac:dyDescent="0.25">
      <c r="A1090" s="150" t="s">
        <v>1269</v>
      </c>
      <c r="B1090" s="151" t="s">
        <v>1239</v>
      </c>
      <c r="C1090" s="152" t="s">
        <v>149</v>
      </c>
      <c r="D1090" s="156" t="s">
        <v>245</v>
      </c>
      <c r="E1090" s="153">
        <v>49200</v>
      </c>
      <c r="F1090" s="154">
        <v>-1</v>
      </c>
      <c r="G1090" s="154">
        <f t="shared" si="57"/>
        <v>-49.2</v>
      </c>
    </row>
    <row r="1091" spans="1:7" s="1" customFormat="1" ht="49.5" x14ac:dyDescent="0.25">
      <c r="A1091" s="150" t="s">
        <v>1270</v>
      </c>
      <c r="B1091" s="151" t="s">
        <v>1239</v>
      </c>
      <c r="C1091" s="152" t="s">
        <v>149</v>
      </c>
      <c r="D1091" s="156" t="s">
        <v>245</v>
      </c>
      <c r="E1091" s="153">
        <v>26000</v>
      </c>
      <c r="F1091" s="154">
        <v>-1</v>
      </c>
      <c r="G1091" s="154">
        <f t="shared" si="57"/>
        <v>-26</v>
      </c>
    </row>
    <row r="1092" spans="1:7" s="1" customFormat="1" ht="49.5" x14ac:dyDescent="0.25">
      <c r="A1092" s="150" t="s">
        <v>1271</v>
      </c>
      <c r="B1092" s="151" t="s">
        <v>1239</v>
      </c>
      <c r="C1092" s="152" t="s">
        <v>149</v>
      </c>
      <c r="D1092" s="156" t="s">
        <v>245</v>
      </c>
      <c r="E1092" s="153">
        <v>35000</v>
      </c>
      <c r="F1092" s="154">
        <v>-0.5</v>
      </c>
      <c r="G1092" s="154">
        <f t="shared" si="57"/>
        <v>-17.5</v>
      </c>
    </row>
    <row r="1093" spans="1:7" s="1" customFormat="1" ht="49.5" x14ac:dyDescent="0.25">
      <c r="A1093" s="150" t="s">
        <v>1272</v>
      </c>
      <c r="B1093" s="151" t="s">
        <v>1239</v>
      </c>
      <c r="C1093" s="152" t="s">
        <v>149</v>
      </c>
      <c r="D1093" s="156" t="s">
        <v>245</v>
      </c>
      <c r="E1093" s="153"/>
      <c r="F1093" s="154"/>
      <c r="G1093" s="154">
        <v>-0.06</v>
      </c>
    </row>
    <row r="1094" spans="1:7" s="1" customFormat="1" ht="49.5" x14ac:dyDescent="0.25">
      <c r="A1094" s="150" t="s">
        <v>1273</v>
      </c>
      <c r="B1094" s="151" t="s">
        <v>1239</v>
      </c>
      <c r="C1094" s="152" t="s">
        <v>149</v>
      </c>
      <c r="D1094" s="156" t="s">
        <v>245</v>
      </c>
      <c r="E1094" s="153">
        <v>35805</v>
      </c>
      <c r="F1094" s="154">
        <v>-1</v>
      </c>
      <c r="G1094" s="154">
        <f t="shared" si="57"/>
        <v>-35.805</v>
      </c>
    </row>
    <row r="1095" spans="1:7" s="1" customFormat="1" ht="49.5" x14ac:dyDescent="0.25">
      <c r="A1095" s="150" t="s">
        <v>1274</v>
      </c>
      <c r="B1095" s="151" t="s">
        <v>1239</v>
      </c>
      <c r="C1095" s="152" t="s">
        <v>149</v>
      </c>
      <c r="D1095" s="156" t="s">
        <v>245</v>
      </c>
      <c r="E1095" s="153"/>
      <c r="F1095" s="154"/>
      <c r="G1095" s="154">
        <v>-3</v>
      </c>
    </row>
    <row r="1096" spans="1:7" s="1" customFormat="1" ht="49.5" x14ac:dyDescent="0.25">
      <c r="A1096" s="150" t="s">
        <v>1275</v>
      </c>
      <c r="B1096" s="151" t="s">
        <v>1239</v>
      </c>
      <c r="C1096" s="152" t="s">
        <v>149</v>
      </c>
      <c r="D1096" s="156" t="s">
        <v>245</v>
      </c>
      <c r="E1096" s="153">
        <v>300000</v>
      </c>
      <c r="F1096" s="154">
        <v>-4.0999999999999996</v>
      </c>
      <c r="G1096" s="154">
        <f t="shared" si="57"/>
        <v>-1230</v>
      </c>
    </row>
    <row r="1097" spans="1:7" s="1" customFormat="1" ht="49.5" x14ac:dyDescent="0.25">
      <c r="A1097" s="150" t="s">
        <v>1276</v>
      </c>
      <c r="B1097" s="151" t="s">
        <v>1239</v>
      </c>
      <c r="C1097" s="152" t="s">
        <v>149</v>
      </c>
      <c r="D1097" s="156" t="s">
        <v>245</v>
      </c>
      <c r="E1097" s="153"/>
      <c r="F1097" s="154"/>
      <c r="G1097" s="154">
        <v>-16.53</v>
      </c>
    </row>
    <row r="1098" spans="1:7" s="1" customFormat="1" ht="49.5" x14ac:dyDescent="0.25">
      <c r="A1098" s="150" t="s">
        <v>1277</v>
      </c>
      <c r="B1098" s="151" t="s">
        <v>1239</v>
      </c>
      <c r="C1098" s="152" t="s">
        <v>149</v>
      </c>
      <c r="D1098" s="156" t="s">
        <v>245</v>
      </c>
      <c r="E1098" s="153">
        <v>37000</v>
      </c>
      <c r="F1098" s="154">
        <v>-1</v>
      </c>
      <c r="G1098" s="154">
        <f t="shared" si="57"/>
        <v>-37</v>
      </c>
    </row>
    <row r="1099" spans="1:7" s="1" customFormat="1" ht="49.5" x14ac:dyDescent="0.25">
      <c r="A1099" s="150" t="s">
        <v>1278</v>
      </c>
      <c r="B1099" s="151" t="s">
        <v>1239</v>
      </c>
      <c r="C1099" s="152" t="s">
        <v>149</v>
      </c>
      <c r="D1099" s="156" t="s">
        <v>245</v>
      </c>
      <c r="E1099" s="153">
        <v>35000</v>
      </c>
      <c r="F1099" s="154">
        <v>-1</v>
      </c>
      <c r="G1099" s="154">
        <f t="shared" si="57"/>
        <v>-35</v>
      </c>
    </row>
    <row r="1100" spans="1:7" s="1" customFormat="1" ht="49.5" x14ac:dyDescent="0.25">
      <c r="A1100" s="150" t="s">
        <v>1279</v>
      </c>
      <c r="B1100" s="151" t="s">
        <v>1239</v>
      </c>
      <c r="C1100" s="152" t="s">
        <v>149</v>
      </c>
      <c r="D1100" s="156" t="s">
        <v>245</v>
      </c>
      <c r="E1100" s="153"/>
      <c r="F1100" s="154"/>
      <c r="G1100" s="154">
        <v>-31</v>
      </c>
    </row>
    <row r="1101" spans="1:7" s="1" customFormat="1" ht="49.5" x14ac:dyDescent="0.25">
      <c r="A1101" s="150" t="s">
        <v>1280</v>
      </c>
      <c r="B1101" s="151" t="s">
        <v>1239</v>
      </c>
      <c r="C1101" s="152" t="s">
        <v>149</v>
      </c>
      <c r="D1101" s="156" t="s">
        <v>245</v>
      </c>
      <c r="E1101" s="153">
        <v>35000</v>
      </c>
      <c r="F1101" s="154">
        <v>-1</v>
      </c>
      <c r="G1101" s="154">
        <f t="shared" si="57"/>
        <v>-35</v>
      </c>
    </row>
    <row r="1102" spans="1:7" s="1" customFormat="1" ht="49.5" x14ac:dyDescent="0.25">
      <c r="A1102" s="150" t="s">
        <v>1281</v>
      </c>
      <c r="B1102" s="151" t="s">
        <v>1239</v>
      </c>
      <c r="C1102" s="152" t="s">
        <v>149</v>
      </c>
      <c r="D1102" s="156" t="s">
        <v>245</v>
      </c>
      <c r="E1102" s="153"/>
      <c r="F1102" s="154"/>
      <c r="G1102" s="154">
        <v>-0.6</v>
      </c>
    </row>
    <row r="1103" spans="1:7" s="1" customFormat="1" ht="49.5" x14ac:dyDescent="0.25">
      <c r="A1103" s="150" t="s">
        <v>1282</v>
      </c>
      <c r="B1103" s="151" t="s">
        <v>1239</v>
      </c>
      <c r="C1103" s="152" t="s">
        <v>149</v>
      </c>
      <c r="D1103" s="156" t="s">
        <v>245</v>
      </c>
      <c r="E1103" s="153">
        <v>27000</v>
      </c>
      <c r="F1103" s="154">
        <v>-0.5</v>
      </c>
      <c r="G1103" s="154">
        <f t="shared" si="57"/>
        <v>-13.5</v>
      </c>
    </row>
    <row r="1104" spans="1:7" s="1" customFormat="1" ht="49.5" x14ac:dyDescent="0.25">
      <c r="A1104" s="150" t="s">
        <v>1283</v>
      </c>
      <c r="B1104" s="151" t="s">
        <v>1239</v>
      </c>
      <c r="C1104" s="152" t="s">
        <v>149</v>
      </c>
      <c r="D1104" s="156" t="s">
        <v>245</v>
      </c>
      <c r="E1104" s="153"/>
      <c r="F1104" s="154"/>
      <c r="G1104" s="154">
        <v>-0.1</v>
      </c>
    </row>
    <row r="1105" spans="1:7" s="1" customFormat="1" ht="49.5" x14ac:dyDescent="0.25">
      <c r="A1105" s="150" t="s">
        <v>1284</v>
      </c>
      <c r="B1105" s="151" t="s">
        <v>1239</v>
      </c>
      <c r="C1105" s="152" t="s">
        <v>149</v>
      </c>
      <c r="D1105" s="152" t="s">
        <v>245</v>
      </c>
      <c r="E1105" s="153">
        <v>29000</v>
      </c>
      <c r="F1105" s="154">
        <v>-1</v>
      </c>
      <c r="G1105" s="154">
        <f t="shared" si="57"/>
        <v>-29</v>
      </c>
    </row>
    <row r="1106" spans="1:7" s="1" customFormat="1" ht="49.5" x14ac:dyDescent="0.25">
      <c r="A1106" s="150" t="s">
        <v>1285</v>
      </c>
      <c r="B1106" s="151" t="s">
        <v>1239</v>
      </c>
      <c r="C1106" s="152" t="s">
        <v>149</v>
      </c>
      <c r="D1106" s="152" t="s">
        <v>245</v>
      </c>
      <c r="E1106" s="153">
        <v>24000</v>
      </c>
      <c r="F1106" s="154">
        <v>-1</v>
      </c>
      <c r="G1106" s="154">
        <f t="shared" si="57"/>
        <v>-24</v>
      </c>
    </row>
    <row r="1107" spans="1:7" s="1" customFormat="1" ht="49.5" x14ac:dyDescent="0.25">
      <c r="A1107" s="150" t="s">
        <v>1286</v>
      </c>
      <c r="B1107" s="151" t="s">
        <v>1239</v>
      </c>
      <c r="C1107" s="152" t="s">
        <v>149</v>
      </c>
      <c r="D1107" s="152" t="s">
        <v>245</v>
      </c>
      <c r="E1107" s="153">
        <v>60000</v>
      </c>
      <c r="F1107" s="154">
        <v>-10.1</v>
      </c>
      <c r="G1107" s="154">
        <f t="shared" si="57"/>
        <v>-606</v>
      </c>
    </row>
    <row r="1108" spans="1:7" s="1" customFormat="1" ht="49.5" x14ac:dyDescent="0.25">
      <c r="A1108" s="150" t="s">
        <v>1287</v>
      </c>
      <c r="B1108" s="151" t="s">
        <v>1239</v>
      </c>
      <c r="C1108" s="152" t="s">
        <v>149</v>
      </c>
      <c r="D1108" s="152" t="s">
        <v>245</v>
      </c>
      <c r="E1108" s="153"/>
      <c r="F1108" s="154"/>
      <c r="G1108" s="154">
        <v>-2.4</v>
      </c>
    </row>
    <row r="1109" spans="1:7" s="1" customFormat="1" ht="49.5" x14ac:dyDescent="0.25">
      <c r="A1109" s="150" t="s">
        <v>1288</v>
      </c>
      <c r="B1109" s="151" t="s">
        <v>1239</v>
      </c>
      <c r="C1109" s="152" t="s">
        <v>149</v>
      </c>
      <c r="D1109" s="156" t="s">
        <v>245</v>
      </c>
      <c r="E1109" s="153">
        <v>45000</v>
      </c>
      <c r="F1109" s="154">
        <v>-2</v>
      </c>
      <c r="G1109" s="154">
        <f t="shared" si="57"/>
        <v>-90</v>
      </c>
    </row>
    <row r="1110" spans="1:7" s="1" customFormat="1" ht="49.5" x14ac:dyDescent="0.25">
      <c r="A1110" s="150" t="s">
        <v>1289</v>
      </c>
      <c r="B1110" s="151" t="s">
        <v>1239</v>
      </c>
      <c r="C1110" s="152" t="s">
        <v>149</v>
      </c>
      <c r="D1110" s="156" t="s">
        <v>245</v>
      </c>
      <c r="E1110" s="153">
        <v>70000</v>
      </c>
      <c r="F1110" s="154">
        <v>-1.5</v>
      </c>
      <c r="G1110" s="154">
        <f t="shared" si="57"/>
        <v>-105</v>
      </c>
    </row>
    <row r="1111" spans="1:7" s="1" customFormat="1" ht="49.5" x14ac:dyDescent="0.25">
      <c r="A1111" s="150" t="s">
        <v>1290</v>
      </c>
      <c r="B1111" s="151" t="s">
        <v>1239</v>
      </c>
      <c r="C1111" s="152" t="s">
        <v>149</v>
      </c>
      <c r="D1111" s="156" t="s">
        <v>245</v>
      </c>
      <c r="E1111" s="153">
        <v>40000</v>
      </c>
      <c r="F1111" s="154">
        <v>-1.5</v>
      </c>
      <c r="G1111" s="154">
        <f t="shared" si="57"/>
        <v>-60</v>
      </c>
    </row>
    <row r="1112" spans="1:7" s="1" customFormat="1" ht="49.5" x14ac:dyDescent="0.25">
      <c r="A1112" s="150" t="s">
        <v>1291</v>
      </c>
      <c r="B1112" s="151" t="s">
        <v>1239</v>
      </c>
      <c r="C1112" s="152" t="s">
        <v>149</v>
      </c>
      <c r="D1112" s="156" t="s">
        <v>245</v>
      </c>
      <c r="E1112" s="153">
        <v>37200</v>
      </c>
      <c r="F1112" s="154">
        <v>-1</v>
      </c>
      <c r="G1112" s="154">
        <f t="shared" si="57"/>
        <v>-37.200000000000003</v>
      </c>
    </row>
    <row r="1113" spans="1:7" s="1" customFormat="1" ht="49.5" x14ac:dyDescent="0.25">
      <c r="A1113" s="150" t="s">
        <v>1292</v>
      </c>
      <c r="B1113" s="151" t="s">
        <v>1239</v>
      </c>
      <c r="C1113" s="152" t="s">
        <v>149</v>
      </c>
      <c r="D1113" s="156" t="s">
        <v>245</v>
      </c>
      <c r="E1113" s="153">
        <v>54000</v>
      </c>
      <c r="F1113" s="154">
        <v>-1</v>
      </c>
      <c r="G1113" s="154">
        <f t="shared" si="57"/>
        <v>-54</v>
      </c>
    </row>
    <row r="1114" spans="1:7" s="1" customFormat="1" ht="49.5" x14ac:dyDescent="0.25">
      <c r="A1114" s="150" t="s">
        <v>1293</v>
      </c>
      <c r="B1114" s="151" t="s">
        <v>1239</v>
      </c>
      <c r="C1114" s="152" t="s">
        <v>149</v>
      </c>
      <c r="D1114" s="156" t="s">
        <v>245</v>
      </c>
      <c r="E1114" s="153">
        <v>50001.599999999999</v>
      </c>
      <c r="F1114" s="154">
        <v>-0.5</v>
      </c>
      <c r="G1114" s="154">
        <f t="shared" si="57"/>
        <v>-25.000799999999998</v>
      </c>
    </row>
    <row r="1115" spans="1:7" s="1" customFormat="1" ht="49.5" x14ac:dyDescent="0.25">
      <c r="A1115" s="150" t="s">
        <v>1294</v>
      </c>
      <c r="B1115" s="151" t="s">
        <v>1239</v>
      </c>
      <c r="C1115" s="152" t="s">
        <v>149</v>
      </c>
      <c r="D1115" s="156" t="s">
        <v>245</v>
      </c>
      <c r="E1115" s="153">
        <v>100000</v>
      </c>
      <c r="F1115" s="154">
        <v>-10.1</v>
      </c>
      <c r="G1115" s="154">
        <f t="shared" si="57"/>
        <v>-1010</v>
      </c>
    </row>
    <row r="1116" spans="1:7" s="1" customFormat="1" ht="49.5" x14ac:dyDescent="0.25">
      <c r="A1116" s="150" t="s">
        <v>1295</v>
      </c>
      <c r="B1116" s="151" t="s">
        <v>1239</v>
      </c>
      <c r="C1116" s="152" t="s">
        <v>149</v>
      </c>
      <c r="D1116" s="156" t="s">
        <v>245</v>
      </c>
      <c r="E1116" s="153">
        <v>1000</v>
      </c>
      <c r="F1116" s="154">
        <v>-15</v>
      </c>
      <c r="G1116" s="154">
        <f t="shared" si="57"/>
        <v>-15</v>
      </c>
    </row>
    <row r="1117" spans="1:7" s="1" customFormat="1" ht="49.5" x14ac:dyDescent="0.25">
      <c r="A1117" s="150" t="s">
        <v>1296</v>
      </c>
      <c r="B1117" s="151" t="s">
        <v>1239</v>
      </c>
      <c r="C1117" s="152" t="s">
        <v>149</v>
      </c>
      <c r="D1117" s="156" t="s">
        <v>245</v>
      </c>
      <c r="E1117" s="153">
        <v>1500</v>
      </c>
      <c r="F1117" s="154">
        <v>-0.2</v>
      </c>
      <c r="G1117" s="154">
        <f t="shared" si="57"/>
        <v>-0.3</v>
      </c>
    </row>
    <row r="1118" spans="1:7" s="1" customFormat="1" ht="33" x14ac:dyDescent="0.25">
      <c r="A1118" s="150" t="s">
        <v>1297</v>
      </c>
      <c r="B1118" s="151" t="s">
        <v>1298</v>
      </c>
      <c r="C1118" s="152" t="s">
        <v>149</v>
      </c>
      <c r="D1118" s="156" t="s">
        <v>241</v>
      </c>
      <c r="E1118" s="153">
        <v>77130</v>
      </c>
      <c r="F1118" s="154">
        <v>-5</v>
      </c>
      <c r="G1118" s="154">
        <f t="shared" si="57"/>
        <v>-385.65</v>
      </c>
    </row>
    <row r="1119" spans="1:7" s="1" customFormat="1" ht="33" x14ac:dyDescent="0.25">
      <c r="A1119" s="150" t="s">
        <v>1299</v>
      </c>
      <c r="B1119" s="151" t="s">
        <v>1298</v>
      </c>
      <c r="C1119" s="152" t="s">
        <v>149</v>
      </c>
      <c r="D1119" s="156" t="s">
        <v>241</v>
      </c>
      <c r="E1119" s="153">
        <v>215000.2</v>
      </c>
      <c r="F1119" s="154">
        <v>-4</v>
      </c>
      <c r="G1119" s="154">
        <f t="shared" si="57"/>
        <v>-860.00080000000003</v>
      </c>
    </row>
    <row r="1120" spans="1:7" s="1" customFormat="1" ht="33" x14ac:dyDescent="0.25">
      <c r="A1120" s="150" t="s">
        <v>1300</v>
      </c>
      <c r="B1120" s="151" t="s">
        <v>1298</v>
      </c>
      <c r="C1120" s="152" t="s">
        <v>149</v>
      </c>
      <c r="D1120" s="156" t="s">
        <v>241</v>
      </c>
      <c r="E1120" s="153">
        <v>180000</v>
      </c>
      <c r="F1120" s="154">
        <v>-1</v>
      </c>
      <c r="G1120" s="154">
        <f t="shared" si="57"/>
        <v>-180</v>
      </c>
    </row>
    <row r="1121" spans="1:7" s="1" customFormat="1" ht="33" x14ac:dyDescent="0.25">
      <c r="A1121" s="150" t="s">
        <v>1301</v>
      </c>
      <c r="B1121" s="151" t="s">
        <v>1298</v>
      </c>
      <c r="C1121" s="152" t="s">
        <v>149</v>
      </c>
      <c r="D1121" s="156" t="s">
        <v>241</v>
      </c>
      <c r="E1121" s="153">
        <v>150000</v>
      </c>
      <c r="F1121" s="154">
        <v>-1</v>
      </c>
      <c r="G1121" s="154">
        <f t="shared" ref="G1121:G1157" si="58">+E1121*F1121/1000</f>
        <v>-150</v>
      </c>
    </row>
    <row r="1122" spans="1:7" s="1" customFormat="1" ht="33" x14ac:dyDescent="0.25">
      <c r="A1122" s="150" t="s">
        <v>1302</v>
      </c>
      <c r="B1122" s="151" t="s">
        <v>1298</v>
      </c>
      <c r="C1122" s="152" t="s">
        <v>149</v>
      </c>
      <c r="D1122" s="156" t="s">
        <v>241</v>
      </c>
      <c r="E1122" s="153">
        <v>170000</v>
      </c>
      <c r="F1122" s="154">
        <v>-3</v>
      </c>
      <c r="G1122" s="154">
        <f t="shared" si="58"/>
        <v>-510</v>
      </c>
    </row>
    <row r="1123" spans="1:7" s="1" customFormat="1" ht="33" x14ac:dyDescent="0.25">
      <c r="A1123" s="150" t="s">
        <v>1303</v>
      </c>
      <c r="B1123" s="151" t="s">
        <v>1298</v>
      </c>
      <c r="C1123" s="152" t="s">
        <v>149</v>
      </c>
      <c r="D1123" s="156" t="s">
        <v>241</v>
      </c>
      <c r="E1123" s="153">
        <v>297000</v>
      </c>
      <c r="F1123" s="154">
        <v>-12</v>
      </c>
      <c r="G1123" s="154">
        <f t="shared" si="58"/>
        <v>-3564</v>
      </c>
    </row>
    <row r="1124" spans="1:7" s="1" customFormat="1" ht="33" x14ac:dyDescent="0.25">
      <c r="A1124" s="150" t="s">
        <v>1304</v>
      </c>
      <c r="B1124" s="151" t="s">
        <v>1298</v>
      </c>
      <c r="C1124" s="152" t="s">
        <v>149</v>
      </c>
      <c r="D1124" s="156" t="s">
        <v>241</v>
      </c>
      <c r="E1124" s="153">
        <v>588000</v>
      </c>
      <c r="F1124" s="154">
        <v>-2</v>
      </c>
      <c r="G1124" s="154">
        <f t="shared" si="58"/>
        <v>-1176</v>
      </c>
    </row>
    <row r="1125" spans="1:7" s="1" customFormat="1" ht="33" x14ac:dyDescent="0.25">
      <c r="A1125" s="150" t="s">
        <v>1305</v>
      </c>
      <c r="B1125" s="151" t="s">
        <v>1298</v>
      </c>
      <c r="C1125" s="152" t="s">
        <v>149</v>
      </c>
      <c r="D1125" s="156" t="s">
        <v>241</v>
      </c>
      <c r="E1125" s="153">
        <v>50000</v>
      </c>
      <c r="F1125" s="154">
        <v>-2</v>
      </c>
      <c r="G1125" s="154">
        <f t="shared" si="58"/>
        <v>-100</v>
      </c>
    </row>
    <row r="1126" spans="1:7" s="1" customFormat="1" ht="33" x14ac:dyDescent="0.25">
      <c r="A1126" s="150" t="s">
        <v>1306</v>
      </c>
      <c r="B1126" s="151" t="s">
        <v>1298</v>
      </c>
      <c r="C1126" s="152" t="s">
        <v>149</v>
      </c>
      <c r="D1126" s="156" t="s">
        <v>241</v>
      </c>
      <c r="E1126" s="153">
        <v>39300</v>
      </c>
      <c r="F1126" s="154">
        <v>-5</v>
      </c>
      <c r="G1126" s="154">
        <f t="shared" si="58"/>
        <v>-196.5</v>
      </c>
    </row>
    <row r="1127" spans="1:7" s="1" customFormat="1" ht="33" x14ac:dyDescent="0.25">
      <c r="A1127" s="150" t="s">
        <v>1307</v>
      </c>
      <c r="B1127" s="151" t="s">
        <v>1298</v>
      </c>
      <c r="C1127" s="152" t="s">
        <v>149</v>
      </c>
      <c r="D1127" s="156" t="s">
        <v>241</v>
      </c>
      <c r="E1127" s="153">
        <v>6000</v>
      </c>
      <c r="F1127" s="154">
        <v>-4</v>
      </c>
      <c r="G1127" s="154">
        <f t="shared" si="58"/>
        <v>-24</v>
      </c>
    </row>
    <row r="1128" spans="1:7" s="1" customFormat="1" ht="33" x14ac:dyDescent="0.25">
      <c r="A1128" s="150" t="s">
        <v>1308</v>
      </c>
      <c r="B1128" s="151" t="s">
        <v>1298</v>
      </c>
      <c r="C1128" s="152" t="s">
        <v>149</v>
      </c>
      <c r="D1128" s="156" t="s">
        <v>241</v>
      </c>
      <c r="E1128" s="153">
        <v>6000</v>
      </c>
      <c r="F1128" s="154">
        <v>-4</v>
      </c>
      <c r="G1128" s="154">
        <f t="shared" si="58"/>
        <v>-24</v>
      </c>
    </row>
    <row r="1129" spans="1:7" s="1" customFormat="1" ht="33" x14ac:dyDescent="0.25">
      <c r="A1129" s="150" t="s">
        <v>1309</v>
      </c>
      <c r="B1129" s="151" t="s">
        <v>1298</v>
      </c>
      <c r="C1129" s="152" t="s">
        <v>149</v>
      </c>
      <c r="D1129" s="156" t="s">
        <v>241</v>
      </c>
      <c r="E1129" s="153">
        <v>6000</v>
      </c>
      <c r="F1129" s="154">
        <v>-2</v>
      </c>
      <c r="G1129" s="154">
        <f t="shared" si="58"/>
        <v>-12</v>
      </c>
    </row>
    <row r="1130" spans="1:7" s="1" customFormat="1" ht="33" x14ac:dyDescent="0.25">
      <c r="A1130" s="150" t="s">
        <v>1310</v>
      </c>
      <c r="B1130" s="151" t="s">
        <v>1298</v>
      </c>
      <c r="C1130" s="152" t="s">
        <v>149</v>
      </c>
      <c r="D1130" s="156" t="s">
        <v>241</v>
      </c>
      <c r="E1130" s="153">
        <v>20000</v>
      </c>
      <c r="F1130" s="154">
        <v>-2</v>
      </c>
      <c r="G1130" s="154">
        <f t="shared" si="58"/>
        <v>-40</v>
      </c>
    </row>
    <row r="1131" spans="1:7" s="1" customFormat="1" ht="33" x14ac:dyDescent="0.25">
      <c r="A1131" s="150" t="s">
        <v>1311</v>
      </c>
      <c r="B1131" s="151" t="s">
        <v>1298</v>
      </c>
      <c r="C1131" s="152" t="s">
        <v>149</v>
      </c>
      <c r="D1131" s="156" t="s">
        <v>241</v>
      </c>
      <c r="E1131" s="153">
        <v>140000</v>
      </c>
      <c r="F1131" s="154">
        <v>-1</v>
      </c>
      <c r="G1131" s="154">
        <f t="shared" si="58"/>
        <v>-140</v>
      </c>
    </row>
    <row r="1132" spans="1:7" s="1" customFormat="1" ht="33" x14ac:dyDescent="0.25">
      <c r="A1132" s="150" t="s">
        <v>1312</v>
      </c>
      <c r="B1132" s="151" t="s">
        <v>1298</v>
      </c>
      <c r="C1132" s="152" t="s">
        <v>149</v>
      </c>
      <c r="D1132" s="156" t="s">
        <v>241</v>
      </c>
      <c r="E1132" s="153">
        <v>60000</v>
      </c>
      <c r="F1132" s="154">
        <v>-2</v>
      </c>
      <c r="G1132" s="154">
        <f t="shared" si="58"/>
        <v>-120</v>
      </c>
    </row>
    <row r="1133" spans="1:7" s="1" customFormat="1" ht="33" x14ac:dyDescent="0.25">
      <c r="A1133" s="150" t="s">
        <v>1313</v>
      </c>
      <c r="B1133" s="151" t="s">
        <v>1298</v>
      </c>
      <c r="C1133" s="152" t="s">
        <v>149</v>
      </c>
      <c r="D1133" s="156" t="s">
        <v>241</v>
      </c>
      <c r="E1133" s="153">
        <v>1500</v>
      </c>
      <c r="F1133" s="154">
        <v>-2</v>
      </c>
      <c r="G1133" s="154">
        <f t="shared" si="58"/>
        <v>-3</v>
      </c>
    </row>
    <row r="1134" spans="1:7" s="1" customFormat="1" ht="33" x14ac:dyDescent="0.25">
      <c r="A1134" s="150" t="s">
        <v>1314</v>
      </c>
      <c r="B1134" s="151" t="s">
        <v>1298</v>
      </c>
      <c r="C1134" s="152" t="s">
        <v>149</v>
      </c>
      <c r="D1134" s="156" t="s">
        <v>241</v>
      </c>
      <c r="E1134" s="153">
        <v>14000</v>
      </c>
      <c r="F1134" s="154">
        <v>-3</v>
      </c>
      <c r="G1134" s="154">
        <f t="shared" si="58"/>
        <v>-42</v>
      </c>
    </row>
    <row r="1135" spans="1:7" s="1" customFormat="1" ht="33" x14ac:dyDescent="0.25">
      <c r="A1135" s="150" t="s">
        <v>1315</v>
      </c>
      <c r="B1135" s="151" t="s">
        <v>1298</v>
      </c>
      <c r="C1135" s="152" t="s">
        <v>149</v>
      </c>
      <c r="D1135" s="156" t="s">
        <v>241</v>
      </c>
      <c r="E1135" s="153"/>
      <c r="F1135" s="154"/>
      <c r="G1135" s="154">
        <v>-204</v>
      </c>
    </row>
    <row r="1136" spans="1:7" s="1" customFormat="1" ht="33" x14ac:dyDescent="0.25">
      <c r="A1136" s="150" t="s">
        <v>1316</v>
      </c>
      <c r="B1136" s="151" t="s">
        <v>1298</v>
      </c>
      <c r="C1136" s="152" t="s">
        <v>149</v>
      </c>
      <c r="D1136" s="156" t="s">
        <v>241</v>
      </c>
      <c r="E1136" s="153">
        <v>57300</v>
      </c>
      <c r="F1136" s="154">
        <v>-2</v>
      </c>
      <c r="G1136" s="154">
        <f t="shared" si="58"/>
        <v>-114.6</v>
      </c>
    </row>
    <row r="1137" spans="1:7" s="1" customFormat="1" ht="33" x14ac:dyDescent="0.25">
      <c r="A1137" s="150" t="s">
        <v>1317</v>
      </c>
      <c r="B1137" s="151" t="s">
        <v>1298</v>
      </c>
      <c r="C1137" s="152" t="s">
        <v>149</v>
      </c>
      <c r="D1137" s="156" t="s">
        <v>241</v>
      </c>
      <c r="E1137" s="153">
        <v>130000</v>
      </c>
      <c r="F1137" s="154">
        <v>-1</v>
      </c>
      <c r="G1137" s="154">
        <f t="shared" si="58"/>
        <v>-130</v>
      </c>
    </row>
    <row r="1138" spans="1:7" s="1" customFormat="1" ht="33" x14ac:dyDescent="0.25">
      <c r="A1138" s="150" t="s">
        <v>1318</v>
      </c>
      <c r="B1138" s="151" t="s">
        <v>1298</v>
      </c>
      <c r="C1138" s="152" t="s">
        <v>149</v>
      </c>
      <c r="D1138" s="152" t="s">
        <v>241</v>
      </c>
      <c r="E1138" s="153">
        <v>88000</v>
      </c>
      <c r="F1138" s="154">
        <v>-12</v>
      </c>
      <c r="G1138" s="154">
        <f t="shared" si="58"/>
        <v>-1056</v>
      </c>
    </row>
    <row r="1139" spans="1:7" s="1" customFormat="1" ht="33" x14ac:dyDescent="0.25">
      <c r="A1139" s="150" t="s">
        <v>1319</v>
      </c>
      <c r="B1139" s="151" t="s">
        <v>1298</v>
      </c>
      <c r="C1139" s="152" t="s">
        <v>149</v>
      </c>
      <c r="D1139" s="156" t="s">
        <v>241</v>
      </c>
      <c r="E1139" s="153">
        <v>16560</v>
      </c>
      <c r="F1139" s="154">
        <v>-4</v>
      </c>
      <c r="G1139" s="154">
        <f t="shared" si="58"/>
        <v>-66.239999999999995</v>
      </c>
    </row>
    <row r="1140" spans="1:7" s="1" customFormat="1" ht="33" x14ac:dyDescent="0.25">
      <c r="A1140" s="150" t="s">
        <v>1320</v>
      </c>
      <c r="B1140" s="151" t="s">
        <v>1298</v>
      </c>
      <c r="C1140" s="152" t="s">
        <v>149</v>
      </c>
      <c r="D1140" s="156" t="s">
        <v>241</v>
      </c>
      <c r="E1140" s="153">
        <v>60000</v>
      </c>
      <c r="F1140" s="154">
        <v>-2</v>
      </c>
      <c r="G1140" s="154">
        <f t="shared" si="58"/>
        <v>-120</v>
      </c>
    </row>
    <row r="1141" spans="1:7" s="1" customFormat="1" ht="33" x14ac:dyDescent="0.25">
      <c r="A1141" s="150" t="s">
        <v>1321</v>
      </c>
      <c r="B1141" s="151" t="s">
        <v>1298</v>
      </c>
      <c r="C1141" s="152" t="s">
        <v>149</v>
      </c>
      <c r="D1141" s="156" t="s">
        <v>241</v>
      </c>
      <c r="E1141" s="153">
        <v>34080</v>
      </c>
      <c r="F1141" s="154">
        <v>-20</v>
      </c>
      <c r="G1141" s="154">
        <f t="shared" si="58"/>
        <v>-681.6</v>
      </c>
    </row>
    <row r="1142" spans="1:7" s="1" customFormat="1" ht="33" x14ac:dyDescent="0.25">
      <c r="A1142" s="150" t="s">
        <v>1322</v>
      </c>
      <c r="B1142" s="151" t="s">
        <v>1298</v>
      </c>
      <c r="C1142" s="152" t="s">
        <v>149</v>
      </c>
      <c r="D1142" s="156" t="s">
        <v>241</v>
      </c>
      <c r="E1142" s="153">
        <v>70200</v>
      </c>
      <c r="F1142" s="154">
        <v>-1</v>
      </c>
      <c r="G1142" s="154">
        <f t="shared" si="58"/>
        <v>-70.2</v>
      </c>
    </row>
    <row r="1143" spans="1:7" s="1" customFormat="1" ht="33" x14ac:dyDescent="0.25">
      <c r="A1143" s="150" t="s">
        <v>1323</v>
      </c>
      <c r="B1143" s="151" t="s">
        <v>1298</v>
      </c>
      <c r="C1143" s="152" t="s">
        <v>149</v>
      </c>
      <c r="D1143" s="156" t="s">
        <v>241</v>
      </c>
      <c r="E1143" s="153"/>
      <c r="F1143" s="154"/>
      <c r="G1143" s="154">
        <v>-4.2</v>
      </c>
    </row>
    <row r="1144" spans="1:7" s="1" customFormat="1" ht="33" x14ac:dyDescent="0.25">
      <c r="A1144" s="150" t="s">
        <v>1324</v>
      </c>
      <c r="B1144" s="151" t="s">
        <v>1298</v>
      </c>
      <c r="C1144" s="152" t="s">
        <v>149</v>
      </c>
      <c r="D1144" s="156" t="s">
        <v>241</v>
      </c>
      <c r="E1144" s="153">
        <v>18000</v>
      </c>
      <c r="F1144" s="154">
        <v>-2</v>
      </c>
      <c r="G1144" s="154">
        <f t="shared" si="58"/>
        <v>-36</v>
      </c>
    </row>
    <row r="1145" spans="1:7" s="1" customFormat="1" ht="33" x14ac:dyDescent="0.25">
      <c r="A1145" s="150" t="s">
        <v>1325</v>
      </c>
      <c r="B1145" s="151" t="s">
        <v>1298</v>
      </c>
      <c r="C1145" s="152" t="s">
        <v>149</v>
      </c>
      <c r="D1145" s="156" t="s">
        <v>241</v>
      </c>
      <c r="E1145" s="153">
        <v>31200</v>
      </c>
      <c r="F1145" s="154">
        <v>-1</v>
      </c>
      <c r="G1145" s="154">
        <f t="shared" si="58"/>
        <v>-31.2</v>
      </c>
    </row>
    <row r="1146" spans="1:7" s="1" customFormat="1" ht="33" x14ac:dyDescent="0.25">
      <c r="A1146" s="150" t="s">
        <v>1326</v>
      </c>
      <c r="B1146" s="151" t="s">
        <v>1298</v>
      </c>
      <c r="C1146" s="152" t="s">
        <v>149</v>
      </c>
      <c r="D1146" s="156" t="s">
        <v>241</v>
      </c>
      <c r="E1146" s="153">
        <v>85500</v>
      </c>
      <c r="F1146" s="154">
        <v>-1</v>
      </c>
      <c r="G1146" s="154">
        <f t="shared" si="58"/>
        <v>-85.5</v>
      </c>
    </row>
    <row r="1147" spans="1:7" s="1" customFormat="1" ht="33" x14ac:dyDescent="0.25">
      <c r="A1147" s="150" t="s">
        <v>1327</v>
      </c>
      <c r="B1147" s="151" t="s">
        <v>1298</v>
      </c>
      <c r="C1147" s="152" t="s">
        <v>149</v>
      </c>
      <c r="D1147" s="156" t="s">
        <v>241</v>
      </c>
      <c r="E1147" s="153">
        <v>80000</v>
      </c>
      <c r="F1147" s="154">
        <v>-9</v>
      </c>
      <c r="G1147" s="154">
        <f t="shared" si="58"/>
        <v>-720</v>
      </c>
    </row>
    <row r="1148" spans="1:7" s="1" customFormat="1" ht="33" x14ac:dyDescent="0.25">
      <c r="A1148" s="150" t="s">
        <v>1328</v>
      </c>
      <c r="B1148" s="151" t="s">
        <v>1298</v>
      </c>
      <c r="C1148" s="152" t="s">
        <v>149</v>
      </c>
      <c r="D1148" s="156" t="s">
        <v>241</v>
      </c>
      <c r="E1148" s="153">
        <v>88600</v>
      </c>
      <c r="F1148" s="154">
        <v>-11</v>
      </c>
      <c r="G1148" s="154">
        <f t="shared" si="58"/>
        <v>-974.6</v>
      </c>
    </row>
    <row r="1149" spans="1:7" s="1" customFormat="1" ht="33" x14ac:dyDescent="0.25">
      <c r="A1149" s="150" t="s">
        <v>1329</v>
      </c>
      <c r="B1149" s="151" t="s">
        <v>1298</v>
      </c>
      <c r="C1149" s="152" t="s">
        <v>149</v>
      </c>
      <c r="D1149" s="156" t="s">
        <v>241</v>
      </c>
      <c r="E1149" s="153">
        <v>9000</v>
      </c>
      <c r="F1149" s="154">
        <v>-3</v>
      </c>
      <c r="G1149" s="154">
        <f t="shared" si="58"/>
        <v>-27</v>
      </c>
    </row>
    <row r="1150" spans="1:7" s="1" customFormat="1" ht="33" x14ac:dyDescent="0.25">
      <c r="A1150" s="150" t="s">
        <v>1330</v>
      </c>
      <c r="B1150" s="151" t="s">
        <v>1298</v>
      </c>
      <c r="C1150" s="152" t="s">
        <v>149</v>
      </c>
      <c r="D1150" s="156" t="s">
        <v>241</v>
      </c>
      <c r="E1150" s="153">
        <v>15000</v>
      </c>
      <c r="F1150" s="154">
        <v>-17</v>
      </c>
      <c r="G1150" s="154">
        <f t="shared" si="58"/>
        <v>-255</v>
      </c>
    </row>
    <row r="1151" spans="1:7" s="1" customFormat="1" ht="33" x14ac:dyDescent="0.25">
      <c r="A1151" s="150" t="s">
        <v>1331</v>
      </c>
      <c r="B1151" s="151" t="s">
        <v>1298</v>
      </c>
      <c r="C1151" s="152" t="s">
        <v>149</v>
      </c>
      <c r="D1151" s="156" t="s">
        <v>241</v>
      </c>
      <c r="E1151" s="153">
        <v>150000</v>
      </c>
      <c r="F1151" s="154">
        <v>-105</v>
      </c>
      <c r="G1151" s="154">
        <f t="shared" si="58"/>
        <v>-15750</v>
      </c>
    </row>
    <row r="1152" spans="1:7" s="1" customFormat="1" ht="33" x14ac:dyDescent="0.25">
      <c r="A1152" s="150" t="s">
        <v>1332</v>
      </c>
      <c r="B1152" s="151" t="s">
        <v>1298</v>
      </c>
      <c r="C1152" s="152" t="s">
        <v>149</v>
      </c>
      <c r="D1152" s="156" t="s">
        <v>241</v>
      </c>
      <c r="E1152" s="153">
        <v>92000</v>
      </c>
      <c r="F1152" s="154">
        <v>-11</v>
      </c>
      <c r="G1152" s="154">
        <f t="shared" si="58"/>
        <v>-1012</v>
      </c>
    </row>
    <row r="1153" spans="1:7" s="1" customFormat="1" ht="33" x14ac:dyDescent="0.25">
      <c r="A1153" s="150" t="s">
        <v>1333</v>
      </c>
      <c r="B1153" s="151" t="s">
        <v>1298</v>
      </c>
      <c r="C1153" s="152" t="s">
        <v>149</v>
      </c>
      <c r="D1153" s="156" t="s">
        <v>241</v>
      </c>
      <c r="E1153" s="153">
        <v>7650</v>
      </c>
      <c r="F1153" s="154">
        <v>-15</v>
      </c>
      <c r="G1153" s="154">
        <f t="shared" si="58"/>
        <v>-114.75</v>
      </c>
    </row>
    <row r="1154" spans="1:7" s="1" customFormat="1" ht="33" x14ac:dyDescent="0.25">
      <c r="A1154" s="150" t="s">
        <v>1334</v>
      </c>
      <c r="B1154" s="151" t="s">
        <v>1298</v>
      </c>
      <c r="C1154" s="152" t="s">
        <v>149</v>
      </c>
      <c r="D1154" s="156" t="s">
        <v>241</v>
      </c>
      <c r="E1154" s="153"/>
      <c r="F1154" s="154"/>
      <c r="G1154" s="154">
        <v>-79.2</v>
      </c>
    </row>
    <row r="1155" spans="1:7" s="1" customFormat="1" ht="33" x14ac:dyDescent="0.25">
      <c r="A1155" s="150" t="s">
        <v>1335</v>
      </c>
      <c r="B1155" s="151" t="s">
        <v>1298</v>
      </c>
      <c r="C1155" s="152" t="s">
        <v>149</v>
      </c>
      <c r="D1155" s="156" t="s">
        <v>241</v>
      </c>
      <c r="E1155" s="153">
        <v>90700</v>
      </c>
      <c r="F1155" s="154">
        <v>-1</v>
      </c>
      <c r="G1155" s="154">
        <f t="shared" si="58"/>
        <v>-90.7</v>
      </c>
    </row>
    <row r="1156" spans="1:7" s="1" customFormat="1" ht="33" x14ac:dyDescent="0.25">
      <c r="A1156" s="150" t="s">
        <v>1336</v>
      </c>
      <c r="B1156" s="151" t="s">
        <v>1298</v>
      </c>
      <c r="C1156" s="152" t="s">
        <v>149</v>
      </c>
      <c r="D1156" s="156" t="s">
        <v>241</v>
      </c>
      <c r="E1156" s="153">
        <v>26800</v>
      </c>
      <c r="F1156" s="154">
        <v>-2</v>
      </c>
      <c r="G1156" s="154">
        <f t="shared" si="58"/>
        <v>-53.6</v>
      </c>
    </row>
    <row r="1157" spans="1:7" s="1" customFormat="1" ht="33" x14ac:dyDescent="0.25">
      <c r="A1157" s="150" t="s">
        <v>1337</v>
      </c>
      <c r="B1157" s="151" t="s">
        <v>1298</v>
      </c>
      <c r="C1157" s="152" t="s">
        <v>149</v>
      </c>
      <c r="D1157" s="156" t="s">
        <v>241</v>
      </c>
      <c r="E1157" s="153">
        <v>305000</v>
      </c>
      <c r="F1157" s="154">
        <v>-1</v>
      </c>
      <c r="G1157" s="154">
        <f t="shared" si="58"/>
        <v>-305</v>
      </c>
    </row>
    <row r="1158" spans="1:7" s="1" customFormat="1" ht="33" x14ac:dyDescent="0.25">
      <c r="A1158" s="150" t="s">
        <v>1338</v>
      </c>
      <c r="B1158" s="151" t="s">
        <v>1298</v>
      </c>
      <c r="C1158" s="152" t="s">
        <v>149</v>
      </c>
      <c r="D1158" s="156" t="s">
        <v>241</v>
      </c>
      <c r="E1158" s="153"/>
      <c r="F1158" s="154"/>
      <c r="G1158" s="154">
        <v>-0.2</v>
      </c>
    </row>
    <row r="1159" spans="1:7" s="1" customFormat="1" ht="33" x14ac:dyDescent="0.25">
      <c r="A1159" s="150" t="s">
        <v>1339</v>
      </c>
      <c r="B1159" s="151" t="s">
        <v>1298</v>
      </c>
      <c r="C1159" s="152" t="s">
        <v>149</v>
      </c>
      <c r="D1159" s="156" t="s">
        <v>241</v>
      </c>
      <c r="E1159" s="153"/>
      <c r="F1159" s="154"/>
      <c r="G1159" s="154">
        <v>-210</v>
      </c>
    </row>
    <row r="1160" spans="1:7" s="1" customFormat="1" ht="33" x14ac:dyDescent="0.25">
      <c r="A1160" s="150" t="s">
        <v>1340</v>
      </c>
      <c r="B1160" s="151" t="s">
        <v>1298</v>
      </c>
      <c r="C1160" s="152" t="s">
        <v>149</v>
      </c>
      <c r="D1160" s="156" t="s">
        <v>241</v>
      </c>
      <c r="E1160" s="153">
        <v>9000</v>
      </c>
      <c r="F1160" s="154">
        <v>-6</v>
      </c>
      <c r="G1160" s="154">
        <f t="shared" ref="G1160:G1165" si="59">+E1160*F1160/1000</f>
        <v>-54</v>
      </c>
    </row>
    <row r="1161" spans="1:7" s="1" customFormat="1" ht="33" x14ac:dyDescent="0.25">
      <c r="A1161" s="150" t="s">
        <v>1341</v>
      </c>
      <c r="B1161" s="151" t="s">
        <v>1298</v>
      </c>
      <c r="C1161" s="152" t="s">
        <v>149</v>
      </c>
      <c r="D1161" s="156" t="s">
        <v>241</v>
      </c>
      <c r="E1161" s="153">
        <v>19500</v>
      </c>
      <c r="F1161" s="154">
        <v>-5</v>
      </c>
      <c r="G1161" s="154">
        <f t="shared" si="59"/>
        <v>-97.5</v>
      </c>
    </row>
    <row r="1162" spans="1:7" s="1" customFormat="1" ht="33" x14ac:dyDescent="0.25">
      <c r="A1162" s="150" t="s">
        <v>1342</v>
      </c>
      <c r="B1162" s="151" t="s">
        <v>1298</v>
      </c>
      <c r="C1162" s="152" t="s">
        <v>149</v>
      </c>
      <c r="D1162" s="156" t="s">
        <v>241</v>
      </c>
      <c r="E1162" s="153">
        <v>54000</v>
      </c>
      <c r="F1162" s="154">
        <v>-11</v>
      </c>
      <c r="G1162" s="154">
        <f t="shared" si="59"/>
        <v>-594</v>
      </c>
    </row>
    <row r="1163" spans="1:7" s="1" customFormat="1" ht="33" x14ac:dyDescent="0.25">
      <c r="A1163" s="150" t="s">
        <v>1343</v>
      </c>
      <c r="B1163" s="151" t="s">
        <v>1298</v>
      </c>
      <c r="C1163" s="152" t="s">
        <v>149</v>
      </c>
      <c r="D1163" s="156" t="s">
        <v>241</v>
      </c>
      <c r="E1163" s="153">
        <v>270000</v>
      </c>
      <c r="F1163" s="154">
        <v>-1</v>
      </c>
      <c r="G1163" s="154">
        <f t="shared" si="59"/>
        <v>-270</v>
      </c>
    </row>
    <row r="1164" spans="1:7" s="1" customFormat="1" ht="33" x14ac:dyDescent="0.25">
      <c r="A1164" s="150" t="s">
        <v>1344</v>
      </c>
      <c r="B1164" s="151" t="s">
        <v>1298</v>
      </c>
      <c r="C1164" s="152" t="s">
        <v>149</v>
      </c>
      <c r="D1164" s="156" t="s">
        <v>241</v>
      </c>
      <c r="E1164" s="153">
        <v>35000</v>
      </c>
      <c r="F1164" s="154">
        <v>-4</v>
      </c>
      <c r="G1164" s="154">
        <f t="shared" si="59"/>
        <v>-140</v>
      </c>
    </row>
    <row r="1165" spans="1:7" s="1" customFormat="1" ht="33" x14ac:dyDescent="0.25">
      <c r="A1165" s="150" t="s">
        <v>1345</v>
      </c>
      <c r="B1165" s="151" t="s">
        <v>1298</v>
      </c>
      <c r="C1165" s="152" t="s">
        <v>149</v>
      </c>
      <c r="D1165" s="156" t="s">
        <v>241</v>
      </c>
      <c r="E1165" s="153">
        <v>350000</v>
      </c>
      <c r="F1165" s="154">
        <v>-11</v>
      </c>
      <c r="G1165" s="154">
        <f t="shared" si="59"/>
        <v>-3850</v>
      </c>
    </row>
    <row r="1166" spans="1:7" s="1" customFormat="1" ht="33" x14ac:dyDescent="0.25">
      <c r="A1166" s="150" t="s">
        <v>1346</v>
      </c>
      <c r="B1166" s="151" t="s">
        <v>1298</v>
      </c>
      <c r="C1166" s="152" t="s">
        <v>149</v>
      </c>
      <c r="D1166" s="156" t="s">
        <v>241</v>
      </c>
      <c r="E1166" s="153"/>
      <c r="F1166" s="154"/>
      <c r="G1166" s="154">
        <v>-810</v>
      </c>
    </row>
    <row r="1167" spans="1:7" s="1" customFormat="1" ht="33" x14ac:dyDescent="0.25">
      <c r="A1167" s="150" t="s">
        <v>1347</v>
      </c>
      <c r="B1167" s="151" t="s">
        <v>1298</v>
      </c>
      <c r="C1167" s="152" t="s">
        <v>149</v>
      </c>
      <c r="D1167" s="156" t="s">
        <v>241</v>
      </c>
      <c r="E1167" s="153"/>
      <c r="F1167" s="154"/>
      <c r="G1167" s="154">
        <v>-186</v>
      </c>
    </row>
    <row r="1168" spans="1:7" s="1" customFormat="1" ht="33" x14ac:dyDescent="0.25">
      <c r="A1168" s="150" t="s">
        <v>1348</v>
      </c>
      <c r="B1168" s="151" t="s">
        <v>1298</v>
      </c>
      <c r="C1168" s="152" t="s">
        <v>149</v>
      </c>
      <c r="D1168" s="156" t="s">
        <v>241</v>
      </c>
      <c r="E1168" s="153"/>
      <c r="F1168" s="154"/>
      <c r="G1168" s="154">
        <v>-28.8</v>
      </c>
    </row>
    <row r="1169" spans="1:7" s="1" customFormat="1" ht="33" x14ac:dyDescent="0.25">
      <c r="A1169" s="150" t="s">
        <v>1349</v>
      </c>
      <c r="B1169" s="151" t="s">
        <v>1298</v>
      </c>
      <c r="C1169" s="152" t="s">
        <v>149</v>
      </c>
      <c r="D1169" s="156" t="s">
        <v>241</v>
      </c>
      <c r="E1169" s="153"/>
      <c r="F1169" s="154"/>
      <c r="G1169" s="154">
        <v>-43.6</v>
      </c>
    </row>
    <row r="1170" spans="1:7" s="1" customFormat="1" ht="33" x14ac:dyDescent="0.25">
      <c r="A1170" s="150" t="s">
        <v>1350</v>
      </c>
      <c r="B1170" s="151" t="s">
        <v>1298</v>
      </c>
      <c r="C1170" s="152" t="s">
        <v>149</v>
      </c>
      <c r="D1170" s="156" t="s">
        <v>241</v>
      </c>
      <c r="E1170" s="153"/>
      <c r="F1170" s="154"/>
      <c r="G1170" s="154">
        <v>-4024.8</v>
      </c>
    </row>
    <row r="1171" spans="1:7" s="1" customFormat="1" ht="33" x14ac:dyDescent="0.25">
      <c r="A1171" s="150" t="s">
        <v>1351</v>
      </c>
      <c r="B1171" s="151" t="s">
        <v>1298</v>
      </c>
      <c r="C1171" s="152" t="s">
        <v>149</v>
      </c>
      <c r="D1171" s="156" t="s">
        <v>241</v>
      </c>
      <c r="E1171" s="153"/>
      <c r="F1171" s="154"/>
      <c r="G1171" s="154">
        <v>-10.8</v>
      </c>
    </row>
    <row r="1172" spans="1:7" s="1" customFormat="1" ht="33" x14ac:dyDescent="0.25">
      <c r="A1172" s="150" t="s">
        <v>1352</v>
      </c>
      <c r="B1172" s="151" t="s">
        <v>1298</v>
      </c>
      <c r="C1172" s="152" t="s">
        <v>149</v>
      </c>
      <c r="D1172" s="156" t="s">
        <v>241</v>
      </c>
      <c r="E1172" s="153"/>
      <c r="F1172" s="154"/>
      <c r="G1172" s="154">
        <v>-15</v>
      </c>
    </row>
    <row r="1173" spans="1:7" s="1" customFormat="1" ht="33" x14ac:dyDescent="0.25">
      <c r="A1173" s="150" t="s">
        <v>1353</v>
      </c>
      <c r="B1173" s="151" t="s">
        <v>1298</v>
      </c>
      <c r="C1173" s="152" t="s">
        <v>149</v>
      </c>
      <c r="D1173" s="156" t="s">
        <v>241</v>
      </c>
      <c r="E1173" s="153">
        <v>58800</v>
      </c>
      <c r="F1173" s="154">
        <v>-10</v>
      </c>
      <c r="G1173" s="154">
        <f t="shared" ref="G1173:G1184" si="60">+E1173*F1173/1000</f>
        <v>-588</v>
      </c>
    </row>
    <row r="1174" spans="1:7" s="1" customFormat="1" ht="33" x14ac:dyDescent="0.25">
      <c r="A1174" s="150" t="s">
        <v>1354</v>
      </c>
      <c r="B1174" s="151" t="s">
        <v>1298</v>
      </c>
      <c r="C1174" s="152" t="s">
        <v>149</v>
      </c>
      <c r="D1174" s="156" t="s">
        <v>241</v>
      </c>
      <c r="E1174" s="153">
        <v>34600</v>
      </c>
      <c r="F1174" s="154">
        <v>-5</v>
      </c>
      <c r="G1174" s="154">
        <f t="shared" si="60"/>
        <v>-173</v>
      </c>
    </row>
    <row r="1175" spans="1:7" s="1" customFormat="1" ht="33" x14ac:dyDescent="0.25">
      <c r="A1175" s="150" t="s">
        <v>1355</v>
      </c>
      <c r="B1175" s="151" t="s">
        <v>1298</v>
      </c>
      <c r="C1175" s="152" t="s">
        <v>149</v>
      </c>
      <c r="D1175" s="156" t="s">
        <v>241</v>
      </c>
      <c r="E1175" s="153">
        <v>25000</v>
      </c>
      <c r="F1175" s="154">
        <v>-100</v>
      </c>
      <c r="G1175" s="154">
        <f t="shared" si="60"/>
        <v>-2500</v>
      </c>
    </row>
    <row r="1176" spans="1:7" s="1" customFormat="1" ht="33" x14ac:dyDescent="0.25">
      <c r="A1176" s="150" t="s">
        <v>1356</v>
      </c>
      <c r="B1176" s="151" t="s">
        <v>1298</v>
      </c>
      <c r="C1176" s="152" t="s">
        <v>149</v>
      </c>
      <c r="D1176" s="156" t="s">
        <v>241</v>
      </c>
      <c r="E1176" s="153">
        <v>19000</v>
      </c>
      <c r="F1176" s="154">
        <v>-10</v>
      </c>
      <c r="G1176" s="154">
        <f t="shared" si="60"/>
        <v>-190</v>
      </c>
    </row>
    <row r="1177" spans="1:7" s="1" customFormat="1" ht="33" x14ac:dyDescent="0.25">
      <c r="A1177" s="150" t="s">
        <v>1357</v>
      </c>
      <c r="B1177" s="151" t="s">
        <v>1298</v>
      </c>
      <c r="C1177" s="152" t="s">
        <v>149</v>
      </c>
      <c r="D1177" s="156" t="s">
        <v>241</v>
      </c>
      <c r="E1177" s="153">
        <v>42340</v>
      </c>
      <c r="F1177" s="154">
        <v>-5</v>
      </c>
      <c r="G1177" s="154">
        <f t="shared" si="60"/>
        <v>-211.7</v>
      </c>
    </row>
    <row r="1178" spans="1:7" s="1" customFormat="1" ht="33" x14ac:dyDescent="0.25">
      <c r="A1178" s="150" t="s">
        <v>1358</v>
      </c>
      <c r="B1178" s="151" t="s">
        <v>1298</v>
      </c>
      <c r="C1178" s="152" t="s">
        <v>149</v>
      </c>
      <c r="D1178" s="156" t="s">
        <v>241</v>
      </c>
      <c r="E1178" s="153">
        <v>21000</v>
      </c>
      <c r="F1178" s="154">
        <v>-20</v>
      </c>
      <c r="G1178" s="154">
        <f t="shared" si="60"/>
        <v>-420</v>
      </c>
    </row>
    <row r="1179" spans="1:7" s="1" customFormat="1" ht="33" x14ac:dyDescent="0.25">
      <c r="A1179" s="150" t="s">
        <v>1359</v>
      </c>
      <c r="B1179" s="151" t="s">
        <v>1298</v>
      </c>
      <c r="C1179" s="152" t="s">
        <v>149</v>
      </c>
      <c r="D1179" s="156" t="s">
        <v>241</v>
      </c>
      <c r="E1179" s="153">
        <v>17000</v>
      </c>
      <c r="F1179" s="154">
        <v>-5</v>
      </c>
      <c r="G1179" s="154">
        <f t="shared" si="60"/>
        <v>-85</v>
      </c>
    </row>
    <row r="1180" spans="1:7" s="1" customFormat="1" ht="33" x14ac:dyDescent="0.25">
      <c r="A1180" s="150" t="s">
        <v>1360</v>
      </c>
      <c r="B1180" s="151" t="s">
        <v>1298</v>
      </c>
      <c r="C1180" s="152" t="s">
        <v>149</v>
      </c>
      <c r="D1180" s="156" t="s">
        <v>241</v>
      </c>
      <c r="E1180" s="153">
        <v>30100</v>
      </c>
      <c r="F1180" s="154">
        <v>-2</v>
      </c>
      <c r="G1180" s="154">
        <f t="shared" si="60"/>
        <v>-60.2</v>
      </c>
    </row>
    <row r="1181" spans="1:7" s="1" customFormat="1" ht="33" x14ac:dyDescent="0.25">
      <c r="A1181" s="150" t="s">
        <v>1361</v>
      </c>
      <c r="B1181" s="151" t="s">
        <v>1298</v>
      </c>
      <c r="C1181" s="152" t="s">
        <v>149</v>
      </c>
      <c r="D1181" s="156" t="s">
        <v>241</v>
      </c>
      <c r="E1181" s="153">
        <v>17000</v>
      </c>
      <c r="F1181" s="154">
        <v>-5</v>
      </c>
      <c r="G1181" s="154">
        <f t="shared" si="60"/>
        <v>-85</v>
      </c>
    </row>
    <row r="1182" spans="1:7" s="1" customFormat="1" ht="33" x14ac:dyDescent="0.25">
      <c r="A1182" s="150" t="s">
        <v>1362</v>
      </c>
      <c r="B1182" s="151" t="s">
        <v>1298</v>
      </c>
      <c r="C1182" s="152" t="s">
        <v>149</v>
      </c>
      <c r="D1182" s="156" t="s">
        <v>241</v>
      </c>
      <c r="E1182" s="153">
        <v>5160</v>
      </c>
      <c r="F1182" s="154">
        <v>-34</v>
      </c>
      <c r="G1182" s="154">
        <f t="shared" si="60"/>
        <v>-175.44</v>
      </c>
    </row>
    <row r="1183" spans="1:7" s="1" customFormat="1" ht="33" x14ac:dyDescent="0.25">
      <c r="A1183" s="150" t="s">
        <v>1363</v>
      </c>
      <c r="B1183" s="151" t="s">
        <v>1298</v>
      </c>
      <c r="C1183" s="152" t="s">
        <v>149</v>
      </c>
      <c r="D1183" s="156" t="s">
        <v>241</v>
      </c>
      <c r="E1183" s="153">
        <v>5640</v>
      </c>
      <c r="F1183" s="154">
        <v>-35</v>
      </c>
      <c r="G1183" s="154">
        <f t="shared" si="60"/>
        <v>-197.4</v>
      </c>
    </row>
    <row r="1184" spans="1:7" s="1" customFormat="1" ht="33" x14ac:dyDescent="0.25">
      <c r="A1184" s="150" t="s">
        <v>1364</v>
      </c>
      <c r="B1184" s="151" t="s">
        <v>1298</v>
      </c>
      <c r="C1184" s="152" t="s">
        <v>149</v>
      </c>
      <c r="D1184" s="156" t="s">
        <v>241</v>
      </c>
      <c r="E1184" s="153">
        <v>243000</v>
      </c>
      <c r="F1184" s="154">
        <v>-1</v>
      </c>
      <c r="G1184" s="154">
        <f t="shared" si="60"/>
        <v>-243</v>
      </c>
    </row>
    <row r="1185" spans="1:7" s="1" customFormat="1" ht="33" x14ac:dyDescent="0.25">
      <c r="A1185" s="150" t="s">
        <v>1365</v>
      </c>
      <c r="B1185" s="151" t="s">
        <v>1298</v>
      </c>
      <c r="C1185" s="152" t="s">
        <v>149</v>
      </c>
      <c r="D1185" s="156" t="s">
        <v>241</v>
      </c>
      <c r="E1185" s="153"/>
      <c r="F1185" s="154"/>
      <c r="G1185" s="154">
        <v>-181.2</v>
      </c>
    </row>
    <row r="1186" spans="1:7" s="1" customFormat="1" ht="33" x14ac:dyDescent="0.25">
      <c r="A1186" s="150" t="s">
        <v>1366</v>
      </c>
      <c r="B1186" s="151" t="s">
        <v>1298</v>
      </c>
      <c r="C1186" s="152" t="s">
        <v>149</v>
      </c>
      <c r="D1186" s="156" t="s">
        <v>241</v>
      </c>
      <c r="E1186" s="153"/>
      <c r="F1186" s="154"/>
      <c r="G1186" s="154">
        <v>-72</v>
      </c>
    </row>
    <row r="1187" spans="1:7" s="1" customFormat="1" ht="33" x14ac:dyDescent="0.25">
      <c r="A1187" s="150" t="s">
        <v>1367</v>
      </c>
      <c r="B1187" s="151" t="s">
        <v>1298</v>
      </c>
      <c r="C1187" s="152" t="s">
        <v>149</v>
      </c>
      <c r="D1187" s="156" t="s">
        <v>241</v>
      </c>
      <c r="E1187" s="153"/>
      <c r="F1187" s="154"/>
      <c r="G1187" s="154">
        <v>-24.8</v>
      </c>
    </row>
    <row r="1188" spans="1:7" s="1" customFormat="1" ht="33" x14ac:dyDescent="0.25">
      <c r="A1188" s="150" t="s">
        <v>1368</v>
      </c>
      <c r="B1188" s="151" t="s">
        <v>1298</v>
      </c>
      <c r="C1188" s="152" t="s">
        <v>149</v>
      </c>
      <c r="D1188" s="156" t="s">
        <v>241</v>
      </c>
      <c r="E1188" s="153"/>
      <c r="F1188" s="154"/>
      <c r="G1188" s="154">
        <v>-36</v>
      </c>
    </row>
    <row r="1189" spans="1:7" s="1" customFormat="1" ht="33" x14ac:dyDescent="0.25">
      <c r="A1189" s="150" t="s">
        <v>1369</v>
      </c>
      <c r="B1189" s="151" t="s">
        <v>1298</v>
      </c>
      <c r="C1189" s="152" t="s">
        <v>149</v>
      </c>
      <c r="D1189" s="156" t="s">
        <v>241</v>
      </c>
      <c r="E1189" s="153"/>
      <c r="F1189" s="154"/>
      <c r="G1189" s="154">
        <v>-360</v>
      </c>
    </row>
    <row r="1190" spans="1:7" s="1" customFormat="1" ht="33" x14ac:dyDescent="0.25">
      <c r="A1190" s="150" t="s">
        <v>1370</v>
      </c>
      <c r="B1190" s="151" t="s">
        <v>1298</v>
      </c>
      <c r="C1190" s="152" t="s">
        <v>149</v>
      </c>
      <c r="D1190" s="156" t="s">
        <v>241</v>
      </c>
      <c r="E1190" s="153">
        <v>132400</v>
      </c>
      <c r="F1190" s="154">
        <v>-4</v>
      </c>
      <c r="G1190" s="154">
        <f t="shared" ref="G1190:G1202" si="61">+E1190*F1190/1000</f>
        <v>-529.6</v>
      </c>
    </row>
    <row r="1191" spans="1:7" s="1" customFormat="1" ht="33" x14ac:dyDescent="0.25">
      <c r="A1191" s="150" t="s">
        <v>1371</v>
      </c>
      <c r="B1191" s="151" t="s">
        <v>1298</v>
      </c>
      <c r="C1191" s="152" t="s">
        <v>149</v>
      </c>
      <c r="D1191" s="156" t="s">
        <v>241</v>
      </c>
      <c r="E1191" s="153">
        <v>155800</v>
      </c>
      <c r="F1191" s="154">
        <v>-3</v>
      </c>
      <c r="G1191" s="154">
        <f t="shared" si="61"/>
        <v>-467.4</v>
      </c>
    </row>
    <row r="1192" spans="1:7" s="1" customFormat="1" ht="33" x14ac:dyDescent="0.25">
      <c r="A1192" s="150" t="s">
        <v>1372</v>
      </c>
      <c r="B1192" s="151" t="s">
        <v>1298</v>
      </c>
      <c r="C1192" s="152" t="s">
        <v>149</v>
      </c>
      <c r="D1192" s="156" t="s">
        <v>241</v>
      </c>
      <c r="E1192" s="153">
        <v>155800</v>
      </c>
      <c r="F1192" s="154">
        <v>-3</v>
      </c>
      <c r="G1192" s="154">
        <f t="shared" si="61"/>
        <v>-467.4</v>
      </c>
    </row>
    <row r="1193" spans="1:7" s="1" customFormat="1" ht="33" x14ac:dyDescent="0.25">
      <c r="A1193" s="150" t="s">
        <v>1373</v>
      </c>
      <c r="B1193" s="151" t="s">
        <v>1298</v>
      </c>
      <c r="C1193" s="152" t="s">
        <v>149</v>
      </c>
      <c r="D1193" s="156" t="s">
        <v>241</v>
      </c>
      <c r="E1193" s="153"/>
      <c r="F1193" s="154"/>
      <c r="G1193" s="154">
        <v>-190.8</v>
      </c>
    </row>
    <row r="1194" spans="1:7" s="1" customFormat="1" ht="33" x14ac:dyDescent="0.25">
      <c r="A1194" s="150" t="s">
        <v>1374</v>
      </c>
      <c r="B1194" s="151" t="s">
        <v>1298</v>
      </c>
      <c r="C1194" s="152" t="s">
        <v>149</v>
      </c>
      <c r="D1194" s="156" t="s">
        <v>241</v>
      </c>
      <c r="E1194" s="153">
        <v>8280</v>
      </c>
      <c r="F1194" s="154">
        <v>-3</v>
      </c>
      <c r="G1194" s="154">
        <f t="shared" si="61"/>
        <v>-24.84</v>
      </c>
    </row>
    <row r="1195" spans="1:7" s="1" customFormat="1" ht="33" x14ac:dyDescent="0.25">
      <c r="A1195" s="150" t="s">
        <v>1375</v>
      </c>
      <c r="B1195" s="151" t="s">
        <v>1298</v>
      </c>
      <c r="C1195" s="152" t="s">
        <v>149</v>
      </c>
      <c r="D1195" s="156" t="s">
        <v>241</v>
      </c>
      <c r="E1195" s="153">
        <v>131520</v>
      </c>
      <c r="F1195" s="154">
        <v>-1</v>
      </c>
      <c r="G1195" s="154">
        <f t="shared" si="61"/>
        <v>-131.52000000000001</v>
      </c>
    </row>
    <row r="1196" spans="1:7" s="1" customFormat="1" ht="33" x14ac:dyDescent="0.25">
      <c r="A1196" s="150" t="s">
        <v>1376</v>
      </c>
      <c r="B1196" s="151" t="s">
        <v>1298</v>
      </c>
      <c r="C1196" s="152" t="s">
        <v>149</v>
      </c>
      <c r="D1196" s="156" t="s">
        <v>241</v>
      </c>
      <c r="E1196" s="153">
        <v>80700</v>
      </c>
      <c r="F1196" s="154">
        <v>-1</v>
      </c>
      <c r="G1196" s="154">
        <f t="shared" si="61"/>
        <v>-80.7</v>
      </c>
    </row>
    <row r="1197" spans="1:7" s="1" customFormat="1" ht="33" x14ac:dyDescent="0.25">
      <c r="A1197" s="150" t="s">
        <v>1377</v>
      </c>
      <c r="B1197" s="151" t="s">
        <v>1298</v>
      </c>
      <c r="C1197" s="152" t="s">
        <v>149</v>
      </c>
      <c r="D1197" s="156" t="s">
        <v>241</v>
      </c>
      <c r="E1197" s="153">
        <v>80700</v>
      </c>
      <c r="F1197" s="154">
        <v>-2</v>
      </c>
      <c r="G1197" s="154">
        <f t="shared" si="61"/>
        <v>-161.4</v>
      </c>
    </row>
    <row r="1198" spans="1:7" s="1" customFormat="1" ht="33" x14ac:dyDescent="0.25">
      <c r="A1198" s="150" t="s">
        <v>1378</v>
      </c>
      <c r="B1198" s="151" t="s">
        <v>1298</v>
      </c>
      <c r="C1198" s="152" t="s">
        <v>149</v>
      </c>
      <c r="D1198" s="156" t="s">
        <v>241</v>
      </c>
      <c r="E1198" s="153">
        <v>18480</v>
      </c>
      <c r="F1198" s="154">
        <v>-12</v>
      </c>
      <c r="G1198" s="154">
        <f t="shared" si="61"/>
        <v>-221.76</v>
      </c>
    </row>
    <row r="1199" spans="1:7" s="1" customFormat="1" ht="33" x14ac:dyDescent="0.25">
      <c r="A1199" s="150" t="s">
        <v>1379</v>
      </c>
      <c r="B1199" s="151" t="s">
        <v>1298</v>
      </c>
      <c r="C1199" s="152" t="s">
        <v>149</v>
      </c>
      <c r="D1199" s="156" t="s">
        <v>241</v>
      </c>
      <c r="E1199" s="153">
        <v>30000</v>
      </c>
      <c r="F1199" s="154">
        <v>-2</v>
      </c>
      <c r="G1199" s="154">
        <f t="shared" si="61"/>
        <v>-60</v>
      </c>
    </row>
    <row r="1200" spans="1:7" s="1" customFormat="1" ht="33" x14ac:dyDescent="0.25">
      <c r="A1200" s="150" t="s">
        <v>1380</v>
      </c>
      <c r="B1200" s="151" t="s">
        <v>1298</v>
      </c>
      <c r="C1200" s="152" t="s">
        <v>149</v>
      </c>
      <c r="D1200" s="156" t="s">
        <v>241</v>
      </c>
      <c r="E1200" s="153">
        <v>26800</v>
      </c>
      <c r="F1200" s="154">
        <v>-3</v>
      </c>
      <c r="G1200" s="154">
        <f t="shared" si="61"/>
        <v>-80.400000000000006</v>
      </c>
    </row>
    <row r="1201" spans="1:7" s="1" customFormat="1" ht="33" x14ac:dyDescent="0.25">
      <c r="A1201" s="150" t="s">
        <v>1381</v>
      </c>
      <c r="B1201" s="151" t="s">
        <v>1298</v>
      </c>
      <c r="C1201" s="152" t="s">
        <v>149</v>
      </c>
      <c r="D1201" s="156" t="s">
        <v>241</v>
      </c>
      <c r="E1201" s="153">
        <v>31000</v>
      </c>
      <c r="F1201" s="154">
        <v>-2</v>
      </c>
      <c r="G1201" s="154">
        <f t="shared" si="61"/>
        <v>-62</v>
      </c>
    </row>
    <row r="1202" spans="1:7" s="1" customFormat="1" ht="33" x14ac:dyDescent="0.25">
      <c r="A1202" s="150" t="s">
        <v>1382</v>
      </c>
      <c r="B1202" s="151" t="s">
        <v>1298</v>
      </c>
      <c r="C1202" s="152" t="s">
        <v>149</v>
      </c>
      <c r="D1202" s="152" t="s">
        <v>241</v>
      </c>
      <c r="E1202" s="153">
        <v>400000</v>
      </c>
      <c r="F1202" s="154">
        <v>-2</v>
      </c>
      <c r="G1202" s="154">
        <f t="shared" si="61"/>
        <v>-800</v>
      </c>
    </row>
    <row r="1203" spans="1:7" s="1" customFormat="1" ht="33" x14ac:dyDescent="0.25">
      <c r="A1203" s="150" t="s">
        <v>1383</v>
      </c>
      <c r="B1203" s="151" t="s">
        <v>1298</v>
      </c>
      <c r="C1203" s="152" t="s">
        <v>149</v>
      </c>
      <c r="D1203" s="152" t="s">
        <v>241</v>
      </c>
      <c r="E1203" s="153"/>
      <c r="F1203" s="154"/>
      <c r="G1203" s="154">
        <v>-103.2</v>
      </c>
    </row>
    <row r="1204" spans="1:7" s="1" customFormat="1" ht="33" x14ac:dyDescent="0.25">
      <c r="A1204" s="150" t="s">
        <v>1384</v>
      </c>
      <c r="B1204" s="151" t="s">
        <v>1298</v>
      </c>
      <c r="C1204" s="152" t="s">
        <v>149</v>
      </c>
      <c r="D1204" s="152" t="s">
        <v>241</v>
      </c>
      <c r="E1204" s="153"/>
      <c r="F1204" s="154"/>
      <c r="G1204" s="154">
        <v>-0.2</v>
      </c>
    </row>
    <row r="1205" spans="1:7" s="1" customFormat="1" ht="33" x14ac:dyDescent="0.25">
      <c r="A1205" s="150" t="s">
        <v>1385</v>
      </c>
      <c r="B1205" s="151" t="s">
        <v>1298</v>
      </c>
      <c r="C1205" s="152" t="s">
        <v>149</v>
      </c>
      <c r="D1205" s="152" t="s">
        <v>241</v>
      </c>
      <c r="E1205" s="153"/>
      <c r="F1205" s="154"/>
      <c r="G1205" s="154">
        <v>-0.2</v>
      </c>
    </row>
    <row r="1206" spans="1:7" s="1" customFormat="1" ht="33" x14ac:dyDescent="0.25">
      <c r="A1206" s="150" t="s">
        <v>1386</v>
      </c>
      <c r="B1206" s="151" t="s">
        <v>1298</v>
      </c>
      <c r="C1206" s="152" t="s">
        <v>149</v>
      </c>
      <c r="D1206" s="156" t="s">
        <v>241</v>
      </c>
      <c r="E1206" s="153">
        <v>95600</v>
      </c>
      <c r="F1206" s="154">
        <v>-12</v>
      </c>
      <c r="G1206" s="154">
        <f t="shared" ref="G1206" si="62">+E1206*F1206/1000</f>
        <v>-1147.2</v>
      </c>
    </row>
    <row r="1207" spans="1:7" s="1" customFormat="1" ht="33" x14ac:dyDescent="0.25">
      <c r="A1207" s="150" t="s">
        <v>1387</v>
      </c>
      <c r="B1207" s="151" t="s">
        <v>1298</v>
      </c>
      <c r="C1207" s="152" t="s">
        <v>149</v>
      </c>
      <c r="D1207" s="156" t="s">
        <v>241</v>
      </c>
      <c r="E1207" s="153"/>
      <c r="F1207" s="154"/>
      <c r="G1207" s="154">
        <v>-103</v>
      </c>
    </row>
    <row r="1208" spans="1:7" s="1" customFormat="1" ht="33" x14ac:dyDescent="0.25">
      <c r="A1208" s="150" t="s">
        <v>1388</v>
      </c>
      <c r="B1208" s="151" t="s">
        <v>1298</v>
      </c>
      <c r="C1208" s="152" t="s">
        <v>149</v>
      </c>
      <c r="D1208" s="156" t="s">
        <v>241</v>
      </c>
      <c r="E1208" s="153">
        <v>305000</v>
      </c>
      <c r="F1208" s="154">
        <v>-1</v>
      </c>
      <c r="G1208" s="154">
        <f t="shared" ref="G1208" si="63">+E1208*F1208/1000</f>
        <v>-305</v>
      </c>
    </row>
    <row r="1209" spans="1:7" s="1" customFormat="1" ht="33" x14ac:dyDescent="0.25">
      <c r="A1209" s="150" t="s">
        <v>1389</v>
      </c>
      <c r="B1209" s="151" t="s">
        <v>1298</v>
      </c>
      <c r="C1209" s="152" t="s">
        <v>149</v>
      </c>
      <c r="D1209" s="156" t="s">
        <v>241</v>
      </c>
      <c r="E1209" s="153"/>
      <c r="F1209" s="154"/>
      <c r="G1209" s="154">
        <v>-57.6</v>
      </c>
    </row>
    <row r="1210" spans="1:7" s="1" customFormat="1" ht="33" x14ac:dyDescent="0.25">
      <c r="A1210" s="150" t="s">
        <v>1390</v>
      </c>
      <c r="B1210" s="151" t="s">
        <v>1298</v>
      </c>
      <c r="C1210" s="152" t="s">
        <v>149</v>
      </c>
      <c r="D1210" s="156" t="s">
        <v>241</v>
      </c>
      <c r="E1210" s="153">
        <v>1350</v>
      </c>
      <c r="F1210" s="154">
        <v>-4</v>
      </c>
      <c r="G1210" s="154">
        <f t="shared" ref="G1210:G1221" si="64">+E1210*F1210/1000</f>
        <v>-5.4</v>
      </c>
    </row>
    <row r="1211" spans="1:7" s="1" customFormat="1" ht="33" x14ac:dyDescent="0.25">
      <c r="A1211" s="150" t="s">
        <v>1391</v>
      </c>
      <c r="B1211" s="151" t="s">
        <v>1298</v>
      </c>
      <c r="C1211" s="152" t="s">
        <v>149</v>
      </c>
      <c r="D1211" s="156" t="s">
        <v>241</v>
      </c>
      <c r="E1211" s="153"/>
      <c r="F1211" s="154"/>
      <c r="G1211" s="154">
        <v>-60</v>
      </c>
    </row>
    <row r="1212" spans="1:7" s="1" customFormat="1" ht="33" x14ac:dyDescent="0.25">
      <c r="A1212" s="150" t="s">
        <v>1392</v>
      </c>
      <c r="B1212" s="151" t="s">
        <v>1298</v>
      </c>
      <c r="C1212" s="152" t="s">
        <v>149</v>
      </c>
      <c r="D1212" s="156" t="s">
        <v>241</v>
      </c>
      <c r="E1212" s="153">
        <v>31495.200000000001</v>
      </c>
      <c r="F1212" s="154">
        <v>-2</v>
      </c>
      <c r="G1212" s="154">
        <f t="shared" si="64"/>
        <v>-62.990400000000001</v>
      </c>
    </row>
    <row r="1213" spans="1:7" s="1" customFormat="1" ht="33" x14ac:dyDescent="0.25">
      <c r="A1213" s="150" t="s">
        <v>1393</v>
      </c>
      <c r="B1213" s="151" t="s">
        <v>1298</v>
      </c>
      <c r="C1213" s="152" t="s">
        <v>149</v>
      </c>
      <c r="D1213" s="156" t="s">
        <v>241</v>
      </c>
      <c r="E1213" s="153">
        <v>38350</v>
      </c>
      <c r="F1213" s="154">
        <v>-2</v>
      </c>
      <c r="G1213" s="154">
        <f t="shared" si="64"/>
        <v>-76.7</v>
      </c>
    </row>
    <row r="1214" spans="1:7" s="1" customFormat="1" ht="33" x14ac:dyDescent="0.25">
      <c r="A1214" s="150" t="s">
        <v>1394</v>
      </c>
      <c r="B1214" s="151" t="s">
        <v>1298</v>
      </c>
      <c r="C1214" s="152" t="s">
        <v>149</v>
      </c>
      <c r="D1214" s="156" t="s">
        <v>241</v>
      </c>
      <c r="E1214" s="153">
        <v>26000</v>
      </c>
      <c r="F1214" s="154">
        <v>-6</v>
      </c>
      <c r="G1214" s="154">
        <f t="shared" si="64"/>
        <v>-156</v>
      </c>
    </row>
    <row r="1215" spans="1:7" s="1" customFormat="1" ht="33" x14ac:dyDescent="0.25">
      <c r="A1215" s="150" t="s">
        <v>1395</v>
      </c>
      <c r="B1215" s="151" t="s">
        <v>1298</v>
      </c>
      <c r="C1215" s="152" t="s">
        <v>149</v>
      </c>
      <c r="D1215" s="156" t="s">
        <v>241</v>
      </c>
      <c r="E1215" s="153"/>
      <c r="F1215" s="154"/>
      <c r="G1215" s="154">
        <v>-309.60000000000002</v>
      </c>
    </row>
    <row r="1216" spans="1:7" s="1" customFormat="1" ht="33" x14ac:dyDescent="0.25">
      <c r="A1216" s="150" t="s">
        <v>1396</v>
      </c>
      <c r="B1216" s="151" t="s">
        <v>1298</v>
      </c>
      <c r="C1216" s="152" t="s">
        <v>149</v>
      </c>
      <c r="D1216" s="156" t="s">
        <v>241</v>
      </c>
      <c r="E1216" s="153">
        <v>20000</v>
      </c>
      <c r="F1216" s="154">
        <v>-3</v>
      </c>
      <c r="G1216" s="154">
        <f t="shared" si="64"/>
        <v>-60</v>
      </c>
    </row>
    <row r="1217" spans="1:7" s="1" customFormat="1" ht="33" x14ac:dyDescent="0.25">
      <c r="A1217" s="150" t="s">
        <v>1397</v>
      </c>
      <c r="B1217" s="151" t="s">
        <v>1298</v>
      </c>
      <c r="C1217" s="152" t="s">
        <v>149</v>
      </c>
      <c r="D1217" s="156" t="s">
        <v>241</v>
      </c>
      <c r="E1217" s="153">
        <v>1500</v>
      </c>
      <c r="F1217" s="154">
        <v>-1</v>
      </c>
      <c r="G1217" s="154">
        <f t="shared" si="64"/>
        <v>-1.5</v>
      </c>
    </row>
    <row r="1218" spans="1:7" s="1" customFormat="1" ht="33" x14ac:dyDescent="0.25">
      <c r="A1218" s="150" t="s">
        <v>1398</v>
      </c>
      <c r="B1218" s="151" t="s">
        <v>1298</v>
      </c>
      <c r="C1218" s="152" t="s">
        <v>149</v>
      </c>
      <c r="D1218" s="156" t="s">
        <v>241</v>
      </c>
      <c r="E1218" s="153">
        <v>18000</v>
      </c>
      <c r="F1218" s="154">
        <v>-1</v>
      </c>
      <c r="G1218" s="154">
        <f t="shared" si="64"/>
        <v>-18</v>
      </c>
    </row>
    <row r="1219" spans="1:7" s="1" customFormat="1" ht="33" x14ac:dyDescent="0.25">
      <c r="A1219" s="150" t="s">
        <v>1399</v>
      </c>
      <c r="B1219" s="151" t="s">
        <v>1298</v>
      </c>
      <c r="C1219" s="152" t="s">
        <v>149</v>
      </c>
      <c r="D1219" s="156" t="s">
        <v>241</v>
      </c>
      <c r="E1219" s="153">
        <v>100000</v>
      </c>
      <c r="F1219" s="154">
        <v>-2</v>
      </c>
      <c r="G1219" s="154">
        <f t="shared" si="64"/>
        <v>-200</v>
      </c>
    </row>
    <row r="1220" spans="1:7" s="1" customFormat="1" ht="33" x14ac:dyDescent="0.25">
      <c r="A1220" s="150" t="s">
        <v>1400</v>
      </c>
      <c r="B1220" s="151" t="s">
        <v>1298</v>
      </c>
      <c r="C1220" s="152" t="s">
        <v>149</v>
      </c>
      <c r="D1220" s="156" t="s">
        <v>241</v>
      </c>
      <c r="E1220" s="153"/>
      <c r="F1220" s="154"/>
      <c r="G1220" s="154">
        <v>-244.08</v>
      </c>
    </row>
    <row r="1221" spans="1:7" s="1" customFormat="1" ht="33" x14ac:dyDescent="0.25">
      <c r="A1221" s="150" t="s">
        <v>1401</v>
      </c>
      <c r="B1221" s="151" t="s">
        <v>1298</v>
      </c>
      <c r="C1221" s="152" t="s">
        <v>149</v>
      </c>
      <c r="D1221" s="156" t="s">
        <v>241</v>
      </c>
      <c r="E1221" s="153">
        <v>18000</v>
      </c>
      <c r="F1221" s="154">
        <v>-8</v>
      </c>
      <c r="G1221" s="154">
        <f t="shared" si="64"/>
        <v>-144</v>
      </c>
    </row>
    <row r="1222" spans="1:7" s="1" customFormat="1" ht="33" x14ac:dyDescent="0.25">
      <c r="A1222" s="150" t="s">
        <v>1402</v>
      </c>
      <c r="B1222" s="151" t="s">
        <v>1298</v>
      </c>
      <c r="C1222" s="152" t="s">
        <v>149</v>
      </c>
      <c r="D1222" s="156" t="s">
        <v>241</v>
      </c>
      <c r="E1222" s="153"/>
      <c r="F1222" s="154"/>
      <c r="G1222" s="154">
        <v>-281.39999999999998</v>
      </c>
    </row>
    <row r="1223" spans="1:7" s="1" customFormat="1" ht="33" x14ac:dyDescent="0.25">
      <c r="A1223" s="150" t="s">
        <v>1403</v>
      </c>
      <c r="B1223" s="151" t="s">
        <v>1298</v>
      </c>
      <c r="C1223" s="152" t="s">
        <v>149</v>
      </c>
      <c r="D1223" s="156" t="s">
        <v>241</v>
      </c>
      <c r="E1223" s="153"/>
      <c r="F1223" s="154"/>
      <c r="G1223" s="154">
        <v>-586.08000000000004</v>
      </c>
    </row>
    <row r="1224" spans="1:7" s="1" customFormat="1" ht="33" x14ac:dyDescent="0.25">
      <c r="A1224" s="150" t="s">
        <v>1404</v>
      </c>
      <c r="B1224" s="151" t="s">
        <v>1298</v>
      </c>
      <c r="C1224" s="152" t="s">
        <v>149</v>
      </c>
      <c r="D1224" s="156" t="s">
        <v>241</v>
      </c>
      <c r="E1224" s="153"/>
      <c r="F1224" s="154"/>
      <c r="G1224" s="154">
        <v>-100.28</v>
      </c>
    </row>
    <row r="1225" spans="1:7" s="1" customFormat="1" ht="33" x14ac:dyDescent="0.25">
      <c r="A1225" s="150" t="s">
        <v>1405</v>
      </c>
      <c r="B1225" s="151" t="s">
        <v>1298</v>
      </c>
      <c r="C1225" s="152" t="s">
        <v>149</v>
      </c>
      <c r="D1225" s="156" t="s">
        <v>241</v>
      </c>
      <c r="E1225" s="153"/>
      <c r="F1225" s="154"/>
      <c r="G1225" s="154">
        <v>-100.28</v>
      </c>
    </row>
    <row r="1226" spans="1:7" s="1" customFormat="1" ht="33" x14ac:dyDescent="0.25">
      <c r="A1226" s="150" t="s">
        <v>1406</v>
      </c>
      <c r="B1226" s="151" t="s">
        <v>1298</v>
      </c>
      <c r="C1226" s="152" t="s">
        <v>149</v>
      </c>
      <c r="D1226" s="156" t="s">
        <v>241</v>
      </c>
      <c r="E1226" s="153"/>
      <c r="F1226" s="154"/>
      <c r="G1226" s="154">
        <v>-11.11</v>
      </c>
    </row>
    <row r="1227" spans="1:7" s="1" customFormat="1" ht="33" x14ac:dyDescent="0.25">
      <c r="A1227" s="150" t="s">
        <v>1407</v>
      </c>
      <c r="B1227" s="151" t="s">
        <v>1298</v>
      </c>
      <c r="C1227" s="152" t="s">
        <v>149</v>
      </c>
      <c r="D1227" s="156" t="s">
        <v>241</v>
      </c>
      <c r="E1227" s="153"/>
      <c r="F1227" s="154"/>
      <c r="G1227" s="154">
        <v>-80.28</v>
      </c>
    </row>
    <row r="1228" spans="1:7" s="1" customFormat="1" ht="33" x14ac:dyDescent="0.25">
      <c r="A1228" s="150" t="s">
        <v>1408</v>
      </c>
      <c r="B1228" s="151" t="s">
        <v>1298</v>
      </c>
      <c r="C1228" s="152" t="s">
        <v>149</v>
      </c>
      <c r="D1228" s="156" t="s">
        <v>241</v>
      </c>
      <c r="E1228" s="153"/>
      <c r="F1228" s="154"/>
      <c r="G1228" s="154">
        <v>-50.4</v>
      </c>
    </row>
    <row r="1229" spans="1:7" s="1" customFormat="1" ht="33" x14ac:dyDescent="0.25">
      <c r="A1229" s="150" t="s">
        <v>1409</v>
      </c>
      <c r="B1229" s="151" t="s">
        <v>1298</v>
      </c>
      <c r="C1229" s="152" t="s">
        <v>149</v>
      </c>
      <c r="D1229" s="156" t="s">
        <v>241</v>
      </c>
      <c r="E1229" s="153">
        <v>26520</v>
      </c>
      <c r="F1229" s="154">
        <v>-3</v>
      </c>
      <c r="G1229" s="154">
        <f>+E1229*F1229/1000</f>
        <v>-79.56</v>
      </c>
    </row>
    <row r="1230" spans="1:7" s="1" customFormat="1" ht="33" x14ac:dyDescent="0.25">
      <c r="A1230" s="150" t="s">
        <v>1410</v>
      </c>
      <c r="B1230" s="151" t="s">
        <v>1298</v>
      </c>
      <c r="C1230" s="152" t="s">
        <v>149</v>
      </c>
      <c r="D1230" s="156" t="s">
        <v>241</v>
      </c>
      <c r="E1230" s="153"/>
      <c r="F1230" s="154"/>
      <c r="G1230" s="154">
        <v>-228.96</v>
      </c>
    </row>
    <row r="1231" spans="1:7" s="1" customFormat="1" ht="33" x14ac:dyDescent="0.25">
      <c r="A1231" s="150" t="s">
        <v>1411</v>
      </c>
      <c r="B1231" s="151" t="s">
        <v>1298</v>
      </c>
      <c r="C1231" s="152" t="s">
        <v>149</v>
      </c>
      <c r="D1231" s="156" t="s">
        <v>241</v>
      </c>
      <c r="E1231" s="153"/>
      <c r="F1231" s="154"/>
      <c r="G1231" s="154">
        <v>-194.34399999999999</v>
      </c>
    </row>
    <row r="1232" spans="1:7" s="1" customFormat="1" ht="33" x14ac:dyDescent="0.25">
      <c r="A1232" s="150" t="s">
        <v>1412</v>
      </c>
      <c r="B1232" s="151" t="s">
        <v>1298</v>
      </c>
      <c r="C1232" s="152" t="s">
        <v>149</v>
      </c>
      <c r="D1232" s="156" t="s">
        <v>241</v>
      </c>
      <c r="E1232" s="153"/>
      <c r="F1232" s="154"/>
      <c r="G1232" s="154">
        <v>-763.2</v>
      </c>
    </row>
    <row r="1233" spans="1:7" s="1" customFormat="1" ht="33" x14ac:dyDescent="0.25">
      <c r="A1233" s="150" t="s">
        <v>1413</v>
      </c>
      <c r="B1233" s="151" t="s">
        <v>1298</v>
      </c>
      <c r="C1233" s="152" t="s">
        <v>149</v>
      </c>
      <c r="D1233" s="156" t="s">
        <v>241</v>
      </c>
      <c r="E1233" s="153"/>
      <c r="F1233" s="154"/>
      <c r="G1233" s="154">
        <v>-29.52</v>
      </c>
    </row>
    <row r="1234" spans="1:7" s="1" customFormat="1" ht="33" x14ac:dyDescent="0.25">
      <c r="A1234" s="150" t="s">
        <v>1414</v>
      </c>
      <c r="B1234" s="151" t="s">
        <v>1298</v>
      </c>
      <c r="C1234" s="152" t="s">
        <v>149</v>
      </c>
      <c r="D1234" s="156" t="s">
        <v>241</v>
      </c>
      <c r="E1234" s="153"/>
      <c r="F1234" s="154"/>
      <c r="G1234" s="154">
        <v>-43.2</v>
      </c>
    </row>
    <row r="1235" spans="1:7" s="1" customFormat="1" ht="33" x14ac:dyDescent="0.25">
      <c r="A1235" s="150" t="s">
        <v>1415</v>
      </c>
      <c r="B1235" s="151" t="s">
        <v>1298</v>
      </c>
      <c r="C1235" s="152" t="s">
        <v>149</v>
      </c>
      <c r="D1235" s="156" t="s">
        <v>241</v>
      </c>
      <c r="E1235" s="153"/>
      <c r="F1235" s="154"/>
      <c r="G1235" s="154">
        <v>-70.8</v>
      </c>
    </row>
    <row r="1236" spans="1:7" s="1" customFormat="1" ht="33" x14ac:dyDescent="0.25">
      <c r="A1236" s="150" t="s">
        <v>1416</v>
      </c>
      <c r="B1236" s="151" t="s">
        <v>1298</v>
      </c>
      <c r="C1236" s="152" t="s">
        <v>149</v>
      </c>
      <c r="D1236" s="156" t="s">
        <v>241</v>
      </c>
      <c r="E1236" s="153"/>
      <c r="F1236" s="154"/>
      <c r="G1236" s="154">
        <v>-10.44</v>
      </c>
    </row>
    <row r="1237" spans="1:7" s="1" customFormat="1" ht="33" x14ac:dyDescent="0.25">
      <c r="A1237" s="150" t="s">
        <v>1417</v>
      </c>
      <c r="B1237" s="151" t="s">
        <v>1298</v>
      </c>
      <c r="C1237" s="152" t="s">
        <v>149</v>
      </c>
      <c r="D1237" s="156" t="s">
        <v>241</v>
      </c>
      <c r="E1237" s="153"/>
      <c r="F1237" s="154"/>
      <c r="G1237" s="154">
        <v>-10.8</v>
      </c>
    </row>
    <row r="1238" spans="1:7" s="1" customFormat="1" ht="33" x14ac:dyDescent="0.25">
      <c r="A1238" s="150" t="s">
        <v>1418</v>
      </c>
      <c r="B1238" s="151" t="s">
        <v>1298</v>
      </c>
      <c r="C1238" s="152" t="s">
        <v>149</v>
      </c>
      <c r="D1238" s="156" t="s">
        <v>241</v>
      </c>
      <c r="E1238" s="153">
        <v>91800</v>
      </c>
      <c r="F1238" s="154">
        <v>-1</v>
      </c>
      <c r="G1238" s="154">
        <f t="shared" ref="G1238:G1259" si="65">+E1238*F1238/1000</f>
        <v>-91.8</v>
      </c>
    </row>
    <row r="1239" spans="1:7" s="1" customFormat="1" ht="33" x14ac:dyDescent="0.25">
      <c r="A1239" s="150" t="s">
        <v>1419</v>
      </c>
      <c r="B1239" s="151" t="s">
        <v>1298</v>
      </c>
      <c r="C1239" s="152" t="s">
        <v>149</v>
      </c>
      <c r="D1239" s="156" t="s">
        <v>241</v>
      </c>
      <c r="E1239" s="153">
        <v>1920</v>
      </c>
      <c r="F1239" s="154">
        <v>-2</v>
      </c>
      <c r="G1239" s="154">
        <f t="shared" si="65"/>
        <v>-3.84</v>
      </c>
    </row>
    <row r="1240" spans="1:7" s="1" customFormat="1" ht="33" x14ac:dyDescent="0.25">
      <c r="A1240" s="150" t="s">
        <v>1420</v>
      </c>
      <c r="B1240" s="151" t="s">
        <v>1298</v>
      </c>
      <c r="C1240" s="152" t="s">
        <v>149</v>
      </c>
      <c r="D1240" s="156" t="s">
        <v>241</v>
      </c>
      <c r="E1240" s="153">
        <v>1920</v>
      </c>
      <c r="F1240" s="154">
        <v>-2</v>
      </c>
      <c r="G1240" s="154">
        <f t="shared" si="65"/>
        <v>-3.84</v>
      </c>
    </row>
    <row r="1241" spans="1:7" s="1" customFormat="1" ht="33" x14ac:dyDescent="0.25">
      <c r="A1241" s="150" t="s">
        <v>1421</v>
      </c>
      <c r="B1241" s="151" t="s">
        <v>1298</v>
      </c>
      <c r="C1241" s="152" t="s">
        <v>149</v>
      </c>
      <c r="D1241" s="156" t="s">
        <v>241</v>
      </c>
      <c r="E1241" s="153">
        <v>1920</v>
      </c>
      <c r="F1241" s="154">
        <v>-4</v>
      </c>
      <c r="G1241" s="154">
        <f t="shared" si="65"/>
        <v>-7.68</v>
      </c>
    </row>
    <row r="1242" spans="1:7" s="1" customFormat="1" ht="33" x14ac:dyDescent="0.25">
      <c r="A1242" s="150" t="s">
        <v>1422</v>
      </c>
      <c r="B1242" s="151" t="s">
        <v>1298</v>
      </c>
      <c r="C1242" s="152" t="s">
        <v>149</v>
      </c>
      <c r="D1242" s="156" t="s">
        <v>241</v>
      </c>
      <c r="E1242" s="153">
        <v>1920</v>
      </c>
      <c r="F1242" s="154">
        <v>-3</v>
      </c>
      <c r="G1242" s="154">
        <f t="shared" si="65"/>
        <v>-5.76</v>
      </c>
    </row>
    <row r="1243" spans="1:7" s="1" customFormat="1" ht="33" x14ac:dyDescent="0.25">
      <c r="A1243" s="150" t="s">
        <v>1423</v>
      </c>
      <c r="B1243" s="151" t="s">
        <v>1298</v>
      </c>
      <c r="C1243" s="152" t="s">
        <v>149</v>
      </c>
      <c r="D1243" s="156" t="s">
        <v>241</v>
      </c>
      <c r="E1243" s="153">
        <v>54000</v>
      </c>
      <c r="F1243" s="154">
        <v>-8</v>
      </c>
      <c r="G1243" s="154">
        <f t="shared" si="65"/>
        <v>-432</v>
      </c>
    </row>
    <row r="1244" spans="1:7" s="1" customFormat="1" ht="33" x14ac:dyDescent="0.25">
      <c r="A1244" s="150" t="s">
        <v>1424</v>
      </c>
      <c r="B1244" s="151" t="s">
        <v>1298</v>
      </c>
      <c r="C1244" s="152" t="s">
        <v>149</v>
      </c>
      <c r="D1244" s="156" t="s">
        <v>241</v>
      </c>
      <c r="E1244" s="153">
        <v>1916.67</v>
      </c>
      <c r="F1244" s="154">
        <v>-6</v>
      </c>
      <c r="G1244" s="154">
        <f t="shared" si="65"/>
        <v>-11.500020000000001</v>
      </c>
    </row>
    <row r="1245" spans="1:7" s="1" customFormat="1" ht="33" x14ac:dyDescent="0.25">
      <c r="A1245" s="150" t="s">
        <v>1425</v>
      </c>
      <c r="B1245" s="151" t="s">
        <v>1298</v>
      </c>
      <c r="C1245" s="152" t="s">
        <v>149</v>
      </c>
      <c r="D1245" s="156" t="s">
        <v>241</v>
      </c>
      <c r="E1245" s="153">
        <v>1920</v>
      </c>
      <c r="F1245" s="154">
        <v>-3</v>
      </c>
      <c r="G1245" s="154">
        <f t="shared" si="65"/>
        <v>-5.76</v>
      </c>
    </row>
    <row r="1246" spans="1:7" s="1" customFormat="1" ht="33" x14ac:dyDescent="0.25">
      <c r="A1246" s="150" t="s">
        <v>1426</v>
      </c>
      <c r="B1246" s="151" t="s">
        <v>1298</v>
      </c>
      <c r="C1246" s="152" t="s">
        <v>149</v>
      </c>
      <c r="D1246" s="156" t="s">
        <v>241</v>
      </c>
      <c r="E1246" s="153">
        <v>1920</v>
      </c>
      <c r="F1246" s="154">
        <v>-3</v>
      </c>
      <c r="G1246" s="154">
        <f t="shared" si="65"/>
        <v>-5.76</v>
      </c>
    </row>
    <row r="1247" spans="1:7" s="1" customFormat="1" ht="33" x14ac:dyDescent="0.25">
      <c r="A1247" s="150" t="s">
        <v>1427</v>
      </c>
      <c r="B1247" s="151" t="s">
        <v>1298</v>
      </c>
      <c r="C1247" s="152" t="s">
        <v>149</v>
      </c>
      <c r="D1247" s="156" t="s">
        <v>241</v>
      </c>
      <c r="E1247" s="153">
        <v>1920</v>
      </c>
      <c r="F1247" s="154">
        <v>-2</v>
      </c>
      <c r="G1247" s="154">
        <f t="shared" si="65"/>
        <v>-3.84</v>
      </c>
    </row>
    <row r="1248" spans="1:7" s="1" customFormat="1" ht="33" x14ac:dyDescent="0.25">
      <c r="A1248" s="150" t="s">
        <v>1428</v>
      </c>
      <c r="B1248" s="151" t="s">
        <v>1298</v>
      </c>
      <c r="C1248" s="152" t="s">
        <v>149</v>
      </c>
      <c r="D1248" s="156" t="s">
        <v>241</v>
      </c>
      <c r="E1248" s="153">
        <v>1920</v>
      </c>
      <c r="F1248" s="154">
        <v>-2</v>
      </c>
      <c r="G1248" s="154">
        <f t="shared" si="65"/>
        <v>-3.84</v>
      </c>
    </row>
    <row r="1249" spans="1:7" s="1" customFormat="1" ht="33" x14ac:dyDescent="0.25">
      <c r="A1249" s="150" t="s">
        <v>1429</v>
      </c>
      <c r="B1249" s="151" t="s">
        <v>1298</v>
      </c>
      <c r="C1249" s="152" t="s">
        <v>149</v>
      </c>
      <c r="D1249" s="156" t="s">
        <v>241</v>
      </c>
      <c r="E1249" s="153">
        <v>1920</v>
      </c>
      <c r="F1249" s="154">
        <v>-2</v>
      </c>
      <c r="G1249" s="154">
        <f t="shared" si="65"/>
        <v>-3.84</v>
      </c>
    </row>
    <row r="1250" spans="1:7" s="1" customFormat="1" ht="33" x14ac:dyDescent="0.25">
      <c r="A1250" s="150" t="s">
        <v>1430</v>
      </c>
      <c r="B1250" s="151" t="s">
        <v>1298</v>
      </c>
      <c r="C1250" s="152" t="s">
        <v>149</v>
      </c>
      <c r="D1250" s="156" t="s">
        <v>241</v>
      </c>
      <c r="E1250" s="153">
        <v>55836</v>
      </c>
      <c r="F1250" s="154">
        <v>-20</v>
      </c>
      <c r="G1250" s="154">
        <f t="shared" si="65"/>
        <v>-1116.72</v>
      </c>
    </row>
    <row r="1251" spans="1:7" s="1" customFormat="1" ht="33" x14ac:dyDescent="0.25">
      <c r="A1251" s="150" t="s">
        <v>1431</v>
      </c>
      <c r="B1251" s="151" t="s">
        <v>1298</v>
      </c>
      <c r="C1251" s="152" t="s">
        <v>149</v>
      </c>
      <c r="D1251" s="156" t="s">
        <v>241</v>
      </c>
      <c r="E1251" s="153"/>
      <c r="F1251" s="154"/>
      <c r="G1251" s="154">
        <v>-86.64</v>
      </c>
    </row>
    <row r="1252" spans="1:7" s="1" customFormat="1" ht="33" x14ac:dyDescent="0.25">
      <c r="A1252" s="150" t="s">
        <v>1432</v>
      </c>
      <c r="B1252" s="151" t="s">
        <v>1298</v>
      </c>
      <c r="C1252" s="152" t="s">
        <v>149</v>
      </c>
      <c r="D1252" s="156" t="s">
        <v>241</v>
      </c>
      <c r="E1252" s="153">
        <v>9600</v>
      </c>
      <c r="F1252" s="154">
        <v>-5</v>
      </c>
      <c r="G1252" s="154">
        <f t="shared" si="65"/>
        <v>-48</v>
      </c>
    </row>
    <row r="1253" spans="1:7" s="1" customFormat="1" ht="33" x14ac:dyDescent="0.25">
      <c r="A1253" s="150" t="s">
        <v>1433</v>
      </c>
      <c r="B1253" s="151" t="s">
        <v>1298</v>
      </c>
      <c r="C1253" s="152" t="s">
        <v>149</v>
      </c>
      <c r="D1253" s="156" t="s">
        <v>241</v>
      </c>
      <c r="E1253" s="153">
        <v>54000</v>
      </c>
      <c r="F1253" s="154">
        <v>-36</v>
      </c>
      <c r="G1253" s="154">
        <f t="shared" si="65"/>
        <v>-1944</v>
      </c>
    </row>
    <row r="1254" spans="1:7" s="1" customFormat="1" ht="33" x14ac:dyDescent="0.25">
      <c r="A1254" s="150" t="s">
        <v>1434</v>
      </c>
      <c r="B1254" s="151" t="s">
        <v>1298</v>
      </c>
      <c r="C1254" s="152" t="s">
        <v>149</v>
      </c>
      <c r="D1254" s="156" t="s">
        <v>241</v>
      </c>
      <c r="E1254" s="153">
        <v>54000</v>
      </c>
      <c r="F1254" s="154">
        <v>-45</v>
      </c>
      <c r="G1254" s="154">
        <f t="shared" si="65"/>
        <v>-2430</v>
      </c>
    </row>
    <row r="1255" spans="1:7" s="1" customFormat="1" ht="33" x14ac:dyDescent="0.25">
      <c r="A1255" s="150" t="s">
        <v>1435</v>
      </c>
      <c r="B1255" s="151" t="s">
        <v>1298</v>
      </c>
      <c r="C1255" s="152" t="s">
        <v>149</v>
      </c>
      <c r="D1255" s="156" t="s">
        <v>241</v>
      </c>
      <c r="E1255" s="153">
        <v>54000</v>
      </c>
      <c r="F1255" s="154">
        <v>-45</v>
      </c>
      <c r="G1255" s="154">
        <f t="shared" si="65"/>
        <v>-2430</v>
      </c>
    </row>
    <row r="1256" spans="1:7" s="1" customFormat="1" ht="33" x14ac:dyDescent="0.25">
      <c r="A1256" s="150" t="s">
        <v>1436</v>
      </c>
      <c r="B1256" s="151" t="s">
        <v>1298</v>
      </c>
      <c r="C1256" s="152" t="s">
        <v>149</v>
      </c>
      <c r="D1256" s="156" t="s">
        <v>241</v>
      </c>
      <c r="E1256" s="153">
        <v>57600</v>
      </c>
      <c r="F1256" s="154">
        <v>-30</v>
      </c>
      <c r="G1256" s="154">
        <f t="shared" si="65"/>
        <v>-1728</v>
      </c>
    </row>
    <row r="1257" spans="1:7" s="1" customFormat="1" ht="33" x14ac:dyDescent="0.25">
      <c r="A1257" s="150" t="s">
        <v>1437</v>
      </c>
      <c r="B1257" s="151" t="s">
        <v>1298</v>
      </c>
      <c r="C1257" s="152" t="s">
        <v>149</v>
      </c>
      <c r="D1257" s="156" t="s">
        <v>241</v>
      </c>
      <c r="E1257" s="153">
        <v>46094.400000000001</v>
      </c>
      <c r="F1257" s="154">
        <v>-25</v>
      </c>
      <c r="G1257" s="154">
        <f t="shared" si="65"/>
        <v>-1152.3599999999999</v>
      </c>
    </row>
    <row r="1258" spans="1:7" s="1" customFormat="1" ht="33" x14ac:dyDescent="0.25">
      <c r="A1258" s="150" t="s">
        <v>1438</v>
      </c>
      <c r="B1258" s="151" t="s">
        <v>1298</v>
      </c>
      <c r="C1258" s="152" t="s">
        <v>149</v>
      </c>
      <c r="D1258" s="156" t="s">
        <v>241</v>
      </c>
      <c r="E1258" s="153">
        <v>46094.400000000001</v>
      </c>
      <c r="F1258" s="154">
        <v>-25</v>
      </c>
      <c r="G1258" s="154">
        <f t="shared" si="65"/>
        <v>-1152.3599999999999</v>
      </c>
    </row>
    <row r="1259" spans="1:7" s="1" customFormat="1" ht="33" x14ac:dyDescent="0.25">
      <c r="A1259" s="150" t="s">
        <v>1439</v>
      </c>
      <c r="B1259" s="151" t="s">
        <v>1298</v>
      </c>
      <c r="C1259" s="152" t="s">
        <v>149</v>
      </c>
      <c r="D1259" s="156" t="s">
        <v>241</v>
      </c>
      <c r="E1259" s="153">
        <v>77220</v>
      </c>
      <c r="F1259" s="154">
        <v>-19</v>
      </c>
      <c r="G1259" s="154">
        <f t="shared" si="65"/>
        <v>-1467.18</v>
      </c>
    </row>
    <row r="1260" spans="1:7" s="1" customFormat="1" ht="33" x14ac:dyDescent="0.25">
      <c r="A1260" s="150" t="s">
        <v>1440</v>
      </c>
      <c r="B1260" s="151" t="s">
        <v>1298</v>
      </c>
      <c r="C1260" s="152" t="s">
        <v>149</v>
      </c>
      <c r="D1260" s="156" t="s">
        <v>241</v>
      </c>
      <c r="E1260" s="153"/>
      <c r="F1260" s="154"/>
      <c r="G1260" s="154">
        <v>-868.28</v>
      </c>
    </row>
    <row r="1261" spans="1:7" s="1" customFormat="1" ht="33" x14ac:dyDescent="0.25">
      <c r="A1261" s="150" t="s">
        <v>1441</v>
      </c>
      <c r="B1261" s="151" t="s">
        <v>1298</v>
      </c>
      <c r="C1261" s="152" t="s">
        <v>149</v>
      </c>
      <c r="D1261" s="156" t="s">
        <v>241</v>
      </c>
      <c r="E1261" s="153"/>
      <c r="F1261" s="154"/>
      <c r="G1261" s="154">
        <v>-90</v>
      </c>
    </row>
    <row r="1262" spans="1:7" s="1" customFormat="1" ht="33" x14ac:dyDescent="0.25">
      <c r="A1262" s="150" t="s">
        <v>1442</v>
      </c>
      <c r="B1262" s="151" t="s">
        <v>1298</v>
      </c>
      <c r="C1262" s="152" t="s">
        <v>149</v>
      </c>
      <c r="D1262" s="156" t="s">
        <v>241</v>
      </c>
      <c r="E1262" s="153"/>
      <c r="F1262" s="154"/>
      <c r="G1262" s="154">
        <v>-16.8</v>
      </c>
    </row>
    <row r="1263" spans="1:7" s="1" customFormat="1" ht="33" x14ac:dyDescent="0.25">
      <c r="A1263" s="150" t="s">
        <v>1443</v>
      </c>
      <c r="B1263" s="151" t="s">
        <v>1298</v>
      </c>
      <c r="C1263" s="152" t="s">
        <v>149</v>
      </c>
      <c r="D1263" s="156" t="s">
        <v>241</v>
      </c>
      <c r="E1263" s="153"/>
      <c r="F1263" s="154"/>
      <c r="G1263" s="154">
        <v>-14.64</v>
      </c>
    </row>
    <row r="1264" spans="1:7" s="1" customFormat="1" ht="33" x14ac:dyDescent="0.25">
      <c r="A1264" s="150" t="s">
        <v>1444</v>
      </c>
      <c r="B1264" s="151" t="s">
        <v>1298</v>
      </c>
      <c r="C1264" s="152" t="s">
        <v>149</v>
      </c>
      <c r="D1264" s="156" t="s">
        <v>241</v>
      </c>
      <c r="E1264" s="153"/>
      <c r="F1264" s="154"/>
      <c r="G1264" s="154">
        <v>-21.96</v>
      </c>
    </row>
    <row r="1265" spans="1:7" s="1" customFormat="1" ht="33" x14ac:dyDescent="0.25">
      <c r="A1265" s="150" t="s">
        <v>1445</v>
      </c>
      <c r="B1265" s="151" t="s">
        <v>1298</v>
      </c>
      <c r="C1265" s="152" t="s">
        <v>149</v>
      </c>
      <c r="D1265" s="156" t="s">
        <v>241</v>
      </c>
      <c r="E1265" s="153">
        <v>18600</v>
      </c>
      <c r="F1265" s="154">
        <v>-22</v>
      </c>
      <c r="G1265" s="154">
        <f t="shared" ref="G1265:G1266" si="66">+E1265*F1265/1000</f>
        <v>-409.2</v>
      </c>
    </row>
    <row r="1266" spans="1:7" s="1" customFormat="1" ht="33" x14ac:dyDescent="0.25">
      <c r="A1266" s="150" t="s">
        <v>1446</v>
      </c>
      <c r="B1266" s="151" t="s">
        <v>1298</v>
      </c>
      <c r="C1266" s="152" t="s">
        <v>149</v>
      </c>
      <c r="D1266" s="156" t="s">
        <v>241</v>
      </c>
      <c r="E1266" s="153">
        <v>44400</v>
      </c>
      <c r="F1266" s="154">
        <v>-20</v>
      </c>
      <c r="G1266" s="154">
        <f t="shared" si="66"/>
        <v>-888</v>
      </c>
    </row>
    <row r="1267" spans="1:7" s="1" customFormat="1" ht="33" x14ac:dyDescent="0.25">
      <c r="A1267" s="150" t="s">
        <v>1447</v>
      </c>
      <c r="B1267" s="151" t="s">
        <v>1298</v>
      </c>
      <c r="C1267" s="152" t="s">
        <v>149</v>
      </c>
      <c r="D1267" s="156" t="s">
        <v>241</v>
      </c>
      <c r="E1267" s="153"/>
      <c r="F1267" s="154"/>
      <c r="G1267" s="154">
        <v>-210</v>
      </c>
    </row>
    <row r="1268" spans="1:7" s="1" customFormat="1" ht="33" x14ac:dyDescent="0.25">
      <c r="A1268" s="150" t="s">
        <v>1448</v>
      </c>
      <c r="B1268" s="151" t="s">
        <v>1298</v>
      </c>
      <c r="C1268" s="152" t="s">
        <v>149</v>
      </c>
      <c r="D1268" s="156" t="s">
        <v>241</v>
      </c>
      <c r="E1268" s="153"/>
      <c r="F1268" s="154"/>
      <c r="G1268" s="154">
        <v>-186</v>
      </c>
    </row>
    <row r="1269" spans="1:7" s="1" customFormat="1" ht="33" x14ac:dyDescent="0.25">
      <c r="A1269" s="150" t="s">
        <v>1449</v>
      </c>
      <c r="B1269" s="151" t="s">
        <v>1298</v>
      </c>
      <c r="C1269" s="152" t="s">
        <v>149</v>
      </c>
      <c r="D1269" s="156" t="s">
        <v>241</v>
      </c>
      <c r="E1269" s="153"/>
      <c r="F1269" s="154"/>
      <c r="G1269" s="154">
        <v>-258</v>
      </c>
    </row>
    <row r="1270" spans="1:7" s="1" customFormat="1" ht="33" x14ac:dyDescent="0.25">
      <c r="A1270" s="150" t="s">
        <v>1450</v>
      </c>
      <c r="B1270" s="151" t="s">
        <v>1298</v>
      </c>
      <c r="C1270" s="152" t="s">
        <v>149</v>
      </c>
      <c r="D1270" s="156" t="s">
        <v>241</v>
      </c>
      <c r="E1270" s="153"/>
      <c r="F1270" s="154"/>
      <c r="G1270" s="154">
        <v>-15.12</v>
      </c>
    </row>
    <row r="1271" spans="1:7" s="1" customFormat="1" ht="33" x14ac:dyDescent="0.25">
      <c r="A1271" s="150" t="s">
        <v>1451</v>
      </c>
      <c r="B1271" s="151" t="s">
        <v>1298</v>
      </c>
      <c r="C1271" s="152" t="s">
        <v>149</v>
      </c>
      <c r="D1271" s="152" t="s">
        <v>241</v>
      </c>
      <c r="E1271" s="153">
        <v>64320</v>
      </c>
      <c r="F1271" s="154">
        <v>-22</v>
      </c>
      <c r="G1271" s="154">
        <f t="shared" ref="G1271:G1278" si="67">+E1271*F1271/1000</f>
        <v>-1415.04</v>
      </c>
    </row>
    <row r="1272" spans="1:7" s="1" customFormat="1" ht="33" x14ac:dyDescent="0.25">
      <c r="A1272" s="150" t="s">
        <v>1452</v>
      </c>
      <c r="B1272" s="151" t="s">
        <v>1298</v>
      </c>
      <c r="C1272" s="152" t="s">
        <v>149</v>
      </c>
      <c r="D1272" s="152" t="s">
        <v>241</v>
      </c>
      <c r="E1272" s="153">
        <v>17000</v>
      </c>
      <c r="F1272" s="154">
        <v>-5</v>
      </c>
      <c r="G1272" s="154">
        <f t="shared" si="67"/>
        <v>-85</v>
      </c>
    </row>
    <row r="1273" spans="1:7" s="1" customFormat="1" ht="33" x14ac:dyDescent="0.25">
      <c r="A1273" s="150" t="s">
        <v>1453</v>
      </c>
      <c r="B1273" s="151" t="s">
        <v>1298</v>
      </c>
      <c r="C1273" s="152" t="s">
        <v>149</v>
      </c>
      <c r="D1273" s="152" t="s">
        <v>241</v>
      </c>
      <c r="E1273" s="153">
        <v>11550</v>
      </c>
      <c r="F1273" s="154">
        <v>-1</v>
      </c>
      <c r="G1273" s="154">
        <f t="shared" si="67"/>
        <v>-11.55</v>
      </c>
    </row>
    <row r="1274" spans="1:7" s="1" customFormat="1" ht="33" x14ac:dyDescent="0.25">
      <c r="A1274" s="150" t="s">
        <v>1454</v>
      </c>
      <c r="B1274" s="151" t="s">
        <v>1298</v>
      </c>
      <c r="C1274" s="152" t="s">
        <v>149</v>
      </c>
      <c r="D1274" s="152" t="s">
        <v>241</v>
      </c>
      <c r="E1274" s="153">
        <v>250000</v>
      </c>
      <c r="F1274" s="154">
        <v>-5</v>
      </c>
      <c r="G1274" s="154">
        <f t="shared" si="67"/>
        <v>-1250</v>
      </c>
    </row>
    <row r="1275" spans="1:7" s="1" customFormat="1" ht="33" x14ac:dyDescent="0.25">
      <c r="A1275" s="150" t="s">
        <v>1455</v>
      </c>
      <c r="B1275" s="151" t="s">
        <v>1298</v>
      </c>
      <c r="C1275" s="152" t="s">
        <v>149</v>
      </c>
      <c r="D1275" s="156" t="s">
        <v>241</v>
      </c>
      <c r="E1275" s="153">
        <v>35840</v>
      </c>
      <c r="F1275" s="154">
        <v>-5</v>
      </c>
      <c r="G1275" s="154">
        <f t="shared" si="67"/>
        <v>-179.2</v>
      </c>
    </row>
    <row r="1276" spans="1:7" s="1" customFormat="1" ht="33" x14ac:dyDescent="0.25">
      <c r="A1276" s="150" t="s">
        <v>1456</v>
      </c>
      <c r="B1276" s="151" t="s">
        <v>1298</v>
      </c>
      <c r="C1276" s="152" t="s">
        <v>149</v>
      </c>
      <c r="D1276" s="156" t="s">
        <v>241</v>
      </c>
      <c r="E1276" s="153">
        <v>311000</v>
      </c>
      <c r="F1276" s="154">
        <v>-1</v>
      </c>
      <c r="G1276" s="154">
        <f t="shared" si="67"/>
        <v>-311</v>
      </c>
    </row>
    <row r="1277" spans="1:7" s="1" customFormat="1" ht="33" x14ac:dyDescent="0.25">
      <c r="A1277" s="150" t="s">
        <v>1457</v>
      </c>
      <c r="B1277" s="151" t="s">
        <v>1298</v>
      </c>
      <c r="C1277" s="152" t="s">
        <v>149</v>
      </c>
      <c r="D1277" s="156" t="s">
        <v>241</v>
      </c>
      <c r="E1277" s="153">
        <v>750000</v>
      </c>
      <c r="F1277" s="154">
        <v>-1</v>
      </c>
      <c r="G1277" s="154">
        <f t="shared" si="67"/>
        <v>-750</v>
      </c>
    </row>
    <row r="1278" spans="1:7" s="1" customFormat="1" ht="33" x14ac:dyDescent="0.25">
      <c r="A1278" s="150" t="s">
        <v>1458</v>
      </c>
      <c r="B1278" s="151" t="s">
        <v>1298</v>
      </c>
      <c r="C1278" s="152" t="s">
        <v>149</v>
      </c>
      <c r="D1278" s="156" t="s">
        <v>241</v>
      </c>
      <c r="E1278" s="153">
        <v>22560</v>
      </c>
      <c r="F1278" s="154">
        <v>-5</v>
      </c>
      <c r="G1278" s="154">
        <f t="shared" si="67"/>
        <v>-112.8</v>
      </c>
    </row>
    <row r="1279" spans="1:7" s="1" customFormat="1" ht="33" x14ac:dyDescent="0.25">
      <c r="A1279" s="150" t="s">
        <v>1459</v>
      </c>
      <c r="B1279" s="151" t="s">
        <v>1298</v>
      </c>
      <c r="C1279" s="152" t="s">
        <v>149</v>
      </c>
      <c r="D1279" s="156" t="s">
        <v>241</v>
      </c>
      <c r="E1279" s="153"/>
      <c r="F1279" s="154"/>
      <c r="G1279" s="154">
        <v>-31.3</v>
      </c>
    </row>
    <row r="1280" spans="1:7" s="1" customFormat="1" ht="33" x14ac:dyDescent="0.25">
      <c r="A1280" s="150" t="s">
        <v>1460</v>
      </c>
      <c r="B1280" s="151" t="s">
        <v>1298</v>
      </c>
      <c r="C1280" s="152" t="s">
        <v>149</v>
      </c>
      <c r="D1280" s="156" t="s">
        <v>241</v>
      </c>
      <c r="E1280" s="153"/>
      <c r="F1280" s="154"/>
      <c r="G1280" s="154">
        <v>-18.239999999999998</v>
      </c>
    </row>
    <row r="1281" spans="1:7" s="1" customFormat="1" ht="33" x14ac:dyDescent="0.25">
      <c r="A1281" s="150" t="s">
        <v>1806</v>
      </c>
      <c r="B1281" s="151" t="s">
        <v>750</v>
      </c>
      <c r="C1281" s="152" t="s">
        <v>149</v>
      </c>
      <c r="D1281" s="156" t="s">
        <v>242</v>
      </c>
      <c r="E1281" s="153">
        <v>976</v>
      </c>
      <c r="F1281" s="154">
        <v>-100</v>
      </c>
      <c r="G1281" s="154">
        <f t="shared" ref="G1281:G1285" si="68">+E1281*F1281/1000</f>
        <v>-97.6</v>
      </c>
    </row>
    <row r="1282" spans="1:7" s="1" customFormat="1" ht="33" x14ac:dyDescent="0.25">
      <c r="A1282" s="150" t="s">
        <v>1807</v>
      </c>
      <c r="B1282" s="151" t="s">
        <v>1298</v>
      </c>
      <c r="C1282" s="152" t="s">
        <v>149</v>
      </c>
      <c r="D1282" s="156" t="s">
        <v>241</v>
      </c>
      <c r="E1282" s="153">
        <v>1350</v>
      </c>
      <c r="F1282" s="154">
        <v>-2</v>
      </c>
      <c r="G1282" s="154">
        <f t="shared" ref="G1282" si="69">+E1282*F1282/1000</f>
        <v>-2.7</v>
      </c>
    </row>
    <row r="1283" spans="1:7" s="1" customFormat="1" ht="33" x14ac:dyDescent="0.25">
      <c r="A1283" s="150" t="s">
        <v>1808</v>
      </c>
      <c r="B1283" s="151" t="s">
        <v>1298</v>
      </c>
      <c r="C1283" s="152" t="s">
        <v>149</v>
      </c>
      <c r="D1283" s="156" t="s">
        <v>241</v>
      </c>
      <c r="E1283" s="153">
        <v>1350</v>
      </c>
      <c r="F1283" s="154">
        <v>-2</v>
      </c>
      <c r="G1283" s="154">
        <f t="shared" si="68"/>
        <v>-2.7</v>
      </c>
    </row>
    <row r="1284" spans="1:7" s="1" customFormat="1" ht="49.5" x14ac:dyDescent="0.25">
      <c r="A1284" s="150" t="s">
        <v>1809</v>
      </c>
      <c r="B1284" s="151" t="s">
        <v>769</v>
      </c>
      <c r="C1284" s="152" t="s">
        <v>149</v>
      </c>
      <c r="D1284" s="156" t="s">
        <v>245</v>
      </c>
      <c r="E1284" s="153">
        <v>40000</v>
      </c>
      <c r="F1284" s="154">
        <v>-0.5</v>
      </c>
      <c r="G1284" s="154">
        <f t="shared" si="68"/>
        <v>-20</v>
      </c>
    </row>
    <row r="1285" spans="1:7" s="1" customFormat="1" ht="33" x14ac:dyDescent="0.25">
      <c r="A1285" s="150" t="s">
        <v>1810</v>
      </c>
      <c r="B1285" s="151" t="s">
        <v>1298</v>
      </c>
      <c r="C1285" s="152" t="s">
        <v>149</v>
      </c>
      <c r="D1285" s="156" t="s">
        <v>241</v>
      </c>
      <c r="E1285" s="153">
        <v>1350</v>
      </c>
      <c r="F1285" s="154">
        <v>-2</v>
      </c>
      <c r="G1285" s="154">
        <f t="shared" si="68"/>
        <v>-2.7</v>
      </c>
    </row>
    <row r="1286" spans="1:7" s="1" customFormat="1" ht="33" x14ac:dyDescent="0.25">
      <c r="A1286" s="150" t="s">
        <v>1811</v>
      </c>
      <c r="B1286" s="151" t="s">
        <v>759</v>
      </c>
      <c r="C1286" s="152" t="s">
        <v>149</v>
      </c>
      <c r="D1286" s="156" t="s">
        <v>242</v>
      </c>
      <c r="E1286" s="153">
        <v>114</v>
      </c>
      <c r="F1286" s="154">
        <v>-2000</v>
      </c>
      <c r="G1286" s="154">
        <f t="shared" ref="G1286:G1289" si="70">+E1286*F1286/1000</f>
        <v>-228</v>
      </c>
    </row>
    <row r="1287" spans="1:7" s="1" customFormat="1" ht="33" x14ac:dyDescent="0.25">
      <c r="A1287" s="150" t="s">
        <v>1812</v>
      </c>
      <c r="B1287" s="151" t="s">
        <v>1298</v>
      </c>
      <c r="C1287" s="152" t="s">
        <v>149</v>
      </c>
      <c r="D1287" s="156" t="s">
        <v>241</v>
      </c>
      <c r="E1287" s="153">
        <v>1350</v>
      </c>
      <c r="F1287" s="154">
        <v>-2</v>
      </c>
      <c r="G1287" s="154">
        <f t="shared" si="70"/>
        <v>-2.7</v>
      </c>
    </row>
    <row r="1288" spans="1:7" s="1" customFormat="1" ht="33" x14ac:dyDescent="0.25">
      <c r="A1288" s="150" t="s">
        <v>1813</v>
      </c>
      <c r="B1288" s="151" t="s">
        <v>1298</v>
      </c>
      <c r="C1288" s="152" t="s">
        <v>149</v>
      </c>
      <c r="D1288" s="156" t="s">
        <v>241</v>
      </c>
      <c r="E1288" s="153">
        <v>1350</v>
      </c>
      <c r="F1288" s="154">
        <v>-2</v>
      </c>
      <c r="G1288" s="154">
        <f t="shared" si="70"/>
        <v>-2.7</v>
      </c>
    </row>
    <row r="1289" spans="1:7" s="1" customFormat="1" ht="43.5" customHeight="1" x14ac:dyDescent="0.25">
      <c r="A1289" s="150" t="s">
        <v>1814</v>
      </c>
      <c r="B1289" s="151" t="s">
        <v>1298</v>
      </c>
      <c r="C1289" s="152" t="s">
        <v>149</v>
      </c>
      <c r="D1289" s="156" t="s">
        <v>241</v>
      </c>
      <c r="E1289" s="153">
        <v>15000</v>
      </c>
      <c r="F1289" s="154">
        <v>-1</v>
      </c>
      <c r="G1289" s="154">
        <f t="shared" si="70"/>
        <v>-15</v>
      </c>
    </row>
    <row r="1290" spans="1:7" s="1" customFormat="1" ht="33" x14ac:dyDescent="0.25">
      <c r="A1290" s="150" t="s">
        <v>1461</v>
      </c>
      <c r="B1290" s="151" t="s">
        <v>1462</v>
      </c>
      <c r="C1290" s="152" t="s">
        <v>149</v>
      </c>
      <c r="D1290" s="156" t="s">
        <v>242</v>
      </c>
      <c r="E1290" s="153">
        <v>6.9</v>
      </c>
      <c r="F1290" s="154">
        <v>-1500</v>
      </c>
      <c r="G1290" s="154">
        <f t="shared" ref="G1290:G1295" si="71">+E1290*F1290/1000</f>
        <v>-10.35</v>
      </c>
    </row>
    <row r="1291" spans="1:7" s="1" customFormat="1" ht="33" x14ac:dyDescent="0.25">
      <c r="A1291" s="150" t="s">
        <v>1463</v>
      </c>
      <c r="B1291" s="151" t="s">
        <v>1464</v>
      </c>
      <c r="C1291" s="152" t="s">
        <v>149</v>
      </c>
      <c r="D1291" s="156" t="s">
        <v>242</v>
      </c>
      <c r="E1291" s="153">
        <v>64</v>
      </c>
      <c r="F1291" s="154">
        <v>-2500</v>
      </c>
      <c r="G1291" s="154">
        <f t="shared" si="71"/>
        <v>-160</v>
      </c>
    </row>
    <row r="1292" spans="1:7" s="1" customFormat="1" ht="33" x14ac:dyDescent="0.25">
      <c r="A1292" s="150" t="s">
        <v>1465</v>
      </c>
      <c r="B1292" s="151" t="s">
        <v>1464</v>
      </c>
      <c r="C1292" s="152" t="s">
        <v>149</v>
      </c>
      <c r="D1292" s="156" t="s">
        <v>242</v>
      </c>
      <c r="E1292" s="153">
        <v>100</v>
      </c>
      <c r="F1292" s="154">
        <v>-2000</v>
      </c>
      <c r="G1292" s="154">
        <f t="shared" si="71"/>
        <v>-200</v>
      </c>
    </row>
    <row r="1293" spans="1:7" s="1" customFormat="1" ht="33" x14ac:dyDescent="0.25">
      <c r="A1293" s="150" t="s">
        <v>1466</v>
      </c>
      <c r="B1293" s="151" t="s">
        <v>1464</v>
      </c>
      <c r="C1293" s="152" t="s">
        <v>149</v>
      </c>
      <c r="D1293" s="156" t="s">
        <v>242</v>
      </c>
      <c r="E1293" s="153">
        <v>950</v>
      </c>
      <c r="F1293" s="154">
        <v>-1</v>
      </c>
      <c r="G1293" s="154">
        <f t="shared" si="71"/>
        <v>-0.95</v>
      </c>
    </row>
    <row r="1294" spans="1:7" s="1" customFormat="1" ht="33" x14ac:dyDescent="0.25">
      <c r="A1294" s="150" t="s">
        <v>1467</v>
      </c>
      <c r="B1294" s="151" t="s">
        <v>1464</v>
      </c>
      <c r="C1294" s="152" t="s">
        <v>149</v>
      </c>
      <c r="D1294" s="156" t="s">
        <v>242</v>
      </c>
      <c r="E1294" s="153"/>
      <c r="F1294" s="154"/>
      <c r="G1294" s="154">
        <v>-6.4</v>
      </c>
    </row>
    <row r="1295" spans="1:7" s="1" customFormat="1" ht="33" x14ac:dyDescent="0.25">
      <c r="A1295" s="150" t="s">
        <v>1468</v>
      </c>
      <c r="B1295" s="151" t="s">
        <v>1464</v>
      </c>
      <c r="C1295" s="152" t="s">
        <v>149</v>
      </c>
      <c r="D1295" s="156" t="s">
        <v>242</v>
      </c>
      <c r="E1295" s="153">
        <v>4635</v>
      </c>
      <c r="F1295" s="154">
        <v>-5</v>
      </c>
      <c r="G1295" s="154">
        <f t="shared" si="71"/>
        <v>-23.175000000000001</v>
      </c>
    </row>
    <row r="1296" spans="1:7" s="1" customFormat="1" x14ac:dyDescent="0.25">
      <c r="A1296" s="150" t="s">
        <v>1469</v>
      </c>
      <c r="B1296" s="151" t="s">
        <v>1470</v>
      </c>
      <c r="C1296" s="152" t="s">
        <v>149</v>
      </c>
      <c r="D1296" s="156" t="s">
        <v>242</v>
      </c>
      <c r="E1296" s="153"/>
      <c r="F1296" s="154"/>
      <c r="G1296" s="154">
        <v>-69.983999999999995</v>
      </c>
    </row>
    <row r="1297" spans="1:7" s="1" customFormat="1" x14ac:dyDescent="0.25">
      <c r="A1297" s="150" t="s">
        <v>1471</v>
      </c>
      <c r="B1297" s="151" t="s">
        <v>1470</v>
      </c>
      <c r="C1297" s="152" t="s">
        <v>149</v>
      </c>
      <c r="D1297" s="156" t="s">
        <v>242</v>
      </c>
      <c r="E1297" s="153"/>
      <c r="F1297" s="154"/>
      <c r="G1297" s="154">
        <v>-63.984000000000002</v>
      </c>
    </row>
    <row r="1298" spans="1:7" s="1" customFormat="1" x14ac:dyDescent="0.25">
      <c r="A1298" s="150" t="s">
        <v>1472</v>
      </c>
      <c r="B1298" s="151" t="s">
        <v>1470</v>
      </c>
      <c r="C1298" s="152" t="s">
        <v>149</v>
      </c>
      <c r="D1298" s="156" t="s">
        <v>242</v>
      </c>
      <c r="E1298" s="153"/>
      <c r="F1298" s="154"/>
      <c r="G1298" s="154">
        <v>-69.983999999999995</v>
      </c>
    </row>
    <row r="1299" spans="1:7" s="1" customFormat="1" x14ac:dyDescent="0.25">
      <c r="A1299" s="150" t="s">
        <v>1473</v>
      </c>
      <c r="B1299" s="151" t="s">
        <v>1470</v>
      </c>
      <c r="C1299" s="152" t="s">
        <v>149</v>
      </c>
      <c r="D1299" s="156" t="s">
        <v>242</v>
      </c>
      <c r="E1299" s="153">
        <v>1000</v>
      </c>
      <c r="F1299" s="154">
        <v>-50</v>
      </c>
      <c r="G1299" s="154">
        <f t="shared" ref="G1299" si="72">+E1299*F1299/1000</f>
        <v>-50</v>
      </c>
    </row>
    <row r="1300" spans="1:7" s="1" customFormat="1" x14ac:dyDescent="0.25">
      <c r="A1300" s="150" t="s">
        <v>1474</v>
      </c>
      <c r="B1300" s="151" t="s">
        <v>1475</v>
      </c>
      <c r="C1300" s="152" t="s">
        <v>149</v>
      </c>
      <c r="D1300" s="156" t="s">
        <v>312</v>
      </c>
      <c r="E1300" s="153"/>
      <c r="F1300" s="154"/>
      <c r="G1300" s="154">
        <v>-303</v>
      </c>
    </row>
    <row r="1301" spans="1:7" s="1" customFormat="1" ht="9" customHeight="1" x14ac:dyDescent="0.25">
      <c r="A1301" s="150"/>
      <c r="B1301" s="151"/>
      <c r="C1301" s="152"/>
      <c r="D1301" s="156"/>
      <c r="E1301" s="153"/>
      <c r="F1301" s="154"/>
      <c r="G1301" s="155"/>
    </row>
    <row r="1302" spans="1:7" s="136" customFormat="1" ht="27" customHeight="1" x14ac:dyDescent="0.25">
      <c r="A1302" s="129" t="s">
        <v>135</v>
      </c>
      <c r="B1302" s="131" t="s">
        <v>1502</v>
      </c>
      <c r="C1302" s="132" t="s">
        <v>1503</v>
      </c>
      <c r="D1302" s="133"/>
      <c r="E1302" s="134"/>
      <c r="F1302" s="135"/>
      <c r="G1302" s="130">
        <f>+G1303+G2218</f>
        <v>-198522</v>
      </c>
    </row>
    <row r="1303" spans="1:7" s="143" customFormat="1" ht="27.75" customHeight="1" x14ac:dyDescent="0.25">
      <c r="A1303" s="137" t="s">
        <v>139</v>
      </c>
      <c r="B1303" s="138" t="s">
        <v>140</v>
      </c>
      <c r="C1303" s="139"/>
      <c r="D1303" s="139"/>
      <c r="E1303" s="140"/>
      <c r="F1303" s="141"/>
      <c r="G1303" s="177">
        <f>SUM(G1304:G1317)</f>
        <v>-198522</v>
      </c>
    </row>
    <row r="1304" spans="1:7" s="1" customFormat="1" x14ac:dyDescent="0.25">
      <c r="A1304" s="150" t="s">
        <v>1476</v>
      </c>
      <c r="B1304" s="151" t="s">
        <v>1477</v>
      </c>
      <c r="C1304" s="152" t="s">
        <v>149</v>
      </c>
      <c r="D1304" s="156" t="s">
        <v>242</v>
      </c>
      <c r="E1304" s="153">
        <v>720000</v>
      </c>
      <c r="F1304" s="154">
        <v>-40</v>
      </c>
      <c r="G1304" s="154">
        <f>+E1304*F1304/1000</f>
        <v>-28800</v>
      </c>
    </row>
    <row r="1305" spans="1:7" s="1" customFormat="1" x14ac:dyDescent="0.25">
      <c r="A1305" s="150" t="s">
        <v>1478</v>
      </c>
      <c r="B1305" s="151" t="s">
        <v>1479</v>
      </c>
      <c r="C1305" s="152" t="s">
        <v>149</v>
      </c>
      <c r="D1305" s="156" t="s">
        <v>242</v>
      </c>
      <c r="E1305" s="153">
        <v>25000000</v>
      </c>
      <c r="F1305" s="154">
        <v>-2</v>
      </c>
      <c r="G1305" s="154">
        <f t="shared" ref="G1305:G1317" si="73">+E1305*F1305/1000</f>
        <v>-50000</v>
      </c>
    </row>
    <row r="1306" spans="1:7" s="1" customFormat="1" x14ac:dyDescent="0.25">
      <c r="A1306" s="150" t="s">
        <v>1480</v>
      </c>
      <c r="B1306" s="151" t="s">
        <v>1481</v>
      </c>
      <c r="C1306" s="152" t="s">
        <v>149</v>
      </c>
      <c r="D1306" s="156" t="s">
        <v>242</v>
      </c>
      <c r="E1306" s="153">
        <v>1450000</v>
      </c>
      <c r="F1306" s="154">
        <v>-1</v>
      </c>
      <c r="G1306" s="154">
        <f t="shared" si="73"/>
        <v>-1450</v>
      </c>
    </row>
    <row r="1307" spans="1:7" s="1" customFormat="1" x14ac:dyDescent="0.25">
      <c r="A1307" s="150" t="s">
        <v>1482</v>
      </c>
      <c r="B1307" s="151" t="s">
        <v>1481</v>
      </c>
      <c r="C1307" s="152" t="s">
        <v>149</v>
      </c>
      <c r="D1307" s="156" t="s">
        <v>242</v>
      </c>
      <c r="E1307" s="153">
        <v>15000</v>
      </c>
      <c r="F1307" s="154">
        <v>-200</v>
      </c>
      <c r="G1307" s="154">
        <f t="shared" si="73"/>
        <v>-3000</v>
      </c>
    </row>
    <row r="1308" spans="1:7" s="1" customFormat="1" ht="33" x14ac:dyDescent="0.25">
      <c r="A1308" s="150" t="s">
        <v>1483</v>
      </c>
      <c r="B1308" s="151" t="s">
        <v>403</v>
      </c>
      <c r="C1308" s="152" t="s">
        <v>149</v>
      </c>
      <c r="D1308" s="156" t="s">
        <v>242</v>
      </c>
      <c r="E1308" s="153">
        <v>48758000</v>
      </c>
      <c r="F1308" s="154">
        <v>-1</v>
      </c>
      <c r="G1308" s="154">
        <f t="shared" si="73"/>
        <v>-48758</v>
      </c>
    </row>
    <row r="1309" spans="1:7" s="1" customFormat="1" ht="26.25" customHeight="1" x14ac:dyDescent="0.25">
      <c r="A1309" s="150" t="s">
        <v>1484</v>
      </c>
      <c r="B1309" s="151" t="s">
        <v>1485</v>
      </c>
      <c r="C1309" s="152" t="s">
        <v>149</v>
      </c>
      <c r="D1309" s="156" t="s">
        <v>242</v>
      </c>
      <c r="E1309" s="153"/>
      <c r="F1309" s="154"/>
      <c r="G1309" s="154">
        <v>-62</v>
      </c>
    </row>
    <row r="1310" spans="1:7" s="1" customFormat="1" ht="33.75" customHeight="1" x14ac:dyDescent="0.25">
      <c r="A1310" s="150" t="s">
        <v>1486</v>
      </c>
      <c r="B1310" s="151" t="s">
        <v>1487</v>
      </c>
      <c r="C1310" s="152" t="s">
        <v>149</v>
      </c>
      <c r="D1310" s="156" t="s">
        <v>242</v>
      </c>
      <c r="E1310" s="153">
        <v>2800000</v>
      </c>
      <c r="F1310" s="154">
        <v>-2</v>
      </c>
      <c r="G1310" s="154">
        <f t="shared" si="73"/>
        <v>-5600</v>
      </c>
    </row>
    <row r="1311" spans="1:7" s="1" customFormat="1" ht="33" customHeight="1" x14ac:dyDescent="0.25">
      <c r="A1311" s="150" t="s">
        <v>1488</v>
      </c>
      <c r="B1311" s="151" t="s">
        <v>1489</v>
      </c>
      <c r="C1311" s="152" t="s">
        <v>149</v>
      </c>
      <c r="D1311" s="156" t="s">
        <v>242</v>
      </c>
      <c r="E1311" s="153"/>
      <c r="F1311" s="154"/>
      <c r="G1311" s="154">
        <v>-2100</v>
      </c>
    </row>
    <row r="1312" spans="1:7" s="1" customFormat="1" ht="21.75" customHeight="1" x14ac:dyDescent="0.25">
      <c r="A1312" s="150" t="s">
        <v>1490</v>
      </c>
      <c r="B1312" s="151" t="s">
        <v>1491</v>
      </c>
      <c r="C1312" s="152" t="s">
        <v>149</v>
      </c>
      <c r="D1312" s="156" t="s">
        <v>242</v>
      </c>
      <c r="E1312" s="153">
        <v>980000</v>
      </c>
      <c r="F1312" s="154">
        <v>-10</v>
      </c>
      <c r="G1312" s="154">
        <f t="shared" si="73"/>
        <v>-9800</v>
      </c>
    </row>
    <row r="1313" spans="1:7" s="1" customFormat="1" ht="18.75" customHeight="1" x14ac:dyDescent="0.25">
      <c r="A1313" s="150" t="s">
        <v>1492</v>
      </c>
      <c r="B1313" s="151" t="s">
        <v>1493</v>
      </c>
      <c r="C1313" s="152" t="s">
        <v>149</v>
      </c>
      <c r="D1313" s="156" t="s">
        <v>242</v>
      </c>
      <c r="E1313" s="153">
        <v>2640000</v>
      </c>
      <c r="F1313" s="154">
        <v>-10</v>
      </c>
      <c r="G1313" s="154">
        <f t="shared" si="73"/>
        <v>-26400</v>
      </c>
    </row>
    <row r="1314" spans="1:7" s="1" customFormat="1" ht="18.75" customHeight="1" x14ac:dyDescent="0.25">
      <c r="A1314" s="150" t="s">
        <v>1494</v>
      </c>
      <c r="B1314" s="151" t="s">
        <v>1495</v>
      </c>
      <c r="C1314" s="152" t="s">
        <v>149</v>
      </c>
      <c r="D1314" s="156" t="s">
        <v>242</v>
      </c>
      <c r="E1314" s="153">
        <v>1000000</v>
      </c>
      <c r="F1314" s="154">
        <v>-3</v>
      </c>
      <c r="G1314" s="154">
        <f t="shared" si="73"/>
        <v>-3000</v>
      </c>
    </row>
    <row r="1315" spans="1:7" s="1" customFormat="1" ht="18.75" customHeight="1" x14ac:dyDescent="0.25">
      <c r="A1315" s="150" t="s">
        <v>1496</v>
      </c>
      <c r="B1315" s="151" t="s">
        <v>1497</v>
      </c>
      <c r="C1315" s="152" t="s">
        <v>149</v>
      </c>
      <c r="D1315" s="156" t="s">
        <v>242</v>
      </c>
      <c r="E1315" s="153">
        <v>2400000</v>
      </c>
      <c r="F1315" s="154">
        <v>-3</v>
      </c>
      <c r="G1315" s="154">
        <f t="shared" si="73"/>
        <v>-7200</v>
      </c>
    </row>
    <row r="1316" spans="1:7" s="1" customFormat="1" ht="33" x14ac:dyDescent="0.25">
      <c r="A1316" s="150" t="s">
        <v>1498</v>
      </c>
      <c r="B1316" s="151" t="s">
        <v>1499</v>
      </c>
      <c r="C1316" s="152" t="s">
        <v>149</v>
      </c>
      <c r="D1316" s="156" t="s">
        <v>242</v>
      </c>
      <c r="E1316" s="153">
        <v>2752000</v>
      </c>
      <c r="F1316" s="154">
        <v>-1</v>
      </c>
      <c r="G1316" s="154">
        <f t="shared" si="73"/>
        <v>-2752</v>
      </c>
    </row>
    <row r="1317" spans="1:7" s="1" customFormat="1" ht="23.25" customHeight="1" x14ac:dyDescent="0.25">
      <c r="A1317" s="150" t="s">
        <v>1500</v>
      </c>
      <c r="B1317" s="151" t="s">
        <v>1501</v>
      </c>
      <c r="C1317" s="152" t="s">
        <v>149</v>
      </c>
      <c r="D1317" s="156" t="s">
        <v>242</v>
      </c>
      <c r="E1317" s="153">
        <v>960000</v>
      </c>
      <c r="F1317" s="154">
        <v>-10</v>
      </c>
      <c r="G1317" s="154">
        <f t="shared" si="73"/>
        <v>-9600</v>
      </c>
    </row>
    <row r="1318" spans="1:7" s="1" customFormat="1" ht="12" customHeight="1" x14ac:dyDescent="0.25">
      <c r="A1318" s="150"/>
      <c r="B1318" s="151"/>
      <c r="C1318" s="152"/>
      <c r="D1318" s="160"/>
      <c r="E1318" s="161"/>
      <c r="F1318" s="162"/>
      <c r="G1318" s="155"/>
    </row>
    <row r="1319" spans="1:7" s="136" customFormat="1" ht="37.5" customHeight="1" x14ac:dyDescent="0.25">
      <c r="A1319" s="129" t="s">
        <v>135</v>
      </c>
      <c r="B1319" s="131" t="s">
        <v>1504</v>
      </c>
      <c r="C1319" s="227" t="s">
        <v>1505</v>
      </c>
      <c r="D1319" s="228"/>
      <c r="E1319" s="228"/>
      <c r="F1319" s="229"/>
      <c r="G1319" s="154">
        <f>+G1320+G2234</f>
        <v>-17000</v>
      </c>
    </row>
    <row r="1320" spans="1:7" s="143" customFormat="1" ht="39.75" customHeight="1" x14ac:dyDescent="0.25">
      <c r="A1320" s="137" t="s">
        <v>1506</v>
      </c>
      <c r="B1320" s="224" t="s">
        <v>1507</v>
      </c>
      <c r="C1320" s="225"/>
      <c r="D1320" s="225"/>
      <c r="E1320" s="225"/>
      <c r="F1320" s="226"/>
      <c r="G1320" s="177">
        <f>SUM(G1321:G1322)</f>
        <v>-17000</v>
      </c>
    </row>
    <row r="1321" spans="1:7" s="1" customFormat="1" ht="33" x14ac:dyDescent="0.25">
      <c r="A1321" s="150" t="s">
        <v>1508</v>
      </c>
      <c r="B1321" s="151" t="s">
        <v>1509</v>
      </c>
      <c r="C1321" s="152" t="s">
        <v>149</v>
      </c>
      <c r="D1321" s="156" t="s">
        <v>242</v>
      </c>
      <c r="E1321" s="153">
        <v>17000000</v>
      </c>
      <c r="F1321" s="154">
        <v>-1</v>
      </c>
      <c r="G1321" s="154">
        <f>+E1321*F1321/1000</f>
        <v>-17000</v>
      </c>
    </row>
    <row r="1322" spans="1:7" s="1" customFormat="1" ht="19.5" customHeight="1" x14ac:dyDescent="0.25">
      <c r="A1322" s="150"/>
      <c r="B1322" s="151"/>
      <c r="C1322" s="152"/>
      <c r="D1322" s="160"/>
      <c r="E1322" s="161"/>
      <c r="F1322" s="162"/>
      <c r="G1322" s="155"/>
    </row>
    <row r="1323" spans="1:7" s="136" customFormat="1" ht="27" customHeight="1" x14ac:dyDescent="0.25">
      <c r="A1323" s="129" t="s">
        <v>135</v>
      </c>
      <c r="B1323" s="131" t="s">
        <v>1801</v>
      </c>
      <c r="C1323" s="132" t="s">
        <v>1503</v>
      </c>
      <c r="D1323" s="133"/>
      <c r="E1323" s="134"/>
      <c r="F1323" s="135"/>
      <c r="G1323" s="130">
        <f>+G1324+G2238</f>
        <v>-24735.25</v>
      </c>
    </row>
    <row r="1324" spans="1:7" s="143" customFormat="1" ht="33" customHeight="1" x14ac:dyDescent="0.25">
      <c r="A1324" s="137" t="s">
        <v>1799</v>
      </c>
      <c r="B1324" s="224" t="s">
        <v>1767</v>
      </c>
      <c r="C1324" s="225"/>
      <c r="D1324" s="225"/>
      <c r="E1324" s="225"/>
      <c r="F1324" s="226"/>
      <c r="G1324" s="177">
        <f>SUM(G1325:G1328)</f>
        <v>-24735.25</v>
      </c>
    </row>
    <row r="1325" spans="1:7" s="1" customFormat="1" ht="49.5" x14ac:dyDescent="0.25">
      <c r="A1325" s="150" t="s">
        <v>1510</v>
      </c>
      <c r="B1325" s="151" t="s">
        <v>1800</v>
      </c>
      <c r="C1325" s="152" t="s">
        <v>149</v>
      </c>
      <c r="D1325" s="156" t="s">
        <v>242</v>
      </c>
      <c r="E1325" s="153"/>
      <c r="F1325" s="154"/>
      <c r="G1325" s="154">
        <v>-2418</v>
      </c>
    </row>
    <row r="1326" spans="1:7" s="1" customFormat="1" ht="49.5" x14ac:dyDescent="0.25">
      <c r="A1326" s="150" t="s">
        <v>1511</v>
      </c>
      <c r="B1326" s="151" t="s">
        <v>1800</v>
      </c>
      <c r="C1326" s="152" t="s">
        <v>149</v>
      </c>
      <c r="D1326" s="156" t="s">
        <v>242</v>
      </c>
      <c r="E1326" s="153"/>
      <c r="F1326" s="154"/>
      <c r="G1326" s="154">
        <v>-2201.25</v>
      </c>
    </row>
    <row r="1327" spans="1:7" s="1" customFormat="1" ht="49.5" x14ac:dyDescent="0.25">
      <c r="A1327" s="150" t="s">
        <v>1512</v>
      </c>
      <c r="B1327" s="151" t="s">
        <v>1800</v>
      </c>
      <c r="C1327" s="152" t="s">
        <v>149</v>
      </c>
      <c r="D1327" s="156" t="s">
        <v>144</v>
      </c>
      <c r="E1327" s="153">
        <v>20116000</v>
      </c>
      <c r="F1327" s="154">
        <v>-1</v>
      </c>
      <c r="G1327" s="154">
        <f>+E1327*F1327/1000</f>
        <v>-20116</v>
      </c>
    </row>
    <row r="1328" spans="1:7" s="1" customFormat="1" ht="12" customHeight="1" x14ac:dyDescent="0.25">
      <c r="A1328" s="150"/>
      <c r="B1328" s="151"/>
      <c r="C1328" s="152"/>
      <c r="D1328" s="152"/>
      <c r="E1328" s="153"/>
      <c r="F1328" s="154"/>
      <c r="G1328" s="155"/>
    </row>
  </sheetData>
  <mergeCells count="13">
    <mergeCell ref="A5:G5"/>
    <mergeCell ref="B6:B7"/>
    <mergeCell ref="C6:C7"/>
    <mergeCell ref="D6:D7"/>
    <mergeCell ref="F6:G6"/>
    <mergeCell ref="E6:E7"/>
    <mergeCell ref="A6:A7"/>
    <mergeCell ref="B1324:F1324"/>
    <mergeCell ref="C1319:F1319"/>
    <mergeCell ref="B1320:F1320"/>
    <mergeCell ref="B8:F8"/>
    <mergeCell ref="B159:F159"/>
    <mergeCell ref="B389:F389"/>
  </mergeCells>
  <pageMargins left="0.4" right="0.16" top="0.5" bottom="0.35" header="0.3" footer="0.16"/>
  <pageSetup paperSize="9" scale="85" firstPageNumber="2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Sheet1</vt:lpstr>
      <vt:lpstr>'4'!Print_Area</vt:lpstr>
      <vt:lpstr>'2'!Print_Titles</vt:lpstr>
      <vt:lpstr>'3'!Print_Titles</vt:lpstr>
      <vt:lpstr>'4'!Print_Titles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Ashot Pirumyan</cp:lastModifiedBy>
  <cp:lastPrinted>2021-12-15T17:07:24Z</cp:lastPrinted>
  <dcterms:created xsi:type="dcterms:W3CDTF">2019-11-26T09:27:58Z</dcterms:created>
  <dcterms:modified xsi:type="dcterms:W3CDTF">2021-12-15T11:29:03Z</dcterms:modified>
</cp:coreProperties>
</file>