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ak Albertyan\Desktop\Naxagic11111111111\"/>
    </mc:Choice>
  </mc:AlternateContent>
  <bookViews>
    <workbookView xWindow="0" yWindow="0" windowWidth="28800" windowHeight="12330" activeTab="5"/>
  </bookViews>
  <sheets>
    <sheet name="1" sheetId="1" r:id="rId1"/>
    <sheet name="2" sheetId="16" r:id="rId2"/>
    <sheet name="3" sheetId="10" r:id="rId3"/>
    <sheet name="4" sheetId="2" r:id="rId4"/>
    <sheet name="5" sheetId="15" r:id="rId5"/>
    <sheet name="6" sheetId="11" r:id="rId6"/>
    <sheet name="7" sheetId="14" r:id="rId7"/>
  </sheets>
  <definedNames>
    <definedName name="_xlnm._FilterDatabase" localSheetId="3" hidden="1">'4'!$A$6:$C$22</definedName>
    <definedName name="_tab10">#REF!</definedName>
    <definedName name="_tab11">#REF!</definedName>
    <definedName name="_tab12">#REF!</definedName>
    <definedName name="_tab13">#REF!</definedName>
    <definedName name="_tab14">#REF!</definedName>
    <definedName name="_tab15">#REF!</definedName>
    <definedName name="_tab16">#REF!</definedName>
    <definedName name="_tab17">#REF!</definedName>
    <definedName name="_tab18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AgencyCode" localSheetId="0">#REF!</definedName>
    <definedName name="AgencyCode" localSheetId="1">#REF!</definedName>
    <definedName name="AgencyCode" localSheetId="2">#REF!</definedName>
    <definedName name="AgencyCode" localSheetId="3">#REF!</definedName>
    <definedName name="AgencyCode" localSheetId="6">#REF!</definedName>
    <definedName name="AgencyCode">#REF!</definedName>
    <definedName name="AgencyName" localSheetId="0">#REF!</definedName>
    <definedName name="AgencyName" localSheetId="1">#REF!</definedName>
    <definedName name="AgencyName" localSheetId="3">#REF!</definedName>
    <definedName name="AgencyName" localSheetId="6">#REF!</definedName>
    <definedName name="AgencyName">#REF!</definedName>
    <definedName name="Functional1" localSheetId="0">#REF!</definedName>
    <definedName name="Functional1" localSheetId="1">#REF!</definedName>
    <definedName name="Functional1" localSheetId="3">#REF!</definedName>
    <definedName name="Functional1" localSheetId="6">#REF!</definedName>
    <definedName name="Functional1">#REF!</definedName>
    <definedName name="ml">#REF!</definedName>
    <definedName name="PANature" localSheetId="0">#REF!</definedName>
    <definedName name="PANature" localSheetId="1">#REF!</definedName>
    <definedName name="PANature" localSheetId="3">#REF!</definedName>
    <definedName name="PANature" localSheetId="6">#REF!</definedName>
    <definedName name="PANature">#REF!</definedName>
    <definedName name="par_count">#REF!,#REF!,#REF!,#REF!,#REF!,#REF!,#REF!,#REF!,#REF!,#REF!,#REF!,#REF!,#REF!,#REF!,#REF!</definedName>
    <definedName name="par_qual">#REF!,#REF!,#REF!,#REF!,#REF!</definedName>
    <definedName name="par_time">#REF!,#REF!,#REF!,#REF!</definedName>
    <definedName name="par2.12s">#REF!</definedName>
    <definedName name="par2.4s">#REF!,#REF!,#REF!,#REF!,#REF!,#REF!,#REF!,#REF!,#REF!,#REF!,#REF!,#REF!,#REF!,#REF!,#REF!,#REF!</definedName>
    <definedName name="par2.5s">#REF!,#REF!</definedName>
    <definedName name="par2.6s">#REF!,#REF!,#REF!,#REF!</definedName>
    <definedName name="par2.7s">#REF!,#REF!</definedName>
    <definedName name="par2.9s">#REF!,#REF!,#REF!,#REF!,#REF!,#REF!,#REF!,#REF!,#REF!,#REF!,#REF!,#REF!,#REF!,#REF!,#REF!,#REF!</definedName>
    <definedName name="par4.10s">#REF!,#REF!</definedName>
    <definedName name="par4.11d">#REF!,#REF!,#REF!,#REF!,#REF!</definedName>
    <definedName name="par4.12d">#REF!</definedName>
    <definedName name="par4.13s">#REF!</definedName>
    <definedName name="par4.14">#REF!,#REF!,#REF!,#REF!,#REF!,#REF!</definedName>
    <definedName name="par4.15">#REF!,#REF!,#REF!</definedName>
    <definedName name="par4.16">#REF!,#REF!,#REF!</definedName>
    <definedName name="par4.17">#REF!,#REF!,#REF!,#REF!</definedName>
    <definedName name="par4.18d">#REF!,#REF!</definedName>
    <definedName name="par4.19s">#REF!</definedName>
    <definedName name="par4.20f">#REF!</definedName>
    <definedName name="par4.21f">#REF!</definedName>
    <definedName name="par4.22">#REF!</definedName>
    <definedName name="par4.4">#REF!</definedName>
    <definedName name="par4.5">#REF!</definedName>
    <definedName name="par4.6s">#REF!</definedName>
    <definedName name="par4.7s">#REF!</definedName>
    <definedName name="par4.8">#REF!,#REF!,#REF!,#REF!,#REF!</definedName>
    <definedName name="par4.9">#REF!,#REF!,#REF!,#REF!,#REF!,#REF!</definedName>
    <definedName name="par5.1">#REF!,#REF!</definedName>
    <definedName name="par5.3">#REF!,#REF!,#REF!,#REF!,#REF!,#REF!</definedName>
    <definedName name="par5.4">#REF!,#REF!,#REF!,#REF!,#REF!</definedName>
    <definedName name="par5.5">#REF!</definedName>
    <definedName name="par5.6">#REF!,#REF!</definedName>
    <definedName name="PAType" localSheetId="0">#REF!</definedName>
    <definedName name="PAType" localSheetId="1">#REF!</definedName>
    <definedName name="PAType" localSheetId="3">#REF!</definedName>
    <definedName name="PAType" localSheetId="6">#REF!</definedName>
    <definedName name="PAType">#REF!</definedName>
    <definedName name="Performance2" localSheetId="0">#REF!</definedName>
    <definedName name="Performance2" localSheetId="1">#REF!</definedName>
    <definedName name="Performance2" localSheetId="3">#REF!</definedName>
    <definedName name="Performance2" localSheetId="6">#REF!</definedName>
    <definedName name="Performance2">#REF!</definedName>
    <definedName name="PerformanceType" localSheetId="0">#REF!</definedName>
    <definedName name="PerformanceType" localSheetId="1">#REF!</definedName>
    <definedName name="PerformanceType" localSheetId="3">#REF!</definedName>
    <definedName name="PerformanceType" localSheetId="6">#REF!</definedName>
    <definedName name="PerformanceType">#REF!</definedName>
    <definedName name="_xlnm.Print_Area" localSheetId="0">'1'!$A$1:$D$64</definedName>
    <definedName name="_xlnm.Print_Area" localSheetId="3">'4'!$A$1:$F$61</definedName>
    <definedName name="_xlnm.Print_Titles" localSheetId="0">'1'!$8:$9</definedName>
    <definedName name="_xlnm.Print_Titles" localSheetId="1">'2'!$6:$8</definedName>
    <definedName name="_xlnm.Print_Titles" localSheetId="2">'3'!$7:$8</definedName>
    <definedName name="program">#REF!,#REF!,#REF!,#REF!,#REF!,#REF!,#REF!,#REF!,#REF!,#REF!,#REF!,#REF!,#REF!,#REF!,#REF!,#REF!,#REF!,#REF!,#REF!,#REF!</definedName>
    <definedName name="Z_13F89C80_AA0B_41F9_AFF5_A3FBF32B4839_.wvu.FilterData" localSheetId="3" hidden="1">'4'!$A$6:$C$22</definedName>
    <definedName name="Z_1CB3FA93_3343_416F_A16D_FC41F2ED2B6F_.wvu.FilterData" localSheetId="3" hidden="1">'4'!$A$6:$C$22</definedName>
    <definedName name="Z_248D826A_AAF4_4217_A881_FEB0316B1F31_.wvu.FilterData" localSheetId="3" hidden="1">'4'!$A$6:$C$22</definedName>
    <definedName name="Z_45FFAC33_4AB9_414D_B043_692D128792D7_.wvu.FilterData" localSheetId="3" hidden="1">'4'!$A$6:$C$22</definedName>
    <definedName name="Z_4B089989_DDCD_487B_9353_2C02A02C4B79_.wvu.FilterData" localSheetId="3" hidden="1">'4'!$A$6:$C$22</definedName>
    <definedName name="Z_4E7D02B5_6AED_41E0_B144_33AB5BF8890B_.wvu.Cols" localSheetId="3" hidden="1">'4'!#REF!,'4'!#REF!,'4'!#REF!</definedName>
    <definedName name="Z_4E7D02B5_6AED_41E0_B144_33AB5BF8890B_.wvu.FilterData" localSheetId="3" hidden="1">'4'!$A$6:$C$22</definedName>
    <definedName name="Z_4E7D02B5_6AED_41E0_B144_33AB5BF8890B_.wvu.PrintArea" localSheetId="3" hidden="1">'4'!$A$5:$C$22</definedName>
    <definedName name="Z_4E7D02B5_6AED_41E0_B144_33AB5BF8890B_.wvu.PrintTitles" localSheetId="3" hidden="1">'4'!#REF!</definedName>
    <definedName name="Z_4E7D02B5_6AED_41E0_B144_33AB5BF8890B_.wvu.Rows" localSheetId="3" hidden="1">'4'!#REF!</definedName>
    <definedName name="Z_53DFD68B_2825_4372_8279_65A2CDD3C0A6_.wvu.FilterData" localSheetId="3" hidden="1">'4'!$A$6:$C$22</definedName>
    <definedName name="Z_88C8AD42_4A54_471A_AC21_23DEE75E6A61_.wvu.FilterData" localSheetId="3" hidden="1">'4'!$A$6:$C$22</definedName>
    <definedName name="Z_B6E8E17E_50D9_4F6F_8FA3_EAEA1E227C90_.wvu.FilterData" localSheetId="3" hidden="1">'4'!$A$6:$C$22</definedName>
    <definedName name="Z_C0EFFDBC_9EA1_4BE6_8AC1_F7AA5D1FC08E_.wvu.FilterData" localSheetId="3" hidden="1">'4'!$A$6:$C$22</definedName>
    <definedName name="Z_F0E30E7C_80B0_462A_AB4D_B336442D4E37_.wvu.FilterData" localSheetId="3" hidden="1">'4'!$A$6:$C$22</definedName>
    <definedName name="Z_FC3AB22F_E31D_4E23_B844_075681CC734D_.wvu.FilterData" localSheetId="3" hidden="1">'4'!$A$6:$C$22</definedName>
    <definedName name="Z_FD6BFED4_3296_451F_BEE8_BDA0B24F27D3_.wvu.FilterData" localSheetId="3" hidden="1">'4'!$A$6:$C$22</definedName>
  </definedNames>
  <calcPr calcId="162913"/>
</workbook>
</file>

<file path=xl/calcChain.xml><?xml version="1.0" encoding="utf-8"?>
<calcChain xmlns="http://schemas.openxmlformats.org/spreadsheetml/2006/main">
  <c r="G38" i="10" l="1"/>
  <c r="D13" i="2"/>
  <c r="D12" i="2"/>
  <c r="D11" i="2" l="1"/>
  <c r="F11" i="2"/>
  <c r="E11" i="2"/>
  <c r="E13" i="2"/>
  <c r="F12" i="2"/>
  <c r="E12" i="2"/>
  <c r="C69" i="2"/>
  <c r="F13" i="16" l="1"/>
  <c r="F11" i="16" s="1"/>
  <c r="E11" i="16"/>
  <c r="G11" i="16"/>
  <c r="H11" i="16"/>
  <c r="H9" i="16" s="1"/>
  <c r="G9" i="16"/>
  <c r="F9" i="16" l="1"/>
  <c r="D13" i="16" l="1"/>
  <c r="E9" i="16" l="1"/>
  <c r="D9" i="16" s="1"/>
  <c r="D11" i="16"/>
  <c r="C168" i="14" l="1"/>
  <c r="C132" i="11"/>
  <c r="E69" i="2" l="1"/>
  <c r="D14" i="15" l="1"/>
  <c r="D13" i="15"/>
  <c r="D12" i="15" s="1"/>
  <c r="G90" i="10" l="1"/>
  <c r="G89" i="10" s="1"/>
  <c r="G88" i="10" s="1"/>
  <c r="G87" i="10" s="1"/>
  <c r="G85" i="10" s="1"/>
  <c r="G83" i="10" s="1"/>
  <c r="G151" i="10" l="1"/>
  <c r="G150" i="10" s="1"/>
  <c r="G153" i="10"/>
  <c r="G152" i="10" s="1"/>
  <c r="G149" i="10" l="1"/>
  <c r="G148" i="10" s="1"/>
  <c r="D109" i="2"/>
  <c r="D108" i="2"/>
  <c r="D107" i="2" s="1"/>
  <c r="D105" i="2" s="1"/>
  <c r="D103" i="2" s="1"/>
  <c r="D101" i="2" s="1"/>
  <c r="D100" i="2" s="1"/>
  <c r="F107" i="2"/>
  <c r="F105" i="2" s="1"/>
  <c r="F103" i="2" s="1"/>
  <c r="F101" i="2" s="1"/>
  <c r="F100" i="2" s="1"/>
  <c r="E107" i="2"/>
  <c r="E105" i="2" s="1"/>
  <c r="E103" i="2" l="1"/>
  <c r="C152" i="14"/>
  <c r="E101" i="2" l="1"/>
  <c r="E100" i="2" s="1"/>
  <c r="C153" i="11"/>
  <c r="D133" i="1"/>
  <c r="D99" i="2" l="1"/>
  <c r="F98" i="2"/>
  <c r="F96" i="2" s="1"/>
  <c r="F94" i="2" s="1"/>
  <c r="F92" i="2" s="1"/>
  <c r="E98" i="2"/>
  <c r="E96" i="2" s="1"/>
  <c r="E94" i="2" s="1"/>
  <c r="E92" i="2" s="1"/>
  <c r="D91" i="2"/>
  <c r="F90" i="2"/>
  <c r="F88" i="2" s="1"/>
  <c r="F86" i="2" s="1"/>
  <c r="E90" i="2"/>
  <c r="E88" i="2" s="1"/>
  <c r="E86" i="2" s="1"/>
  <c r="E84" i="2" s="1"/>
  <c r="D83" i="2"/>
  <c r="F82" i="2"/>
  <c r="F80" i="2" s="1"/>
  <c r="F78" i="2" s="1"/>
  <c r="E82" i="2"/>
  <c r="E80" i="2" s="1"/>
  <c r="E78" i="2" s="1"/>
  <c r="D77" i="2"/>
  <c r="G115" i="10" s="1"/>
  <c r="D92" i="1" s="1"/>
  <c r="F76" i="2"/>
  <c r="F74" i="2" s="1"/>
  <c r="F72" i="2" s="1"/>
  <c r="F70" i="2" s="1"/>
  <c r="E76" i="2"/>
  <c r="E74" i="2" s="1"/>
  <c r="E72" i="2" s="1"/>
  <c r="D69" i="2"/>
  <c r="F68" i="2"/>
  <c r="F66" i="2" s="1"/>
  <c r="F64" i="2" s="1"/>
  <c r="E68" i="2"/>
  <c r="E66" i="2" s="1"/>
  <c r="E64" i="2" s="1"/>
  <c r="E62" i="2" s="1"/>
  <c r="D98" i="2" l="1"/>
  <c r="C114" i="11"/>
  <c r="D76" i="2"/>
  <c r="C96" i="11"/>
  <c r="D90" i="2"/>
  <c r="C123" i="11"/>
  <c r="G139" i="10"/>
  <c r="G138" i="10" s="1"/>
  <c r="G137" i="10" s="1"/>
  <c r="G136" i="10" s="1"/>
  <c r="E70" i="2"/>
  <c r="G170" i="10"/>
  <c r="D68" i="2"/>
  <c r="G102" i="10"/>
  <c r="G101" i="10" s="1"/>
  <c r="G100" i="10" s="1"/>
  <c r="G99" i="10" s="1"/>
  <c r="G98" i="10" s="1"/>
  <c r="G96" i="10" s="1"/>
  <c r="G94" i="10" s="1"/>
  <c r="G92" i="10" s="1"/>
  <c r="C87" i="11"/>
  <c r="D112" i="1"/>
  <c r="D105" i="1" s="1"/>
  <c r="G169" i="10"/>
  <c r="G168" i="10" s="1"/>
  <c r="G167" i="10" s="1"/>
  <c r="G166" i="10"/>
  <c r="G164" i="10" s="1"/>
  <c r="G162" i="10" s="1"/>
  <c r="G114" i="10"/>
  <c r="D82" i="2"/>
  <c r="C105" i="11"/>
  <c r="G124" i="10"/>
  <c r="G123" i="10" s="1"/>
  <c r="G122" i="10" s="1"/>
  <c r="G121" i="10" s="1"/>
  <c r="G135" i="10"/>
  <c r="G133" i="10" s="1"/>
  <c r="G147" i="10"/>
  <c r="G145" i="10" s="1"/>
  <c r="F84" i="2"/>
  <c r="F62" i="2"/>
  <c r="D74" i="2" l="1"/>
  <c r="D72" i="2" s="1"/>
  <c r="C122" i="14"/>
  <c r="D126" i="1"/>
  <c r="D119" i="1" s="1"/>
  <c r="D88" i="2"/>
  <c r="D86" i="2" s="1"/>
  <c r="D84" i="2" s="1"/>
  <c r="C105" i="14"/>
  <c r="D96" i="2"/>
  <c r="D94" i="2" s="1"/>
  <c r="D92" i="2" s="1"/>
  <c r="C96" i="14"/>
  <c r="D78" i="1"/>
  <c r="D71" i="1" s="1"/>
  <c r="D66" i="2"/>
  <c r="D64" i="2" s="1"/>
  <c r="D62" i="2" s="1"/>
  <c r="C87" i="14"/>
  <c r="G111" i="10"/>
  <c r="G109" i="10" s="1"/>
  <c r="G113" i="10"/>
  <c r="D80" i="2"/>
  <c r="D78" i="2" s="1"/>
  <c r="D70" i="2" s="1"/>
  <c r="C131" i="14"/>
  <c r="D98" i="1"/>
  <c r="D85" i="1" s="1"/>
  <c r="G120" i="10"/>
  <c r="G118" i="10" s="1"/>
  <c r="G116" i="10" s="1"/>
  <c r="G131" i="10"/>
  <c r="G129" i="10" s="1"/>
  <c r="G143" i="10"/>
  <c r="G141" i="10" s="1"/>
  <c r="G160" i="10"/>
  <c r="G158" i="10" s="1"/>
  <c r="G156" i="10" s="1"/>
  <c r="G154" i="10" s="1"/>
  <c r="F27" i="2"/>
  <c r="E27" i="2"/>
  <c r="E25" i="2" s="1"/>
  <c r="G127" i="10" l="1"/>
  <c r="G125" i="10" s="1"/>
  <c r="G107" i="10"/>
  <c r="G105" i="10" s="1"/>
  <c r="G103" i="10" s="1"/>
  <c r="D61" i="2" l="1"/>
  <c r="F60" i="2"/>
  <c r="F58" i="2" s="1"/>
  <c r="E60" i="2"/>
  <c r="E58" i="2" s="1"/>
  <c r="E56" i="2" s="1"/>
  <c r="D55" i="2"/>
  <c r="F54" i="2"/>
  <c r="F52" i="2" s="1"/>
  <c r="E54" i="2"/>
  <c r="E52" i="2" s="1"/>
  <c r="E50" i="2" s="1"/>
  <c r="D60" i="2" l="1"/>
  <c r="D58" i="2" s="1"/>
  <c r="C78" i="14"/>
  <c r="G82" i="10"/>
  <c r="G81" i="10" s="1"/>
  <c r="D54" i="2"/>
  <c r="C69" i="14" s="1"/>
  <c r="C69" i="11"/>
  <c r="G75" i="10"/>
  <c r="G74" i="10" s="1"/>
  <c r="D30" i="2"/>
  <c r="D29" i="2"/>
  <c r="D31" i="2"/>
  <c r="D28" i="2"/>
  <c r="D49" i="2"/>
  <c r="F48" i="2"/>
  <c r="F46" i="2" s="1"/>
  <c r="E48" i="2"/>
  <c r="E46" i="2" s="1"/>
  <c r="E44" i="2" s="1"/>
  <c r="G78" i="10" l="1"/>
  <c r="G76" i="10" s="1"/>
  <c r="G80" i="10"/>
  <c r="D48" i="2"/>
  <c r="D46" i="2" s="1"/>
  <c r="D44" i="2" s="1"/>
  <c r="D47" i="1" s="1"/>
  <c r="G68" i="10"/>
  <c r="G67" i="10" s="1"/>
  <c r="G66" i="10" s="1"/>
  <c r="G65" i="10" s="1"/>
  <c r="G64" i="10" s="1"/>
  <c r="G62" i="10" s="1"/>
  <c r="G60" i="10" s="1"/>
  <c r="G71" i="10"/>
  <c r="G69" i="10" s="1"/>
  <c r="G73" i="10"/>
  <c r="D56" i="2"/>
  <c r="D59" i="1" s="1"/>
  <c r="C78" i="11"/>
  <c r="D52" i="2"/>
  <c r="D50" i="2" s="1"/>
  <c r="D53" i="1" s="1"/>
  <c r="G36" i="10"/>
  <c r="G35" i="10" s="1"/>
  <c r="G41" i="10"/>
  <c r="G40" i="10" s="1"/>
  <c r="D27" i="2"/>
  <c r="G34" i="10" l="1"/>
  <c r="G33" i="10" s="1"/>
  <c r="G32" i="10" s="1"/>
  <c r="G30" i="10" s="1"/>
  <c r="G28" i="10" s="1"/>
  <c r="C42" i="14" s="1"/>
  <c r="D43" i="2" l="1"/>
  <c r="F42" i="2"/>
  <c r="F40" i="2" s="1"/>
  <c r="F38" i="2" s="1"/>
  <c r="E42" i="2"/>
  <c r="E40" i="2" s="1"/>
  <c r="E38" i="2" s="1"/>
  <c r="D37" i="2"/>
  <c r="G50" i="10" s="1"/>
  <c r="G49" i="10" s="1"/>
  <c r="G48" i="10" s="1"/>
  <c r="G47" i="10" s="1"/>
  <c r="G46" i="10" s="1"/>
  <c r="G44" i="10" s="1"/>
  <c r="F36" i="2"/>
  <c r="F34" i="2" s="1"/>
  <c r="F32" i="2" s="1"/>
  <c r="E36" i="2"/>
  <c r="E34" i="2" s="1"/>
  <c r="E32" i="2" s="1"/>
  <c r="D25" i="2"/>
  <c r="D23" i="2" s="1"/>
  <c r="F25" i="2"/>
  <c r="F23" i="2" s="1"/>
  <c r="E23" i="2"/>
  <c r="D42" i="2" l="1"/>
  <c r="D40" i="2" s="1"/>
  <c r="G59" i="10"/>
  <c r="C42" i="11"/>
  <c r="D27" i="1"/>
  <c r="D38" i="2"/>
  <c r="D36" i="2"/>
  <c r="D34" i="2" s="1"/>
  <c r="D32" i="2" s="1"/>
  <c r="C32" i="14"/>
  <c r="C32" i="11"/>
  <c r="G42" i="10"/>
  <c r="D41" i="1" l="1"/>
  <c r="G55" i="10"/>
  <c r="G58" i="10"/>
  <c r="G57" i="10" s="1"/>
  <c r="G56" i="10" s="1"/>
  <c r="C51" i="14"/>
  <c r="C51" i="11"/>
  <c r="D34" i="1"/>
  <c r="G53" i="10" l="1"/>
  <c r="G51" i="10" s="1"/>
  <c r="E21" i="2"/>
  <c r="E19" i="2" s="1"/>
  <c r="E17" i="2" s="1"/>
  <c r="E15" i="2" s="1"/>
  <c r="E14" i="2" s="1"/>
  <c r="F21" i="2"/>
  <c r="F19" i="2" s="1"/>
  <c r="F17" i="2" s="1"/>
  <c r="F15" i="2" s="1"/>
  <c r="F14" i="2" s="1"/>
  <c r="D22" i="2"/>
  <c r="F13" i="2" l="1"/>
  <c r="C22" i="14"/>
  <c r="C21" i="11"/>
  <c r="D21" i="2"/>
  <c r="D19" i="2" s="1"/>
  <c r="D17" i="2" s="1"/>
  <c r="D15" i="2" l="1"/>
  <c r="D14" i="2" s="1"/>
  <c r="G27" i="10"/>
  <c r="D20" i="1"/>
  <c r="D13" i="1" l="1"/>
  <c r="G23" i="10"/>
  <c r="G21" i="10" s="1"/>
  <c r="G19" i="10" s="1"/>
  <c r="G17" i="10" s="1"/>
  <c r="G26" i="10"/>
  <c r="G25" i="10" s="1"/>
  <c r="G24" i="10"/>
  <c r="D12" i="1" l="1"/>
  <c r="D10" i="1" s="1"/>
  <c r="G15" i="10"/>
  <c r="G13" i="10" s="1"/>
  <c r="G11" i="10" l="1"/>
  <c r="G9" i="10" s="1"/>
</calcChain>
</file>

<file path=xl/sharedStrings.xml><?xml version="1.0" encoding="utf-8"?>
<sst xmlns="http://schemas.openxmlformats.org/spreadsheetml/2006/main" count="954" uniqueCount="248">
  <si>
    <t xml:space="preserve">ՀՀ կառավարության  2021 թվականի </t>
  </si>
  <si>
    <t>______________ ի    ___Ն որոշման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</si>
  <si>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</si>
  <si>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</si>
  <si>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Ծրագիր</t>
  </si>
  <si>
    <t xml:space="preserve"> Միջոցա ռում</t>
  </si>
  <si>
    <t xml:space="preserve"> Տարի</t>
  </si>
  <si>
    <t xml:space="preserve"> ԸՆԴԱՄԵՆԸ ԾԱԽՍԵՐ</t>
  </si>
  <si>
    <t xml:space="preserve"> այդ թվում`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</si>
  <si>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</si>
  <si>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</si>
  <si>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</si>
  <si>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</si>
  <si>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</si>
  <si>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>ՀՀ կառավարության 2021 թվականի</t>
  </si>
  <si>
    <t xml:space="preserve"> ______________N______-Ն որոշման </t>
  </si>
  <si>
    <t>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</si>
  <si>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</si>
  <si>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Տարի </t>
  </si>
  <si>
    <t>Ծրագիր</t>
  </si>
  <si>
    <t>Միջո
ց_x000D_առում</t>
  </si>
  <si>
    <t xml:space="preserve"> Ընդամենը </t>
  </si>
  <si>
    <t xml:space="preserve"> այդ թվում </t>
  </si>
  <si>
    <t xml:space="preserve"> Վարկային
միջոցներ </t>
  </si>
  <si>
    <t xml:space="preserve"> Համաֆինան
սավորում </t>
  </si>
  <si>
    <t>ԸՆԴԱՄԵՆԸ_x000D_
այդ թվում`</t>
  </si>
  <si>
    <t xml:space="preserve"> - ԸՆԹԱՑԻԿ ԾԱԽՍԵՐ </t>
  </si>
  <si>
    <t xml:space="preserve"> - ՈՉ ՖԻՆԱՆՍԱԿԱՆ ԱԿՏԻՎՆԵՐԻ ԳԾՈՎ ԾԱԽՍԵՐ </t>
  </si>
  <si>
    <t>ՀՀ ՏԱՐԱԾՔԱՅԻՆ ԿԱՌԱՎԱՐՄԱՆ ԵՎ ԵՆԹԱԿԱՌՈՒՑՎԱԾՔՆԵՐԻ ՆԱԽԱՐԱՐՈՒԹՅՈՒՆ_x000D_
այդ թվում`</t>
  </si>
  <si>
    <t>այդ թվում`</t>
  </si>
  <si>
    <t>ՈՉ ՖԻՆԱՆՍԱԿԱՆ ԱԿՏԻՎՆԵՐԻ ԳԾՈՎ ԾԱԽՍԵՐ</t>
  </si>
  <si>
    <t>- Շենքերի և շինությունների շինարարություն</t>
  </si>
  <si>
    <t>հազար դրամ</t>
  </si>
  <si>
    <t xml:space="preserve"> այդ թվում` ըստ կատարողների</t>
  </si>
  <si>
    <t xml:space="preserve"> Գործառական դասիչը</t>
  </si>
  <si>
    <t xml:space="preserve"> Բաժին</t>
  </si>
  <si>
    <t xml:space="preserve"> Խումբ</t>
  </si>
  <si>
    <t xml:space="preserve"> Դաս</t>
  </si>
  <si>
    <t xml:space="preserve"> 04</t>
  </si>
  <si>
    <t xml:space="preserve"> ՏՆՏԵՍԱԿԱՆ ՀԱՐԱԲԵՐՈՒԹՅՈՒՆՆԵՐ</t>
  </si>
  <si>
    <t xml:space="preserve"> 05</t>
  </si>
  <si>
    <t xml:space="preserve"> Տրանսպորտ</t>
  </si>
  <si>
    <t xml:space="preserve"> Ճանապարհային տրանսպորտ</t>
  </si>
  <si>
    <t xml:space="preserve"> այդ թվում` բյուջետային ծախսերի տնտեսագիտական դասակարգման հոդվածներ</t>
  </si>
  <si>
    <t xml:space="preserve"> ՀՀ տարածքային կառավարման և ենթակառուցվածքների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</si>
  <si>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</si>
  <si>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</si>
  <si>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</si>
  <si>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</si>
  <si>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</si>
  <si>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</si>
  <si>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</si>
  <si>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</si>
  <si>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</si>
  <si>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</si>
  <si>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Միջոցառումն իրականացնողի անվանումը՛ </t>
  </si>
  <si>
    <t xml:space="preserve"> Արդյունքի չափորոշիչներ </t>
  </si>
  <si>
    <t xml:space="preserve"> Միջոցառման վրա կատարվող ծախսը (հազար դրամ) </t>
  </si>
  <si>
    <t>- Շենքերի և շինությունների կապիտալ վերանորոգում</t>
  </si>
  <si>
    <t>Ցուցանիշների փոփոխությունը 
(ավելացումները նշված են դրական նշանով)</t>
  </si>
  <si>
    <t>Հավելված N 3</t>
  </si>
  <si>
    <t xml:space="preserve">«ՀԱՅԱՍՏԱՆԻ ՀԱՆՐԱՊԵՏՈՒԹՅԱՆ 2021 ԹՎԱԿԱՆԻ ՊԵՏԱԿԱՆ ԲՅՈՒՋԵԻ ՄԱՍԻՆ» ՕՐԵՆՔԻ N 1 ՀԱՎԵԼՎԱԾԻ N 2 ԱՂՅՈՒՍԱԿՈՒՄ ԿԱՏԱՐՎՈՂ ՎԵՐԱԲԱՇԽՈՒՄԸ ԵՎ ՀԱՅԱՍՏԱՆԻ ՀԱՆՐԱՊԵՏՈՒԹՅԱՆ ԿԱՌԱՎԱՐՈՒԹՅԱՆ 2020 ԹՎԱԿԱՆԻ ԴԵԿՏԵՄԲԵՐԻ 30-Ի N 2215-Ն ՈՐՈՇՄԱՆ  N 5 ՀԱՎԵԼՎԱԾԻ N 1 ԱՂՅՈՒՍԱԿՈՒՄ  ԿԱՏԱՐՎՈՂ ՓՈՓՈԽՈՒԹՅՈՒՆՆԵՐԸ </t>
  </si>
  <si>
    <t xml:space="preserve"> 1049</t>
  </si>
  <si>
    <t xml:space="preserve"> Ճանապարհային ցանցի բարելավում</t>
  </si>
  <si>
    <t xml:space="preserve"> Ճանապարհային ցանցի բարելավում և անվտանգ երթևեկության ապահովում</t>
  </si>
  <si>
    <t xml:space="preserve"> Ճանապարհների ծածկի որակի և փոխադրումների արդյունավետության բարելավում՝ ճանապարհների վիճակով պայմանավորված պատահարների նվազում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</si>
  <si>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</si>
  <si>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 xml:space="preserve"> ՀՀ  տարածքային կառավարման և ենթակառուցվածքների նախարարություն</t>
  </si>
  <si>
    <t>Ասիական զարգացման բանկի աջակցությամբ իրականացվող Հյուսիս-հարավ միջանցքի զարգացման վարկային ծրագիր, Տրանշ 3</t>
  </si>
  <si>
    <t>Եվրոպական ներդրումային բանկի աջակցությամբ իրականացվող Հյուսիս-հարավ միջանցքի զարգացման վարկային ծրագիր, Տրանշ 3</t>
  </si>
  <si>
    <t>Համաշխարհային բանկի աջակցությամբ իրականացվող կենսական նշանակության  ճանապարհային ցանցի բարելավման երկրորդ լրացուցիչ ծրագրի շրջանակներում ավտոճանապարհների բարեկարգման աշխատանքներ</t>
  </si>
  <si>
    <t>01</t>
  </si>
  <si>
    <t>Ճանապարհային ցանցի բարելավում</t>
  </si>
  <si>
    <t>Ասիական զարգացման բանկի աջակցությամբ իրականացվող Մ6 Վանաձոր-Ալավերդի-Վրաստանի սահման միջպետական նշանակության ճանապարհի ծրագրի կառուցում և հիմնանորոգում</t>
  </si>
  <si>
    <t>1049</t>
  </si>
  <si>
    <t>Ցուցանիշների փոփոխությունը 
(ավելացումները նշված են դրական նշանով, իսկ նվազեցումները նշված են փակագծերում)</t>
  </si>
  <si>
    <t xml:space="preserve"> Ավտոճանապարհների բարեկարգման աշխատանքներ </t>
  </si>
  <si>
    <t xml:space="preserve"> Հանրության կողմից անմիջականորեն օգտագործվող ակտիվների հետ կապված միջոցառումներ </t>
  </si>
  <si>
    <t xml:space="preserve"> Միջոցառումն իրականացնողի անվանումը </t>
  </si>
  <si>
    <t xml:space="preserve"> Մասնագիտացված միավոր </t>
  </si>
  <si>
    <t>Եվրոպական ներդրումային բանկի աջակցությամբ իրականացվող Հյուսիս-հարավ միջանցքի զարգացման ծրագիր (Տրանշ 3)</t>
  </si>
  <si>
    <t xml:space="preserve"> 1049 </t>
  </si>
  <si>
    <t xml:space="preserve"> 21011 </t>
  </si>
  <si>
    <t xml:space="preserve"> Ասիական զարգացման բանկի աջակցությամբ իրականացվող Հյուսիս-հարավ միջանցքի զարգացման վարկային ծրագիր, Տրանշ 3 </t>
  </si>
  <si>
    <t xml:space="preserve"> Հատված Թալին-Լանջիկ 71+500 կմ-90+200 կմ կառուցման շինարարական աշխատանքներ </t>
  </si>
  <si>
    <t xml:space="preserve"> Ոչ նյութական հիմնական միջոցների քանակ (հատ) </t>
  </si>
  <si>
    <t xml:space="preserve"> Ծառայությունների մատուցում </t>
  </si>
  <si>
    <t>Ցուցանիշների փոփոխությունը (նվազեցումները նշված են փակագծերում)</t>
  </si>
  <si>
    <t xml:space="preserve"> ՄԱՍ 1. ՊԵՏԱԿԱՆ ՄԱՐՄՆԻ ԳԾՈՎ ԱՐԴՅՈՒՆՔԱՅԻՆ (ԿԱՏԱՐՈՂԱԿԱՆ) ՑՈՒՑԱՆԻՇՆԵՐԸ </t>
  </si>
  <si>
    <t>Հավելված N 1</t>
  </si>
  <si>
    <t>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</si>
  <si>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>-Այլ մեքենաներ և սարքավորումներ</t>
  </si>
  <si>
    <t>-Ոչ նյութական հիմնական միջոցներ</t>
  </si>
  <si>
    <t>ԸՆԹԱՑԻԿ ԾԱԽՍԵՐ</t>
  </si>
  <si>
    <t>- Այլ ծախսեր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</si>
  <si>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</si>
  <si>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վարկային ծրագիր </t>
  </si>
  <si>
    <t xml:space="preserve"> Նոր կամրջի կառուցման շինարարական աշխատանքներ </t>
  </si>
  <si>
    <t>Աղյուսակ 9.1.8</t>
  </si>
  <si>
    <t>Աղյուսակ 9.8</t>
  </si>
  <si>
    <t xml:space="preserve"> - Շենքերի և շինությունների շինարարություն</t>
  </si>
  <si>
    <t>«ՀԱՅԱՍՏԱՆԻ  ՀԱՆՐԱՊԵՏՈՒԹՅԱՆ 2021 ԹՎԱԿԱՆԻ ՊԵՏԱԿԱՆ ԲՅՈՒՋԵԻ ՄԱՍԻՆ» ՕՐԵՆՔԻ N 1 ՀԱՎԵԼՎԱԾԻ N 4 ԱՂՅՈՒՍԱԿՈՒՄ ՓՈՓՈԽՈՒԹՅՈՒՆՆԵՐ ԵՎ ՀԱՅԱՍՏԱՆԻ ՀԱՆՐԱՊԵՏՈՒԹՅԱՆ ԿԱՌԱՎԱՐՈՒԹՅԱՆ 2020 ԹՎԱԿԱՆԻ ԴԵԿՏԵՄԲԵՐԻ 30-Ի N 2215-Ն ՈՐՈՇՄԱՆ N 5 ՀԱՎԵԼՎԱԾԻ N 3 ԱՂՅՈՒՍԱԿՈՒՄ ԿԱՏԱՐՎՈՂ ՓՈՓՈԽՈՒԹՅՈՒՆՆԵՐԸ</t>
  </si>
  <si>
    <t>ՀԱՅԱՍՏԱՆԻ ՀԱՆՐԱՊԵՏՈՒԹՅԱՆ ԿԱՌԱՎԱՐՈՒԹՅԱՆ 2020 ԹՎԱԿԱՆԻ ԴԵԿՏԵՄԲԵՐԻ 30-Ի N 2215-Ն ՈՐՈՇՄԱՆ N 3 ԵՎ N 4 ՀԱՎԵԼՎԱԾՆԵՐՈՒՄ ԿԱՏԱՐՎՈՂ ՓՈՓՈԽՈՒԹՅՈՒՆՆԵՐԸ</t>
  </si>
  <si>
    <t xml:space="preserve"> Ասիական զարգացման բանկի աջակցությամբ իրականացվող քաղաքային ենթակառուցվածքների և քաղաքի կայուն զարգացման ներդրումային երկրորդ ծրագրի շրջանակներում ճանապարհային շինարարություն</t>
  </si>
  <si>
    <t>1004</t>
  </si>
  <si>
    <t xml:space="preserve"> Ֆրանսիայի Հանրապետության կառավարության աջակցությամբ իրականացվող Վեդու ջրամբարի կառուցման ծրագրի խորհրդատվություն և կառավարում</t>
  </si>
  <si>
    <t xml:space="preserve"> 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</t>
  </si>
  <si>
    <t>1019</t>
  </si>
  <si>
    <t>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 աշխատանքներ</t>
  </si>
  <si>
    <t>02</t>
  </si>
  <si>
    <t>04</t>
  </si>
  <si>
    <t xml:space="preserve"> Ոռոգում</t>
  </si>
  <si>
    <t xml:space="preserve"> Գյուղատնտեսություն, անտառային տնտեսություն, ձկնորսություն և որսորդություն</t>
  </si>
  <si>
    <t xml:space="preserve">  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</si>
  <si>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>1189</t>
  </si>
  <si>
    <t xml:space="preserve"> ԿՐԹՈՒԹՅՈՒՆ</t>
  </si>
  <si>
    <t>09</t>
  </si>
  <si>
    <t xml:space="preserve"> 06</t>
  </si>
  <si>
    <t xml:space="preserve"> Կրթությանը տրամադրվող օժանդակ ծառայություններ</t>
  </si>
  <si>
    <t xml:space="preserve"> 01</t>
  </si>
  <si>
    <t xml:space="preserve"> 09</t>
  </si>
  <si>
    <t xml:space="preserve"> Տնտեսական հարաբերություններ (այլ դասերին չպատկանող)</t>
  </si>
  <si>
    <t>1190</t>
  </si>
  <si>
    <t xml:space="preserve"> ՀՀ էկոնոմիկայի նախարարություն</t>
  </si>
  <si>
    <t xml:space="preserve"> Համաշխարհային բանկի աջակցությամբ իրականացվող Տեղական տնտեսության և ենթակառուցվածքների զարգացման  ծրագրի շրջանակներում ՀՀ տարբեր մարզերում զբոսաշրջության հետ կապված ենթակառուցվածքների բարելավմանն ուղղված միջոցառումներ</t>
  </si>
  <si>
    <t xml:space="preserve"> Քաղաքային զարգացում</t>
  </si>
  <si>
    <t xml:space="preserve"> Ոռոգման համակարգի առողջացում</t>
  </si>
  <si>
    <t xml:space="preserve"> Սոցիալական ներդրումների և տեղական զարգացման ծրագիր</t>
  </si>
  <si>
    <t xml:space="preserve"> Զբոսաշրջության զարգացման ծրագիր</t>
  </si>
  <si>
    <t xml:space="preserve"> - Նախագծահետազոտական ծախսեր</t>
  </si>
  <si>
    <t xml:space="preserve"> Դպրոցների սեյսմիկ անվտանգության մակարդակի բարձրացման ծրագիր</t>
  </si>
  <si>
    <t>ՀՀ  ԷԿՈՆՈՄԻԿԱՅԻ ՆԱԽԱՐԱՐՈՒԹՅՈՒՆ_x000D_
այդ թվում`</t>
  </si>
  <si>
    <t xml:space="preserve"> Աջակցություն Երևանի քաղաքապետին տեղական ինքնակառավարման լիազորությունների իրականացմանը </t>
  </si>
  <si>
    <t>Քաղաքային ենթակառուցվածքների զարգացում</t>
  </si>
  <si>
    <t>Քաղաքային զարգացում</t>
  </si>
  <si>
    <t xml:space="preserve"> Քաղաքային ենթակառուցվածքների արդիականացում և բարելավում</t>
  </si>
  <si>
    <t xml:space="preserve"> Ոռոգման ծառայությունների հասանելիության և մատչելիության ապահովում</t>
  </si>
  <si>
    <t xml:space="preserve"> Ոռոգման ջրի մատակարարման արդյունավետության և հասանելիության բարելավում, կորուստների կրճատում</t>
  </si>
  <si>
    <t xml:space="preserve"> Նպաստել երկրի սեյսմակայունության ապահովմանը, անհատական և հասարակական անվտանգության մակարդակի բարձրացմանը</t>
  </si>
  <si>
    <t xml:space="preserve"> Դպրոցական շենքերի սեյսմակայունության մակարդակի բարձրացում</t>
  </si>
  <si>
    <t xml:space="preserve"> Նպաստել տարածքներում բնակչության նյութական և ոչ նյութական բարեկեցության աճին</t>
  </si>
  <si>
    <t xml:space="preserve"> Համայնքային և միջհամայնքային ենթակառուցվածքների և որակի հասանելիության բարելավում, ինստիտուցիոնալ և ֆինանասական կարողությունների հզորացում</t>
  </si>
  <si>
    <t xml:space="preserve"> Հայաստանի և հայկական զբոսաշրջային արդյունքի մրցունակության և ճանաչելիության բարձրացում</t>
  </si>
  <si>
    <t xml:space="preserve"> Զբոսաշրջիկների թվաքանակի ավելացում</t>
  </si>
  <si>
    <t xml:space="preserve">Խորհրդատվական ծառայություններ և պահպանման ծախսեր </t>
  </si>
  <si>
    <t xml:space="preserve"> 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 </t>
  </si>
  <si>
    <t xml:space="preserve"> Երևան քաղաքում տեղական ինքնակառավարման լիազորությունների իրականացման նպատակով պետական բյուջեից ֆինանսական աջակցության տրամադրում </t>
  </si>
  <si>
    <t xml:space="preserve"> Տրանսֆերտների տրամադրում </t>
  </si>
  <si>
    <t xml:space="preserve"> Ֆրանսիայի Հանրապետության կառավարության աջակցությամբ իրականացվող Վեդու ջրամբարի կառուցման ծրագրի խորհրդատվություն և կառավարում </t>
  </si>
  <si>
    <t xml:space="preserve"> Ֆրանսիայի Հանրապետության կառավարության աջակցությամբ իրականացվող Վեդու ջրամբարի կառուցման ծրագրի համակարգում և ղեկավարում </t>
  </si>
  <si>
    <t xml:space="preserve"> 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 </t>
  </si>
  <si>
    <t xml:space="preserve"> Եվրասիական զարգացման բանկի աջակցությամբ իրականացվող ոռոգման համակարգերի զարգացման ծրագիր </t>
  </si>
  <si>
    <t xml:space="preserve"> Պետական մարմինների կողմից օգտագործվող ոչ ֆինանսական ակտիվների հետ գործառնություններ </t>
  </si>
  <si>
    <t xml:space="preserve"> 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 </t>
  </si>
  <si>
    <t xml:space="preserve"> Դպրոցների շենքերի ամրացման շինարարական աշխատանքներ, շինարարական ստանդարտների արդիականացում, արտակարգ իրավիճակներին արձագանքման ծրագրի մշակում, սեյսմիկ մոնիտորինգի դիտակետերի սարքավորումների արդիականացում: </t>
  </si>
  <si>
    <t xml:space="preserve">  Մասնագիտացված միավոր </t>
  </si>
  <si>
    <t xml:space="preserve"> 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 աշխատանքներ </t>
  </si>
  <si>
    <t xml:space="preserve"> Տարածքային զարգացման հիմնադրամի ծրագրով նախատեսված ՀՀ տարածքներում ջրագծերի, առողջապահության, կրթության օբյեկտների, մշակույթային տների, ծերանոցների, մանկատների, հատուկ դպրոցների, մանկապարտեզների և կոյուղու օբյեկտների հիմնանորոգում և շինարարություն </t>
  </si>
  <si>
    <t xml:space="preserve"> Շահառուների ընտրության չափանիշները  </t>
  </si>
  <si>
    <t xml:space="preserve">Համաձայն ՏԶՀ Ղեկավար ձեռնարկի, որը ֆինանսավորման համաձայնագրի մաս է կազմում </t>
  </si>
  <si>
    <t xml:space="preserve"> Համաշխարհային բանկի աջակցությամբ իրականացվող Տեղական տնտեսության և ենթակառուցվածքների զարգացման  ծրագրի շրջանակներում ՀՀ տարբեր մարզերում զբոսաշրջության հետ կապված ենթակառուցվածքների բարելավմանն ուղղված միջոցառումներ </t>
  </si>
  <si>
    <t xml:space="preserve"> Ընտրված մարզերում զբոսաշրջության հետ կապված ենթակառուցվածքների, այդ թվում` ճանապարհների, ավտոկայանատեղերի, ջրամատակարարման համակարգերի, լուսավորության վերանորոգում և նորովի կառուցում </t>
  </si>
  <si>
    <t xml:space="preserve"> Թիրախային տարածքներում մասնավոր հատվածի ներդրումների ծավալի աճ (միլիոն ԱՄՆ դոլար) </t>
  </si>
  <si>
    <t xml:space="preserve"> Փողոցային լուսավորության փոխարինված (տեղադրված սյուների և լամպերի) թիվը </t>
  </si>
  <si>
    <t xml:space="preserve"> Բարելավված զբոսայգիների թիվը </t>
  </si>
  <si>
    <t>Հավելված N 5</t>
  </si>
  <si>
    <t xml:space="preserve"> Ասիական զարգացման բանկի աջակցությամբ իրականացվող Հյուսիս-հարավ միջանցքի զարգացման ծրագրի համակարգում և կառավարում ( Տրանշ 2) </t>
  </si>
  <si>
    <t xml:space="preserve"> Ասիական զարգացման բանկի աջակցությամբ իրականացվող Հյուսիս-հարավ միջանցքի զարգացման ծրագրի համակարգում և կառավարում (Տրանշ 2) </t>
  </si>
  <si>
    <t xml:space="preserve"> Միջոցառման անվանումը`</t>
  </si>
  <si>
    <t xml:space="preserve"> 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</si>
  <si>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 xml:space="preserve"> Միջոցառման նկարագրությունը`</t>
  </si>
  <si>
    <t xml:space="preserve"> Ճանապարհաշինական աշխատանքներ</t>
  </si>
  <si>
    <t xml:space="preserve"> Միջոցառման տեսակը</t>
  </si>
  <si>
    <t xml:space="preserve"> Հանրության կողմից անմիջականորեն օգտագործվող ակտիվների հետ կապված միջոցառումներ</t>
  </si>
  <si>
    <t xml:space="preserve"> Ասիական զարգացման բանկի աջակցությամբ իրականացվող Հյուսիս-հարավ միջանցքի զարգացման վարկային ծրագիր, Տրանշ 3</t>
  </si>
  <si>
    <t xml:space="preserve"> Հատված Թալին-Լանջիկ 71+500 կմ-90+200 կմ կառուցման շինարարական աշխատանքներ</t>
  </si>
  <si>
    <t xml:space="preserve"> Եվրոպական ներդրումային բանկի աջակցությամբ իրականացվող Հյուսիս-հարավ միջանցքի զարգացման վարկային ծրագիր, Տրանշ 3</t>
  </si>
  <si>
    <t xml:space="preserve"> Լանջիկ-Գյումրի 27.47 կմ երկարությամբ ճանապարհային հատվածի կառուցում</t>
  </si>
  <si>
    <t xml:space="preserve"> Համաշխարհային բանկի աջակցությամբ իրականացվող Կենսական նշանակության ճանապարհացանցի բարելավման երկրորդ լրացուցիչ ֆինանսավորման ծրագրի շրջանակներում ավտոճանապարհների բարեկարգման աշխատանքներ</t>
  </si>
  <si>
    <t xml:space="preserve"> Ավտոճանապարհների բարեկարգման աշխատանքներ</t>
  </si>
  <si>
    <t xml:space="preserve"> 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</si>
  <si>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 xml:space="preserve"> Նոր կամրջի կառուցման շինարարական աշխատանքներ</t>
  </si>
  <si>
    <t xml:space="preserve"> Ասիական զարգացման բանկի աջակցությամբ իրականացվող Հյուսիս-հարավ միջանցքի զարգացման ծրագրի համակարգում և կառավարում ( Տրանշ 2)</t>
  </si>
  <si>
    <t xml:space="preserve"> Խորհրդատվական ծառայություններ և պահպանման ծախսեր</t>
  </si>
  <si>
    <t xml:space="preserve"> Ծառայությունների մատուցում</t>
  </si>
  <si>
    <t xml:space="preserve"> 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</si>
  <si>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 xml:space="preserve"> ՀՀ համայնքներին տրանսպորտի և երթևեկության բարելավման համար տրամադրվող աջակցություն </t>
  </si>
  <si>
    <t xml:space="preserve"> Տրանսֆերտների տրամադրում</t>
  </si>
  <si>
    <t xml:space="preserve"> Ֆրանսիայի Հանրապետության կառավարության աջակցությամբ իրականացվող Վեդու ջրամբարի կառուցման ծրագրի համակարգում և ղեկավարում</t>
  </si>
  <si>
    <t xml:space="preserve"> Եվրասիական զարգացման բանկի աջակցությամբ իրականացվող ոռոգման համակարգերի զարգացման ծրագիր</t>
  </si>
  <si>
    <t xml:space="preserve"> Պետական մարմինների կողմից օգտագործվող ոչ ֆինանսական ակտիվների հետ գործառնություններ</t>
  </si>
  <si>
    <t xml:space="preserve"> 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</si>
  <si>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 xml:space="preserve"> Դպրոցների շենքերի ամրացման շինարարական աշխատանքներ, շինարարական ստանդարտների արդիականացում, արտակարգ իրավիճակներին արձագանքման ծրագրի մշակում, սեյսմիկ մոնիտորինգի դիտակետերի սարքավորումների արդիականացում:</t>
  </si>
  <si>
    <t xml:space="preserve"> 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 աշխատանքներ</t>
  </si>
  <si>
    <t xml:space="preserve"> Տարածքային զարգացման հիմնադրամի ծրագրով նախատեսված ՀՀ տարածքներում ջրագծերի, առողջապահության, կրթության օբյեկտների, մշակույթային տների, ծերանոցների, մանկատների, հատուկ դպրոցների, մանկապարտեզների և կոյուղու օբյեկտների հիմնանորոգում և շինարարություն</t>
  </si>
  <si>
    <t xml:space="preserve"> Ընտրված մարզերում զբոսաշրջության հետ կապված ենթակառուցվածքների, այդ թվում` ճանապարհների, ավտոկայանատեղերի, ջրամատակարարման համակարգերի, լուսավորության վերանորոգում և նորովի կառուցում</t>
  </si>
  <si>
    <t xml:space="preserve"> ՈՉ ՖԻՆԱՆՍԱԿԱՆ ԱԿՏԻՎՆԵՐԻ ԳԾՈՎ ԾԱԽՍԵՐ</t>
  </si>
  <si>
    <t xml:space="preserve"> ՀԻՄՆԱԿԱՆ ՄԻՋՈՑՆԵՐ</t>
  </si>
  <si>
    <t xml:space="preserve"> ՇԵՆՔԵՐ ԵՎ ՇԻՆՈՒԹՅՈՒՆՆԵՐ</t>
  </si>
  <si>
    <t xml:space="preserve"> - Շենքերի և շինությունների կապիտալ վերանորոգում</t>
  </si>
  <si>
    <t xml:space="preserve"> ՄԵՔԵՆԱՆԵՐ  ԵՎ  ՍԱՐՔԱՎՈՐՈՒՄՆԵՐ</t>
  </si>
  <si>
    <t xml:space="preserve"> - Այլ մեքենաներ և սարքավորումներ</t>
  </si>
  <si>
    <t xml:space="preserve"> ԱՅԼ ՀԻՄՆԱԿԱՆ ՄԻՋՈՑՆԵՐ</t>
  </si>
  <si>
    <t xml:space="preserve"> - Ոչ նյութական հիմնական միջոցներ</t>
  </si>
  <si>
    <t xml:space="preserve"> 21001</t>
  </si>
  <si>
    <t xml:space="preserve"> Պետական նշանակության ավտոճանապարհների հիմնանորոգում</t>
  </si>
  <si>
    <t xml:space="preserve"> Միջպետական, հանրապետական և մարզային նշանակության ավտոճոնապարհների քայքայված ծածկի վերանորոգում, մաշված ծածկի փոխարինում</t>
  </si>
  <si>
    <t xml:space="preserve"> ՀՀ կառավարություն</t>
  </si>
  <si>
    <t xml:space="preserve"> ՀՀ  տարածքային կառավարման և ենթակառուցվածքների նախարարության ջրային կոմիտե</t>
  </si>
  <si>
    <t>ՀԱՅԱՍՏԱՆԻ ՀԱՆՐԱՊԵՏՈՒԹՅԱՆ ԿԱՌԱՎԱՐՈՒԹՅԱՆ 2020 ԹՎԱԿԱՆԻ ԴԵԿՏԵՄԲԵՐԻ 30-Ի N 2215-Ն ՈՐՈՇՄԱՆ N5 ՀԱՎԵԼՎԱԾԻ N 2 ԱՂՅՈՒՍԱԿՈՒՄ ԿԱՏԱՐՎՈՂ ՓՈՓՈԽՈՒԹՅՈՒՆ</t>
  </si>
  <si>
    <t>Բյուջետային գլխավոր կարգադրիչների, ծրագրերի, միջոցառումների և ուղղությունների անվանումները</t>
  </si>
  <si>
    <t>Տարի</t>
  </si>
  <si>
    <t>ծրագիրը</t>
  </si>
  <si>
    <t>միջոցառումը</t>
  </si>
  <si>
    <t xml:space="preserve"> ԸՆԴԱՄԵՆԸ
 այդ թվում` </t>
  </si>
  <si>
    <t>ՀՀ ՏԱՐԱԾՔԱՅԻՆ ԿԱՌԱՎԱՐՄԱՆ ԵՎ ԵՆԹԱԿԱՌՈՒՑՎԱԾՔՆԵՐԻ ՆԱԽԱՐԱՐՈՒԹՅՈՒՆ
այդ թվում՝</t>
  </si>
  <si>
    <t>Հավելված N 6</t>
  </si>
  <si>
    <t xml:space="preserve"> Միջպետական, հանրապետական և մարզային նշանակության ավտոճոնապարհների քայքայված ծածկի վերանորոգում, մաշված ծածկի փոխարինում </t>
  </si>
  <si>
    <t xml:space="preserve">ՀՀ կառավարություն </t>
  </si>
  <si>
    <t xml:space="preserve">             ՄԱՍ 1. ՊԵՏԱԿԱՆ ՄԱՐՄՆԻ ԳԾՈՎ ԱՐԴՅՈՒՆՔԱՅԻՆ (ԿԱՏԱՐՈՂԱԿԱՆ) ՑՈՒՑԱՆԻՇՆԵՐԸ </t>
  </si>
  <si>
    <t xml:space="preserve"> Աղյուսակ 9.1.58 </t>
  </si>
  <si>
    <t xml:space="preserve"> Ճանապարհային ցանցի բարելավում </t>
  </si>
  <si>
    <t>Հավելված N 4</t>
  </si>
  <si>
    <t>Պետական նշանակության ավտոճանապարհների հիմնանորոգում</t>
  </si>
  <si>
    <t>ՀՀ ՏԱՐԱԾՔԱՅԻՆ ԿԱՌԱՎԱՐՄԱՆ ԵՎ ԵՆԹԱԿԱՌՈՒՑՎԱԾՔՆԵՐԻ ՆԱԽԱՐԱՐՈՒԹՅՈՒՆ</t>
  </si>
  <si>
    <t xml:space="preserve">այդ թվում՝ </t>
  </si>
  <si>
    <t xml:space="preserve">ԸՆԴԱՄԵՆԸ </t>
  </si>
  <si>
    <t>Ոչ
ֆինանսական
այլ ակտիվների
ձեռքբերում</t>
  </si>
  <si>
    <t>Նախագծահե-
տազոտական,
գեոդեզիա-
քարտեզագրա-
կան աշխա-
տանքներ</t>
  </si>
  <si>
    <t>Վերակառուցման,
վերանորոգման և
վերականգնման
աշխատանքներ</t>
  </si>
  <si>
    <t>Կառուցման
աշխատանքներ</t>
  </si>
  <si>
    <t>Միջոցառում</t>
  </si>
  <si>
    <t>այդ թվում՝</t>
  </si>
  <si>
    <t>Ընդամենը,</t>
  </si>
  <si>
    <t>Ծրագրային դասիչ</t>
  </si>
  <si>
    <t>Հավելված N2</t>
  </si>
  <si>
    <t>Ցուցանիշների փոփոխությունը 
(նվազեցումները նշված են փակագծերում)</t>
  </si>
  <si>
    <t>Հավելված N 7</t>
  </si>
  <si>
    <t>«ՀԱՅԱՍՏԱՆԻ ՀԱՆՐԱՊԵՏՈՒԹՅԱՆ 2021 ԹՎԱԿԱՆԻ ՊԵՏԱԿԱՆ ԲՅՈՒՋԵԻ ՄԱՍԻՆ» ՕՐԵՆՔԻ N 1 ՀԱՎԵԼՎԱԾԻ N 3 ԱՂՅՈՒՍԱԿՈՒՄ ԿԱՏԱՐՎՈՂ ՓՈՓՈԽՈՒԹՅՈՒՆՆԵՐԸ</t>
  </si>
  <si>
    <t>ՀՀ  տարածքային կառավարման և ենթակառուցվածքների նախարարության ջրային կոմիտե</t>
  </si>
  <si>
    <t xml:space="preserve"> ՀՀ էկոնոմիկայի նախարարություն </t>
  </si>
  <si>
    <t>Զբոսաշրջության զարգացման ծրագիր</t>
  </si>
  <si>
    <t>Աղյուսակ 9.11</t>
  </si>
  <si>
    <t>Աղյուսակ 9.1.26</t>
  </si>
  <si>
    <t>Աղյուսակ 9.1.11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</si>
  <si>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ՀԱՅԱՍՏԱՆԻ ՀԱՆՐԱՊԵՏՈՒԹՅԱՆ ԿԱՌԱՎԱՐՈՒԹՅԱՆ 2020 ԹՎԱԿԱՆԻ ԴԵԿՏԵՄԲԵՐԻ 30-Ի N 2215-Ն ՈՐՈՇՄԱՆ N 9 ՀԱՎԵԼՎԱԾԻ N 9.8 և N 9.11 ԱՂՅՈՒՍԱԿՆԵՐՈՒՄ ԿԱՏԱՐՎՈՂ ՓՈՓՈԽՈՒԹՅՈՒՆՆԵՐԸ </t>
  </si>
  <si>
    <t xml:space="preserve"> ՀՀ տարածքային կառավարման և ենթակառուցվածքների նախարարության ջրային կոմիտե</t>
  </si>
  <si>
    <t>ՀԱՅԱՍՏԱՆԻ ՀԱՆՐԱՊԵՏՈՒԹՅԱՆ ԿԱՌԱՎԱՐՈՒԹՅԱՆ 2020 ԹՎԱԿԱՆԻ ԴԵԿՏԵՄԲԵՐԻ 30-Ի N 2215-Ն ՈՐՈՇՄԱՆ N 9.1 ՀԱՎԵԼՎԱԾԻ NN 9.1.8, 9.1.11, 9.1.26 և 9.1.58 ԱՂՅՈՒՍԱԿՆԵՐՈՒՄ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</si>
</sst>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֏_-;\-* #,##0.00\ _֏_-;_-* &quot;-&quot;??\ _֏_-;_-@_-"/>
    <numFmt numFmtId="165" formatCode="_-* #,##0.00\ _դ_ր_._-;\-* #,##0.00\ _դ_ր_._-;_-* &quot;-&quot;??\ _դ_ր_._-;_-@_-"/>
    <numFmt numFmtId="166" formatCode="_ * #,##0.00_)_€_ ;_ * \(#,##0.00\)_€_ ;_ * &quot;-&quot;??_)_€_ ;_ @_ "/>
    <numFmt numFmtId="167" formatCode="_(* #,##0.0_);_(* \(#,##0.0\);_(* &quot;-&quot;??_);_(@_)"/>
    <numFmt numFmtId="168" formatCode="##,##0.0;\(##,##0.0\);\-"/>
    <numFmt numFmtId="169" formatCode="_-* #,##0.00_-;\-* #,##0.00_-;_-* &quot;-&quot;??_-;_-@_-"/>
    <numFmt numFmtId="170" formatCode="_-* #,##0.00_р_._-;\-* #,##0.00_р_._-;_-* &quot;-&quot;??_р_._-;_-@_-"/>
    <numFmt numFmtId="171" formatCode="_ * #,##0.00_)\ _ _ ;_ * \(#,##0.00\)\ _ _ ;_ * &quot;-&quot;??_)\ _ _ ;_ @_ "/>
    <numFmt numFmtId="172" formatCode="General_)"/>
    <numFmt numFmtId="173" formatCode="_-* #,##0.00\ _₽_-;\-* #,##0.00\ _₽_-;_-* &quot;-&quot;??\ _₽_-;_-@_-"/>
    <numFmt numFmtId="174" formatCode="_(* #,##0.0_);_(* \(#,##0.0\);_(* &quot;-&quot;?_);_(@_)"/>
    <numFmt numFmtId="175" formatCode="#,##0.0_);\(#,##0.0\)"/>
    <numFmt numFmtId="176" formatCode="0.00_);\(0.00\)"/>
    <numFmt numFmtId="177" formatCode="_-* #,##0_-;\-* #,##0_-;_-* &quot;-&quot;_-;_-@_-"/>
    <numFmt numFmtId="178" formatCode="_(* #,##0.00_);_(* \(#,##0.00\);_(* &quot;-&quot;?_);_(@_)"/>
    <numFmt numFmtId="179" formatCode="#,##0.0"/>
    <numFmt numFmtId="180" formatCode="00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b/>
      <sz val="8"/>
      <name val="GHEA Grapala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Armenian"/>
      <family val="2"/>
    </font>
    <font>
      <sz val="11"/>
      <color indexed="8"/>
      <name val="Calibri"/>
      <family val="2"/>
    </font>
    <font>
      <sz val="11"/>
      <color indexed="8"/>
      <name val="Times Armenian"/>
      <family val="2"/>
    </font>
    <font>
      <sz val="11"/>
      <color theme="0"/>
      <name val="Times Armenian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sz val="11"/>
      <color rgb="FF9C0006"/>
      <name val="Times Armenian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charset val="1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Times Armenian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Times Armenian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"/>
      <scheme val="minor"/>
    </font>
    <font>
      <b/>
      <sz val="11"/>
      <color theme="0"/>
      <name val="Calibri"/>
      <family val="2"/>
      <scheme val="minor"/>
    </font>
    <font>
      <sz val="10"/>
      <name val="Arial Armenian"/>
      <family val="2"/>
    </font>
    <font>
      <sz val="10"/>
      <name val="Times Armenian"/>
      <family val="1"/>
    </font>
    <font>
      <sz val="11"/>
      <color indexed="8"/>
      <name val="Calibri"/>
      <family val="2"/>
      <charset val="1"/>
    </font>
    <font>
      <sz val="12"/>
      <color indexed="8"/>
      <name val="Times Armenian"/>
      <family val="2"/>
    </font>
    <font>
      <i/>
      <sz val="11"/>
      <color rgb="FF7F7F7F"/>
      <name val="Times Armenian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Times Armenian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charset val="1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Times Armeni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Times Armeni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Times Armeni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Times Armenian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"/>
      <scheme val="minor"/>
    </font>
    <font>
      <sz val="11"/>
      <color rgb="FF3F3F76"/>
      <name val="Calibri"/>
      <family val="2"/>
      <scheme val="minor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rgb="FFFA7D00"/>
      <name val="Times Armenian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scheme val="minor"/>
    </font>
    <font>
      <sz val="11"/>
      <color rgb="FF9C6500"/>
      <name val="Times Armenian"/>
      <family val="2"/>
    </font>
    <font>
      <sz val="10"/>
      <color rgb="FF9C6500"/>
      <name val="Calibri"/>
      <family val="2"/>
      <scheme val="minor"/>
    </font>
    <font>
      <sz val="11"/>
      <color indexed="60"/>
      <name val="Times Armenian"/>
      <family val="2"/>
    </font>
    <font>
      <sz val="11"/>
      <color rgb="FF9C6500"/>
      <name val="Calibri"/>
      <family val="2"/>
      <charset val="1"/>
      <scheme val="minor"/>
    </font>
    <font>
      <sz val="11"/>
      <color indexed="60"/>
      <name val="Calibri"/>
      <family val="2"/>
    </font>
    <font>
      <sz val="8"/>
      <name val="Arial Armenian"/>
      <family val="2"/>
    </font>
    <font>
      <sz val="10"/>
      <color rgb="FF000000"/>
      <name val="Times New Roman"/>
      <family val="1"/>
    </font>
    <font>
      <sz val="8"/>
      <name val="GHEA Grapalat"/>
      <family val="3"/>
    </font>
    <font>
      <sz val="12"/>
      <name val="Arial Armenian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Unicode"/>
      <family val="2"/>
    </font>
    <font>
      <b/>
      <sz val="11"/>
      <color rgb="FF3F3F3F"/>
      <name val="Times Armenian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"/>
      <scheme val="minor"/>
    </font>
    <font>
      <b/>
      <sz val="11"/>
      <color rgb="FF3F3F3F"/>
      <name val="Calibri"/>
      <family val="2"/>
      <scheme val="minor"/>
    </font>
    <font>
      <i/>
      <sz val="8"/>
      <name val="GHEA Grapalat"/>
      <family val="2"/>
    </font>
    <font>
      <sz val="10"/>
      <color indexed="8"/>
      <name val="MS Sans Serif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Times Armenian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0"/>
      <color indexed="12"/>
      <name val="Arial Cyr"/>
      <family val="2"/>
      <charset val="204"/>
    </font>
    <font>
      <sz val="11"/>
      <color rgb="FF9C6500"/>
      <name val="Calibri"/>
      <family val="2"/>
      <scheme val="minor"/>
    </font>
    <font>
      <sz val="10"/>
      <name val="Arial Armenian"/>
      <family val="2"/>
    </font>
    <font>
      <sz val="10"/>
      <color indexed="8"/>
      <name val="MS Sans Serif"/>
      <family val="2"/>
      <charset val="204"/>
    </font>
    <font>
      <sz val="12"/>
      <name val="GHEA Grapalat"/>
      <family val="3"/>
    </font>
    <font>
      <sz val="12"/>
      <color theme="1"/>
      <name val="GHEA Grapalat"/>
      <family val="3"/>
    </font>
    <font>
      <i/>
      <sz val="12"/>
      <name val="GHEA Grapalat"/>
      <family val="3"/>
    </font>
    <font>
      <sz val="12"/>
      <color theme="1"/>
      <name val="Calibri"/>
      <family val="2"/>
      <scheme val="minor"/>
    </font>
    <font>
      <sz val="12"/>
      <color rgb="FF000000"/>
      <name val="GHEA Grapalat"/>
      <family val="3"/>
    </font>
    <font>
      <sz val="11"/>
      <name val="Times Armenian"/>
      <family val="1"/>
    </font>
    <font>
      <sz val="12"/>
      <color indexed="8"/>
      <name val="GHEA Grapalat"/>
      <family val="3"/>
    </font>
    <font>
      <u/>
      <sz val="12"/>
      <name val="GHEA Grapalat"/>
      <family val="3"/>
    </font>
    <font>
      <sz val="9"/>
      <name val="Arial Armenian"/>
      <family val="2"/>
    </font>
    <font>
      <sz val="10"/>
      <name val="Times LatArm"/>
    </font>
    <font>
      <sz val="11"/>
      <color indexed="8"/>
      <name val="Arial Armenian"/>
      <family val="2"/>
    </font>
    <font>
      <sz val="10"/>
      <name val="Helv"/>
      <charset val="204"/>
    </font>
    <font>
      <sz val="11"/>
      <color rgb="FF000000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84">
    <xf numFmtId="0" fontId="0" fillId="0" borderId="0"/>
    <xf numFmtId="0" fontId="3" fillId="0" borderId="0">
      <alignment horizontal="left" vertical="top" wrapText="1"/>
    </xf>
    <xf numFmtId="43" fontId="4" fillId="0" borderId="0" applyFont="0" applyFill="0" applyBorder="0" applyAlignment="0" applyProtection="0"/>
    <xf numFmtId="0" fontId="4" fillId="0" borderId="0"/>
    <xf numFmtId="168" fontId="5" fillId="0" borderId="0" applyFill="0" applyBorder="0" applyProtection="0">
      <alignment horizontal="right" vertical="top"/>
    </xf>
    <xf numFmtId="168" fontId="3" fillId="0" borderId="0" applyFill="0" applyBorder="0" applyProtection="0">
      <alignment horizontal="right" vertical="top"/>
    </xf>
    <xf numFmtId="0" fontId="7" fillId="0" borderId="0"/>
    <xf numFmtId="0" fontId="7" fillId="0" borderId="0"/>
    <xf numFmtId="0" fontId="8" fillId="10" borderId="0" applyNumberFormat="0" applyBorder="0" applyAlignment="0" applyProtection="0"/>
    <xf numFmtId="0" fontId="9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9" fillId="3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0" fillId="33" borderId="0" applyNumberFormat="0" applyBorder="0" applyAlignment="0" applyProtection="0"/>
    <xf numFmtId="0" fontId="4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3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10" fillId="34" borderId="0" applyNumberFormat="0" applyBorder="0" applyAlignment="0" applyProtection="0"/>
    <xf numFmtId="0" fontId="4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9" fillId="35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0" fillId="35" borderId="0" applyNumberFormat="0" applyBorder="0" applyAlignment="0" applyProtection="0"/>
    <xf numFmtId="0" fontId="4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36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0" fillId="36" borderId="0" applyNumberFormat="0" applyBorder="0" applyAlignment="0" applyProtection="0"/>
    <xf numFmtId="0" fontId="4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9" fillId="3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0" fillId="37" borderId="0" applyNumberFormat="0" applyBorder="0" applyAlignment="0" applyProtection="0"/>
    <xf numFmtId="0" fontId="4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9" fillId="38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0" fillId="38" borderId="0" applyNumberFormat="0" applyBorder="0" applyAlignment="0" applyProtection="0"/>
    <xf numFmtId="0" fontId="4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9" fillId="3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39" borderId="0" applyNumberFormat="0" applyBorder="0" applyAlignment="0" applyProtection="0"/>
    <xf numFmtId="0" fontId="4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9" fillId="40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10" fillId="40" borderId="0" applyNumberFormat="0" applyBorder="0" applyAlignment="0" applyProtection="0"/>
    <xf numFmtId="0" fontId="4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4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41" borderId="0" applyNumberFormat="0" applyBorder="0" applyAlignment="0" applyProtection="0"/>
    <xf numFmtId="0" fontId="4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9" fillId="3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0" fillId="36" borderId="0" applyNumberFormat="0" applyBorder="0" applyAlignment="0" applyProtection="0"/>
    <xf numFmtId="0" fontId="4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9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10" fillId="39" borderId="0" applyNumberFormat="0" applyBorder="0" applyAlignment="0" applyProtection="0"/>
    <xf numFmtId="0" fontId="4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9" fillId="42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10" fillId="42" borderId="0" applyNumberFormat="0" applyBorder="0" applyAlignment="0" applyProtection="0"/>
    <xf numFmtId="0" fontId="4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11" fillId="1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1" fillId="16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1" fillId="2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1" fillId="28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8" borderId="0" applyNumberFormat="0" applyBorder="0" applyAlignment="0" applyProtection="0"/>
    <xf numFmtId="0" fontId="14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1" fillId="9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17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1" fillId="2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1" fillId="2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51" borderId="15" applyNumberFormat="0" applyAlignment="0" applyProtection="0"/>
    <xf numFmtId="0" fontId="20" fillId="51" borderId="15" applyNumberFormat="0" applyAlignment="0" applyProtection="0"/>
    <xf numFmtId="0" fontId="21" fillId="6" borderId="4" applyNumberFormat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52" borderId="16" applyNumberFormat="0" applyAlignment="0" applyProtection="0"/>
    <xf numFmtId="0" fontId="24" fillId="52" borderId="16" applyNumberFormat="0" applyAlignment="0" applyProtection="0"/>
    <xf numFmtId="0" fontId="25" fillId="7" borderId="7" applyNumberFormat="0" applyAlignment="0" applyProtection="0"/>
    <xf numFmtId="0" fontId="26" fillId="7" borderId="7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3" fillId="0" borderId="0" applyFont="0" applyFill="0" applyBorder="0" applyAlignment="0" applyProtection="0">
      <alignment horizontal="left" vertical="top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65" fontId="3" fillId="0" borderId="0" applyFont="0" applyFill="0" applyBorder="0" applyAlignment="0" applyProtection="0">
      <alignment horizontal="left" vertical="top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5" fillId="0" borderId="2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" borderId="4" applyNumberFormat="0" applyAlignment="0" applyProtection="0"/>
    <xf numFmtId="0" fontId="52" fillId="38" borderId="20" applyNumberFormat="0" applyAlignment="0" applyProtection="0"/>
    <xf numFmtId="0" fontId="52" fillId="38" borderId="20" applyNumberFormat="0" applyAlignment="0" applyProtection="0"/>
    <xf numFmtId="0" fontId="53" fillId="5" borderId="4" applyNumberFormat="0" applyAlignment="0" applyProtection="0"/>
    <xf numFmtId="0" fontId="54" fillId="5" borderId="4" applyNumberFormat="0" applyAlignment="0" applyProtection="0"/>
    <xf numFmtId="38" fontId="55" fillId="0" borderId="0"/>
    <xf numFmtId="38" fontId="56" fillId="0" borderId="0"/>
    <xf numFmtId="38" fontId="57" fillId="0" borderId="0"/>
    <xf numFmtId="38" fontId="58" fillId="0" borderId="0"/>
    <xf numFmtId="0" fontId="59" fillId="0" borderId="0"/>
    <xf numFmtId="0" fontId="59" fillId="0" borderId="0"/>
    <xf numFmtId="0" fontId="60" fillId="0" borderId="0"/>
    <xf numFmtId="0" fontId="61" fillId="0" borderId="6" applyNumberFormat="0" applyFill="0" applyAlignment="0" applyProtection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53" borderId="0" applyNumberFormat="0" applyBorder="0" applyAlignment="0" applyProtection="0"/>
    <xf numFmtId="0" fontId="68" fillId="4" borderId="0" applyNumberFormat="0" applyBorder="0" applyAlignment="0" applyProtection="0"/>
    <xf numFmtId="0" fontId="69" fillId="53" borderId="0" applyNumberFormat="0" applyBorder="0" applyAlignment="0" applyProtection="0"/>
    <xf numFmtId="0" fontId="69" fillId="5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70" fillId="0" borderId="0">
      <alignment horizontal="left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>
      <alignment horizontal="left" vertical="top" wrapText="1"/>
    </xf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3" fillId="0" borderId="0">
      <alignment horizontal="left" vertical="top" wrapText="1"/>
    </xf>
    <xf numFmtId="0" fontId="7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2" fillId="0" borderId="0"/>
    <xf numFmtId="0" fontId="7" fillId="0" borderId="0"/>
    <xf numFmtId="0" fontId="7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0" fontId="27" fillId="0" borderId="0"/>
    <xf numFmtId="0" fontId="4" fillId="0" borderId="0"/>
    <xf numFmtId="0" fontId="72" fillId="0" borderId="0"/>
    <xf numFmtId="0" fontId="7" fillId="0" borderId="0"/>
    <xf numFmtId="0" fontId="3" fillId="0" borderId="0">
      <alignment horizontal="left" vertical="top" wrapText="1"/>
    </xf>
    <xf numFmtId="1" fontId="73" fillId="0" borderId="0"/>
    <xf numFmtId="1" fontId="73" fillId="0" borderId="0"/>
    <xf numFmtId="0" fontId="74" fillId="0" borderId="0"/>
    <xf numFmtId="0" fontId="28" fillId="0" borderId="0"/>
    <xf numFmtId="0" fontId="7" fillId="0" borderId="0"/>
    <xf numFmtId="0" fontId="28" fillId="0" borderId="0"/>
    <xf numFmtId="0" fontId="4" fillId="0" borderId="0"/>
    <xf numFmtId="0" fontId="27" fillId="0" borderId="0"/>
    <xf numFmtId="0" fontId="8" fillId="0" borderId="0"/>
    <xf numFmtId="0" fontId="4" fillId="0" borderId="0"/>
    <xf numFmtId="0" fontId="27" fillId="0" borderId="0"/>
    <xf numFmtId="0" fontId="7" fillId="0" borderId="0"/>
    <xf numFmtId="0" fontId="7" fillId="0" borderId="0"/>
    <xf numFmtId="0" fontId="74" fillId="0" borderId="0"/>
    <xf numFmtId="0" fontId="27" fillId="0" borderId="0"/>
    <xf numFmtId="0" fontId="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28" fillId="0" borderId="0"/>
    <xf numFmtId="0" fontId="7" fillId="0" borderId="0"/>
    <xf numFmtId="0" fontId="75" fillId="0" borderId="0"/>
    <xf numFmtId="0" fontId="75" fillId="0" borderId="0"/>
    <xf numFmtId="0" fontId="7" fillId="0" borderId="0"/>
    <xf numFmtId="0" fontId="76" fillId="0" borderId="0"/>
    <xf numFmtId="0" fontId="7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8" applyNumberFormat="0" applyFont="0" applyAlignment="0" applyProtection="0"/>
    <xf numFmtId="0" fontId="27" fillId="54" borderId="22" applyNumberFormat="0" applyFont="0" applyAlignment="0" applyProtection="0"/>
    <xf numFmtId="0" fontId="27" fillId="54" borderId="22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77" fillId="6" borderId="5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8" fillId="51" borderId="23" applyNumberFormat="0" applyAlignment="0" applyProtection="0"/>
    <xf numFmtId="0" fontId="79" fillId="6" borderId="5" applyNumberFormat="0" applyAlignment="0" applyProtection="0"/>
    <xf numFmtId="0" fontId="80" fillId="6" borderId="5" applyNumberFormat="0" applyAlignment="0" applyProtection="0"/>
    <xf numFmtId="9" fontId="7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8" fontId="81" fillId="0" borderId="0" applyFill="0" applyBorder="0" applyProtection="0">
      <alignment horizontal="right" vertical="top"/>
    </xf>
    <xf numFmtId="0" fontId="82" fillId="0" borderId="0"/>
    <xf numFmtId="0" fontId="82" fillId="0" borderId="0"/>
    <xf numFmtId="0" fontId="82" fillId="0" borderId="0"/>
    <xf numFmtId="0" fontId="82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9" applyNumberFormat="0" applyFill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172" fontId="75" fillId="0" borderId="25">
      <protection locked="0"/>
    </xf>
    <xf numFmtId="0" fontId="54" fillId="5" borderId="4" applyNumberFormat="0" applyAlignment="0" applyProtection="0"/>
    <xf numFmtId="0" fontId="80" fillId="6" borderId="5" applyNumberFormat="0" applyAlignment="0" applyProtection="0"/>
    <xf numFmtId="0" fontId="22" fillId="6" borderId="4" applyNumberFormat="0" applyAlignment="0" applyProtection="0"/>
    <xf numFmtId="0" fontId="42" fillId="0" borderId="1" applyNumberFormat="0" applyFill="0" applyAlignment="0" applyProtection="0"/>
    <xf numFmtId="0" fontId="46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172" fontId="94" fillId="55" borderId="25"/>
    <xf numFmtId="0" fontId="89" fillId="0" borderId="9" applyNumberFormat="0" applyFill="0" applyAlignment="0" applyProtection="0"/>
    <xf numFmtId="0" fontId="26" fillId="7" borderId="7" applyNumberFormat="0" applyAlignment="0" applyProtection="0"/>
    <xf numFmtId="0" fontId="8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5" fillId="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" fontId="73" fillId="0" borderId="0"/>
    <xf numFmtId="1" fontId="73" fillId="0" borderId="0"/>
    <xf numFmtId="0" fontId="74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27" fillId="0" borderId="0"/>
    <xf numFmtId="0" fontId="3" fillId="0" borderId="0">
      <alignment horizontal="left" vertical="top" wrapText="1"/>
    </xf>
    <xf numFmtId="0" fontId="28" fillId="0" borderId="0"/>
    <xf numFmtId="0" fontId="71" fillId="0" borderId="0"/>
    <xf numFmtId="0" fontId="2" fillId="0" borderId="0"/>
    <xf numFmtId="0" fontId="4" fillId="0" borderId="0"/>
    <xf numFmtId="0" fontId="96" fillId="0" borderId="0"/>
    <xf numFmtId="0" fontId="18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4" fillId="8" borderId="8" applyNumberFormat="0" applyFont="0" applyAlignment="0" applyProtection="0"/>
    <xf numFmtId="0" fontId="64" fillId="0" borderId="6" applyNumberFormat="0" applyFill="0" applyAlignment="0" applyProtection="0"/>
    <xf numFmtId="0" fontId="97" fillId="0" borderId="0"/>
    <xf numFmtId="0" fontId="93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74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8" fillId="2" borderId="0" applyNumberFormat="0" applyBorder="0" applyAlignment="0" applyProtection="0"/>
    <xf numFmtId="0" fontId="27" fillId="0" borderId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44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78" fillId="51" borderId="43" applyNumberFormat="0" applyAlignment="0" applyProtection="0"/>
    <xf numFmtId="0" fontId="78" fillId="51" borderId="43" applyNumberFormat="0" applyAlignment="0" applyProtection="0"/>
    <xf numFmtId="0" fontId="78" fillId="51" borderId="43" applyNumberFormat="0" applyAlignment="0" applyProtection="0"/>
    <xf numFmtId="0" fontId="78" fillId="51" borderId="34" applyNumberFormat="0" applyAlignment="0" applyProtection="0"/>
    <xf numFmtId="0" fontId="78" fillId="51" borderId="34" applyNumberFormat="0" applyAlignment="0" applyProtection="0"/>
    <xf numFmtId="0" fontId="78" fillId="51" borderId="34" applyNumberFormat="0" applyAlignment="0" applyProtection="0"/>
    <xf numFmtId="0" fontId="27" fillId="54" borderId="42" applyNumberFormat="0" applyFont="0" applyAlignment="0" applyProtection="0"/>
    <xf numFmtId="0" fontId="27" fillId="54" borderId="42" applyNumberFormat="0" applyFont="0" applyAlignment="0" applyProtection="0"/>
    <xf numFmtId="0" fontId="27" fillId="54" borderId="33" applyNumberFormat="0" applyFont="0" applyAlignment="0" applyProtection="0"/>
    <xf numFmtId="0" fontId="27" fillId="54" borderId="33" applyNumberFormat="0" applyFont="0" applyAlignment="0" applyProtection="0"/>
    <xf numFmtId="0" fontId="52" fillId="38" borderId="41" applyNumberFormat="0" applyAlignment="0" applyProtection="0"/>
    <xf numFmtId="0" fontId="52" fillId="38" borderId="41" applyNumberFormat="0" applyAlignment="0" applyProtection="0"/>
    <xf numFmtId="0" fontId="20" fillId="51" borderId="32" applyNumberFormat="0" applyAlignment="0" applyProtection="0"/>
    <xf numFmtId="0" fontId="20" fillId="51" borderId="32" applyNumberFormat="0" applyAlignment="0" applyProtection="0"/>
    <xf numFmtId="0" fontId="20" fillId="51" borderId="41" applyNumberFormat="0" applyAlignment="0" applyProtection="0"/>
    <xf numFmtId="0" fontId="20" fillId="51" borderId="41" applyNumberFormat="0" applyAlignment="0" applyProtection="0"/>
    <xf numFmtId="0" fontId="20" fillId="51" borderId="36" applyNumberFormat="0" applyAlignment="0" applyProtection="0"/>
    <xf numFmtId="0" fontId="20" fillId="51" borderId="36" applyNumberFormat="0" applyAlignment="0" applyProtection="0"/>
    <xf numFmtId="0" fontId="52" fillId="38" borderId="32" applyNumberFormat="0" applyAlignment="0" applyProtection="0"/>
    <xf numFmtId="0" fontId="52" fillId="38" borderId="32" applyNumberFormat="0" applyAlignment="0" applyProtection="0"/>
    <xf numFmtId="0" fontId="52" fillId="38" borderId="36" applyNumberFormat="0" applyAlignment="0" applyProtection="0"/>
    <xf numFmtId="0" fontId="52" fillId="38" borderId="36" applyNumberFormat="0" applyAlignment="0" applyProtection="0"/>
    <xf numFmtId="0" fontId="27" fillId="54" borderId="37" applyNumberFormat="0" applyFont="0" applyAlignment="0" applyProtection="0"/>
    <xf numFmtId="0" fontId="27" fillId="54" borderId="37" applyNumberFormat="0" applyFont="0" applyAlignment="0" applyProtection="0"/>
    <xf numFmtId="0" fontId="78" fillId="51" borderId="38" applyNumberFormat="0" applyAlignment="0" applyProtection="0"/>
    <xf numFmtId="0" fontId="78" fillId="51" borderId="38" applyNumberFormat="0" applyAlignment="0" applyProtection="0"/>
    <xf numFmtId="0" fontId="78" fillId="51" borderId="38" applyNumberFormat="0" applyAlignment="0" applyProtection="0"/>
    <xf numFmtId="0" fontId="87" fillId="0" borderId="39" applyNumberFormat="0" applyFill="0" applyAlignment="0" applyProtection="0"/>
    <xf numFmtId="0" fontId="87" fillId="0" borderId="39" applyNumberFormat="0" applyFill="0" applyAlignment="0" applyProtection="0"/>
    <xf numFmtId="0" fontId="87" fillId="0" borderId="39" applyNumberFormat="0" applyFill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8" fillId="3" borderId="0" applyNumberFormat="0" applyBorder="0" applyAlignment="0" applyProtection="0"/>
    <xf numFmtId="0" fontId="22" fillId="6" borderId="4" applyNumberFormat="0" applyAlignment="0" applyProtection="0"/>
    <xf numFmtId="0" fontId="26" fillId="7" borderId="7" applyNumberFormat="0" applyAlignment="0" applyProtection="0"/>
    <xf numFmtId="17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42" fillId="0" borderId="1" applyNumberFormat="0" applyFill="0" applyAlignment="0" applyProtection="0"/>
    <xf numFmtId="0" fontId="46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4" fillId="5" borderId="4" applyNumberFormat="0" applyAlignment="0" applyProtection="0"/>
    <xf numFmtId="0" fontId="64" fillId="0" borderId="6" applyNumberFormat="0" applyFill="0" applyAlignment="0" applyProtection="0"/>
    <xf numFmtId="0" fontId="95" fillId="4" borderId="0" applyNumberFormat="0" applyBorder="0" applyAlignment="0" applyProtection="0"/>
    <xf numFmtId="0" fontId="6" fillId="0" borderId="0"/>
    <xf numFmtId="0" fontId="3" fillId="0" borderId="0">
      <alignment horizontal="left" vertical="top" wrapText="1"/>
    </xf>
    <xf numFmtId="0" fontId="7" fillId="0" borderId="0"/>
    <xf numFmtId="0" fontId="80" fillId="6" borderId="5" applyNumberFormat="0" applyAlignment="0" applyProtection="0"/>
    <xf numFmtId="0" fontId="89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27" fillId="0" borderId="0"/>
    <xf numFmtId="0" fontId="103" fillId="0" borderId="0"/>
    <xf numFmtId="43" fontId="4" fillId="0" borderId="0" applyFont="0" applyFill="0" applyBorder="0" applyAlignment="0" applyProtection="0"/>
    <xf numFmtId="0" fontId="82" fillId="0" borderId="0"/>
    <xf numFmtId="0" fontId="74" fillId="0" borderId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166" fontId="2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4" fillId="0" borderId="0" applyFont="0" applyFill="0" applyBorder="0" applyAlignment="0" applyProtection="0"/>
    <xf numFmtId="179" fontId="74" fillId="0" borderId="0" applyFont="0" applyFill="0" applyBorder="0" applyAlignment="0" applyProtection="0"/>
    <xf numFmtId="18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2" fontId="106" fillId="0" borderId="11" applyFill="0" applyBorder="0" applyAlignment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08" fillId="0" borderId="0"/>
    <xf numFmtId="0" fontId="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2" fillId="0" borderId="0" applyFont="0" applyFill="0" applyBorder="0" applyAlignment="0" applyProtection="0"/>
    <xf numFmtId="0" fontId="109" fillId="0" borderId="0"/>
    <xf numFmtId="0" fontId="6" fillId="0" borderId="0"/>
    <xf numFmtId="0" fontId="1" fillId="0" borderId="0"/>
    <xf numFmtId="0" fontId="6" fillId="0" borderId="0"/>
    <xf numFmtId="0" fontId="110" fillId="0" borderId="0"/>
  </cellStyleXfs>
  <cellXfs count="260">
    <xf numFmtId="0" fontId="0" fillId="0" borderId="0" xfId="0"/>
    <xf numFmtId="0" fontId="98" fillId="0" borderId="0" xfId="1" applyFont="1" applyAlignment="1">
      <alignment vertical="center" wrapText="1"/>
    </xf>
    <xf numFmtId="0" fontId="98" fillId="0" borderId="0" xfId="1" applyFont="1" applyAlignment="1">
      <alignment horizontal="left" vertical="center" wrapText="1"/>
    </xf>
    <xf numFmtId="0" fontId="98" fillId="0" borderId="10" xfId="1" applyFont="1" applyFill="1" applyBorder="1" applyAlignment="1">
      <alignment horizontal="right" wrapText="1"/>
    </xf>
    <xf numFmtId="0" fontId="98" fillId="0" borderId="14" xfId="1" applyFont="1" applyBorder="1" applyAlignment="1">
      <alignment horizontal="center" vertical="center" wrapText="1"/>
    </xf>
    <xf numFmtId="0" fontId="98" fillId="0" borderId="11" xfId="1" applyFont="1" applyBorder="1" applyAlignment="1">
      <alignment horizontal="left" vertical="center" wrapText="1"/>
    </xf>
    <xf numFmtId="167" fontId="98" fillId="0" borderId="11" xfId="2" applyNumberFormat="1" applyFont="1" applyBorder="1" applyAlignment="1">
      <alignment horizontal="right" vertical="center"/>
    </xf>
    <xf numFmtId="0" fontId="98" fillId="0" borderId="11" xfId="1" applyFont="1" applyBorder="1" applyAlignment="1">
      <alignment horizontal="left" vertical="center" wrapText="1" indent="2"/>
    </xf>
    <xf numFmtId="167" fontId="98" fillId="0" borderId="11" xfId="2" applyNumberFormat="1" applyFont="1" applyBorder="1" applyAlignment="1">
      <alignment horizontal="left" vertical="center" wrapText="1"/>
    </xf>
    <xf numFmtId="0" fontId="99" fillId="0" borderId="11" xfId="3" applyFont="1" applyBorder="1" applyAlignment="1">
      <alignment horizontal="left" vertical="top" wrapText="1"/>
    </xf>
    <xf numFmtId="0" fontId="98" fillId="0" borderId="11" xfId="3" applyFont="1" applyBorder="1" applyAlignment="1">
      <alignment horizontal="left" vertical="top" wrapText="1"/>
    </xf>
    <xf numFmtId="168" fontId="98" fillId="0" borderId="11" xfId="4" applyNumberFormat="1" applyFont="1" applyBorder="1" applyAlignment="1">
      <alignment horizontal="right" vertical="top"/>
    </xf>
    <xf numFmtId="0" fontId="100" fillId="0" borderId="45" xfId="0" applyFont="1" applyBorder="1" applyAlignment="1">
      <alignment horizontal="left" vertical="top" wrapText="1"/>
    </xf>
    <xf numFmtId="168" fontId="98" fillId="0" borderId="11" xfId="5" applyNumberFormat="1" applyFont="1" applyBorder="1" applyAlignment="1">
      <alignment horizontal="right" vertical="top"/>
    </xf>
    <xf numFmtId="0" fontId="98" fillId="0" borderId="46" xfId="0" applyFont="1" applyBorder="1" applyAlignment="1">
      <alignment horizontal="left" vertical="top" wrapText="1"/>
    </xf>
    <xf numFmtId="0" fontId="99" fillId="0" borderId="11" xfId="0" applyFont="1" applyBorder="1" applyAlignment="1">
      <alignment horizontal="left" vertical="top" wrapText="1"/>
    </xf>
    <xf numFmtId="0" fontId="100" fillId="0" borderId="46" xfId="0" applyFont="1" applyBorder="1" applyAlignment="1">
      <alignment horizontal="left" vertical="top" wrapText="1"/>
    </xf>
    <xf numFmtId="0" fontId="100" fillId="0" borderId="47" xfId="0" applyFont="1" applyBorder="1" applyAlignment="1">
      <alignment horizontal="left" vertical="top" wrapText="1"/>
    </xf>
    <xf numFmtId="0" fontId="98" fillId="0" borderId="31" xfId="0" applyFont="1" applyBorder="1" applyAlignment="1">
      <alignment horizontal="left" vertical="top" wrapText="1"/>
    </xf>
    <xf numFmtId="0" fontId="99" fillId="0" borderId="11" xfId="0" applyFont="1" applyFill="1" applyBorder="1" applyAlignment="1">
      <alignment horizontal="left" vertical="top" wrapText="1"/>
    </xf>
    <xf numFmtId="168" fontId="98" fillId="0" borderId="11" xfId="5" applyNumberFormat="1" applyFont="1" applyFill="1" applyBorder="1" applyAlignment="1">
      <alignment horizontal="right" vertical="top"/>
    </xf>
    <xf numFmtId="0" fontId="98" fillId="0" borderId="48" xfId="0" applyFont="1" applyFill="1" applyBorder="1" applyAlignment="1">
      <alignment horizontal="left" vertical="top" wrapText="1"/>
    </xf>
    <xf numFmtId="0" fontId="98" fillId="0" borderId="11" xfId="0" applyFont="1" applyFill="1" applyBorder="1" applyAlignment="1">
      <alignment horizontal="left" vertical="top" wrapText="1"/>
    </xf>
    <xf numFmtId="0" fontId="98" fillId="0" borderId="11" xfId="0" applyFont="1" applyBorder="1" applyAlignment="1">
      <alignment horizontal="left" vertical="top" wrapText="1"/>
    </xf>
    <xf numFmtId="0" fontId="98" fillId="0" borderId="0" xfId="1" applyFont="1" applyFill="1" applyAlignment="1">
      <alignment horizontal="left" vertical="center" wrapText="1"/>
    </xf>
    <xf numFmtId="0" fontId="98" fillId="0" borderId="11" xfId="1" applyFont="1" applyFill="1" applyBorder="1" applyAlignment="1">
      <alignment horizontal="center" vertical="center" wrapText="1"/>
    </xf>
    <xf numFmtId="0" fontId="98" fillId="0" borderId="11" xfId="1" applyFont="1" applyFill="1" applyBorder="1" applyAlignment="1">
      <alignment horizontal="left" vertical="center" wrapText="1"/>
    </xf>
    <xf numFmtId="167" fontId="98" fillId="0" borderId="11" xfId="2" applyNumberFormat="1" applyFont="1" applyFill="1" applyBorder="1" applyAlignment="1">
      <alignment horizontal="right" vertical="center"/>
    </xf>
    <xf numFmtId="0" fontId="98" fillId="0" borderId="11" xfId="1" applyFont="1" applyFill="1" applyBorder="1" applyAlignment="1">
      <alignment horizontal="left" vertical="center" wrapText="1" indent="2"/>
    </xf>
    <xf numFmtId="167" fontId="98" fillId="0" borderId="11" xfId="2" applyNumberFormat="1" applyFont="1" applyFill="1" applyBorder="1" applyAlignment="1">
      <alignment horizontal="left" vertical="center" wrapText="1"/>
    </xf>
    <xf numFmtId="0" fontId="98" fillId="56" borderId="11" xfId="0" applyFont="1" applyFill="1" applyBorder="1" applyAlignment="1">
      <alignment horizontal="left" vertical="top" wrapText="1"/>
    </xf>
    <xf numFmtId="0" fontId="99" fillId="56" borderId="11" xfId="0" applyFont="1" applyFill="1" applyBorder="1" applyAlignment="1">
      <alignment horizontal="left" vertical="top" wrapText="1"/>
    </xf>
    <xf numFmtId="0" fontId="98" fillId="0" borderId="50" xfId="0" applyFont="1" applyBorder="1" applyAlignment="1">
      <alignment horizontal="left" vertical="top" wrapText="1"/>
    </xf>
    <xf numFmtId="168" fontId="98" fillId="56" borderId="11" xfId="4" applyNumberFormat="1" applyFont="1" applyFill="1" applyBorder="1" applyAlignment="1">
      <alignment horizontal="right" vertical="top"/>
    </xf>
    <xf numFmtId="0" fontId="99" fillId="0" borderId="0" xfId="0" applyFont="1" applyFill="1" applyAlignment="1">
      <alignment horizontal="left" vertical="top" wrapText="1"/>
    </xf>
    <xf numFmtId="0" fontId="98" fillId="0" borderId="49" xfId="0" applyFont="1" applyBorder="1" applyAlignment="1">
      <alignment horizontal="left" vertical="top" wrapText="1"/>
    </xf>
    <xf numFmtId="168" fontId="98" fillId="0" borderId="11" xfId="4" applyNumberFormat="1" applyFont="1" applyFill="1" applyBorder="1" applyAlignment="1">
      <alignment horizontal="right" vertical="top"/>
    </xf>
    <xf numFmtId="168" fontId="98" fillId="0" borderId="11" xfId="5" applyNumberFormat="1" applyFont="1" applyFill="1" applyBorder="1" applyAlignment="1">
      <alignment horizontal="left" vertical="top" wrapText="1"/>
    </xf>
    <xf numFmtId="49" fontId="98" fillId="0" borderId="11" xfId="0" applyNumberFormat="1" applyFont="1" applyFill="1" applyBorder="1" applyAlignment="1">
      <alignment horizontal="left" vertical="top" wrapText="1"/>
    </xf>
    <xf numFmtId="0" fontId="98" fillId="56" borderId="11" xfId="0" applyFont="1" applyFill="1" applyBorder="1" applyAlignment="1">
      <alignment horizontal="left" vertical="center" wrapText="1"/>
    </xf>
    <xf numFmtId="168" fontId="100" fillId="0" borderId="11" xfId="605" applyNumberFormat="1" applyFont="1" applyFill="1" applyBorder="1" applyAlignment="1">
      <alignment horizontal="right" vertical="top"/>
    </xf>
    <xf numFmtId="0" fontId="99" fillId="0" borderId="0" xfId="670" applyFont="1" applyFill="1"/>
    <xf numFmtId="0" fontId="98" fillId="0" borderId="0" xfId="670" applyFont="1" applyFill="1"/>
    <xf numFmtId="0" fontId="98" fillId="0" borderId="0" xfId="537" applyFont="1" applyFill="1" applyBorder="1" applyAlignment="1">
      <alignment horizontal="right"/>
    </xf>
    <xf numFmtId="0" fontId="98" fillId="0" borderId="0" xfId="537" applyFont="1" applyFill="1" applyAlignment="1">
      <alignment horizontal="right"/>
    </xf>
    <xf numFmtId="174" fontId="102" fillId="0" borderId="0" xfId="664" applyNumberFormat="1" applyFont="1" applyFill="1" applyBorder="1" applyAlignment="1">
      <alignment horizontal="left" vertical="center"/>
    </xf>
    <xf numFmtId="0" fontId="102" fillId="0" borderId="0" xfId="664" applyNumberFormat="1" applyFont="1" applyFill="1" applyBorder="1" applyAlignment="1">
      <alignment vertical="center" wrapText="1"/>
    </xf>
    <xf numFmtId="0" fontId="102" fillId="0" borderId="0" xfId="664" applyNumberFormat="1" applyFont="1" applyFill="1" applyBorder="1" applyAlignment="1">
      <alignment horizontal="center" vertical="center" wrapText="1"/>
    </xf>
    <xf numFmtId="49" fontId="102" fillId="0" borderId="0" xfId="664" applyNumberFormat="1" applyFont="1" applyFill="1" applyBorder="1" applyAlignment="1">
      <alignment vertical="center" wrapText="1"/>
    </xf>
    <xf numFmtId="0" fontId="98" fillId="0" borderId="0" xfId="0" applyFont="1" applyBorder="1" applyAlignment="1">
      <alignment horizontal="center" vertical="center" wrapText="1"/>
    </xf>
    <xf numFmtId="167" fontId="98" fillId="0" borderId="0" xfId="0" applyNumberFormat="1" applyFont="1" applyFill="1" applyBorder="1" applyAlignment="1">
      <alignment horizontal="center" vertical="center" wrapText="1"/>
    </xf>
    <xf numFmtId="43" fontId="102" fillId="0" borderId="0" xfId="0" applyNumberFormat="1" applyFont="1" applyFill="1" applyBorder="1" applyAlignment="1">
      <alignment horizontal="left" vertical="center"/>
    </xf>
    <xf numFmtId="167" fontId="98" fillId="0" borderId="0" xfId="358" applyNumberFormat="1" applyFont="1" applyFill="1" applyBorder="1" applyAlignment="1">
      <alignment horizontal="center" vertical="center" wrapText="1"/>
    </xf>
    <xf numFmtId="49" fontId="102" fillId="0" borderId="26" xfId="0" applyNumberFormat="1" applyFont="1" applyFill="1" applyBorder="1" applyAlignment="1">
      <alignment horizontal="left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3" fontId="102" fillId="0" borderId="27" xfId="0" applyNumberFormat="1" applyFont="1" applyFill="1" applyBorder="1" applyAlignment="1">
      <alignment horizontal="center" vertical="center" wrapText="1"/>
    </xf>
    <xf numFmtId="167" fontId="102" fillId="0" borderId="27" xfId="0" applyNumberFormat="1" applyFont="1" applyFill="1" applyBorder="1" applyAlignment="1">
      <alignment horizontal="right" vertical="center" shrinkToFit="1"/>
    </xf>
    <xf numFmtId="167" fontId="102" fillId="0" borderId="0" xfId="0" applyNumberFormat="1" applyFont="1" applyFill="1" applyBorder="1" applyAlignment="1">
      <alignment horizontal="right" vertical="center" shrinkToFit="1"/>
    </xf>
    <xf numFmtId="49" fontId="102" fillId="0" borderId="28" xfId="0" applyNumberFormat="1" applyFont="1" applyFill="1" applyBorder="1" applyAlignment="1">
      <alignment horizontal="left" vertical="center" wrapText="1"/>
    </xf>
    <xf numFmtId="43" fontId="102" fillId="0" borderId="11" xfId="0" applyNumberFormat="1" applyFont="1" applyFill="1" applyBorder="1" applyAlignment="1">
      <alignment vertical="center" wrapText="1"/>
    </xf>
    <xf numFmtId="167" fontId="102" fillId="0" borderId="11" xfId="0" applyNumberFormat="1" applyFont="1" applyFill="1" applyBorder="1" applyAlignment="1">
      <alignment horizontal="right" vertical="center" shrinkToFit="1"/>
    </xf>
    <xf numFmtId="43" fontId="102" fillId="0" borderId="11" xfId="0" applyNumberFormat="1" applyFont="1" applyFill="1" applyBorder="1" applyAlignment="1">
      <alignment horizontal="left" vertical="center" wrapText="1"/>
    </xf>
    <xf numFmtId="167" fontId="98" fillId="0" borderId="11" xfId="497" applyNumberFormat="1" applyFont="1" applyFill="1" applyBorder="1" applyAlignment="1">
      <alignment horizontal="right" vertical="center" shrinkToFit="1"/>
    </xf>
    <xf numFmtId="167" fontId="98" fillId="0" borderId="0" xfId="497" applyNumberFormat="1" applyFont="1" applyFill="1" applyBorder="1" applyAlignment="1">
      <alignment horizontal="right" vertical="center" shrinkToFit="1"/>
    </xf>
    <xf numFmtId="43" fontId="98" fillId="0" borderId="11" xfId="0" applyNumberFormat="1" applyFont="1" applyFill="1" applyBorder="1" applyAlignment="1">
      <alignment horizontal="left" vertical="center" wrapText="1"/>
    </xf>
    <xf numFmtId="167" fontId="98" fillId="0" borderId="11" xfId="0" applyNumberFormat="1" applyFont="1" applyFill="1" applyBorder="1" applyAlignment="1">
      <alignment horizontal="right" vertical="center" shrinkToFit="1"/>
    </xf>
    <xf numFmtId="167" fontId="98" fillId="0" borderId="11" xfId="0" applyNumberFormat="1" applyFont="1" applyFill="1" applyBorder="1" applyAlignment="1">
      <alignment horizontal="left" vertical="center" wrapText="1"/>
    </xf>
    <xf numFmtId="167" fontId="100" fillId="0" borderId="11" xfId="0" applyNumberFormat="1" applyFont="1" applyFill="1" applyBorder="1" applyAlignment="1">
      <alignment horizontal="right" vertical="center" shrinkToFit="1"/>
    </xf>
    <xf numFmtId="49" fontId="102" fillId="0" borderId="51" xfId="0" applyNumberFormat="1" applyFont="1" applyFill="1" applyBorder="1" applyAlignment="1">
      <alignment horizontal="left" vertical="center" wrapText="1"/>
    </xf>
    <xf numFmtId="49" fontId="98" fillId="0" borderId="40" xfId="0" applyNumberFormat="1" applyFont="1" applyFill="1" applyBorder="1" applyAlignment="1">
      <alignment horizontal="center" vertical="center" wrapText="1"/>
    </xf>
    <xf numFmtId="0" fontId="98" fillId="0" borderId="47" xfId="0" applyFont="1" applyBorder="1" applyAlignment="1">
      <alignment horizontal="left" vertical="top" wrapText="1"/>
    </xf>
    <xf numFmtId="167" fontId="98" fillId="0" borderId="40" xfId="497" applyNumberFormat="1" applyFont="1" applyFill="1" applyBorder="1" applyAlignment="1">
      <alignment horizontal="right" vertical="center" shrinkToFit="1"/>
    </xf>
    <xf numFmtId="0" fontId="102" fillId="0" borderId="11" xfId="664" applyNumberFormat="1" applyFont="1" applyFill="1" applyBorder="1" applyAlignment="1">
      <alignment horizontal="left" vertical="center"/>
    </xf>
    <xf numFmtId="0" fontId="102" fillId="0" borderId="0" xfId="664" applyNumberFormat="1" applyFont="1" applyFill="1" applyBorder="1" applyAlignment="1">
      <alignment horizontal="left" vertical="center"/>
    </xf>
    <xf numFmtId="0" fontId="102" fillId="0" borderId="0" xfId="664" applyNumberFormat="1" applyFont="1" applyFill="1" applyBorder="1" applyAlignment="1">
      <alignment horizontal="center" vertical="center"/>
    </xf>
    <xf numFmtId="49" fontId="102" fillId="0" borderId="0" xfId="664" applyNumberFormat="1" applyFont="1" applyFill="1" applyBorder="1" applyAlignment="1">
      <alignment horizontal="left" vertical="center"/>
    </xf>
    <xf numFmtId="0" fontId="98" fillId="0" borderId="0" xfId="667" applyFont="1">
      <alignment horizontal="left" vertical="top" wrapText="1"/>
    </xf>
    <xf numFmtId="0" fontId="98" fillId="0" borderId="0" xfId="1" applyFont="1" applyFill="1" applyAlignment="1">
      <alignment vertical="center" wrapText="1"/>
    </xf>
    <xf numFmtId="0" fontId="98" fillId="0" borderId="0" xfId="1" applyFont="1" applyFill="1" applyAlignment="1">
      <alignment horizontal="right" vertical="center"/>
    </xf>
    <xf numFmtId="175" fontId="98" fillId="0" borderId="0" xfId="667" applyNumberFormat="1" applyFont="1">
      <alignment horizontal="left" vertical="top" wrapText="1"/>
    </xf>
    <xf numFmtId="0" fontId="98" fillId="0" borderId="11" xfId="667" applyFont="1" applyBorder="1" applyAlignment="1">
      <alignment vertical="top" wrapText="1"/>
    </xf>
    <xf numFmtId="0" fontId="98" fillId="0" borderId="0" xfId="667" applyFont="1" applyAlignment="1">
      <alignment vertical="top" wrapText="1"/>
    </xf>
    <xf numFmtId="0" fontId="100" fillId="0" borderId="11" xfId="667" applyFont="1" applyBorder="1" applyAlignment="1">
      <alignment horizontal="left" vertical="top" wrapText="1"/>
    </xf>
    <xf numFmtId="0" fontId="100" fillId="0" borderId="0" xfId="667" applyFont="1" applyAlignment="1">
      <alignment vertical="top" wrapText="1"/>
    </xf>
    <xf numFmtId="175" fontId="98" fillId="0" borderId="0" xfId="667" applyNumberFormat="1" applyFont="1" applyAlignment="1">
      <alignment horizontal="left" vertical="top" wrapText="1"/>
    </xf>
    <xf numFmtId="0" fontId="98" fillId="0" borderId="0" xfId="0" applyFont="1" applyBorder="1" applyAlignment="1">
      <alignment horizontal="right" vertical="center" wrapText="1"/>
    </xf>
    <xf numFmtId="0" fontId="98" fillId="0" borderId="11" xfId="667" applyFont="1" applyBorder="1" applyAlignment="1">
      <alignment horizontal="center" vertical="top" wrapText="1"/>
    </xf>
    <xf numFmtId="175" fontId="100" fillId="0" borderId="11" xfId="667" applyNumberFormat="1" applyFont="1" applyBorder="1" applyAlignment="1">
      <alignment horizontal="right" vertical="top" wrapText="1"/>
    </xf>
    <xf numFmtId="0" fontId="98" fillId="0" borderId="11" xfId="0" applyFont="1" applyFill="1" applyBorder="1" applyAlignment="1">
      <alignment horizontal="left" vertical="center" wrapText="1"/>
    </xf>
    <xf numFmtId="175" fontId="100" fillId="56" borderId="11" xfId="667" applyNumberFormat="1" applyFont="1" applyFill="1" applyBorder="1" applyAlignment="1">
      <alignment horizontal="right" vertical="top" wrapText="1"/>
    </xf>
    <xf numFmtId="0" fontId="98" fillId="0" borderId="52" xfId="509" applyFont="1" applyBorder="1" applyAlignment="1">
      <alignment horizontal="left" vertical="top" wrapText="1"/>
    </xf>
    <xf numFmtId="0" fontId="100" fillId="0" borderId="53" xfId="509" applyFont="1" applyBorder="1" applyAlignment="1">
      <alignment horizontal="left" vertical="top" wrapText="1"/>
    </xf>
    <xf numFmtId="0" fontId="98" fillId="0" borderId="28" xfId="509" applyFont="1" applyBorder="1" applyAlignment="1">
      <alignment horizontal="left" vertical="top" wrapText="1"/>
    </xf>
    <xf numFmtId="176" fontId="100" fillId="56" borderId="11" xfId="667" applyNumberFormat="1" applyFont="1" applyFill="1" applyBorder="1" applyAlignment="1">
      <alignment horizontal="right" vertical="top" wrapText="1"/>
    </xf>
    <xf numFmtId="0" fontId="98" fillId="0" borderId="0" xfId="667" applyFont="1" applyBorder="1">
      <alignment horizontal="left" vertical="top" wrapText="1"/>
    </xf>
    <xf numFmtId="0" fontId="98" fillId="0" borderId="0" xfId="667" applyFont="1" applyBorder="1" applyAlignment="1">
      <alignment horizontal="left" vertical="top" wrapText="1"/>
    </xf>
    <xf numFmtId="0" fontId="98" fillId="0" borderId="0" xfId="667" applyFont="1" applyAlignment="1">
      <alignment horizontal="right" vertical="top" wrapText="1"/>
    </xf>
    <xf numFmtId="0" fontId="98" fillId="0" borderId="11" xfId="0" quotePrefix="1" applyFont="1" applyBorder="1" applyAlignment="1">
      <alignment horizontal="left" vertical="top" wrapText="1"/>
    </xf>
    <xf numFmtId="175" fontId="100" fillId="0" borderId="0" xfId="667" applyNumberFormat="1" applyFont="1" applyBorder="1" applyAlignment="1">
      <alignment horizontal="right" vertical="top" wrapText="1"/>
    </xf>
    <xf numFmtId="0" fontId="98" fillId="0" borderId="11" xfId="509" applyFont="1" applyBorder="1" applyAlignment="1">
      <alignment horizontal="left" vertical="top" wrapText="1"/>
    </xf>
    <xf numFmtId="0" fontId="99" fillId="0" borderId="0" xfId="0" applyFont="1" applyAlignment="1">
      <alignment vertical="top" wrapText="1"/>
    </xf>
    <xf numFmtId="0" fontId="99" fillId="0" borderId="0" xfId="0" applyFont="1" applyAlignment="1">
      <alignment horizontal="left" vertical="top" wrapText="1"/>
    </xf>
    <xf numFmtId="0" fontId="99" fillId="0" borderId="0" xfId="0" applyFont="1" applyAlignment="1">
      <alignment horizontal="center" vertical="top" wrapText="1"/>
    </xf>
    <xf numFmtId="0" fontId="100" fillId="0" borderId="0" xfId="0" applyFont="1" applyAlignment="1">
      <alignment horizontal="right" vertical="top" wrapText="1"/>
    </xf>
    <xf numFmtId="0" fontId="98" fillId="0" borderId="0" xfId="0" applyFont="1" applyFill="1" applyBorder="1" applyAlignment="1">
      <alignment vertical="top"/>
    </xf>
    <xf numFmtId="175" fontId="99" fillId="0" borderId="11" xfId="0" applyNumberFormat="1" applyFont="1" applyFill="1" applyBorder="1" applyAlignment="1">
      <alignment horizontal="right" vertical="top" wrapText="1"/>
    </xf>
    <xf numFmtId="49" fontId="102" fillId="0" borderId="11" xfId="0" applyNumberFormat="1" applyFont="1" applyFill="1" applyBorder="1" applyAlignment="1">
      <alignment horizontal="left" vertical="center" wrapText="1"/>
    </xf>
    <xf numFmtId="168" fontId="98" fillId="0" borderId="30" xfId="5" applyNumberFormat="1" applyFont="1" applyFill="1" applyBorder="1" applyAlignment="1">
      <alignment horizontal="left" vertical="top" wrapText="1"/>
    </xf>
    <xf numFmtId="0" fontId="98" fillId="0" borderId="30" xfId="0" applyFont="1" applyBorder="1" applyAlignment="1">
      <alignment horizontal="left" vertical="top" wrapText="1"/>
    </xf>
    <xf numFmtId="174" fontId="102" fillId="0" borderId="11" xfId="664" applyNumberFormat="1" applyFont="1" applyFill="1" applyBorder="1" applyAlignment="1">
      <alignment horizontal="left" vertical="center"/>
    </xf>
    <xf numFmtId="0" fontId="102" fillId="0" borderId="11" xfId="664" applyNumberFormat="1" applyFont="1" applyFill="1" applyBorder="1" applyAlignment="1">
      <alignment horizontal="center" vertical="center"/>
    </xf>
    <xf numFmtId="0" fontId="100" fillId="0" borderId="0" xfId="0" applyFont="1" applyBorder="1" applyAlignment="1">
      <alignment horizontal="left" vertical="top" wrapText="1"/>
    </xf>
    <xf numFmtId="0" fontId="99" fillId="0" borderId="27" xfId="0" applyFont="1" applyBorder="1" applyAlignment="1">
      <alignment horizontal="left" vertical="top" wrapText="1"/>
    </xf>
    <xf numFmtId="168" fontId="99" fillId="0" borderId="11" xfId="0" applyNumberFormat="1" applyFont="1" applyFill="1" applyBorder="1" applyAlignment="1">
      <alignment horizontal="left" vertical="top" wrapText="1"/>
    </xf>
    <xf numFmtId="43" fontId="102" fillId="56" borderId="11" xfId="664" applyNumberFormat="1" applyFont="1" applyFill="1" applyBorder="1" applyAlignment="1">
      <alignment horizontal="left" vertical="center"/>
    </xf>
    <xf numFmtId="174" fontId="102" fillId="56" borderId="11" xfId="664" applyNumberFormat="1" applyFont="1" applyFill="1" applyBorder="1" applyAlignment="1">
      <alignment horizontal="left" vertical="center"/>
    </xf>
    <xf numFmtId="167" fontId="98" fillId="56" borderId="11" xfId="497" applyNumberFormat="1" applyFont="1" applyFill="1" applyBorder="1" applyAlignment="1">
      <alignment horizontal="right" vertical="center" shrinkToFit="1"/>
    </xf>
    <xf numFmtId="0" fontId="101" fillId="0" borderId="11" xfId="0" applyFont="1" applyBorder="1" applyAlignment="1">
      <alignment horizontal="left" vertical="top" wrapText="1"/>
    </xf>
    <xf numFmtId="168" fontId="99" fillId="0" borderId="11" xfId="0" applyNumberFormat="1" applyFont="1" applyFill="1" applyBorder="1" applyAlignment="1">
      <alignment horizontal="right" vertical="top" wrapText="1"/>
    </xf>
    <xf numFmtId="168" fontId="98" fillId="0" borderId="11" xfId="1" applyNumberFormat="1" applyFont="1" applyFill="1" applyBorder="1" applyAlignment="1">
      <alignment horizontal="right" vertical="center" wrapText="1"/>
    </xf>
    <xf numFmtId="0" fontId="98" fillId="0" borderId="11" xfId="0" applyFont="1" applyBorder="1" applyAlignment="1">
      <alignment horizontal="center" vertical="center"/>
    </xf>
    <xf numFmtId="0" fontId="98" fillId="0" borderId="0" xfId="497" applyFont="1" applyFill="1"/>
    <xf numFmtId="0" fontId="99" fillId="0" borderId="0" xfId="497" applyFont="1" applyFill="1" applyAlignment="1">
      <alignment horizontal="center" vertical="center"/>
    </xf>
    <xf numFmtId="0" fontId="98" fillId="0" borderId="0" xfId="497" applyFont="1" applyFill="1" applyAlignment="1">
      <alignment wrapText="1"/>
    </xf>
    <xf numFmtId="0" fontId="99" fillId="0" borderId="0" xfId="497" applyFont="1" applyFill="1" applyAlignment="1">
      <alignment horizontal="right" vertical="center"/>
    </xf>
    <xf numFmtId="0" fontId="99" fillId="0" borderId="0" xfId="497" applyFont="1" applyFill="1" applyAlignment="1">
      <alignment horizontal="right"/>
    </xf>
    <xf numFmtId="174" fontId="98" fillId="0" borderId="0" xfId="497" applyNumberFormat="1" applyFont="1" applyFill="1" applyAlignment="1">
      <alignment horizontal="right" wrapText="1"/>
    </xf>
    <xf numFmtId="174" fontId="98" fillId="0" borderId="0" xfId="760" applyNumberFormat="1" applyFont="1" applyFill="1" applyAlignment="1">
      <alignment horizontal="right" vertical="center" wrapText="1"/>
    </xf>
    <xf numFmtId="178" fontId="98" fillId="0" borderId="0" xfId="497" applyNumberFormat="1" applyFont="1" applyFill="1" applyAlignment="1">
      <alignment vertical="center" wrapText="1"/>
    </xf>
    <xf numFmtId="174" fontId="98" fillId="0" borderId="0" xfId="497" applyNumberFormat="1" applyFont="1" applyFill="1"/>
    <xf numFmtId="174" fontId="98" fillId="0" borderId="0" xfId="497" applyNumberFormat="1" applyFont="1" applyFill="1" applyAlignment="1">
      <alignment vertical="center" wrapText="1"/>
    </xf>
    <xf numFmtId="0" fontId="99" fillId="0" borderId="11" xfId="0" applyFont="1" applyBorder="1" applyAlignment="1">
      <alignment horizontal="center" vertical="top" wrapText="1"/>
    </xf>
    <xf numFmtId="49" fontId="98" fillId="0" borderId="11" xfId="0" applyNumberFormat="1" applyFont="1" applyFill="1" applyBorder="1" applyAlignment="1">
      <alignment horizontal="center" vertical="center" wrapText="1"/>
    </xf>
    <xf numFmtId="167" fontId="98" fillId="0" borderId="11" xfId="358" applyNumberFormat="1" applyFont="1" applyFill="1" applyBorder="1" applyAlignment="1">
      <alignment horizontal="center" vertical="center" wrapText="1"/>
    </xf>
    <xf numFmtId="0" fontId="98" fillId="0" borderId="11" xfId="667" applyFont="1" applyBorder="1" applyAlignment="1">
      <alignment horizontal="left" vertical="top" wrapText="1"/>
    </xf>
    <xf numFmtId="0" fontId="100" fillId="0" borderId="11" xfId="509" applyFont="1" applyBorder="1" applyAlignment="1">
      <alignment horizontal="left" vertical="top" wrapText="1"/>
    </xf>
    <xf numFmtId="0" fontId="98" fillId="0" borderId="0" xfId="667" applyFont="1" applyAlignment="1">
      <alignment horizontal="left" vertical="top" wrapText="1"/>
    </xf>
    <xf numFmtId="0" fontId="100" fillId="0" borderId="11" xfId="0" applyFont="1" applyFill="1" applyBorder="1" applyAlignment="1">
      <alignment horizontal="left" vertical="top" wrapText="1"/>
    </xf>
    <xf numFmtId="0" fontId="100" fillId="0" borderId="11" xfId="0" applyFont="1" applyBorder="1" applyAlignment="1">
      <alignment horizontal="left" vertical="top" wrapText="1"/>
    </xf>
    <xf numFmtId="0" fontId="99" fillId="0" borderId="11" xfId="0" applyFont="1" applyFill="1" applyBorder="1" applyAlignment="1">
      <alignment horizontal="center" vertical="top" wrapText="1"/>
    </xf>
    <xf numFmtId="0" fontId="98" fillId="0" borderId="11" xfId="1" applyFont="1" applyBorder="1" applyAlignment="1">
      <alignment horizontal="center" vertical="center" wrapText="1"/>
    </xf>
    <xf numFmtId="0" fontId="98" fillId="0" borderId="0" xfId="1" applyFont="1" applyAlignment="1">
      <alignment horizontal="center" vertical="center" wrapText="1"/>
    </xf>
    <xf numFmtId="0" fontId="98" fillId="0" borderId="14" xfId="1" applyFont="1" applyFill="1" applyBorder="1" applyAlignment="1">
      <alignment horizontal="center" vertical="center" wrapText="1"/>
    </xf>
    <xf numFmtId="0" fontId="98" fillId="0" borderId="0" xfId="1" applyFont="1" applyFill="1" applyAlignment="1">
      <alignment horizontal="center" vertical="center" wrapText="1"/>
    </xf>
    <xf numFmtId="0" fontId="98" fillId="0" borderId="0" xfId="497" applyFont="1" applyFill="1" applyAlignment="1">
      <alignment horizontal="center" vertical="center" wrapText="1"/>
    </xf>
    <xf numFmtId="0" fontId="98" fillId="0" borderId="11" xfId="667" applyFont="1" applyBorder="1" applyAlignment="1">
      <alignment horizontal="left" vertical="top" wrapText="1"/>
    </xf>
    <xf numFmtId="0" fontId="100" fillId="0" borderId="11" xfId="509" applyFont="1" applyBorder="1" applyAlignment="1">
      <alignment horizontal="left" vertical="top" wrapText="1"/>
    </xf>
    <xf numFmtId="49" fontId="98" fillId="0" borderId="11" xfId="497" applyNumberFormat="1" applyFont="1" applyFill="1" applyBorder="1" applyAlignment="1">
      <alignment horizontal="center" vertical="center" textRotation="90" wrapText="1"/>
    </xf>
    <xf numFmtId="174" fontId="98" fillId="0" borderId="11" xfId="760" applyNumberFormat="1" applyFont="1" applyFill="1" applyBorder="1" applyAlignment="1">
      <alignment vertical="center" wrapText="1"/>
    </xf>
    <xf numFmtId="175" fontId="98" fillId="0" borderId="11" xfId="741" applyNumberFormat="1" applyFont="1" applyFill="1" applyBorder="1" applyAlignment="1">
      <alignment horizontal="center" vertical="center" wrapText="1"/>
    </xf>
    <xf numFmtId="174" fontId="98" fillId="0" borderId="11" xfId="760" quotePrefix="1" applyNumberFormat="1" applyFont="1" applyFill="1" applyBorder="1" applyAlignment="1">
      <alignment vertical="center" wrapText="1"/>
    </xf>
    <xf numFmtId="175" fontId="104" fillId="0" borderId="11" xfId="741" applyNumberFormat="1" applyFont="1" applyFill="1" applyBorder="1" applyAlignment="1">
      <alignment horizontal="center" vertical="center" wrapText="1"/>
    </xf>
    <xf numFmtId="174" fontId="100" fillId="0" borderId="11" xfId="376" applyNumberFormat="1" applyFont="1" applyFill="1" applyBorder="1" applyAlignment="1">
      <alignment horizontal="center" vertical="center"/>
    </xf>
    <xf numFmtId="0" fontId="102" fillId="0" borderId="11" xfId="497" applyFont="1" applyFill="1" applyBorder="1" applyAlignment="1">
      <alignment horizontal="left" vertical="center" wrapText="1"/>
    </xf>
    <xf numFmtId="0" fontId="98" fillId="0" borderId="0" xfId="667" applyFont="1" applyFill="1">
      <alignment horizontal="left" vertical="top" wrapText="1"/>
    </xf>
    <xf numFmtId="175" fontId="98" fillId="0" borderId="0" xfId="667" applyNumberFormat="1" applyFont="1" applyFill="1">
      <alignment horizontal="left" vertical="top" wrapText="1"/>
    </xf>
    <xf numFmtId="0" fontId="98" fillId="0" borderId="0" xfId="667" applyFont="1" applyFill="1" applyAlignment="1">
      <alignment horizontal="right" vertical="top" wrapText="1"/>
    </xf>
    <xf numFmtId="0" fontId="98" fillId="0" borderId="11" xfId="667" applyFont="1" applyFill="1" applyBorder="1" applyAlignment="1">
      <alignment horizontal="left" vertical="top" wrapText="1"/>
    </xf>
    <xf numFmtId="0" fontId="98" fillId="0" borderId="11" xfId="667" applyFont="1" applyFill="1" applyBorder="1" applyAlignment="1">
      <alignment vertical="top" wrapText="1"/>
    </xf>
    <xf numFmtId="0" fontId="98" fillId="0" borderId="0" xfId="667" applyFont="1" applyFill="1" applyAlignment="1">
      <alignment vertical="top" wrapText="1"/>
    </xf>
    <xf numFmtId="0" fontId="98" fillId="0" borderId="0" xfId="667" applyFont="1" applyFill="1" applyAlignment="1">
      <alignment vertical="top"/>
    </xf>
    <xf numFmtId="0" fontId="98" fillId="0" borderId="0" xfId="0" applyFont="1" applyFill="1" applyBorder="1" applyAlignment="1">
      <alignment horizontal="right" vertical="center" wrapText="1"/>
    </xf>
    <xf numFmtId="0" fontId="98" fillId="0" borderId="11" xfId="667" applyFont="1" applyFill="1" applyBorder="1" applyAlignment="1">
      <alignment horizontal="center" vertical="top" wrapText="1"/>
    </xf>
    <xf numFmtId="175" fontId="98" fillId="0" borderId="11" xfId="667" applyNumberFormat="1" applyFont="1" applyFill="1" applyBorder="1" applyAlignment="1">
      <alignment horizontal="right" vertical="top" wrapText="1"/>
    </xf>
    <xf numFmtId="0" fontId="99" fillId="0" borderId="0" xfId="0" applyFont="1" applyFill="1" applyAlignment="1">
      <alignment vertical="top" wrapText="1"/>
    </xf>
    <xf numFmtId="0" fontId="99" fillId="0" borderId="0" xfId="0" applyFont="1" applyFill="1" applyAlignment="1">
      <alignment horizontal="center" vertical="top" wrapText="1"/>
    </xf>
    <xf numFmtId="0" fontId="98" fillId="0" borderId="0" xfId="0" applyFont="1" applyFill="1" applyAlignment="1">
      <alignment horizontal="right" vertical="top" wrapText="1"/>
    </xf>
    <xf numFmtId="0" fontId="98" fillId="0" borderId="11" xfId="509" applyFont="1" applyFill="1" applyBorder="1" applyAlignment="1">
      <alignment horizontal="left" vertical="top" wrapText="1"/>
    </xf>
    <xf numFmtId="0" fontId="98" fillId="0" borderId="0" xfId="667" applyFont="1" applyFill="1" applyBorder="1">
      <alignment horizontal="left" vertical="top" wrapText="1"/>
    </xf>
    <xf numFmtId="0" fontId="98" fillId="0" borderId="0" xfId="667" applyFont="1" applyFill="1" applyBorder="1" applyAlignment="1">
      <alignment horizontal="left" vertical="top" wrapText="1"/>
    </xf>
    <xf numFmtId="175" fontId="98" fillId="0" borderId="0" xfId="667" applyNumberFormat="1" applyFont="1" applyFill="1" applyBorder="1" applyAlignment="1">
      <alignment horizontal="right" vertical="top" wrapText="1"/>
    </xf>
    <xf numFmtId="0" fontId="98" fillId="0" borderId="0" xfId="667" applyFont="1" applyFill="1" applyAlignment="1">
      <alignment horizontal="left" vertical="top" wrapText="1"/>
    </xf>
    <xf numFmtId="0" fontId="98" fillId="0" borderId="11" xfId="0" applyFont="1" applyFill="1" applyBorder="1" applyAlignment="1">
      <alignment horizontal="left" vertical="top"/>
    </xf>
    <xf numFmtId="0" fontId="98" fillId="0" borderId="11" xfId="0" applyFont="1" applyFill="1" applyBorder="1" applyAlignment="1">
      <alignment vertical="top"/>
    </xf>
    <xf numFmtId="0" fontId="98" fillId="0" borderId="11" xfId="0" quotePrefix="1" applyFont="1" applyFill="1" applyBorder="1" applyAlignment="1">
      <alignment vertical="top"/>
    </xf>
    <xf numFmtId="0" fontId="98" fillId="0" borderId="0" xfId="536" applyFont="1" applyFill="1" applyAlignment="1">
      <alignment vertical="center" wrapText="1"/>
    </xf>
    <xf numFmtId="175" fontId="98" fillId="0" borderId="0" xfId="536" applyNumberFormat="1" applyFont="1" applyFill="1" applyAlignment="1">
      <alignment vertical="center" wrapText="1"/>
    </xf>
    <xf numFmtId="0" fontId="98" fillId="0" borderId="0" xfId="536" applyFont="1" applyFill="1" applyAlignment="1">
      <alignment horizontal="center" vertical="center" wrapText="1"/>
    </xf>
    <xf numFmtId="167" fontId="98" fillId="0" borderId="11" xfId="761" applyNumberFormat="1" applyFont="1" applyFill="1" applyBorder="1" applyAlignment="1">
      <alignment horizontal="left" vertical="center" wrapText="1"/>
    </xf>
    <xf numFmtId="167" fontId="98" fillId="0" borderId="11" xfId="761" applyNumberFormat="1" applyFont="1" applyFill="1" applyBorder="1" applyAlignment="1">
      <alignment horizontal="right" vertical="center" wrapText="1"/>
    </xf>
    <xf numFmtId="0" fontId="98" fillId="0" borderId="11" xfId="536" applyFont="1" applyFill="1" applyBorder="1" applyAlignment="1">
      <alignment horizontal="left" vertical="center" wrapText="1"/>
    </xf>
    <xf numFmtId="0" fontId="98" fillId="0" borderId="11" xfId="536" applyFont="1" applyFill="1" applyBorder="1" applyAlignment="1">
      <alignment horizontal="center" vertical="center" wrapText="1"/>
    </xf>
    <xf numFmtId="175" fontId="98" fillId="0" borderId="11" xfId="536" applyNumberFormat="1" applyFont="1" applyFill="1" applyBorder="1" applyAlignment="1">
      <alignment horizontal="center" vertical="center" wrapText="1"/>
    </xf>
    <xf numFmtId="175" fontId="98" fillId="0" borderId="11" xfId="536" applyNumberFormat="1" applyFont="1" applyFill="1" applyBorder="1" applyAlignment="1">
      <alignment horizontal="right" vertical="center" wrapText="1"/>
    </xf>
    <xf numFmtId="0" fontId="105" fillId="0" borderId="11" xfId="536" applyFont="1" applyFill="1" applyBorder="1" applyAlignment="1">
      <alignment horizontal="center" vertical="center" wrapText="1"/>
    </xf>
    <xf numFmtId="175" fontId="98" fillId="0" borderId="58" xfId="536" applyNumberFormat="1" applyFont="1" applyFill="1" applyBorder="1" applyAlignment="1">
      <alignment horizontal="center" vertical="center" wrapText="1"/>
    </xf>
    <xf numFmtId="175" fontId="98" fillId="0" borderId="58" xfId="536" applyNumberFormat="1" applyFont="1" applyFill="1" applyBorder="1" applyAlignment="1">
      <alignment horizontal="right" vertical="center" wrapText="1"/>
    </xf>
    <xf numFmtId="0" fontId="98" fillId="0" borderId="11" xfId="536" applyNumberFormat="1" applyFont="1" applyFill="1" applyBorder="1" applyAlignment="1">
      <alignment horizontal="center" vertical="center" wrapText="1"/>
    </xf>
    <xf numFmtId="49" fontId="98" fillId="0" borderId="11" xfId="536" applyNumberFormat="1" applyFont="1" applyFill="1" applyBorder="1" applyAlignment="1">
      <alignment horizontal="center" vertical="center" textRotation="90" wrapText="1"/>
    </xf>
    <xf numFmtId="175" fontId="98" fillId="0" borderId="0" xfId="536" applyNumberFormat="1" applyFont="1" applyFill="1" applyAlignment="1">
      <alignment horizontal="center" vertical="center" wrapText="1"/>
    </xf>
    <xf numFmtId="0" fontId="98" fillId="0" borderId="0" xfId="536" applyNumberFormat="1" applyFont="1" applyFill="1" applyAlignment="1">
      <alignment horizontal="center" vertical="center" wrapText="1"/>
    </xf>
    <xf numFmtId="49" fontId="98" fillId="0" borderId="0" xfId="536" applyNumberFormat="1" applyFont="1" applyFill="1" applyAlignment="1">
      <alignment horizontal="center" vertical="center" wrapText="1"/>
    </xf>
    <xf numFmtId="174" fontId="98" fillId="0" borderId="0" xfId="497" applyNumberFormat="1" applyFont="1" applyFill="1" applyAlignment="1">
      <alignment horizontal="right"/>
    </xf>
    <xf numFmtId="0" fontId="98" fillId="0" borderId="11" xfId="667" applyFont="1" applyBorder="1" applyAlignment="1">
      <alignment horizontal="left" vertical="top" wrapText="1"/>
    </xf>
    <xf numFmtId="0" fontId="98" fillId="0" borderId="0" xfId="667" applyFont="1" applyAlignment="1">
      <alignment horizontal="left" vertical="top" wrapText="1"/>
    </xf>
    <xf numFmtId="0" fontId="98" fillId="0" borderId="11" xfId="667" applyFont="1" applyFill="1" applyBorder="1" applyAlignment="1">
      <alignment horizontal="left" vertical="top" wrapText="1"/>
    </xf>
    <xf numFmtId="0" fontId="98" fillId="0" borderId="0" xfId="667" applyFont="1" applyFill="1" applyAlignment="1">
      <alignment horizontal="left" vertical="top" wrapText="1"/>
    </xf>
    <xf numFmtId="0" fontId="99" fillId="0" borderId="55" xfId="0" applyFont="1" applyBorder="1" applyAlignment="1">
      <alignment horizontal="center" vertical="top" wrapText="1"/>
    </xf>
    <xf numFmtId="0" fontId="99" fillId="0" borderId="54" xfId="0" applyFont="1" applyBorder="1" applyAlignment="1">
      <alignment horizontal="center" vertical="top" wrapText="1"/>
    </xf>
    <xf numFmtId="0" fontId="99" fillId="0" borderId="56" xfId="0" applyFont="1" applyBorder="1" applyAlignment="1">
      <alignment horizontal="center" vertical="top" wrapText="1"/>
    </xf>
    <xf numFmtId="0" fontId="98" fillId="0" borderId="11" xfId="0" applyFont="1" applyBorder="1" applyAlignment="1">
      <alignment horizontal="center" vertical="top" wrapText="1"/>
    </xf>
    <xf numFmtId="0" fontId="98" fillId="0" borderId="11" xfId="1" applyFont="1" applyBorder="1" applyAlignment="1">
      <alignment horizontal="center" vertical="center" wrapText="1"/>
    </xf>
    <xf numFmtId="0" fontId="98" fillId="0" borderId="0" xfId="1" applyFont="1" applyAlignment="1">
      <alignment horizontal="right" vertical="center" wrapText="1"/>
    </xf>
    <xf numFmtId="0" fontId="98" fillId="0" borderId="0" xfId="1" applyFont="1" applyAlignment="1">
      <alignment horizontal="center" vertical="center" wrapText="1"/>
    </xf>
    <xf numFmtId="0" fontId="99" fillId="0" borderId="11" xfId="0" applyFont="1" applyBorder="1" applyAlignment="1">
      <alignment horizontal="center" vertical="top" wrapText="1"/>
    </xf>
    <xf numFmtId="0" fontId="99" fillId="0" borderId="11" xfId="0" applyFont="1" applyFill="1" applyBorder="1" applyAlignment="1">
      <alignment horizontal="center" vertical="top" wrapText="1"/>
    </xf>
    <xf numFmtId="0" fontId="98" fillId="0" borderId="0" xfId="536" applyNumberFormat="1" applyFont="1" applyFill="1" applyAlignment="1">
      <alignment horizontal="center" vertical="center" wrapText="1"/>
    </xf>
    <xf numFmtId="175" fontId="98" fillId="0" borderId="10" xfId="536" applyNumberFormat="1" applyFont="1" applyFill="1" applyBorder="1" applyAlignment="1">
      <alignment horizontal="right" vertical="center" wrapText="1"/>
    </xf>
    <xf numFmtId="0" fontId="98" fillId="0" borderId="40" xfId="536" applyNumberFormat="1" applyFont="1" applyFill="1" applyBorder="1" applyAlignment="1">
      <alignment horizontal="center" vertical="center" wrapText="1"/>
    </xf>
    <xf numFmtId="0" fontId="98" fillId="0" borderId="57" xfId="536" applyNumberFormat="1" applyFont="1" applyFill="1" applyBorder="1" applyAlignment="1">
      <alignment horizontal="center" vertical="center" wrapText="1"/>
    </xf>
    <xf numFmtId="0" fontId="98" fillId="0" borderId="58" xfId="536" applyNumberFormat="1" applyFont="1" applyFill="1" applyBorder="1" applyAlignment="1">
      <alignment horizontal="center" vertical="center" wrapText="1"/>
    </xf>
    <xf numFmtId="175" fontId="98" fillId="0" borderId="40" xfId="536" applyNumberFormat="1" applyFont="1" applyFill="1" applyBorder="1" applyAlignment="1">
      <alignment horizontal="center" vertical="center" wrapText="1"/>
    </xf>
    <xf numFmtId="175" fontId="98" fillId="0" borderId="58" xfId="536" applyNumberFormat="1" applyFont="1" applyFill="1" applyBorder="1" applyAlignment="1">
      <alignment horizontal="center" vertical="center" wrapText="1"/>
    </xf>
    <xf numFmtId="175" fontId="98" fillId="0" borderId="30" xfId="536" applyNumberFormat="1" applyFont="1" applyFill="1" applyBorder="1" applyAlignment="1">
      <alignment horizontal="center" vertical="center" wrapText="1"/>
    </xf>
    <xf numFmtId="175" fontId="98" fillId="0" borderId="59" xfId="536" applyNumberFormat="1" applyFont="1" applyFill="1" applyBorder="1" applyAlignment="1">
      <alignment horizontal="center" vertical="center" wrapText="1"/>
    </xf>
    <xf numFmtId="175" fontId="98" fillId="0" borderId="31" xfId="536" applyNumberFormat="1" applyFont="1" applyFill="1" applyBorder="1" applyAlignment="1">
      <alignment horizontal="center" vertical="center" wrapText="1"/>
    </xf>
    <xf numFmtId="49" fontId="98" fillId="0" borderId="11" xfId="536" applyNumberFormat="1" applyFont="1" applyFill="1" applyBorder="1" applyAlignment="1">
      <alignment horizontal="center" vertical="center" wrapText="1"/>
    </xf>
    <xf numFmtId="0" fontId="98" fillId="0" borderId="12" xfId="1" applyFont="1" applyFill="1" applyBorder="1" applyAlignment="1">
      <alignment horizontal="center" vertical="center" wrapText="1"/>
    </xf>
    <xf numFmtId="0" fontId="98" fillId="0" borderId="13" xfId="1" applyFont="1" applyFill="1" applyBorder="1" applyAlignment="1">
      <alignment horizontal="center" vertical="center" wrapText="1"/>
    </xf>
    <xf numFmtId="0" fontId="98" fillId="0" borderId="14" xfId="1" applyFont="1" applyFill="1" applyBorder="1" applyAlignment="1">
      <alignment horizontal="center" vertical="center" wrapText="1"/>
    </xf>
    <xf numFmtId="0" fontId="98" fillId="0" borderId="29" xfId="1" applyFont="1" applyFill="1" applyBorder="1" applyAlignment="1">
      <alignment horizontal="center" vertical="center" wrapText="1"/>
    </xf>
    <xf numFmtId="0" fontId="98" fillId="0" borderId="27" xfId="1" applyFont="1" applyFill="1" applyBorder="1" applyAlignment="1">
      <alignment horizontal="center" vertical="center" wrapText="1"/>
    </xf>
    <xf numFmtId="0" fontId="98" fillId="0" borderId="0" xfId="1" applyFont="1" applyFill="1" applyAlignment="1">
      <alignment horizontal="right" vertical="center" wrapText="1"/>
    </xf>
    <xf numFmtId="0" fontId="98" fillId="0" borderId="0" xfId="1" applyFont="1" applyFill="1" applyAlignment="1">
      <alignment horizontal="center" vertical="center" wrapText="1"/>
    </xf>
    <xf numFmtId="167" fontId="98" fillId="0" borderId="11" xfId="0" applyNumberFormat="1" applyFont="1" applyFill="1" applyBorder="1" applyAlignment="1">
      <alignment horizontal="center" vertical="center" wrapText="1"/>
    </xf>
    <xf numFmtId="49" fontId="98" fillId="0" borderId="11" xfId="0" applyNumberFormat="1" applyFont="1" applyFill="1" applyBorder="1" applyAlignment="1">
      <alignment horizontal="center" vertical="center" wrapText="1"/>
    </xf>
    <xf numFmtId="43" fontId="98" fillId="0" borderId="11" xfId="0" applyNumberFormat="1" applyFont="1" applyFill="1" applyBorder="1" applyAlignment="1">
      <alignment horizontal="center" vertical="center" wrapText="1"/>
    </xf>
    <xf numFmtId="167" fontId="98" fillId="0" borderId="13" xfId="664" applyNumberFormat="1" applyFont="1" applyFill="1" applyBorder="1" applyAlignment="1">
      <alignment horizontal="center" vertical="center" wrapText="1"/>
    </xf>
    <xf numFmtId="167" fontId="98" fillId="0" borderId="13" xfId="664" applyNumberFormat="1" applyFont="1" applyFill="1" applyBorder="1" applyAlignment="1">
      <alignment horizontal="center" vertical="center"/>
    </xf>
    <xf numFmtId="167" fontId="98" fillId="0" borderId="14" xfId="664" applyNumberFormat="1" applyFont="1" applyFill="1" applyBorder="1" applyAlignment="1">
      <alignment horizontal="center" vertical="center"/>
    </xf>
    <xf numFmtId="167" fontId="98" fillId="0" borderId="11" xfId="358" applyNumberFormat="1" applyFont="1" applyFill="1" applyBorder="1" applyAlignment="1">
      <alignment horizontal="center" vertical="center" wrapText="1"/>
    </xf>
    <xf numFmtId="167" fontId="98" fillId="0" borderId="12" xfId="358" applyNumberFormat="1" applyFont="1" applyFill="1" applyBorder="1" applyAlignment="1">
      <alignment horizontal="center" vertical="center" wrapText="1"/>
    </xf>
    <xf numFmtId="167" fontId="98" fillId="0" borderId="14" xfId="358" applyNumberFormat="1" applyFont="1" applyFill="1" applyBorder="1" applyAlignment="1">
      <alignment horizontal="center" vertical="center" wrapText="1"/>
    </xf>
    <xf numFmtId="1" fontId="102" fillId="0" borderId="11" xfId="497" applyNumberFormat="1" applyFont="1" applyFill="1" applyBorder="1" applyAlignment="1">
      <alignment horizontal="center" vertical="center" shrinkToFit="1"/>
    </xf>
    <xf numFmtId="0" fontId="98" fillId="0" borderId="0" xfId="497" applyFont="1" applyFill="1" applyAlignment="1">
      <alignment horizontal="center" vertical="center" wrapText="1"/>
    </xf>
    <xf numFmtId="49" fontId="98" fillId="0" borderId="11" xfId="497" applyNumberFormat="1" applyFont="1" applyFill="1" applyBorder="1" applyAlignment="1">
      <alignment horizontal="center" vertical="center" wrapText="1"/>
    </xf>
    <xf numFmtId="0" fontId="98" fillId="0" borderId="11" xfId="497" applyFont="1" applyFill="1" applyBorder="1" applyAlignment="1">
      <alignment horizontal="center" vertical="center" wrapText="1"/>
    </xf>
    <xf numFmtId="49" fontId="98" fillId="0" borderId="11" xfId="497" applyNumberFormat="1" applyFont="1" applyFill="1" applyBorder="1" applyAlignment="1">
      <alignment horizontal="center" vertical="center"/>
    </xf>
    <xf numFmtId="174" fontId="98" fillId="0" borderId="11" xfId="497" applyNumberFormat="1" applyFont="1" applyFill="1" applyBorder="1" applyAlignment="1">
      <alignment horizontal="center"/>
    </xf>
    <xf numFmtId="174" fontId="98" fillId="0" borderId="40" xfId="497" applyNumberFormat="1" applyFont="1" applyFill="1" applyBorder="1" applyAlignment="1">
      <alignment horizontal="center" wrapText="1"/>
    </xf>
    <xf numFmtId="174" fontId="98" fillId="0" borderId="57" xfId="497" applyNumberFormat="1" applyFont="1" applyFill="1" applyBorder="1" applyAlignment="1">
      <alignment horizontal="center" wrapText="1"/>
    </xf>
    <xf numFmtId="174" fontId="98" fillId="0" borderId="27" xfId="497" applyNumberFormat="1" applyFont="1" applyFill="1" applyBorder="1" applyAlignment="1">
      <alignment horizontal="center" wrapText="1"/>
    </xf>
    <xf numFmtId="0" fontId="98" fillId="0" borderId="11" xfId="667" applyFont="1" applyBorder="1" applyAlignment="1">
      <alignment horizontal="left" vertical="top" wrapText="1"/>
    </xf>
    <xf numFmtId="0" fontId="98" fillId="0" borderId="28" xfId="509" applyFont="1" applyBorder="1" applyAlignment="1">
      <alignment horizontal="center" vertical="top" wrapText="1"/>
    </xf>
    <xf numFmtId="0" fontId="98" fillId="0" borderId="11" xfId="509" applyFont="1" applyBorder="1" applyAlignment="1">
      <alignment horizontal="center" vertical="top" wrapText="1"/>
    </xf>
    <xf numFmtId="0" fontId="100" fillId="0" borderId="28" xfId="509" applyFont="1" applyBorder="1" applyAlignment="1">
      <alignment horizontal="left" vertical="top" wrapText="1"/>
    </xf>
    <xf numFmtId="0" fontId="100" fillId="0" borderId="11" xfId="509" applyFont="1" applyBorder="1" applyAlignment="1">
      <alignment horizontal="left" vertical="top" wrapText="1"/>
    </xf>
    <xf numFmtId="0" fontId="98" fillId="0" borderId="0" xfId="667" applyFont="1" applyAlignment="1">
      <alignment horizontal="center" vertical="top" wrapText="1"/>
    </xf>
    <xf numFmtId="0" fontId="98" fillId="0" borderId="0" xfId="667" applyFont="1" applyAlignment="1">
      <alignment horizontal="center" vertical="top"/>
    </xf>
    <xf numFmtId="0" fontId="98" fillId="0" borderId="0" xfId="667" applyFont="1" applyAlignment="1">
      <alignment horizontal="left" vertical="top" wrapText="1"/>
    </xf>
    <xf numFmtId="0" fontId="98" fillId="0" borderId="30" xfId="0" applyFont="1" applyFill="1" applyBorder="1" applyAlignment="1">
      <alignment horizontal="center" vertical="top" wrapText="1"/>
    </xf>
    <xf numFmtId="0" fontId="98" fillId="0" borderId="31" xfId="0" applyFont="1" applyFill="1" applyBorder="1" applyAlignment="1">
      <alignment horizontal="center" vertical="top" wrapText="1"/>
    </xf>
    <xf numFmtId="0" fontId="98" fillId="0" borderId="11" xfId="0" applyFont="1" applyFill="1" applyBorder="1" applyAlignment="1">
      <alignment horizontal="center" vertical="top" wrapText="1"/>
    </xf>
    <xf numFmtId="0" fontId="98" fillId="0" borderId="0" xfId="667" applyFont="1" applyFill="1" applyAlignment="1">
      <alignment horizontal="center" vertical="top" wrapText="1"/>
    </xf>
    <xf numFmtId="0" fontId="98" fillId="0" borderId="0" xfId="667" applyFont="1" applyFill="1" applyAlignment="1">
      <alignment horizontal="center" vertical="top"/>
    </xf>
    <xf numFmtId="0" fontId="98" fillId="0" borderId="0" xfId="667" applyFont="1" applyFill="1" applyAlignment="1">
      <alignment horizontal="left" vertical="top" wrapText="1"/>
    </xf>
    <xf numFmtId="0" fontId="98" fillId="0" borderId="11" xfId="667" applyFont="1" applyFill="1" applyBorder="1" applyAlignment="1">
      <alignment horizontal="left" vertical="top" wrapText="1"/>
    </xf>
    <xf numFmtId="0" fontId="98" fillId="0" borderId="11" xfId="509" applyFont="1" applyFill="1" applyBorder="1" applyAlignment="1">
      <alignment horizontal="center" vertical="top" wrapText="1"/>
    </xf>
    <xf numFmtId="0" fontId="98" fillId="0" borderId="28" xfId="509" applyFont="1" applyFill="1" applyBorder="1" applyAlignment="1">
      <alignment horizontal="left" vertical="top" wrapText="1"/>
    </xf>
    <xf numFmtId="0" fontId="98" fillId="0" borderId="11" xfId="509" applyFont="1" applyFill="1" applyBorder="1" applyAlignment="1">
      <alignment horizontal="left" vertical="top" wrapText="1"/>
    </xf>
  </cellXfs>
  <cellStyles count="884">
    <cellStyle name=" 1" xfId="762"/>
    <cellStyle name="_artabyuje" xfId="6"/>
    <cellStyle name="_artabyuje 2" xfId="763"/>
    <cellStyle name="_artabyuje_3.Havelvacner_N1_12 23.01.2018" xfId="7"/>
    <cellStyle name="20% - Accent1 2" xfId="8"/>
    <cellStyle name="20% - Accent1 2 2" xfId="9"/>
    <cellStyle name="20% - Accent1 2 2 2" xfId="10"/>
    <cellStyle name="20% - Accent1 2 2 2 2" xfId="11"/>
    <cellStyle name="20% - Accent1 2 2 2 3" xfId="12"/>
    <cellStyle name="20% - Accent1 2 2 3" xfId="13"/>
    <cellStyle name="20% - Accent1 2 2 4" xfId="14"/>
    <cellStyle name="20% - Accent1 2 2 5" xfId="15"/>
    <cellStyle name="20% - Accent1 2 3" xfId="16"/>
    <cellStyle name="20% - Accent1 2 3 2" xfId="17"/>
    <cellStyle name="20% - Accent1 2 3 3" xfId="18"/>
    <cellStyle name="20% - Accent1 2 4" xfId="19"/>
    <cellStyle name="20% - Accent1 2 4 2" xfId="20"/>
    <cellStyle name="20% - Accent1 2 4 3" xfId="21"/>
    <cellStyle name="20% - Accent1 2 5" xfId="22"/>
    <cellStyle name="20% - Accent1 2 6" xfId="23"/>
    <cellStyle name="20% - Accent1 2 7" xfId="24"/>
    <cellStyle name="20% - Accent1 2 8" xfId="25"/>
    <cellStyle name="20% - Accent1 3" xfId="26"/>
    <cellStyle name="20% - Accent1 4" xfId="27"/>
    <cellStyle name="20% - Accent2 2" xfId="28"/>
    <cellStyle name="20% - Accent2 2 2" xfId="29"/>
    <cellStyle name="20% - Accent2 2 2 2" xfId="30"/>
    <cellStyle name="20% - Accent2 2 2 2 2" xfId="31"/>
    <cellStyle name="20% - Accent2 2 2 2 3" xfId="32"/>
    <cellStyle name="20% - Accent2 2 2 3" xfId="33"/>
    <cellStyle name="20% - Accent2 2 2 4" xfId="34"/>
    <cellStyle name="20% - Accent2 2 2 5" xfId="35"/>
    <cellStyle name="20% - Accent2 2 3" xfId="36"/>
    <cellStyle name="20% - Accent2 2 3 2" xfId="37"/>
    <cellStyle name="20% - Accent2 2 3 3" xfId="38"/>
    <cellStyle name="20% - Accent2 2 4" xfId="39"/>
    <cellStyle name="20% - Accent2 2 4 2" xfId="40"/>
    <cellStyle name="20% - Accent2 2 4 3" xfId="41"/>
    <cellStyle name="20% - Accent2 2 5" xfId="42"/>
    <cellStyle name="20% - Accent2 2 6" xfId="43"/>
    <cellStyle name="20% - Accent2 2 7" xfId="44"/>
    <cellStyle name="20% - Accent2 2 8" xfId="45"/>
    <cellStyle name="20% - Accent2 3" xfId="46"/>
    <cellStyle name="20% - Accent2 4" xfId="47"/>
    <cellStyle name="20% - Accent3 2" xfId="48"/>
    <cellStyle name="20% - Accent3 2 2" xfId="49"/>
    <cellStyle name="20% - Accent3 2 2 2" xfId="50"/>
    <cellStyle name="20% - Accent3 2 2 2 2" xfId="51"/>
    <cellStyle name="20% - Accent3 2 2 2 3" xfId="52"/>
    <cellStyle name="20% - Accent3 2 2 3" xfId="53"/>
    <cellStyle name="20% - Accent3 2 2 4" xfId="54"/>
    <cellStyle name="20% - Accent3 2 2 5" xfId="55"/>
    <cellStyle name="20% - Accent3 2 3" xfId="56"/>
    <cellStyle name="20% - Accent3 2 3 2" xfId="57"/>
    <cellStyle name="20% - Accent3 2 3 3" xfId="58"/>
    <cellStyle name="20% - Accent3 2 4" xfId="59"/>
    <cellStyle name="20% - Accent3 2 4 2" xfId="60"/>
    <cellStyle name="20% - Accent3 2 4 3" xfId="61"/>
    <cellStyle name="20% - Accent3 2 5" xfId="62"/>
    <cellStyle name="20% - Accent3 2 6" xfId="63"/>
    <cellStyle name="20% - Accent3 2 7" xfId="64"/>
    <cellStyle name="20% - Accent3 2 8" xfId="65"/>
    <cellStyle name="20% - Accent3 3" xfId="66"/>
    <cellStyle name="20% - Accent3 4" xfId="67"/>
    <cellStyle name="20% - Accent4 2" xfId="68"/>
    <cellStyle name="20% - Accent4 2 2" xfId="69"/>
    <cellStyle name="20% - Accent4 2 2 2" xfId="70"/>
    <cellStyle name="20% - Accent4 2 2 2 2" xfId="71"/>
    <cellStyle name="20% - Accent4 2 2 2 3" xfId="72"/>
    <cellStyle name="20% - Accent4 2 2 3" xfId="73"/>
    <cellStyle name="20% - Accent4 2 2 4" xfId="74"/>
    <cellStyle name="20% - Accent4 2 2 5" xfId="75"/>
    <cellStyle name="20% - Accent4 2 3" xfId="76"/>
    <cellStyle name="20% - Accent4 2 3 2" xfId="77"/>
    <cellStyle name="20% - Accent4 2 3 3" xfId="78"/>
    <cellStyle name="20% - Accent4 2 4" xfId="79"/>
    <cellStyle name="20% - Accent4 2 4 2" xfId="80"/>
    <cellStyle name="20% - Accent4 2 4 3" xfId="81"/>
    <cellStyle name="20% - Accent4 2 5" xfId="82"/>
    <cellStyle name="20% - Accent4 2 6" xfId="83"/>
    <cellStyle name="20% - Accent4 2 7" xfId="84"/>
    <cellStyle name="20% - Accent4 2 8" xfId="85"/>
    <cellStyle name="20% - Accent4 3" xfId="86"/>
    <cellStyle name="20% - Accent4 4" xfId="87"/>
    <cellStyle name="20% - Accent5 2" xfId="88"/>
    <cellStyle name="20% - Accent5 2 2" xfId="89"/>
    <cellStyle name="20% - Accent5 2 2 2" xfId="90"/>
    <cellStyle name="20% - Accent5 2 2 2 2" xfId="91"/>
    <cellStyle name="20% - Accent5 2 2 2 3" xfId="92"/>
    <cellStyle name="20% - Accent5 2 2 3" xfId="93"/>
    <cellStyle name="20% - Accent5 2 2 4" xfId="94"/>
    <cellStyle name="20% - Accent5 2 2 5" xfId="95"/>
    <cellStyle name="20% - Accent5 2 3" xfId="96"/>
    <cellStyle name="20% - Accent5 2 3 2" xfId="97"/>
    <cellStyle name="20% - Accent5 2 3 3" xfId="98"/>
    <cellStyle name="20% - Accent5 2 4" xfId="99"/>
    <cellStyle name="20% - Accent5 2 4 2" xfId="100"/>
    <cellStyle name="20% - Accent5 2 4 3" xfId="101"/>
    <cellStyle name="20% - Accent5 2 5" xfId="102"/>
    <cellStyle name="20% - Accent5 2 6" xfId="103"/>
    <cellStyle name="20% - Accent5 2 7" xfId="104"/>
    <cellStyle name="20% - Accent5 2 8" xfId="105"/>
    <cellStyle name="20% - Accent5 3" xfId="106"/>
    <cellStyle name="20% - Accent5 4" xfId="107"/>
    <cellStyle name="20% - Accent6 2" xfId="108"/>
    <cellStyle name="20% - Accent6 2 2" xfId="109"/>
    <cellStyle name="20% - Accent6 2 2 2" xfId="110"/>
    <cellStyle name="20% - Accent6 2 2 2 2" xfId="111"/>
    <cellStyle name="20% - Accent6 2 2 2 3" xfId="112"/>
    <cellStyle name="20% - Accent6 2 2 3" xfId="113"/>
    <cellStyle name="20% - Accent6 2 2 4" xfId="114"/>
    <cellStyle name="20% - Accent6 2 2 5" xfId="115"/>
    <cellStyle name="20% - Accent6 2 3" xfId="116"/>
    <cellStyle name="20% - Accent6 2 3 2" xfId="117"/>
    <cellStyle name="20% - Accent6 2 3 3" xfId="118"/>
    <cellStyle name="20% - Accent6 2 4" xfId="119"/>
    <cellStyle name="20% - Accent6 2 4 2" xfId="120"/>
    <cellStyle name="20% - Accent6 2 4 3" xfId="121"/>
    <cellStyle name="20% - Accent6 2 5" xfId="122"/>
    <cellStyle name="20% - Accent6 2 6" xfId="123"/>
    <cellStyle name="20% - Accent6 2 7" xfId="124"/>
    <cellStyle name="20% - Accent6 2 8" xfId="125"/>
    <cellStyle name="20% - Accent6 3" xfId="126"/>
    <cellStyle name="20% - Accent6 4" xfId="127"/>
    <cellStyle name="20% — акцент1" xfId="764"/>
    <cellStyle name="20% - Акцент1 2" xfId="128"/>
    <cellStyle name="20% - Акцент1 3" xfId="129"/>
    <cellStyle name="20% — акцент2" xfId="765"/>
    <cellStyle name="20% - Акцент2 2" xfId="130"/>
    <cellStyle name="20% - Акцент2 3" xfId="131"/>
    <cellStyle name="20% — акцент3" xfId="766"/>
    <cellStyle name="20% - Акцент3 2" xfId="132"/>
    <cellStyle name="20% - Акцент3 3" xfId="133"/>
    <cellStyle name="20% — акцент4" xfId="767"/>
    <cellStyle name="20% - Акцент4 2" xfId="134"/>
    <cellStyle name="20% - Акцент4 3" xfId="135"/>
    <cellStyle name="20% — акцент5" xfId="768"/>
    <cellStyle name="20% - Акцент5 2" xfId="136"/>
    <cellStyle name="20% - Акцент5 3" xfId="137"/>
    <cellStyle name="20% — акцент6" xfId="769"/>
    <cellStyle name="20% - Акцент6 2" xfId="138"/>
    <cellStyle name="20% - Акцент6 3" xfId="139"/>
    <cellStyle name="40% - Accent1 2" xfId="140"/>
    <cellStyle name="40% - Accent1 2 2" xfId="141"/>
    <cellStyle name="40% - Accent1 2 2 2" xfId="142"/>
    <cellStyle name="40% - Accent1 2 2 2 2" xfId="143"/>
    <cellStyle name="40% - Accent1 2 2 2 3" xfId="144"/>
    <cellStyle name="40% - Accent1 2 2 3" xfId="145"/>
    <cellStyle name="40% - Accent1 2 2 4" xfId="146"/>
    <cellStyle name="40% - Accent1 2 2 5" xfId="147"/>
    <cellStyle name="40% - Accent1 2 3" xfId="148"/>
    <cellStyle name="40% - Accent1 2 3 2" xfId="149"/>
    <cellStyle name="40% - Accent1 2 3 3" xfId="150"/>
    <cellStyle name="40% - Accent1 2 4" xfId="151"/>
    <cellStyle name="40% - Accent1 2 4 2" xfId="152"/>
    <cellStyle name="40% - Accent1 2 4 3" xfId="153"/>
    <cellStyle name="40% - Accent1 2 5" xfId="154"/>
    <cellStyle name="40% - Accent1 2 6" xfId="155"/>
    <cellStyle name="40% - Accent1 2 7" xfId="156"/>
    <cellStyle name="40% - Accent1 2 8" xfId="157"/>
    <cellStyle name="40% - Accent1 3" xfId="158"/>
    <cellStyle name="40% - Accent1 4" xfId="159"/>
    <cellStyle name="40% - Accent2 2" xfId="160"/>
    <cellStyle name="40% - Accent2 2 2" xfId="161"/>
    <cellStyle name="40% - Accent2 2 2 2" xfId="162"/>
    <cellStyle name="40% - Accent2 2 2 2 2" xfId="163"/>
    <cellStyle name="40% - Accent2 2 2 2 3" xfId="164"/>
    <cellStyle name="40% - Accent2 2 2 3" xfId="165"/>
    <cellStyle name="40% - Accent2 2 2 4" xfId="166"/>
    <cellStyle name="40% - Accent2 2 2 5" xfId="167"/>
    <cellStyle name="40% - Accent2 2 3" xfId="168"/>
    <cellStyle name="40% - Accent2 2 3 2" xfId="169"/>
    <cellStyle name="40% - Accent2 2 3 3" xfId="170"/>
    <cellStyle name="40% - Accent2 2 4" xfId="171"/>
    <cellStyle name="40% - Accent2 2 4 2" xfId="172"/>
    <cellStyle name="40% - Accent2 2 4 3" xfId="173"/>
    <cellStyle name="40% - Accent2 2 5" xfId="174"/>
    <cellStyle name="40% - Accent2 2 6" xfId="175"/>
    <cellStyle name="40% - Accent2 2 7" xfId="176"/>
    <cellStyle name="40% - Accent2 2 8" xfId="177"/>
    <cellStyle name="40% - Accent2 3" xfId="178"/>
    <cellStyle name="40% - Accent2 4" xfId="179"/>
    <cellStyle name="40% - Accent3 2" xfId="180"/>
    <cellStyle name="40% - Accent3 2 2" xfId="181"/>
    <cellStyle name="40% - Accent3 2 2 2" xfId="182"/>
    <cellStyle name="40% - Accent3 2 2 2 2" xfId="183"/>
    <cellStyle name="40% - Accent3 2 2 2 3" xfId="184"/>
    <cellStyle name="40% - Accent3 2 2 3" xfId="185"/>
    <cellStyle name="40% - Accent3 2 2 4" xfId="186"/>
    <cellStyle name="40% - Accent3 2 2 5" xfId="187"/>
    <cellStyle name="40% - Accent3 2 3" xfId="188"/>
    <cellStyle name="40% - Accent3 2 3 2" xfId="189"/>
    <cellStyle name="40% - Accent3 2 3 3" xfId="190"/>
    <cellStyle name="40% - Accent3 2 4" xfId="191"/>
    <cellStyle name="40% - Accent3 2 4 2" xfId="192"/>
    <cellStyle name="40% - Accent3 2 4 3" xfId="193"/>
    <cellStyle name="40% - Accent3 2 5" xfId="194"/>
    <cellStyle name="40% - Accent3 2 6" xfId="195"/>
    <cellStyle name="40% - Accent3 2 7" xfId="196"/>
    <cellStyle name="40% - Accent3 2 8" xfId="197"/>
    <cellStyle name="40% - Accent3 3" xfId="198"/>
    <cellStyle name="40% - Accent3 4" xfId="199"/>
    <cellStyle name="40% - Accent4 2" xfId="200"/>
    <cellStyle name="40% - Accent4 2 2" xfId="201"/>
    <cellStyle name="40% - Accent4 2 2 2" xfId="202"/>
    <cellStyle name="40% - Accent4 2 2 2 2" xfId="203"/>
    <cellStyle name="40% - Accent4 2 2 2 3" xfId="204"/>
    <cellStyle name="40% - Accent4 2 2 3" xfId="205"/>
    <cellStyle name="40% - Accent4 2 2 4" xfId="206"/>
    <cellStyle name="40% - Accent4 2 2 5" xfId="207"/>
    <cellStyle name="40% - Accent4 2 3" xfId="208"/>
    <cellStyle name="40% - Accent4 2 3 2" xfId="209"/>
    <cellStyle name="40% - Accent4 2 3 3" xfId="210"/>
    <cellStyle name="40% - Accent4 2 4" xfId="211"/>
    <cellStyle name="40% - Accent4 2 4 2" xfId="212"/>
    <cellStyle name="40% - Accent4 2 4 3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5 2" xfId="220"/>
    <cellStyle name="40% - Accent5 2 2" xfId="221"/>
    <cellStyle name="40% - Accent5 2 2 2" xfId="222"/>
    <cellStyle name="40% - Accent5 2 2 2 2" xfId="223"/>
    <cellStyle name="40% - Accent5 2 2 2 3" xfId="224"/>
    <cellStyle name="40% - Accent5 2 2 3" xfId="225"/>
    <cellStyle name="40% - Accent5 2 2 4" xfId="226"/>
    <cellStyle name="40% - Accent5 2 2 5" xfId="227"/>
    <cellStyle name="40% - Accent5 2 3" xfId="228"/>
    <cellStyle name="40% - Accent5 2 3 2" xfId="229"/>
    <cellStyle name="40% - Accent5 2 3 3" xfId="230"/>
    <cellStyle name="40% - Accent5 2 4" xfId="231"/>
    <cellStyle name="40% - Accent5 2 4 2" xfId="232"/>
    <cellStyle name="40% - Accent5 2 4 3" xfId="233"/>
    <cellStyle name="40% - Accent5 2 5" xfId="234"/>
    <cellStyle name="40% - Accent5 2 6" xfId="235"/>
    <cellStyle name="40% - Accent5 2 7" xfId="236"/>
    <cellStyle name="40% - Accent5 2 8" xfId="237"/>
    <cellStyle name="40% - Accent5 3" xfId="238"/>
    <cellStyle name="40% - Accent5 4" xfId="239"/>
    <cellStyle name="40% - Accent6 2" xfId="240"/>
    <cellStyle name="40% - Accent6 2 2" xfId="241"/>
    <cellStyle name="40% - Accent6 2 2 2" xfId="242"/>
    <cellStyle name="40% - Accent6 2 2 2 2" xfId="243"/>
    <cellStyle name="40% - Accent6 2 2 2 3" xfId="244"/>
    <cellStyle name="40% - Accent6 2 2 3" xfId="245"/>
    <cellStyle name="40% - Accent6 2 2 4" xfId="246"/>
    <cellStyle name="40% - Accent6 2 2 5" xfId="247"/>
    <cellStyle name="40% - Accent6 2 3" xfId="248"/>
    <cellStyle name="40% - Accent6 2 3 2" xfId="249"/>
    <cellStyle name="40% - Accent6 2 3 3" xfId="250"/>
    <cellStyle name="40% - Accent6 2 4" xfId="251"/>
    <cellStyle name="40% - Accent6 2 4 2" xfId="252"/>
    <cellStyle name="40% - Accent6 2 4 3" xfId="253"/>
    <cellStyle name="40% - Accent6 2 5" xfId="254"/>
    <cellStyle name="40% - Accent6 2 6" xfId="255"/>
    <cellStyle name="40% - Accent6 2 7" xfId="256"/>
    <cellStyle name="40% - Accent6 2 8" xfId="257"/>
    <cellStyle name="40% - Accent6 3" xfId="258"/>
    <cellStyle name="40% - Accent6 4" xfId="259"/>
    <cellStyle name="40% — акцент1" xfId="770"/>
    <cellStyle name="40% - Акцент1 2" xfId="260"/>
    <cellStyle name="40% - Акцент1 3" xfId="261"/>
    <cellStyle name="40% — акцент2" xfId="771"/>
    <cellStyle name="40% - Акцент2 2" xfId="262"/>
    <cellStyle name="40% - Акцент2 3" xfId="263"/>
    <cellStyle name="40% — акцент3" xfId="772"/>
    <cellStyle name="40% - Акцент3 2" xfId="264"/>
    <cellStyle name="40% - Акцент3 3" xfId="265"/>
    <cellStyle name="40% — акцент4" xfId="773"/>
    <cellStyle name="40% - Акцент4 2" xfId="266"/>
    <cellStyle name="40% - Акцент4 3" xfId="267"/>
    <cellStyle name="40% — акцент5" xfId="774"/>
    <cellStyle name="40% - Акцент5 2" xfId="268"/>
    <cellStyle name="40% - Акцент5 3" xfId="269"/>
    <cellStyle name="40% — акцент6" xfId="775"/>
    <cellStyle name="40% - Акцент6 2" xfId="270"/>
    <cellStyle name="40% - Акцент6 3" xfId="271"/>
    <cellStyle name="60% - Accent1 2" xfId="272"/>
    <cellStyle name="60% - Accent1 2 2" xfId="273"/>
    <cellStyle name="60% - Accent1 2 2 2" xfId="274"/>
    <cellStyle name="60% - Accent1 2 3" xfId="275"/>
    <cellStyle name="60% - Accent1 2 4" xfId="726"/>
    <cellStyle name="60% - Accent1 3" xfId="276"/>
    <cellStyle name="60% - Accent2 2" xfId="277"/>
    <cellStyle name="60% - Accent2 2 2" xfId="278"/>
    <cellStyle name="60% - Accent2 2 2 2" xfId="279"/>
    <cellStyle name="60% - Accent2 2 3" xfId="280"/>
    <cellStyle name="60% - Accent2 2 4" xfId="727"/>
    <cellStyle name="60% - Accent2 3" xfId="281"/>
    <cellStyle name="60% - Accent3 2" xfId="282"/>
    <cellStyle name="60% - Accent3 2 2" xfId="283"/>
    <cellStyle name="60% - Accent3 2 2 2" xfId="284"/>
    <cellStyle name="60% - Accent3 2 3" xfId="285"/>
    <cellStyle name="60% - Accent3 2 4" xfId="728"/>
    <cellStyle name="60% - Accent3 3" xfId="286"/>
    <cellStyle name="60% - Accent4 2" xfId="287"/>
    <cellStyle name="60% - Accent4 2 2" xfId="288"/>
    <cellStyle name="60% - Accent4 2 2 2" xfId="289"/>
    <cellStyle name="60% - Accent4 2 3" xfId="290"/>
    <cellStyle name="60% - Accent4 2 4" xfId="729"/>
    <cellStyle name="60% - Accent4 3" xfId="291"/>
    <cellStyle name="60% - Accent5 2" xfId="292"/>
    <cellStyle name="60% - Accent5 2 2" xfId="293"/>
    <cellStyle name="60% - Accent5 2 2 2" xfId="294"/>
    <cellStyle name="60% - Accent5 2 3" xfId="295"/>
    <cellStyle name="60% - Accent5 2 4" xfId="730"/>
    <cellStyle name="60% - Accent5 3" xfId="296"/>
    <cellStyle name="60% - Accent6 2" xfId="297"/>
    <cellStyle name="60% - Accent6 2 2" xfId="298"/>
    <cellStyle name="60% - Accent6 2 2 2" xfId="299"/>
    <cellStyle name="60% - Accent6 2 3" xfId="300"/>
    <cellStyle name="60% - Accent6 2 4" xfId="731"/>
    <cellStyle name="60% - Accent6 3" xfId="301"/>
    <cellStyle name="60% — акцент1" xfId="776"/>
    <cellStyle name="60% - Акцент1 2" xfId="302"/>
    <cellStyle name="60% — акцент2" xfId="777"/>
    <cellStyle name="60% - Акцент2 2" xfId="303"/>
    <cellStyle name="60% — акцент3" xfId="778"/>
    <cellStyle name="60% - Акцент3 2" xfId="304"/>
    <cellStyle name="60% — акцент4" xfId="779"/>
    <cellStyle name="60% - Акцент4 2" xfId="305"/>
    <cellStyle name="60% — акцент5" xfId="780"/>
    <cellStyle name="60% - Акцент5 2" xfId="306"/>
    <cellStyle name="60% — акцент6" xfId="781"/>
    <cellStyle name="60% - Акцент6 2" xfId="307"/>
    <cellStyle name="Accent1 2" xfId="308"/>
    <cellStyle name="Accent1 2 2" xfId="309"/>
    <cellStyle name="Accent1 2 2 2" xfId="310"/>
    <cellStyle name="Accent1 2 3" xfId="311"/>
    <cellStyle name="Accent1 2 4" xfId="732"/>
    <cellStyle name="Accent1 3" xfId="312"/>
    <cellStyle name="Accent2 2" xfId="313"/>
    <cellStyle name="Accent2 2 2" xfId="314"/>
    <cellStyle name="Accent2 2 2 2" xfId="315"/>
    <cellStyle name="Accent2 2 3" xfId="316"/>
    <cellStyle name="Accent2 2 4" xfId="733"/>
    <cellStyle name="Accent2 3" xfId="317"/>
    <cellStyle name="Accent3 2" xfId="318"/>
    <cellStyle name="Accent3 2 2" xfId="319"/>
    <cellStyle name="Accent3 2 2 2" xfId="320"/>
    <cellStyle name="Accent3 2 3" xfId="321"/>
    <cellStyle name="Accent3 2 4" xfId="734"/>
    <cellStyle name="Accent3 3" xfId="322"/>
    <cellStyle name="Accent4 2" xfId="323"/>
    <cellStyle name="Accent4 2 2" xfId="324"/>
    <cellStyle name="Accent4 2 2 2" xfId="325"/>
    <cellStyle name="Accent4 2 3" xfId="326"/>
    <cellStyle name="Accent4 2 4" xfId="735"/>
    <cellStyle name="Accent4 3" xfId="327"/>
    <cellStyle name="Accent5 2" xfId="328"/>
    <cellStyle name="Accent5 2 2" xfId="329"/>
    <cellStyle name="Accent5 2 2 2" xfId="330"/>
    <cellStyle name="Accent5 2 3" xfId="331"/>
    <cellStyle name="Accent5 2 4" xfId="736"/>
    <cellStyle name="Accent5 3" xfId="332"/>
    <cellStyle name="Accent6 2" xfId="333"/>
    <cellStyle name="Accent6 2 2" xfId="334"/>
    <cellStyle name="Accent6 2 2 2" xfId="335"/>
    <cellStyle name="Accent6 2 3" xfId="336"/>
    <cellStyle name="Accent6 2 4" xfId="737"/>
    <cellStyle name="Accent6 3" xfId="337"/>
    <cellStyle name="Bad 2" xfId="338"/>
    <cellStyle name="Bad 2 2" xfId="339"/>
    <cellStyle name="Bad 2 2 2" xfId="340"/>
    <cellStyle name="Bad 2 3" xfId="341"/>
    <cellStyle name="Bad 2 4" xfId="738"/>
    <cellStyle name="Bad 3" xfId="342"/>
    <cellStyle name="Calculation 2" xfId="343"/>
    <cellStyle name="Calculation 2 2" xfId="344"/>
    <cellStyle name="Calculation 2 2 2" xfId="345"/>
    <cellStyle name="Calculation 2 2 2 2" xfId="709"/>
    <cellStyle name="Calculation 2 2 2 3" xfId="713"/>
    <cellStyle name="Calculation 2 2 2 4" xfId="710"/>
    <cellStyle name="Calculation 2 2 3" xfId="708"/>
    <cellStyle name="Calculation 2 2 4" xfId="712"/>
    <cellStyle name="Calculation 2 2 5" xfId="711"/>
    <cellStyle name="Calculation 2 3" xfId="346"/>
    <cellStyle name="Calculation 2 4" xfId="739"/>
    <cellStyle name="Calculation 3" xfId="347"/>
    <cellStyle name="Check Cell 2" xfId="348"/>
    <cellStyle name="Check Cell 2 2" xfId="349"/>
    <cellStyle name="Check Cell 2 2 2" xfId="350"/>
    <cellStyle name="Check Cell 2 3" xfId="351"/>
    <cellStyle name="Check Cell 2 4" xfId="740"/>
    <cellStyle name="Check Cell 3" xfId="352"/>
    <cellStyle name="Comma [0] 2" xfId="742"/>
    <cellStyle name="Comma 10" xfId="741"/>
    <cellStyle name="Comma 15" xfId="353"/>
    <cellStyle name="Comma 2" xfId="354"/>
    <cellStyle name="Comma 2 2" xfId="355"/>
    <cellStyle name="Comma 2 2 2" xfId="356"/>
    <cellStyle name="Comma 2 2 2 2" xfId="357"/>
    <cellStyle name="Comma 2 2 2 3" xfId="358"/>
    <cellStyle name="Comma 2 2 3" xfId="359"/>
    <cellStyle name="Comma 2 2 4" xfId="743"/>
    <cellStyle name="Comma 2 3" xfId="360"/>
    <cellStyle name="Comma 2 3 2" xfId="361"/>
    <cellStyle name="Comma 2 4" xfId="362"/>
    <cellStyle name="Comma 2 5" xfId="363"/>
    <cellStyle name="Comma 2 6" xfId="782"/>
    <cellStyle name="Comma 3" xfId="364"/>
    <cellStyle name="Comma 3 2" xfId="365"/>
    <cellStyle name="Comma 3 2 2" xfId="366"/>
    <cellStyle name="Comma 3 2 2 2" xfId="367"/>
    <cellStyle name="Comma 3 2 2 2 2" xfId="368"/>
    <cellStyle name="Comma 3 2 2 3" xfId="369"/>
    <cellStyle name="Comma 3 2 3" xfId="370"/>
    <cellStyle name="Comma 3 2 4" xfId="371"/>
    <cellStyle name="Comma 3 2 5" xfId="372"/>
    <cellStyle name="Comma 3 3" xfId="373"/>
    <cellStyle name="Comma 3 4" xfId="374"/>
    <cellStyle name="Comma 4" xfId="375"/>
    <cellStyle name="Comma 4 2" xfId="376"/>
    <cellStyle name="Comma 4 2 2" xfId="377"/>
    <cellStyle name="Comma 4 3" xfId="378"/>
    <cellStyle name="Comma 4 3 2" xfId="379"/>
    <cellStyle name="Comma 4 4" xfId="380"/>
    <cellStyle name="Comma 4 5" xfId="381"/>
    <cellStyle name="Comma 5" xfId="382"/>
    <cellStyle name="Comma 5 2" xfId="383"/>
    <cellStyle name="Comma 5 2 2" xfId="384"/>
    <cellStyle name="Comma 5 2 3" xfId="385"/>
    <cellStyle name="Comma 5 3" xfId="386"/>
    <cellStyle name="Comma 5 3 2" xfId="387"/>
    <cellStyle name="Comma 5 4" xfId="388"/>
    <cellStyle name="Comma 6" xfId="389"/>
    <cellStyle name="Comma 6 2" xfId="390"/>
    <cellStyle name="Comma 6 2 2" xfId="391"/>
    <cellStyle name="Comma 6 3" xfId="392"/>
    <cellStyle name="Comma 6 3 2" xfId="393"/>
    <cellStyle name="Comma 6 3 2 2" xfId="394"/>
    <cellStyle name="Comma 6 3 2 3" xfId="395"/>
    <cellStyle name="Comma 6 3 3" xfId="396"/>
    <cellStyle name="Comma 6 3 4" xfId="397"/>
    <cellStyle name="Comma 6 4" xfId="398"/>
    <cellStyle name="Comma 6 4 2" xfId="399"/>
    <cellStyle name="Comma 6 4 2 2" xfId="400"/>
    <cellStyle name="Comma 6 4 2 3" xfId="401"/>
    <cellStyle name="Comma 6 4 3" xfId="402"/>
    <cellStyle name="Comma 6 4 4" xfId="403"/>
    <cellStyle name="Comma 6 5" xfId="404"/>
    <cellStyle name="Comma 6 5 2" xfId="405"/>
    <cellStyle name="Comma 6 5 3" xfId="406"/>
    <cellStyle name="Comma 6 6" xfId="407"/>
    <cellStyle name="Comma 6 6 2" xfId="408"/>
    <cellStyle name="Comma 6 6 3" xfId="409"/>
    <cellStyle name="Comma 6 7" xfId="410"/>
    <cellStyle name="Comma 6 8" xfId="411"/>
    <cellStyle name="Comma 6 9" xfId="412"/>
    <cellStyle name="Comma 7" xfId="413"/>
    <cellStyle name="Comma 7 2" xfId="414"/>
    <cellStyle name="Comma 7 2 2" xfId="415"/>
    <cellStyle name="Comma 7 3" xfId="416"/>
    <cellStyle name="Comma 8" xfId="417"/>
    <cellStyle name="Comma 8 2" xfId="418"/>
    <cellStyle name="Comma 8 3" xfId="419"/>
    <cellStyle name="Comma 9" xfId="420"/>
    <cellStyle name="Comma 9 2" xfId="421"/>
    <cellStyle name="Comma 9 3" xfId="422"/>
    <cellStyle name="Currency 2" xfId="783"/>
    <cellStyle name="Currency 3" xfId="784"/>
    <cellStyle name="Currency 3 2" xfId="785"/>
    <cellStyle name="Currency 3 3" xfId="786"/>
    <cellStyle name="Currency 4" xfId="787"/>
    <cellStyle name="edRascen" xfId="788"/>
    <cellStyle name="Explanatory Text 2" xfId="423"/>
    <cellStyle name="Explanatory Text 2 2" xfId="424"/>
    <cellStyle name="Explanatory Text 2 2 2" xfId="425"/>
    <cellStyle name="Explanatory Text 2 3" xfId="426"/>
    <cellStyle name="Explanatory Text 2 4" xfId="744"/>
    <cellStyle name="Explanatory Text 3" xfId="427"/>
    <cellStyle name="Good 2" xfId="428"/>
    <cellStyle name="Good 2 2" xfId="429"/>
    <cellStyle name="Good 2 2 2" xfId="430"/>
    <cellStyle name="Good 2 3" xfId="431"/>
    <cellStyle name="Good 2 4" xfId="745"/>
    <cellStyle name="Good 3" xfId="432"/>
    <cellStyle name="Heading 1 2" xfId="433"/>
    <cellStyle name="Heading 1 2 2" xfId="434"/>
    <cellStyle name="Heading 1 2 2 2" xfId="435"/>
    <cellStyle name="Heading 1 2 3" xfId="436"/>
    <cellStyle name="Heading 1 2 4" xfId="746"/>
    <cellStyle name="Heading 1 3" xfId="437"/>
    <cellStyle name="Heading 2 2" xfId="438"/>
    <cellStyle name="Heading 2 2 2" xfId="439"/>
    <cellStyle name="Heading 2 2 2 2" xfId="440"/>
    <cellStyle name="Heading 2 2 3" xfId="441"/>
    <cellStyle name="Heading 2 2 4" xfId="747"/>
    <cellStyle name="Heading 2 3" xfId="442"/>
    <cellStyle name="Heading 3 2" xfId="443"/>
    <cellStyle name="Heading 3 2 2" xfId="444"/>
    <cellStyle name="Heading 3 2 2 2" xfId="445"/>
    <cellStyle name="Heading 3 2 3" xfId="446"/>
    <cellStyle name="Heading 3 2 4" xfId="748"/>
    <cellStyle name="Heading 3 3" xfId="447"/>
    <cellStyle name="Heading 4 2" xfId="448"/>
    <cellStyle name="Heading 4 2 2" xfId="449"/>
    <cellStyle name="Heading 4 2 2 2" xfId="450"/>
    <cellStyle name="Heading 4 2 3" xfId="451"/>
    <cellStyle name="Heading 4 2 4" xfId="749"/>
    <cellStyle name="Heading 4 3" xfId="452"/>
    <cellStyle name="Input 2" xfId="453"/>
    <cellStyle name="Input 2 2" xfId="454"/>
    <cellStyle name="Input 2 2 2" xfId="455"/>
    <cellStyle name="Input 2 2 2 2" xfId="715"/>
    <cellStyle name="Input 2 2 2 3" xfId="717"/>
    <cellStyle name="Input 2 2 2 4" xfId="706"/>
    <cellStyle name="Input 2 2 3" xfId="714"/>
    <cellStyle name="Input 2 2 4" xfId="716"/>
    <cellStyle name="Input 2 2 5" xfId="707"/>
    <cellStyle name="Input 2 3" xfId="456"/>
    <cellStyle name="Input 2 4" xfId="750"/>
    <cellStyle name="Input 3" xfId="457"/>
    <cellStyle name="KPMG Heading 1" xfId="458"/>
    <cellStyle name="KPMG Heading 2" xfId="459"/>
    <cellStyle name="KPMG Heading 3" xfId="460"/>
    <cellStyle name="KPMG Heading 4" xfId="461"/>
    <cellStyle name="KPMG Normal" xfId="462"/>
    <cellStyle name="KPMG Normal Text" xfId="463"/>
    <cellStyle name="KPMG Normal_123" xfId="464"/>
    <cellStyle name="Linked Cell 2" xfId="465"/>
    <cellStyle name="Linked Cell 2 2" xfId="466"/>
    <cellStyle name="Linked Cell 2 2 2" xfId="467"/>
    <cellStyle name="Linked Cell 2 3" xfId="468"/>
    <cellStyle name="Linked Cell 2 4" xfId="751"/>
    <cellStyle name="Linked Cell 3" xfId="469"/>
    <cellStyle name="Neutral 2" xfId="470"/>
    <cellStyle name="Neutral 2 2" xfId="471"/>
    <cellStyle name="Neutral 2 2 2" xfId="472"/>
    <cellStyle name="Neutral 2 3" xfId="473"/>
    <cellStyle name="Neutral 2 4" xfId="474"/>
    <cellStyle name="Neutral 2 5" xfId="475"/>
    <cellStyle name="Neutral 2 6" xfId="752"/>
    <cellStyle name="Neutral 3" xfId="476"/>
    <cellStyle name="Neutral 3 2" xfId="477"/>
    <cellStyle name="Neutral 4" xfId="478"/>
    <cellStyle name="Neutral 4 2" xfId="479"/>
    <cellStyle name="Normal" xfId="0" builtinId="0"/>
    <cellStyle name="Normal 10" xfId="480"/>
    <cellStyle name="Normal 10 10" xfId="789"/>
    <cellStyle name="Normal 10 11" xfId="790"/>
    <cellStyle name="Normal 10 12" xfId="791"/>
    <cellStyle name="Normal 10 13" xfId="792"/>
    <cellStyle name="Normal 10 14" xfId="793"/>
    <cellStyle name="Normal 10 2" xfId="481"/>
    <cellStyle name="Normal 10 2 2" xfId="482"/>
    <cellStyle name="Normal 10 2 2 2" xfId="483"/>
    <cellStyle name="Normal 10 2 2 3" xfId="484"/>
    <cellStyle name="Normal 10 2 2 4" xfId="794"/>
    <cellStyle name="Normal 10 2 3" xfId="485"/>
    <cellStyle name="Normal 10 2 4" xfId="486"/>
    <cellStyle name="Normal 10 2 5" xfId="795"/>
    <cellStyle name="Normal 10 3" xfId="487"/>
    <cellStyle name="Normal 10 3 2" xfId="488"/>
    <cellStyle name="Normal 10 3 3" xfId="489"/>
    <cellStyle name="Normal 10 3 4" xfId="796"/>
    <cellStyle name="Normal 10 4" xfId="490"/>
    <cellStyle name="Normal 10 4 2" xfId="491"/>
    <cellStyle name="Normal 10 4 3" xfId="492"/>
    <cellStyle name="Normal 10 4 4" xfId="797"/>
    <cellStyle name="Normal 10 5" xfId="493"/>
    <cellStyle name="Normal 10 5 2" xfId="798"/>
    <cellStyle name="Normal 10 6" xfId="494"/>
    <cellStyle name="Normal 10 6 2" xfId="799"/>
    <cellStyle name="Normal 10 7" xfId="495"/>
    <cellStyle name="Normal 10 8" xfId="800"/>
    <cellStyle name="Normal 10 9" xfId="801"/>
    <cellStyle name="Normal 11" xfId="496"/>
    <cellStyle name="Normal 11 2" xfId="497"/>
    <cellStyle name="Normal 11 2 2" xfId="498"/>
    <cellStyle name="Normal 11 3" xfId="499"/>
    <cellStyle name="Normal 11 4" xfId="500"/>
    <cellStyle name="Normal 11 5" xfId="802"/>
    <cellStyle name="Normal 11 6" xfId="803"/>
    <cellStyle name="Normal 11 7" xfId="804"/>
    <cellStyle name="Normal 11 8" xfId="805"/>
    <cellStyle name="Normal 11 9" xfId="806"/>
    <cellStyle name="Normal 12" xfId="501"/>
    <cellStyle name="Normal 12 10" xfId="807"/>
    <cellStyle name="Normal 12 10 2" xfId="808"/>
    <cellStyle name="Normal 12 10 2 2" xfId="809"/>
    <cellStyle name="Normal 12 10 3" xfId="810"/>
    <cellStyle name="Normal 12 10 3 2" xfId="811"/>
    <cellStyle name="Normal 12 10 3 2 2" xfId="812"/>
    <cellStyle name="Normal 12 10 4" xfId="813"/>
    <cellStyle name="Normal 12 10 5" xfId="814"/>
    <cellStyle name="Normal 12 10 5 2" xfId="815"/>
    <cellStyle name="Normal 12 11" xfId="816"/>
    <cellStyle name="Normal 12 12" xfId="817"/>
    <cellStyle name="Normal 12 13" xfId="818"/>
    <cellStyle name="Normal 12 14" xfId="819"/>
    <cellStyle name="Normal 12 15" xfId="820"/>
    <cellStyle name="Normal 12 2" xfId="502"/>
    <cellStyle name="Normal 12 2 2" xfId="821"/>
    <cellStyle name="Normal 12 2 3" xfId="822"/>
    <cellStyle name="Normal 12 3" xfId="503"/>
    <cellStyle name="Normal 12 4" xfId="823"/>
    <cellStyle name="Normal 12 5" xfId="824"/>
    <cellStyle name="Normal 12 6" xfId="825"/>
    <cellStyle name="Normal 12 7" xfId="826"/>
    <cellStyle name="Normal 12 8" xfId="827"/>
    <cellStyle name="Normal 12 9" xfId="828"/>
    <cellStyle name="Normal 13" xfId="504"/>
    <cellStyle name="Normal 13 2" xfId="753"/>
    <cellStyle name="Normal 14" xfId="505"/>
    <cellStyle name="Normal 14 2" xfId="506"/>
    <cellStyle name="Normal 15" xfId="507"/>
    <cellStyle name="Normal 16" xfId="508"/>
    <cellStyle name="Normal 17" xfId="829"/>
    <cellStyle name="Normal 18" xfId="830"/>
    <cellStyle name="Normal 19" xfId="831"/>
    <cellStyle name="Normal 2" xfId="509"/>
    <cellStyle name="Normal 2 2" xfId="510"/>
    <cellStyle name="Normal 2 2 2" xfId="511"/>
    <cellStyle name="Normal 2 2 2 2" xfId="512"/>
    <cellStyle name="Normal 2 2 3" xfId="513"/>
    <cellStyle name="Normal 2 2 4" xfId="514"/>
    <cellStyle name="Normal 2 2 5" xfId="832"/>
    <cellStyle name="Normal 2 3" xfId="515"/>
    <cellStyle name="Normal 2 3 2" xfId="516"/>
    <cellStyle name="Normal 2 3 3" xfId="755"/>
    <cellStyle name="Normal 2 3 4" xfId="833"/>
    <cellStyle name="Normal 2 4" xfId="517"/>
    <cellStyle name="Normal 2 4 2" xfId="834"/>
    <cellStyle name="Normal 2 5" xfId="518"/>
    <cellStyle name="Normal 2 6" xfId="519"/>
    <cellStyle name="Normal 2 7" xfId="754"/>
    <cellStyle name="Normal 2_2" xfId="835"/>
    <cellStyle name="Normal 3" xfId="520"/>
    <cellStyle name="Normal 3 2" xfId="521"/>
    <cellStyle name="Normal 3 2 2" xfId="522"/>
    <cellStyle name="Normal 3 2 2 2" xfId="523"/>
    <cellStyle name="Normal 3 2 3" xfId="524"/>
    <cellStyle name="Normal 3 3" xfId="525"/>
    <cellStyle name="Normal 3 3 2" xfId="836"/>
    <cellStyle name="Normal 3 4" xfId="526"/>
    <cellStyle name="Normal 3_HavelvacN2axjusakN3" xfId="527"/>
    <cellStyle name="Normal 4" xfId="528"/>
    <cellStyle name="Normal 4 2" xfId="529"/>
    <cellStyle name="Normal 4 2 2" xfId="530"/>
    <cellStyle name="Normal 4 2 3" xfId="531"/>
    <cellStyle name="Normal 4 2 4" xfId="532"/>
    <cellStyle name="Normal 4 3" xfId="533"/>
    <cellStyle name="Normal 4 3 2" xfId="534"/>
    <cellStyle name="Normal 4 4" xfId="535"/>
    <cellStyle name="Normal 4 5" xfId="837"/>
    <cellStyle name="Normal 4_2" xfId="838"/>
    <cellStyle name="Normal 5" xfId="536"/>
    <cellStyle name="Normal 5 10" xfId="537"/>
    <cellStyle name="Normal 5 2" xfId="538"/>
    <cellStyle name="Normal 5 2 2" xfId="539"/>
    <cellStyle name="Normal 5 2 2 2" xfId="540"/>
    <cellStyle name="Normal 5 2 3" xfId="541"/>
    <cellStyle name="Normal 5 2 4" xfId="542"/>
    <cellStyle name="Normal 5 2 5" xfId="543"/>
    <cellStyle name="Normal 5 3" xfId="544"/>
    <cellStyle name="Normal 5 3 2" xfId="545"/>
    <cellStyle name="Normal 5 3 2 2" xfId="546"/>
    <cellStyle name="Normal 5 3 2 3" xfId="547"/>
    <cellStyle name="Normal 5 3 3" xfId="548"/>
    <cellStyle name="Normal 5 3 4" xfId="549"/>
    <cellStyle name="Normal 5 4" xfId="550"/>
    <cellStyle name="Normal 5 4 2" xfId="551"/>
    <cellStyle name="Normal 5 4 2 2" xfId="552"/>
    <cellStyle name="Normal 5 4 2 3" xfId="553"/>
    <cellStyle name="Normal 5 4 3" xfId="554"/>
    <cellStyle name="Normal 5 4 4" xfId="555"/>
    <cellStyle name="Normal 5 5" xfId="556"/>
    <cellStyle name="Normal 5 5 2" xfId="557"/>
    <cellStyle name="Normal 5 5 3" xfId="558"/>
    <cellStyle name="Normal 5 6" xfId="559"/>
    <cellStyle name="Normal 5 6 2" xfId="560"/>
    <cellStyle name="Normal 5 6 3" xfId="561"/>
    <cellStyle name="Normal 5 7" xfId="562"/>
    <cellStyle name="Normal 5 8" xfId="563"/>
    <cellStyle name="Normal 5 9" xfId="564"/>
    <cellStyle name="Normal 6" xfId="565"/>
    <cellStyle name="Normal 6 2" xfId="566"/>
    <cellStyle name="Normal 6 2 2" xfId="567"/>
    <cellStyle name="Normal 6 3" xfId="568"/>
    <cellStyle name="Normal 7" xfId="569"/>
    <cellStyle name="Normal 7 10" xfId="839"/>
    <cellStyle name="Normal 7 11" xfId="840"/>
    <cellStyle name="Normal 7 12" xfId="841"/>
    <cellStyle name="Normal 7 13" xfId="842"/>
    <cellStyle name="Normal 7 14" xfId="843"/>
    <cellStyle name="Normal 7 15" xfId="844"/>
    <cellStyle name="Normal 7 2" xfId="570"/>
    <cellStyle name="Normal 7 3" xfId="571"/>
    <cellStyle name="Normal 7 3 2" xfId="845"/>
    <cellStyle name="Normal 7 4" xfId="846"/>
    <cellStyle name="Normal 7 4 2" xfId="847"/>
    <cellStyle name="Normal 7 5" xfId="848"/>
    <cellStyle name="Normal 7 6" xfId="849"/>
    <cellStyle name="Normal 7 7" xfId="850"/>
    <cellStyle name="Normal 7 8" xfId="851"/>
    <cellStyle name="Normal 7 9" xfId="852"/>
    <cellStyle name="Normal 8" xfId="1"/>
    <cellStyle name="Normal 8 10" xfId="853"/>
    <cellStyle name="Normal 8 11" xfId="854"/>
    <cellStyle name="Normal 8 12" xfId="855"/>
    <cellStyle name="Normal 8 13" xfId="856"/>
    <cellStyle name="Normal 8 14" xfId="857"/>
    <cellStyle name="Normal 8 15" xfId="858"/>
    <cellStyle name="Normal 8 2" xfId="572"/>
    <cellStyle name="Normal 8 2 10" xfId="859"/>
    <cellStyle name="Normal 8 2 11" xfId="860"/>
    <cellStyle name="Normal 8 2 12" xfId="861"/>
    <cellStyle name="Normal 8 2 13" xfId="862"/>
    <cellStyle name="Normal 8 2 14" xfId="863"/>
    <cellStyle name="Normal 8 2 2" xfId="573"/>
    <cellStyle name="Normal 8 2 3" xfId="864"/>
    <cellStyle name="Normal 8 2 4" xfId="865"/>
    <cellStyle name="Normal 8 2 5" xfId="866"/>
    <cellStyle name="Normal 8 2 6" xfId="867"/>
    <cellStyle name="Normal 8 2 7" xfId="868"/>
    <cellStyle name="Normal 8 2 8" xfId="869"/>
    <cellStyle name="Normal 8 2 9" xfId="870"/>
    <cellStyle name="Normal 8 3" xfId="574"/>
    <cellStyle name="Normal 8 3 2" xfId="871"/>
    <cellStyle name="Normal 8 4" xfId="575"/>
    <cellStyle name="Normal 8 4 2" xfId="872"/>
    <cellStyle name="Normal 8 5" xfId="873"/>
    <cellStyle name="Normal 8 6" xfId="874"/>
    <cellStyle name="Normal 8 7" xfId="875"/>
    <cellStyle name="Normal 8 8" xfId="876"/>
    <cellStyle name="Normal 8 9" xfId="877"/>
    <cellStyle name="Normal 9" xfId="576"/>
    <cellStyle name="Normal 9 2" xfId="577"/>
    <cellStyle name="Normal 9 3" xfId="578"/>
    <cellStyle name="Normal 9 4" xfId="579"/>
    <cellStyle name="Normal_Book2" xfId="760"/>
    <cellStyle name="Note 2" xfId="580"/>
    <cellStyle name="Note 2 2" xfId="581"/>
    <cellStyle name="Note 2 2 2" xfId="582"/>
    <cellStyle name="Note 2 2 2 2" xfId="704"/>
    <cellStyle name="Note 2 2 2 3" xfId="719"/>
    <cellStyle name="Note 2 2 2 4" xfId="702"/>
    <cellStyle name="Note 2 2 3" xfId="705"/>
    <cellStyle name="Note 2 2 4" xfId="718"/>
    <cellStyle name="Note 2 2 5" xfId="703"/>
    <cellStyle name="Note 2 3" xfId="583"/>
    <cellStyle name="Note 3" xfId="584"/>
    <cellStyle name="Note 4" xfId="585"/>
    <cellStyle name="Output 2" xfId="586"/>
    <cellStyle name="Output 2 2" xfId="587"/>
    <cellStyle name="Output 2 2 2" xfId="588"/>
    <cellStyle name="Output 2 2 2 2" xfId="700"/>
    <cellStyle name="Output 2 2 2 3" xfId="721"/>
    <cellStyle name="Output 2 2 2 4" xfId="697"/>
    <cellStyle name="Output 2 2 3" xfId="589"/>
    <cellStyle name="Output 2 2 3 2" xfId="699"/>
    <cellStyle name="Output 2 2 3 3" xfId="722"/>
    <cellStyle name="Output 2 2 3 4" xfId="696"/>
    <cellStyle name="Output 2 2 4" xfId="701"/>
    <cellStyle name="Output 2 2 5" xfId="720"/>
    <cellStyle name="Output 2 2 6" xfId="698"/>
    <cellStyle name="Output 2 3" xfId="590"/>
    <cellStyle name="Output 2 4" xfId="756"/>
    <cellStyle name="Output 3" xfId="591"/>
    <cellStyle name="Percent 2" xfId="592"/>
    <cellStyle name="Percent 2 2" xfId="593"/>
    <cellStyle name="Percent 2 2 2" xfId="594"/>
    <cellStyle name="Percent 2 3" xfId="595"/>
    <cellStyle name="Percent 2 4" xfId="878"/>
    <cellStyle name="Percent 3" xfId="596"/>
    <cellStyle name="Percent 3 2" xfId="597"/>
    <cellStyle name="Percent 4" xfId="598"/>
    <cellStyle name="Percent 4 2" xfId="599"/>
    <cellStyle name="Percent 5" xfId="600"/>
    <cellStyle name="Percent 5 2" xfId="601"/>
    <cellStyle name="Percent 5 2 2" xfId="602"/>
    <cellStyle name="Percent 5 3" xfId="603"/>
    <cellStyle name="RowLevel_1_N6+artabyuje" xfId="604"/>
    <cellStyle name="SN_241" xfId="5"/>
    <cellStyle name="SN_b" xfId="4"/>
    <cellStyle name="SN_it" xfId="605"/>
    <cellStyle name="Style 1" xfId="606"/>
    <cellStyle name="Style 1 2" xfId="607"/>
    <cellStyle name="Style 1 2 2" xfId="608"/>
    <cellStyle name="Style 1 3" xfId="879"/>
    <cellStyle name="Style 1_verchnakan_ax21-25_2018" xfId="609"/>
    <cellStyle name="Title 2" xfId="610"/>
    <cellStyle name="Title 2 2" xfId="611"/>
    <cellStyle name="Title 2 3" xfId="612"/>
    <cellStyle name="Title 3" xfId="613"/>
    <cellStyle name="Total 2" xfId="614"/>
    <cellStyle name="Total 2 2" xfId="615"/>
    <cellStyle name="Total 2 2 2" xfId="616"/>
    <cellStyle name="Total 2 2 2 2" xfId="694"/>
    <cellStyle name="Total 2 2 2 3" xfId="724"/>
    <cellStyle name="Total 2 2 2 4" xfId="691"/>
    <cellStyle name="Total 2 2 3" xfId="617"/>
    <cellStyle name="Total 2 2 3 2" xfId="693"/>
    <cellStyle name="Total 2 2 3 3" xfId="725"/>
    <cellStyle name="Total 2 2 3 4" xfId="690"/>
    <cellStyle name="Total 2 2 4" xfId="695"/>
    <cellStyle name="Total 2 2 5" xfId="723"/>
    <cellStyle name="Total 2 2 6" xfId="692"/>
    <cellStyle name="Total 2 3" xfId="618"/>
    <cellStyle name="Total 2 4" xfId="757"/>
    <cellStyle name="Total 3" xfId="619"/>
    <cellStyle name="Warning Text 2" xfId="620"/>
    <cellStyle name="Warning Text 2 2" xfId="621"/>
    <cellStyle name="Warning Text 2 2 2" xfId="622"/>
    <cellStyle name="Warning Text 2 3" xfId="623"/>
    <cellStyle name="Warning Text 2 4" xfId="758"/>
    <cellStyle name="Warning Text 3" xfId="624"/>
    <cellStyle name="Акцент1 2" xfId="625"/>
    <cellStyle name="Акцент2 2" xfId="626"/>
    <cellStyle name="Акцент3 2" xfId="627"/>
    <cellStyle name="Акцент4 2" xfId="628"/>
    <cellStyle name="Акцент5 2" xfId="629"/>
    <cellStyle name="Акцент6 2" xfId="630"/>
    <cellStyle name="Беззащитный" xfId="631"/>
    <cellStyle name="Ввод  2" xfId="632"/>
    <cellStyle name="Вывод 2" xfId="633"/>
    <cellStyle name="Вычисление 2" xfId="634"/>
    <cellStyle name="Заголовок 1 2" xfId="635"/>
    <cellStyle name="Заголовок 2 2" xfId="636"/>
    <cellStyle name="Заголовок 3 2" xfId="637"/>
    <cellStyle name="Заголовок 4 2" xfId="638"/>
    <cellStyle name="Защитный" xfId="639"/>
    <cellStyle name="Итог 2" xfId="640"/>
    <cellStyle name="Контрольная ячейка 2" xfId="641"/>
    <cellStyle name="Название 2" xfId="642"/>
    <cellStyle name="Название 3" xfId="643"/>
    <cellStyle name="Нейтральный 2" xfId="644"/>
    <cellStyle name="Обычный 2" xfId="3"/>
    <cellStyle name="Обычный 2 10" xfId="645"/>
    <cellStyle name="Обычный 2 11" xfId="646"/>
    <cellStyle name="Обычный 2 12" xfId="647"/>
    <cellStyle name="Обычный 2 13" xfId="648"/>
    <cellStyle name="Обычный 2 14" xfId="759"/>
    <cellStyle name="Обычный 2 2" xfId="649"/>
    <cellStyle name="Обычный 2 2 2" xfId="650"/>
    <cellStyle name="Обычный 2 3" xfId="651"/>
    <cellStyle name="Обычный 2 4" xfId="652"/>
    <cellStyle name="Обычный 2 4 2" xfId="653"/>
    <cellStyle name="Обычный 2 5" xfId="654"/>
    <cellStyle name="Обычный 2 5 2" xfId="655"/>
    <cellStyle name="Обычный 2 6" xfId="656"/>
    <cellStyle name="Обычный 2 6 2" xfId="657"/>
    <cellStyle name="Обычный 2 7" xfId="658"/>
    <cellStyle name="Обычный 2 7 2" xfId="659"/>
    <cellStyle name="Обычный 2 8" xfId="660"/>
    <cellStyle name="Обычный 2 8 2" xfId="661"/>
    <cellStyle name="Обычный 2 9" xfId="662"/>
    <cellStyle name="Обычный 2_900005052015" xfId="663"/>
    <cellStyle name="Обычный 3" xfId="664"/>
    <cellStyle name="Обычный 3 2" xfId="665"/>
    <cellStyle name="Обычный 3 3" xfId="666"/>
    <cellStyle name="Обычный 4" xfId="667"/>
    <cellStyle name="Обычный 4 2" xfId="880"/>
    <cellStyle name="Обычный 4 3" xfId="881"/>
    <cellStyle name="Обычный 5" xfId="668"/>
    <cellStyle name="Обычный 5 2" xfId="882"/>
    <cellStyle name="Обычный 6" xfId="669"/>
    <cellStyle name="Обычный 6 2" xfId="883"/>
    <cellStyle name="Обычный 7" xfId="670"/>
    <cellStyle name="Обычный 8" xfId="671"/>
    <cellStyle name="Обычный 9" xfId="672"/>
    <cellStyle name="Обычный 9 2" xfId="689"/>
    <cellStyle name="Плохой 2" xfId="673"/>
    <cellStyle name="Пояснение 2" xfId="674"/>
    <cellStyle name="Примечание 2" xfId="675"/>
    <cellStyle name="Примечание 3" xfId="676"/>
    <cellStyle name="Связанная ячейка 2" xfId="677"/>
    <cellStyle name="Стиль 1" xfId="678"/>
    <cellStyle name="Текст предупреждения 2" xfId="679"/>
    <cellStyle name="Финансовый 2" xfId="2"/>
    <cellStyle name="Финансовый 2 2" xfId="680"/>
    <cellStyle name="Финансовый 2 3" xfId="681"/>
    <cellStyle name="Финансовый 3" xfId="682"/>
    <cellStyle name="Финансовый 3 2" xfId="683"/>
    <cellStyle name="Финансовый 4" xfId="684"/>
    <cellStyle name="Финансовый 4 2" xfId="685"/>
    <cellStyle name="Финансовый 4 3" xfId="761"/>
    <cellStyle name="Финансовый 5" xfId="686"/>
    <cellStyle name="Финансовый 6" xfId="687"/>
    <cellStyle name="Хороший 2" xfId="6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46"/>
  <sheetViews>
    <sheetView zoomScaleNormal="100" zoomScaleSheetLayoutView="100" workbookViewId="0">
      <selection activeCell="D8" sqref="D8"/>
    </sheetView>
  </sheetViews>
  <sheetFormatPr defaultColWidth="9.140625" defaultRowHeight="17.25"/>
  <cols>
    <col min="1" max="1" width="11.5703125" style="141" customWidth="1"/>
    <col min="2" max="2" width="10.85546875" style="141" customWidth="1"/>
    <col min="3" max="3" width="77.28515625" style="2" customWidth="1"/>
    <col min="4" max="4" width="36.28515625" style="2" customWidth="1"/>
    <col min="5" max="16384" width="9.140625" style="2"/>
  </cols>
  <sheetData>
    <row r="1" spans="1:6">
      <c r="A1" s="202" t="s">
        <v>89</v>
      </c>
      <c r="B1" s="202"/>
      <c r="C1" s="202"/>
      <c r="D1" s="202"/>
      <c r="E1" s="1"/>
      <c r="F1" s="1"/>
    </row>
    <row r="2" spans="1:6">
      <c r="A2" s="202" t="s">
        <v>0</v>
      </c>
      <c r="B2" s="202"/>
      <c r="C2" s="202"/>
      <c r="D2" s="202"/>
      <c r="E2" s="1"/>
      <c r="F2" s="1"/>
    </row>
    <row r="3" spans="1:6">
      <c r="A3" s="202" t="s">
        <v>1</v>
      </c>
      <c r="B3" s="202"/>
      <c r="C3" s="202"/>
      <c r="D3" s="202"/>
      <c r="E3" s="1"/>
      <c r="F3" s="1"/>
    </row>
    <row r="4" spans="1:6">
      <c r="A4" s="202"/>
      <c r="B4" s="202"/>
      <c r="C4" s="202"/>
      <c r="D4" s="202"/>
    </row>
    <row r="5" spans="1:6" ht="76.5" customHeight="1">
      <c r="A5" s="203" t="s">
        <v>61</v>
      </c>
      <c r="B5" s="203"/>
      <c r="C5" s="203"/>
      <c r="D5" s="203"/>
    </row>
    <row r="6" spans="1:6">
      <c r="C6" s="141"/>
      <c r="D6" s="141"/>
    </row>
    <row r="7" spans="1:6" ht="17.25" customHeight="1">
      <c r="D7" s="3" t="s">
        <v>32</v>
      </c>
    </row>
    <row r="8" spans="1:6" ht="86.25" customHeight="1">
      <c r="A8" s="201" t="s">
        <v>2</v>
      </c>
      <c r="B8" s="201"/>
      <c r="C8" s="201" t="s">
        <v>3</v>
      </c>
      <c r="D8" s="4" t="s">
        <v>75</v>
      </c>
    </row>
    <row r="9" spans="1:6" ht="39.75" customHeight="1">
      <c r="A9" s="140" t="s">
        <v>4</v>
      </c>
      <c r="B9" s="140" t="s">
        <v>5</v>
      </c>
      <c r="C9" s="201"/>
      <c r="D9" s="140" t="s">
        <v>6</v>
      </c>
    </row>
    <row r="10" spans="1:6">
      <c r="A10" s="140"/>
      <c r="B10" s="140"/>
      <c r="C10" s="5" t="s">
        <v>7</v>
      </c>
      <c r="D10" s="6">
        <f>+D12+D133</f>
        <v>0</v>
      </c>
    </row>
    <row r="11" spans="1:6">
      <c r="A11" s="140"/>
      <c r="B11" s="140"/>
      <c r="C11" s="7" t="s">
        <v>8</v>
      </c>
      <c r="D11" s="8"/>
    </row>
    <row r="12" spans="1:6" ht="34.5" customHeight="1">
      <c r="A12" s="9"/>
      <c r="B12" s="9"/>
      <c r="C12" s="10" t="s">
        <v>9</v>
      </c>
      <c r="D12" s="11">
        <f>+D13+D71+D85+D105+D119</f>
        <v>365560.40000000008</v>
      </c>
    </row>
    <row r="13" spans="1:6" s="101" customFormat="1">
      <c r="A13" s="200" t="s">
        <v>62</v>
      </c>
      <c r="B13" s="200"/>
      <c r="C13" s="12" t="s">
        <v>10</v>
      </c>
      <c r="D13" s="13">
        <f>+D20+D27+D34+D41+D47+D53+D59+D65</f>
        <v>1734500</v>
      </c>
    </row>
    <row r="14" spans="1:6" s="101" customFormat="1">
      <c r="A14" s="200"/>
      <c r="B14" s="200"/>
      <c r="C14" s="14" t="s">
        <v>63</v>
      </c>
      <c r="D14" s="15"/>
    </row>
    <row r="15" spans="1:6" s="101" customFormat="1">
      <c r="A15" s="200"/>
      <c r="B15" s="200"/>
      <c r="C15" s="16" t="s">
        <v>11</v>
      </c>
      <c r="D15" s="15"/>
    </row>
    <row r="16" spans="1:6" s="101" customFormat="1" ht="34.5">
      <c r="A16" s="200"/>
      <c r="B16" s="200"/>
      <c r="C16" s="14" t="s">
        <v>64</v>
      </c>
      <c r="D16" s="15"/>
    </row>
    <row r="17" spans="1:4" s="101" customFormat="1">
      <c r="A17" s="200"/>
      <c r="B17" s="200"/>
      <c r="C17" s="17" t="s">
        <v>12</v>
      </c>
      <c r="D17" s="15"/>
    </row>
    <row r="18" spans="1:4" s="101" customFormat="1" ht="51.75">
      <c r="A18" s="200"/>
      <c r="B18" s="200"/>
      <c r="C18" s="18" t="s">
        <v>65</v>
      </c>
      <c r="D18" s="15"/>
    </row>
    <row r="19" spans="1:4" s="101" customFormat="1" ht="17.25" customHeight="1">
      <c r="A19" s="197" t="s">
        <v>13</v>
      </c>
      <c r="B19" s="198"/>
      <c r="C19" s="198"/>
      <c r="D19" s="199"/>
    </row>
    <row r="20" spans="1:4" s="34" customFormat="1">
      <c r="A20" s="19"/>
      <c r="B20" s="19">
        <v>21004</v>
      </c>
      <c r="C20" s="138" t="s">
        <v>168</v>
      </c>
      <c r="D20" s="20">
        <f>+'4'!D17</f>
        <v>530000</v>
      </c>
    </row>
    <row r="21" spans="1:4" s="34" customFormat="1" ht="51.75">
      <c r="A21" s="19"/>
      <c r="B21" s="19"/>
      <c r="C21" s="15" t="s">
        <v>169</v>
      </c>
      <c r="D21" s="19"/>
    </row>
    <row r="22" spans="1:4" s="34" customFormat="1">
      <c r="A22" s="19"/>
      <c r="B22" s="19"/>
      <c r="C22" s="138" t="s">
        <v>170</v>
      </c>
      <c r="D22" s="19"/>
    </row>
    <row r="23" spans="1:4" s="34" customFormat="1">
      <c r="A23" s="19"/>
      <c r="B23" s="19"/>
      <c r="C23" s="15" t="s">
        <v>171</v>
      </c>
      <c r="D23" s="19"/>
    </row>
    <row r="24" spans="1:4" s="34" customFormat="1">
      <c r="A24" s="19"/>
      <c r="B24" s="19"/>
      <c r="C24" s="138" t="s">
        <v>172</v>
      </c>
      <c r="D24" s="19"/>
    </row>
    <row r="25" spans="1:4" s="34" customFormat="1" ht="34.5">
      <c r="A25" s="19"/>
      <c r="B25" s="19"/>
      <c r="C25" s="15" t="s">
        <v>173</v>
      </c>
      <c r="D25" s="19"/>
    </row>
    <row r="26" spans="1:4" s="101" customFormat="1">
      <c r="A26" s="204" t="s">
        <v>13</v>
      </c>
      <c r="B26" s="204"/>
      <c r="C26" s="204"/>
      <c r="D26" s="204"/>
    </row>
    <row r="27" spans="1:4" s="34" customFormat="1">
      <c r="A27" s="19"/>
      <c r="B27" s="19">
        <v>21011</v>
      </c>
      <c r="C27" s="138" t="s">
        <v>168</v>
      </c>
      <c r="D27" s="20">
        <f>+'4'!D23</f>
        <v>886500</v>
      </c>
    </row>
    <row r="28" spans="1:4" s="34" customFormat="1" ht="34.5">
      <c r="A28" s="19"/>
      <c r="B28" s="21"/>
      <c r="C28" s="15" t="s">
        <v>174</v>
      </c>
      <c r="D28" s="19"/>
    </row>
    <row r="29" spans="1:4" s="34" customFormat="1">
      <c r="A29" s="19"/>
      <c r="B29" s="22"/>
      <c r="C29" s="138" t="s">
        <v>170</v>
      </c>
      <c r="D29" s="19"/>
    </row>
    <row r="30" spans="1:4" s="34" customFormat="1" ht="34.5">
      <c r="A30" s="19"/>
      <c r="B30" s="22"/>
      <c r="C30" s="15" t="s">
        <v>175</v>
      </c>
      <c r="D30" s="19"/>
    </row>
    <row r="31" spans="1:4" s="34" customFormat="1">
      <c r="A31" s="19"/>
      <c r="B31" s="22"/>
      <c r="C31" s="138" t="s">
        <v>172</v>
      </c>
      <c r="D31" s="19"/>
    </row>
    <row r="32" spans="1:4" s="34" customFormat="1" ht="34.5">
      <c r="A32" s="19"/>
      <c r="B32" s="22"/>
      <c r="C32" s="15" t="s">
        <v>173</v>
      </c>
      <c r="D32" s="20"/>
    </row>
    <row r="33" spans="1:4" s="34" customFormat="1">
      <c r="A33" s="205" t="s">
        <v>13</v>
      </c>
      <c r="B33" s="205"/>
      <c r="C33" s="205"/>
      <c r="D33" s="205"/>
    </row>
    <row r="34" spans="1:4">
      <c r="A34" s="19"/>
      <c r="B34" s="19">
        <v>21009</v>
      </c>
      <c r="C34" s="138" t="s">
        <v>168</v>
      </c>
      <c r="D34" s="20">
        <f>+'4'!D32</f>
        <v>610000</v>
      </c>
    </row>
    <row r="35" spans="1:4" ht="34.5">
      <c r="A35" s="19"/>
      <c r="B35" s="21"/>
      <c r="C35" s="15" t="s">
        <v>176</v>
      </c>
      <c r="D35" s="19"/>
    </row>
    <row r="36" spans="1:4">
      <c r="A36" s="19"/>
      <c r="B36" s="22"/>
      <c r="C36" s="138" t="s">
        <v>170</v>
      </c>
      <c r="D36" s="19"/>
    </row>
    <row r="37" spans="1:4" ht="34.5">
      <c r="A37" s="19"/>
      <c r="B37" s="22"/>
      <c r="C37" s="15" t="s">
        <v>177</v>
      </c>
      <c r="D37" s="19"/>
    </row>
    <row r="38" spans="1:4">
      <c r="A38" s="19"/>
      <c r="B38" s="22"/>
      <c r="C38" s="138" t="s">
        <v>172</v>
      </c>
      <c r="D38" s="19"/>
    </row>
    <row r="39" spans="1:4" ht="34.5">
      <c r="A39" s="19"/>
      <c r="B39" s="22"/>
      <c r="C39" s="15" t="s">
        <v>173</v>
      </c>
      <c r="D39" s="19"/>
    </row>
    <row r="40" spans="1:4">
      <c r="A40" s="205" t="s">
        <v>13</v>
      </c>
      <c r="B40" s="205"/>
      <c r="C40" s="205"/>
      <c r="D40" s="205"/>
    </row>
    <row r="41" spans="1:4">
      <c r="A41" s="19"/>
      <c r="B41" s="19">
        <v>21013</v>
      </c>
      <c r="C41" s="138" t="s">
        <v>168</v>
      </c>
      <c r="D41" s="20">
        <f>+'4'!D38</f>
        <v>800000</v>
      </c>
    </row>
    <row r="42" spans="1:4" ht="69">
      <c r="A42" s="19"/>
      <c r="B42" s="21"/>
      <c r="C42" s="15" t="s">
        <v>178</v>
      </c>
      <c r="D42" s="19"/>
    </row>
    <row r="43" spans="1:4">
      <c r="A43" s="19"/>
      <c r="B43" s="22"/>
      <c r="C43" s="138" t="s">
        <v>170</v>
      </c>
      <c r="D43" s="19"/>
    </row>
    <row r="44" spans="1:4">
      <c r="A44" s="19"/>
      <c r="B44" s="22"/>
      <c r="C44" s="15" t="s">
        <v>179</v>
      </c>
      <c r="D44" s="19"/>
    </row>
    <row r="45" spans="1:4">
      <c r="A45" s="19"/>
      <c r="B45" s="22"/>
      <c r="C45" s="138" t="s">
        <v>172</v>
      </c>
      <c r="D45" s="19"/>
    </row>
    <row r="46" spans="1:4" ht="34.5">
      <c r="A46" s="19"/>
      <c r="B46" s="22"/>
      <c r="C46" s="15" t="s">
        <v>173</v>
      </c>
      <c r="D46" s="19"/>
    </row>
    <row r="47" spans="1:4">
      <c r="A47" s="19"/>
      <c r="B47" s="19">
        <v>21008</v>
      </c>
      <c r="C47" s="138" t="s">
        <v>168</v>
      </c>
      <c r="D47" s="20">
        <f>+'4'!D44</f>
        <v>-134000</v>
      </c>
    </row>
    <row r="48" spans="1:4" ht="69">
      <c r="A48" s="19"/>
      <c r="B48" s="22"/>
      <c r="C48" s="15" t="s">
        <v>180</v>
      </c>
      <c r="D48" s="19"/>
    </row>
    <row r="49" spans="1:4">
      <c r="A49" s="19"/>
      <c r="B49" s="22"/>
      <c r="C49" s="138" t="s">
        <v>170</v>
      </c>
      <c r="D49" s="19"/>
    </row>
    <row r="50" spans="1:4">
      <c r="A50" s="19"/>
      <c r="B50" s="22"/>
      <c r="C50" s="15" t="s">
        <v>181</v>
      </c>
      <c r="D50" s="19"/>
    </row>
    <row r="51" spans="1:4">
      <c r="A51" s="19"/>
      <c r="B51" s="22"/>
      <c r="C51" s="138" t="s">
        <v>172</v>
      </c>
      <c r="D51" s="19"/>
    </row>
    <row r="52" spans="1:4" ht="34.5">
      <c r="A52" s="19"/>
      <c r="B52" s="22"/>
      <c r="C52" s="15" t="s">
        <v>173</v>
      </c>
      <c r="D52" s="19"/>
    </row>
    <row r="53" spans="1:4">
      <c r="A53" s="19"/>
      <c r="B53" s="19">
        <v>11009</v>
      </c>
      <c r="C53" s="138" t="s">
        <v>168</v>
      </c>
      <c r="D53" s="20">
        <f>+'4'!D50</f>
        <v>-115000</v>
      </c>
    </row>
    <row r="54" spans="1:4" ht="51.75">
      <c r="A54" s="19"/>
      <c r="B54" s="22"/>
      <c r="C54" s="15" t="s">
        <v>182</v>
      </c>
      <c r="D54" s="19"/>
    </row>
    <row r="55" spans="1:4">
      <c r="A55" s="19"/>
      <c r="B55" s="22"/>
      <c r="C55" s="138" t="s">
        <v>170</v>
      </c>
      <c r="D55" s="19"/>
    </row>
    <row r="56" spans="1:4">
      <c r="A56" s="19"/>
      <c r="B56" s="22"/>
      <c r="C56" s="15" t="s">
        <v>183</v>
      </c>
      <c r="D56" s="19"/>
    </row>
    <row r="57" spans="1:4">
      <c r="A57" s="19"/>
      <c r="B57" s="22"/>
      <c r="C57" s="138" t="s">
        <v>172</v>
      </c>
      <c r="D57" s="19"/>
    </row>
    <row r="58" spans="1:4">
      <c r="A58" s="19"/>
      <c r="B58" s="22"/>
      <c r="C58" s="15" t="s">
        <v>184</v>
      </c>
      <c r="D58" s="19"/>
    </row>
    <row r="59" spans="1:4">
      <c r="A59" s="19"/>
      <c r="B59" s="19">
        <v>11007</v>
      </c>
      <c r="C59" s="138" t="s">
        <v>168</v>
      </c>
      <c r="D59" s="20">
        <f>+'4'!D56</f>
        <v>-95000</v>
      </c>
    </row>
    <row r="60" spans="1:4" ht="69">
      <c r="A60" s="19"/>
      <c r="B60" s="22"/>
      <c r="C60" s="15" t="s">
        <v>185</v>
      </c>
      <c r="D60" s="19"/>
    </row>
    <row r="61" spans="1:4">
      <c r="A61" s="19"/>
      <c r="B61" s="22"/>
      <c r="C61" s="138" t="s">
        <v>170</v>
      </c>
      <c r="D61" s="19"/>
    </row>
    <row r="62" spans="1:4">
      <c r="A62" s="19"/>
      <c r="B62" s="22"/>
      <c r="C62" s="15" t="s">
        <v>183</v>
      </c>
      <c r="D62" s="19"/>
    </row>
    <row r="63" spans="1:4">
      <c r="A63" s="19"/>
      <c r="B63" s="22"/>
      <c r="C63" s="138" t="s">
        <v>172</v>
      </c>
      <c r="D63" s="19"/>
    </row>
    <row r="64" spans="1:4">
      <c r="A64" s="19"/>
      <c r="B64" s="22"/>
      <c r="C64" s="15" t="s">
        <v>184</v>
      </c>
      <c r="D64" s="19"/>
    </row>
    <row r="65" spans="1:4">
      <c r="A65" s="19"/>
      <c r="B65" s="15" t="s">
        <v>204</v>
      </c>
      <c r="C65" s="138" t="s">
        <v>168</v>
      </c>
      <c r="D65" s="20">
        <v>-748000</v>
      </c>
    </row>
    <row r="66" spans="1:4">
      <c r="A66" s="19"/>
      <c r="B66" s="15"/>
      <c r="C66" s="15" t="s">
        <v>205</v>
      </c>
      <c r="D66" s="19"/>
    </row>
    <row r="67" spans="1:4">
      <c r="A67" s="19"/>
      <c r="B67" s="15"/>
      <c r="C67" s="138" t="s">
        <v>170</v>
      </c>
      <c r="D67" s="19"/>
    </row>
    <row r="68" spans="1:4" ht="51.75">
      <c r="A68" s="19"/>
      <c r="B68" s="15"/>
      <c r="C68" s="15" t="s">
        <v>206</v>
      </c>
      <c r="D68" s="19"/>
    </row>
    <row r="69" spans="1:4">
      <c r="A69" s="19"/>
      <c r="B69" s="15"/>
      <c r="C69" s="138" t="s">
        <v>172</v>
      </c>
      <c r="D69" s="19"/>
    </row>
    <row r="70" spans="1:4" ht="34.5">
      <c r="A70" s="19"/>
      <c r="B70" s="15"/>
      <c r="C70" s="15" t="s">
        <v>173</v>
      </c>
      <c r="D70" s="19"/>
    </row>
    <row r="71" spans="1:4" s="101" customFormat="1">
      <c r="A71" s="200">
        <v>1157</v>
      </c>
      <c r="B71" s="200"/>
      <c r="C71" s="138" t="s">
        <v>10</v>
      </c>
      <c r="D71" s="13">
        <f>+D78</f>
        <v>-1050656.8999999999</v>
      </c>
    </row>
    <row r="72" spans="1:4" s="101" customFormat="1">
      <c r="A72" s="200"/>
      <c r="B72" s="200"/>
      <c r="C72" s="23" t="s">
        <v>134</v>
      </c>
      <c r="D72" s="15"/>
    </row>
    <row r="73" spans="1:4" s="101" customFormat="1">
      <c r="A73" s="200"/>
      <c r="B73" s="200"/>
      <c r="C73" s="138" t="s">
        <v>11</v>
      </c>
      <c r="D73" s="15"/>
    </row>
    <row r="74" spans="1:4" s="101" customFormat="1">
      <c r="A74" s="200"/>
      <c r="B74" s="200"/>
      <c r="C74" s="23" t="s">
        <v>133</v>
      </c>
      <c r="D74" s="15"/>
    </row>
    <row r="75" spans="1:4" s="101" customFormat="1">
      <c r="A75" s="200"/>
      <c r="B75" s="200"/>
      <c r="C75" s="111" t="s">
        <v>12</v>
      </c>
      <c r="D75" s="112"/>
    </row>
    <row r="76" spans="1:4" s="101" customFormat="1">
      <c r="A76" s="200"/>
      <c r="B76" s="200"/>
      <c r="C76" s="18" t="s">
        <v>135</v>
      </c>
      <c r="D76" s="15"/>
    </row>
    <row r="77" spans="1:4" s="101" customFormat="1" ht="17.25" customHeight="1">
      <c r="A77" s="197" t="s">
        <v>13</v>
      </c>
      <c r="B77" s="198"/>
      <c r="C77" s="198"/>
      <c r="D77" s="199"/>
    </row>
    <row r="78" spans="1:4" s="34" customFormat="1">
      <c r="A78" s="19"/>
      <c r="B78" s="19">
        <v>12021</v>
      </c>
      <c r="C78" s="138" t="s">
        <v>168</v>
      </c>
      <c r="D78" s="20">
        <f>+'3'!G102</f>
        <v>-1050656.8999999999</v>
      </c>
    </row>
    <row r="79" spans="1:4" s="34" customFormat="1" ht="69">
      <c r="A79" s="19"/>
      <c r="B79" s="22"/>
      <c r="C79" s="15" t="s">
        <v>103</v>
      </c>
      <c r="D79" s="19"/>
    </row>
    <row r="80" spans="1:4" s="34" customFormat="1">
      <c r="A80" s="19"/>
      <c r="B80" s="22"/>
      <c r="C80" s="138" t="s">
        <v>170</v>
      </c>
      <c r="D80" s="19"/>
    </row>
    <row r="81" spans="1:4" s="34" customFormat="1" ht="34.5">
      <c r="A81" s="19"/>
      <c r="B81" s="22"/>
      <c r="C81" s="15" t="s">
        <v>186</v>
      </c>
      <c r="D81" s="19"/>
    </row>
    <row r="82" spans="1:4" s="34" customFormat="1">
      <c r="A82" s="19"/>
      <c r="B82" s="22"/>
      <c r="C82" s="138" t="s">
        <v>172</v>
      </c>
      <c r="D82" s="19"/>
    </row>
    <row r="83" spans="1:4" s="34" customFormat="1">
      <c r="A83" s="19"/>
      <c r="B83" s="22"/>
      <c r="C83" s="15" t="s">
        <v>187</v>
      </c>
      <c r="D83" s="19"/>
    </row>
    <row r="85" spans="1:4" s="101" customFormat="1">
      <c r="A85" s="200">
        <v>1004</v>
      </c>
      <c r="B85" s="200"/>
      <c r="C85" s="138" t="s">
        <v>10</v>
      </c>
      <c r="D85" s="13">
        <f>+D92+D98</f>
        <v>-175554.2</v>
      </c>
    </row>
    <row r="86" spans="1:4" s="101" customFormat="1">
      <c r="A86" s="200"/>
      <c r="B86" s="200"/>
      <c r="C86" s="23" t="s">
        <v>126</v>
      </c>
      <c r="D86" s="15"/>
    </row>
    <row r="87" spans="1:4" s="101" customFormat="1">
      <c r="A87" s="200"/>
      <c r="B87" s="200"/>
      <c r="C87" s="138" t="s">
        <v>11</v>
      </c>
      <c r="D87" s="15"/>
    </row>
    <row r="88" spans="1:4" s="101" customFormat="1" ht="34.5">
      <c r="A88" s="200"/>
      <c r="B88" s="200"/>
      <c r="C88" s="23" t="s">
        <v>136</v>
      </c>
      <c r="D88" s="15"/>
    </row>
    <row r="89" spans="1:4" s="101" customFormat="1">
      <c r="A89" s="200"/>
      <c r="B89" s="200"/>
      <c r="C89" s="111" t="s">
        <v>12</v>
      </c>
      <c r="D89" s="112"/>
    </row>
    <row r="90" spans="1:4" s="101" customFormat="1" ht="34.5">
      <c r="A90" s="200"/>
      <c r="B90" s="200"/>
      <c r="C90" s="23" t="s">
        <v>137</v>
      </c>
      <c r="D90" s="15"/>
    </row>
    <row r="91" spans="1:4" s="101" customFormat="1" ht="17.25" customHeight="1">
      <c r="A91" s="197" t="s">
        <v>13</v>
      </c>
      <c r="B91" s="198"/>
      <c r="C91" s="198"/>
      <c r="D91" s="199"/>
    </row>
    <row r="92" spans="1:4" s="34" customFormat="1">
      <c r="A92" s="19"/>
      <c r="B92" s="19">
        <v>11006</v>
      </c>
      <c r="C92" s="138" t="s">
        <v>168</v>
      </c>
      <c r="D92" s="20">
        <f>+'3'!G115</f>
        <v>-107791.7</v>
      </c>
    </row>
    <row r="93" spans="1:4" s="34" customFormat="1" ht="51.75">
      <c r="A93" s="19"/>
      <c r="B93" s="22"/>
      <c r="C93" s="15" t="s">
        <v>105</v>
      </c>
      <c r="D93" s="19"/>
    </row>
    <row r="94" spans="1:4" s="34" customFormat="1">
      <c r="A94" s="19"/>
      <c r="B94" s="22"/>
      <c r="C94" s="138" t="s">
        <v>170</v>
      </c>
      <c r="D94" s="19"/>
    </row>
    <row r="95" spans="1:4" s="34" customFormat="1" ht="51.75">
      <c r="A95" s="19"/>
      <c r="B95" s="22"/>
      <c r="C95" s="15" t="s">
        <v>188</v>
      </c>
      <c r="D95" s="19"/>
    </row>
    <row r="96" spans="1:4" s="34" customFormat="1">
      <c r="A96" s="19"/>
      <c r="B96" s="22"/>
      <c r="C96" s="138" t="s">
        <v>172</v>
      </c>
      <c r="D96" s="113"/>
    </row>
    <row r="97" spans="1:4" s="34" customFormat="1">
      <c r="A97" s="19"/>
      <c r="B97" s="22"/>
      <c r="C97" s="15" t="s">
        <v>184</v>
      </c>
      <c r="D97" s="19"/>
    </row>
    <row r="98" spans="1:4">
      <c r="A98" s="140"/>
      <c r="B98" s="19">
        <v>31005</v>
      </c>
      <c r="C98" s="138" t="s">
        <v>168</v>
      </c>
      <c r="D98" s="20">
        <f>+'3'!G124</f>
        <v>-67762.5</v>
      </c>
    </row>
    <row r="99" spans="1:4" ht="51.75">
      <c r="A99" s="140"/>
      <c r="B99" s="22"/>
      <c r="C99" s="15" t="s">
        <v>106</v>
      </c>
      <c r="D99" s="19"/>
    </row>
    <row r="100" spans="1:4">
      <c r="A100" s="140"/>
      <c r="B100" s="22"/>
      <c r="C100" s="138" t="s">
        <v>170</v>
      </c>
      <c r="D100" s="40"/>
    </row>
    <row r="101" spans="1:4" ht="34.5">
      <c r="A101" s="140"/>
      <c r="B101" s="22"/>
      <c r="C101" s="15" t="s">
        <v>189</v>
      </c>
      <c r="D101" s="19"/>
    </row>
    <row r="102" spans="1:4">
      <c r="A102" s="140"/>
      <c r="B102" s="22"/>
      <c r="C102" s="138" t="s">
        <v>172</v>
      </c>
      <c r="D102" s="20"/>
    </row>
    <row r="103" spans="1:4" ht="34.5">
      <c r="A103" s="140"/>
      <c r="B103" s="22"/>
      <c r="C103" s="15" t="s">
        <v>190</v>
      </c>
      <c r="D103" s="5"/>
    </row>
    <row r="105" spans="1:4" s="101" customFormat="1">
      <c r="A105" s="200">
        <v>1189</v>
      </c>
      <c r="B105" s="200"/>
      <c r="C105" s="138" t="s">
        <v>10</v>
      </c>
      <c r="D105" s="13">
        <f>+D112</f>
        <v>-103177.2</v>
      </c>
    </row>
    <row r="106" spans="1:4" s="101" customFormat="1" ht="34.5">
      <c r="A106" s="200"/>
      <c r="B106" s="200"/>
      <c r="C106" s="23" t="s">
        <v>130</v>
      </c>
      <c r="D106" s="15"/>
    </row>
    <row r="107" spans="1:4" s="101" customFormat="1">
      <c r="A107" s="200"/>
      <c r="B107" s="200"/>
      <c r="C107" s="138" t="s">
        <v>11</v>
      </c>
      <c r="D107" s="15"/>
    </row>
    <row r="108" spans="1:4" s="101" customFormat="1" ht="34.5">
      <c r="A108" s="200"/>
      <c r="B108" s="200"/>
      <c r="C108" s="23" t="s">
        <v>138</v>
      </c>
      <c r="D108" s="15"/>
    </row>
    <row r="109" spans="1:4" s="101" customFormat="1">
      <c r="A109" s="200"/>
      <c r="B109" s="200"/>
      <c r="C109" s="111" t="s">
        <v>12</v>
      </c>
      <c r="D109" s="112"/>
    </row>
    <row r="110" spans="1:4" s="101" customFormat="1" ht="34.5">
      <c r="A110" s="200"/>
      <c r="B110" s="200"/>
      <c r="C110" s="23" t="s">
        <v>139</v>
      </c>
      <c r="D110" s="15"/>
    </row>
    <row r="111" spans="1:4" s="101" customFormat="1" ht="17.25" customHeight="1">
      <c r="A111" s="197" t="s">
        <v>13</v>
      </c>
      <c r="B111" s="198"/>
      <c r="C111" s="198"/>
      <c r="D111" s="199"/>
    </row>
    <row r="112" spans="1:4" s="34" customFormat="1">
      <c r="A112" s="19"/>
      <c r="B112" s="19">
        <v>12001</v>
      </c>
      <c r="C112" s="138" t="s">
        <v>168</v>
      </c>
      <c r="D112" s="20">
        <f>+'3'!G170</f>
        <v>-103177.2</v>
      </c>
    </row>
    <row r="113" spans="1:4" s="34" customFormat="1" ht="69">
      <c r="A113" s="19"/>
      <c r="B113" s="22"/>
      <c r="C113" s="15" t="s">
        <v>191</v>
      </c>
      <c r="D113" s="19"/>
    </row>
    <row r="114" spans="1:4" s="34" customFormat="1">
      <c r="A114" s="19"/>
      <c r="B114" s="22"/>
      <c r="C114" s="138" t="s">
        <v>170</v>
      </c>
      <c r="D114" s="19"/>
    </row>
    <row r="115" spans="1:4" s="34" customFormat="1" ht="69">
      <c r="A115" s="19"/>
      <c r="B115" s="22"/>
      <c r="C115" s="15" t="s">
        <v>192</v>
      </c>
      <c r="D115" s="19"/>
    </row>
    <row r="116" spans="1:4" s="34" customFormat="1">
      <c r="A116" s="19"/>
      <c r="B116" s="22"/>
      <c r="C116" s="138" t="s">
        <v>172</v>
      </c>
      <c r="D116" s="19"/>
    </row>
    <row r="117" spans="1:4" s="34" customFormat="1">
      <c r="A117" s="19"/>
      <c r="B117" s="22"/>
      <c r="C117" s="15" t="s">
        <v>187</v>
      </c>
      <c r="D117" s="19"/>
    </row>
    <row r="119" spans="1:4" s="101" customFormat="1">
      <c r="A119" s="200">
        <v>1019</v>
      </c>
      <c r="B119" s="200"/>
      <c r="C119" s="138" t="s">
        <v>10</v>
      </c>
      <c r="D119" s="13">
        <f>+D126</f>
        <v>-39551.300000000003</v>
      </c>
    </row>
    <row r="120" spans="1:4" s="101" customFormat="1">
      <c r="A120" s="200"/>
      <c r="B120" s="200"/>
      <c r="C120" s="23" t="s">
        <v>127</v>
      </c>
      <c r="D120" s="15"/>
    </row>
    <row r="121" spans="1:4" s="101" customFormat="1">
      <c r="A121" s="200"/>
      <c r="B121" s="200"/>
      <c r="C121" s="138" t="s">
        <v>11</v>
      </c>
      <c r="D121" s="15"/>
    </row>
    <row r="122" spans="1:4" s="101" customFormat="1" ht="34.5">
      <c r="A122" s="200"/>
      <c r="B122" s="200"/>
      <c r="C122" s="23" t="s">
        <v>140</v>
      </c>
      <c r="D122" s="15"/>
    </row>
    <row r="123" spans="1:4" s="101" customFormat="1">
      <c r="A123" s="200"/>
      <c r="B123" s="200"/>
      <c r="C123" s="111" t="s">
        <v>12</v>
      </c>
      <c r="D123" s="112"/>
    </row>
    <row r="124" spans="1:4" s="101" customFormat="1" ht="51.75">
      <c r="A124" s="200"/>
      <c r="B124" s="200"/>
      <c r="C124" s="23" t="s">
        <v>141</v>
      </c>
      <c r="D124" s="15"/>
    </row>
    <row r="125" spans="1:4" s="101" customFormat="1" ht="17.25" customHeight="1">
      <c r="A125" s="197" t="s">
        <v>13</v>
      </c>
      <c r="B125" s="198"/>
      <c r="C125" s="198"/>
      <c r="D125" s="199"/>
    </row>
    <row r="126" spans="1:4" s="34" customFormat="1">
      <c r="A126" s="19"/>
      <c r="B126" s="19">
        <v>12001</v>
      </c>
      <c r="C126" s="138" t="s">
        <v>168</v>
      </c>
      <c r="D126" s="20">
        <f>+'3'!G139</f>
        <v>-39551.300000000003</v>
      </c>
    </row>
    <row r="127" spans="1:4" s="34" customFormat="1" ht="86.25">
      <c r="A127" s="19"/>
      <c r="B127" s="22"/>
      <c r="C127" s="15" t="s">
        <v>193</v>
      </c>
      <c r="D127" s="19"/>
    </row>
    <row r="128" spans="1:4" s="34" customFormat="1">
      <c r="A128" s="19"/>
      <c r="B128" s="22"/>
      <c r="C128" s="138" t="s">
        <v>170</v>
      </c>
      <c r="D128" s="19"/>
    </row>
    <row r="129" spans="1:4" s="34" customFormat="1" ht="86.25">
      <c r="A129" s="19"/>
      <c r="B129" s="22"/>
      <c r="C129" s="15" t="s">
        <v>194</v>
      </c>
      <c r="D129" s="19"/>
    </row>
    <row r="130" spans="1:4" s="34" customFormat="1">
      <c r="A130" s="19"/>
      <c r="B130" s="22"/>
      <c r="C130" s="138" t="s">
        <v>172</v>
      </c>
      <c r="D130" s="19"/>
    </row>
    <row r="131" spans="1:4" s="34" customFormat="1">
      <c r="A131" s="19"/>
      <c r="B131" s="22"/>
      <c r="C131" s="15" t="s">
        <v>187</v>
      </c>
      <c r="D131" s="19"/>
    </row>
    <row r="132" spans="1:4">
      <c r="D132" s="5"/>
    </row>
    <row r="133" spans="1:4" ht="34.5" customHeight="1">
      <c r="A133" s="9"/>
      <c r="B133" s="9"/>
      <c r="C133" s="10" t="s">
        <v>123</v>
      </c>
      <c r="D133" s="11">
        <f>+D141</f>
        <v>-365560.4</v>
      </c>
    </row>
    <row r="134" spans="1:4" s="101" customFormat="1">
      <c r="A134" s="200">
        <v>1190</v>
      </c>
      <c r="B134" s="200"/>
      <c r="C134" s="138" t="s">
        <v>10</v>
      </c>
      <c r="D134" s="13"/>
    </row>
    <row r="135" spans="1:4" s="101" customFormat="1">
      <c r="A135" s="200"/>
      <c r="B135" s="200"/>
      <c r="C135" s="23" t="s">
        <v>128</v>
      </c>
      <c r="D135" s="15"/>
    </row>
    <row r="136" spans="1:4" s="101" customFormat="1">
      <c r="A136" s="200"/>
      <c r="B136" s="200"/>
      <c r="C136" s="138" t="s">
        <v>11</v>
      </c>
      <c r="D136" s="15"/>
    </row>
    <row r="137" spans="1:4" s="101" customFormat="1" ht="34.5">
      <c r="A137" s="200"/>
      <c r="B137" s="200"/>
      <c r="C137" s="23" t="s">
        <v>142</v>
      </c>
      <c r="D137" s="15"/>
    </row>
    <row r="138" spans="1:4" s="101" customFormat="1">
      <c r="A138" s="200"/>
      <c r="B138" s="200"/>
      <c r="C138" s="111" t="s">
        <v>12</v>
      </c>
      <c r="D138" s="15"/>
    </row>
    <row r="139" spans="1:4" s="101" customFormat="1">
      <c r="A139" s="200"/>
      <c r="B139" s="200"/>
      <c r="C139" s="23" t="s">
        <v>143</v>
      </c>
      <c r="D139" s="15"/>
    </row>
    <row r="140" spans="1:4" s="101" customFormat="1" ht="17.25" customHeight="1">
      <c r="A140" s="197" t="s">
        <v>13</v>
      </c>
      <c r="B140" s="198"/>
      <c r="C140" s="198"/>
      <c r="D140" s="199"/>
    </row>
    <row r="141" spans="1:4" s="34" customFormat="1">
      <c r="A141" s="19"/>
      <c r="B141" s="19">
        <v>12001</v>
      </c>
      <c r="C141" s="138" t="s">
        <v>168</v>
      </c>
      <c r="D141" s="20">
        <v>-365560.4</v>
      </c>
    </row>
    <row r="142" spans="1:4" s="34" customFormat="1" ht="86.25">
      <c r="A142" s="19"/>
      <c r="B142" s="22"/>
      <c r="C142" s="15" t="s">
        <v>124</v>
      </c>
      <c r="D142" s="19"/>
    </row>
    <row r="143" spans="1:4" s="34" customFormat="1">
      <c r="A143" s="19"/>
      <c r="B143" s="22"/>
      <c r="C143" s="138" t="s">
        <v>170</v>
      </c>
      <c r="D143" s="19"/>
    </row>
    <row r="144" spans="1:4" s="34" customFormat="1" ht="69">
      <c r="A144" s="19"/>
      <c r="B144" s="22"/>
      <c r="C144" s="15" t="s">
        <v>195</v>
      </c>
      <c r="D144" s="19"/>
    </row>
    <row r="145" spans="1:4" s="34" customFormat="1">
      <c r="A145" s="19"/>
      <c r="B145" s="22"/>
      <c r="C145" s="138" t="s">
        <v>172</v>
      </c>
      <c r="D145" s="19"/>
    </row>
    <row r="146" spans="1:4" s="34" customFormat="1">
      <c r="A146" s="19"/>
      <c r="B146" s="22"/>
      <c r="C146" s="15" t="s">
        <v>187</v>
      </c>
      <c r="D146" s="20"/>
    </row>
  </sheetData>
  <mergeCells count="28">
    <mergeCell ref="A13:A18"/>
    <mergeCell ref="B13:B18"/>
    <mergeCell ref="A26:D26"/>
    <mergeCell ref="A40:D40"/>
    <mergeCell ref="A33:D33"/>
    <mergeCell ref="A19:D19"/>
    <mergeCell ref="A8:B8"/>
    <mergeCell ref="C8:C9"/>
    <mergeCell ref="A1:D1"/>
    <mergeCell ref="A2:D2"/>
    <mergeCell ref="A3:D3"/>
    <mergeCell ref="A4:D4"/>
    <mergeCell ref="A5:D5"/>
    <mergeCell ref="A71:A76"/>
    <mergeCell ref="B71:B76"/>
    <mergeCell ref="A77:D77"/>
    <mergeCell ref="A85:A90"/>
    <mergeCell ref="B85:B90"/>
    <mergeCell ref="A125:D125"/>
    <mergeCell ref="A134:A139"/>
    <mergeCell ref="B134:B139"/>
    <mergeCell ref="A140:D140"/>
    <mergeCell ref="A91:D91"/>
    <mergeCell ref="A105:A110"/>
    <mergeCell ref="B105:B110"/>
    <mergeCell ref="A111:D111"/>
    <mergeCell ref="A119:A124"/>
    <mergeCell ref="B119:B124"/>
  </mergeCells>
  <pageMargins left="0.196850393700787" right="0.196850393700787" top="0.31496062992126" bottom="0.35433070866141703" header="0.15748031496063" footer="0.15748031496063"/>
  <pageSetup paperSize="9" scale="32" orientation="portrait" verticalDpi="4294967294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D11" sqref="D11"/>
    </sheetView>
  </sheetViews>
  <sheetFormatPr defaultRowHeight="17.25"/>
  <cols>
    <col min="1" max="1" width="7.42578125" style="177" customWidth="1"/>
    <col min="2" max="2" width="8.7109375" style="177" customWidth="1"/>
    <col min="3" max="3" width="56.5703125" style="175" customWidth="1"/>
    <col min="4" max="4" width="16.7109375" style="176" bestFit="1" customWidth="1"/>
    <col min="5" max="5" width="17.85546875" style="176" customWidth="1"/>
    <col min="6" max="7" width="21.28515625" style="176" customWidth="1"/>
    <col min="8" max="8" width="16.85546875" style="176" customWidth="1"/>
    <col min="9" max="16384" width="9.140625" style="175"/>
  </cols>
  <sheetData>
    <row r="1" spans="1:8" ht="16.5" customHeight="1">
      <c r="B1" s="77"/>
      <c r="C1" s="77"/>
      <c r="D1" s="77"/>
      <c r="E1" s="77"/>
      <c r="F1" s="77"/>
      <c r="G1" s="77"/>
      <c r="H1" s="78" t="s">
        <v>235</v>
      </c>
    </row>
    <row r="2" spans="1:8" ht="16.5" customHeight="1">
      <c r="B2" s="77"/>
      <c r="C2" s="77"/>
      <c r="D2" s="77"/>
      <c r="E2" s="77"/>
      <c r="F2" s="77"/>
      <c r="G2" s="77"/>
      <c r="H2" s="78" t="s">
        <v>0</v>
      </c>
    </row>
    <row r="3" spans="1:8" ht="16.5" customHeight="1">
      <c r="B3" s="77"/>
      <c r="C3" s="77"/>
      <c r="D3" s="77"/>
      <c r="E3" s="77"/>
      <c r="F3" s="77"/>
      <c r="G3" s="77"/>
      <c r="H3" s="78" t="s">
        <v>1</v>
      </c>
    </row>
    <row r="4" spans="1:8" ht="52.5" customHeight="1">
      <c r="A4" s="206" t="s">
        <v>238</v>
      </c>
      <c r="B4" s="206"/>
      <c r="C4" s="206"/>
      <c r="D4" s="206"/>
      <c r="E4" s="206"/>
      <c r="F4" s="206"/>
      <c r="G4" s="206"/>
      <c r="H4" s="206"/>
    </row>
    <row r="5" spans="1:8">
      <c r="A5" s="191"/>
      <c r="B5" s="191"/>
      <c r="C5" s="190"/>
      <c r="D5" s="189"/>
      <c r="E5" s="189"/>
      <c r="F5" s="189"/>
      <c r="G5" s="207" t="s">
        <v>32</v>
      </c>
      <c r="H5" s="207"/>
    </row>
    <row r="6" spans="1:8" s="177" customFormat="1" ht="56.25" customHeight="1">
      <c r="A6" s="216" t="s">
        <v>234</v>
      </c>
      <c r="B6" s="216"/>
      <c r="C6" s="208" t="s">
        <v>210</v>
      </c>
      <c r="D6" s="213" t="s">
        <v>236</v>
      </c>
      <c r="E6" s="214"/>
      <c r="F6" s="214"/>
      <c r="G6" s="214"/>
      <c r="H6" s="215"/>
    </row>
    <row r="7" spans="1:8" s="177" customFormat="1" ht="19.5" customHeight="1">
      <c r="A7" s="216"/>
      <c r="B7" s="216"/>
      <c r="C7" s="209"/>
      <c r="D7" s="211" t="s">
        <v>233</v>
      </c>
      <c r="E7" s="213" t="s">
        <v>232</v>
      </c>
      <c r="F7" s="214"/>
      <c r="G7" s="214"/>
      <c r="H7" s="215"/>
    </row>
    <row r="8" spans="1:8" s="177" customFormat="1" ht="107.25" customHeight="1">
      <c r="A8" s="188" t="s">
        <v>19</v>
      </c>
      <c r="B8" s="188" t="s">
        <v>231</v>
      </c>
      <c r="C8" s="210"/>
      <c r="D8" s="212"/>
      <c r="E8" s="182" t="s">
        <v>230</v>
      </c>
      <c r="F8" s="182" t="s">
        <v>229</v>
      </c>
      <c r="G8" s="182" t="s">
        <v>228</v>
      </c>
      <c r="H8" s="182" t="s">
        <v>227</v>
      </c>
    </row>
    <row r="9" spans="1:8" s="177" customFormat="1" ht="30.75" customHeight="1">
      <c r="A9" s="188"/>
      <c r="B9" s="188"/>
      <c r="C9" s="187" t="s">
        <v>226</v>
      </c>
      <c r="D9" s="179">
        <f>+E9+F9+G9+H9</f>
        <v>-748000</v>
      </c>
      <c r="E9" s="178">
        <f>E11</f>
        <v>0</v>
      </c>
      <c r="F9" s="178">
        <f>F11</f>
        <v>-748000</v>
      </c>
      <c r="G9" s="178">
        <f>G11</f>
        <v>0</v>
      </c>
      <c r="H9" s="178">
        <f>H11</f>
        <v>0</v>
      </c>
    </row>
    <row r="10" spans="1:8">
      <c r="A10" s="188"/>
      <c r="B10" s="188"/>
      <c r="C10" s="187" t="s">
        <v>225</v>
      </c>
      <c r="D10" s="186"/>
      <c r="E10" s="185"/>
      <c r="F10" s="178"/>
      <c r="G10" s="178"/>
      <c r="H10" s="178"/>
    </row>
    <row r="11" spans="1:8" s="177" customFormat="1" ht="51.75">
      <c r="A11" s="181"/>
      <c r="B11" s="184"/>
      <c r="C11" s="184" t="s">
        <v>224</v>
      </c>
      <c r="D11" s="179">
        <f>+E11+F11+G11+H11</f>
        <v>-748000</v>
      </c>
      <c r="E11" s="178">
        <f t="shared" ref="E11:G11" si="0">+E13</f>
        <v>0</v>
      </c>
      <c r="F11" s="178">
        <f t="shared" si="0"/>
        <v>-748000</v>
      </c>
      <c r="G11" s="178">
        <f t="shared" si="0"/>
        <v>0</v>
      </c>
      <c r="H11" s="178">
        <f>+H13</f>
        <v>0</v>
      </c>
    </row>
    <row r="12" spans="1:8" s="177" customFormat="1">
      <c r="A12" s="181"/>
      <c r="B12" s="181"/>
      <c r="C12" s="181" t="s">
        <v>29</v>
      </c>
      <c r="D12" s="183"/>
      <c r="E12" s="182"/>
      <c r="F12" s="183"/>
      <c r="G12" s="182"/>
      <c r="H12" s="182"/>
    </row>
    <row r="13" spans="1:8" ht="34.5">
      <c r="A13" s="181">
        <v>1049</v>
      </c>
      <c r="B13" s="181">
        <v>21001</v>
      </c>
      <c r="C13" s="180" t="s">
        <v>223</v>
      </c>
      <c r="D13" s="179">
        <f>+E13+F13+G13+H13</f>
        <v>-748000</v>
      </c>
      <c r="E13" s="178">
        <v>0</v>
      </c>
      <c r="F13" s="179">
        <f>+'1'!D65</f>
        <v>-748000</v>
      </c>
      <c r="G13" s="178">
        <v>0</v>
      </c>
      <c r="H13" s="178">
        <v>0</v>
      </c>
    </row>
  </sheetData>
  <mergeCells count="7">
    <mergeCell ref="A4:H4"/>
    <mergeCell ref="G5:H5"/>
    <mergeCell ref="C6:C8"/>
    <mergeCell ref="D7:D8"/>
    <mergeCell ref="E7:H7"/>
    <mergeCell ref="D6:H6"/>
    <mergeCell ref="A6:B7"/>
  </mergeCells>
  <printOptions horizontalCentered="1"/>
  <pageMargins left="0.17" right="0.17" top="0.44" bottom="0.49" header="0.2" footer="0.18"/>
  <pageSetup paperSize="9" scale="93" firstPageNumber="23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70"/>
  <sheetViews>
    <sheetView topLeftCell="A139" zoomScaleNormal="100" zoomScaleSheetLayoutView="85" workbookViewId="0">
      <selection activeCell="G154" sqref="G154"/>
    </sheetView>
  </sheetViews>
  <sheetFormatPr defaultRowHeight="17.25"/>
  <cols>
    <col min="1" max="1" width="9.28515625" style="143" customWidth="1"/>
    <col min="2" max="2" width="10" style="143" customWidth="1"/>
    <col min="3" max="3" width="6.85546875" style="143" customWidth="1"/>
    <col min="4" max="4" width="11.5703125" style="143" customWidth="1"/>
    <col min="5" max="5" width="11.85546875" style="143" customWidth="1"/>
    <col min="6" max="6" width="76.140625" style="24" customWidth="1"/>
    <col min="7" max="7" width="34.42578125" style="24" customWidth="1"/>
    <col min="8" max="8" width="9.140625" style="24"/>
    <col min="9" max="9" width="10.42578125" style="24" bestFit="1" customWidth="1"/>
    <col min="10" max="252" width="9.140625" style="24"/>
    <col min="253" max="253" width="7.5703125" style="24" bestFit="1" customWidth="1"/>
    <col min="254" max="254" width="7" style="24" bestFit="1" customWidth="1"/>
    <col min="255" max="255" width="5.5703125" style="24" bestFit="1" customWidth="1"/>
    <col min="256" max="256" width="8.7109375" style="24" bestFit="1" customWidth="1"/>
    <col min="257" max="257" width="8.42578125" style="24" bestFit="1" customWidth="1"/>
    <col min="258" max="258" width="76.140625" style="24" customWidth="1"/>
    <col min="259" max="260" width="16.5703125" style="24" customWidth="1"/>
    <col min="261" max="261" width="16.7109375" style="24" customWidth="1"/>
    <col min="262" max="262" width="18.5703125" style="24" customWidth="1"/>
    <col min="263" max="508" width="9.140625" style="24"/>
    <col min="509" max="509" width="7.5703125" style="24" bestFit="1" customWidth="1"/>
    <col min="510" max="510" width="7" style="24" bestFit="1" customWidth="1"/>
    <col min="511" max="511" width="5.5703125" style="24" bestFit="1" customWidth="1"/>
    <col min="512" max="512" width="8.7109375" style="24" bestFit="1" customWidth="1"/>
    <col min="513" max="513" width="8.42578125" style="24" bestFit="1" customWidth="1"/>
    <col min="514" max="514" width="76.140625" style="24" customWidth="1"/>
    <col min="515" max="516" width="16.5703125" style="24" customWidth="1"/>
    <col min="517" max="517" width="16.7109375" style="24" customWidth="1"/>
    <col min="518" max="518" width="18.5703125" style="24" customWidth="1"/>
    <col min="519" max="764" width="9.140625" style="24"/>
    <col min="765" max="765" width="7.5703125" style="24" bestFit="1" customWidth="1"/>
    <col min="766" max="766" width="7" style="24" bestFit="1" customWidth="1"/>
    <col min="767" max="767" width="5.5703125" style="24" bestFit="1" customWidth="1"/>
    <col min="768" max="768" width="8.7109375" style="24" bestFit="1" customWidth="1"/>
    <col min="769" max="769" width="8.42578125" style="24" bestFit="1" customWidth="1"/>
    <col min="770" max="770" width="76.140625" style="24" customWidth="1"/>
    <col min="771" max="772" width="16.5703125" style="24" customWidth="1"/>
    <col min="773" max="773" width="16.7109375" style="24" customWidth="1"/>
    <col min="774" max="774" width="18.5703125" style="24" customWidth="1"/>
    <col min="775" max="1020" width="9.140625" style="24"/>
    <col min="1021" max="1021" width="7.5703125" style="24" bestFit="1" customWidth="1"/>
    <col min="1022" max="1022" width="7" style="24" bestFit="1" customWidth="1"/>
    <col min="1023" max="1023" width="5.5703125" style="24" bestFit="1" customWidth="1"/>
    <col min="1024" max="1024" width="8.7109375" style="24" bestFit="1" customWidth="1"/>
    <col min="1025" max="1025" width="8.42578125" style="24" bestFit="1" customWidth="1"/>
    <col min="1026" max="1026" width="76.140625" style="24" customWidth="1"/>
    <col min="1027" max="1028" width="16.5703125" style="24" customWidth="1"/>
    <col min="1029" max="1029" width="16.7109375" style="24" customWidth="1"/>
    <col min="1030" max="1030" width="18.5703125" style="24" customWidth="1"/>
    <col min="1031" max="1276" width="9.140625" style="24"/>
    <col min="1277" max="1277" width="7.5703125" style="24" bestFit="1" customWidth="1"/>
    <col min="1278" max="1278" width="7" style="24" bestFit="1" customWidth="1"/>
    <col min="1279" max="1279" width="5.5703125" style="24" bestFit="1" customWidth="1"/>
    <col min="1280" max="1280" width="8.7109375" style="24" bestFit="1" customWidth="1"/>
    <col min="1281" max="1281" width="8.42578125" style="24" bestFit="1" customWidth="1"/>
    <col min="1282" max="1282" width="76.140625" style="24" customWidth="1"/>
    <col min="1283" max="1284" width="16.5703125" style="24" customWidth="1"/>
    <col min="1285" max="1285" width="16.7109375" style="24" customWidth="1"/>
    <col min="1286" max="1286" width="18.5703125" style="24" customWidth="1"/>
    <col min="1287" max="1532" width="9.140625" style="24"/>
    <col min="1533" max="1533" width="7.5703125" style="24" bestFit="1" customWidth="1"/>
    <col min="1534" max="1534" width="7" style="24" bestFit="1" customWidth="1"/>
    <col min="1535" max="1535" width="5.5703125" style="24" bestFit="1" customWidth="1"/>
    <col min="1536" max="1536" width="8.7109375" style="24" bestFit="1" customWidth="1"/>
    <col min="1537" max="1537" width="8.42578125" style="24" bestFit="1" customWidth="1"/>
    <col min="1538" max="1538" width="76.140625" style="24" customWidth="1"/>
    <col min="1539" max="1540" width="16.5703125" style="24" customWidth="1"/>
    <col min="1541" max="1541" width="16.7109375" style="24" customWidth="1"/>
    <col min="1542" max="1542" width="18.5703125" style="24" customWidth="1"/>
    <col min="1543" max="1788" width="9.140625" style="24"/>
    <col min="1789" max="1789" width="7.5703125" style="24" bestFit="1" customWidth="1"/>
    <col min="1790" max="1790" width="7" style="24" bestFit="1" customWidth="1"/>
    <col min="1791" max="1791" width="5.5703125" style="24" bestFit="1" customWidth="1"/>
    <col min="1792" max="1792" width="8.7109375" style="24" bestFit="1" customWidth="1"/>
    <col min="1793" max="1793" width="8.42578125" style="24" bestFit="1" customWidth="1"/>
    <col min="1794" max="1794" width="76.140625" style="24" customWidth="1"/>
    <col min="1795" max="1796" width="16.5703125" style="24" customWidth="1"/>
    <col min="1797" max="1797" width="16.7109375" style="24" customWidth="1"/>
    <col min="1798" max="1798" width="18.5703125" style="24" customWidth="1"/>
    <col min="1799" max="2044" width="9.140625" style="24"/>
    <col min="2045" max="2045" width="7.5703125" style="24" bestFit="1" customWidth="1"/>
    <col min="2046" max="2046" width="7" style="24" bestFit="1" customWidth="1"/>
    <col min="2047" max="2047" width="5.5703125" style="24" bestFit="1" customWidth="1"/>
    <col min="2048" max="2048" width="8.7109375" style="24" bestFit="1" customWidth="1"/>
    <col min="2049" max="2049" width="8.42578125" style="24" bestFit="1" customWidth="1"/>
    <col min="2050" max="2050" width="76.140625" style="24" customWidth="1"/>
    <col min="2051" max="2052" width="16.5703125" style="24" customWidth="1"/>
    <col min="2053" max="2053" width="16.7109375" style="24" customWidth="1"/>
    <col min="2054" max="2054" width="18.5703125" style="24" customWidth="1"/>
    <col min="2055" max="2300" width="9.140625" style="24"/>
    <col min="2301" max="2301" width="7.5703125" style="24" bestFit="1" customWidth="1"/>
    <col min="2302" max="2302" width="7" style="24" bestFit="1" customWidth="1"/>
    <col min="2303" max="2303" width="5.5703125" style="24" bestFit="1" customWidth="1"/>
    <col min="2304" max="2304" width="8.7109375" style="24" bestFit="1" customWidth="1"/>
    <col min="2305" max="2305" width="8.42578125" style="24" bestFit="1" customWidth="1"/>
    <col min="2306" max="2306" width="76.140625" style="24" customWidth="1"/>
    <col min="2307" max="2308" width="16.5703125" style="24" customWidth="1"/>
    <col min="2309" max="2309" width="16.7109375" style="24" customWidth="1"/>
    <col min="2310" max="2310" width="18.5703125" style="24" customWidth="1"/>
    <col min="2311" max="2556" width="9.140625" style="24"/>
    <col min="2557" max="2557" width="7.5703125" style="24" bestFit="1" customWidth="1"/>
    <col min="2558" max="2558" width="7" style="24" bestFit="1" customWidth="1"/>
    <col min="2559" max="2559" width="5.5703125" style="24" bestFit="1" customWidth="1"/>
    <col min="2560" max="2560" width="8.7109375" style="24" bestFit="1" customWidth="1"/>
    <col min="2561" max="2561" width="8.42578125" style="24" bestFit="1" customWidth="1"/>
    <col min="2562" max="2562" width="76.140625" style="24" customWidth="1"/>
    <col min="2563" max="2564" width="16.5703125" style="24" customWidth="1"/>
    <col min="2565" max="2565" width="16.7109375" style="24" customWidth="1"/>
    <col min="2566" max="2566" width="18.5703125" style="24" customWidth="1"/>
    <col min="2567" max="2812" width="9.140625" style="24"/>
    <col min="2813" max="2813" width="7.5703125" style="24" bestFit="1" customWidth="1"/>
    <col min="2814" max="2814" width="7" style="24" bestFit="1" customWidth="1"/>
    <col min="2815" max="2815" width="5.5703125" style="24" bestFit="1" customWidth="1"/>
    <col min="2816" max="2816" width="8.7109375" style="24" bestFit="1" customWidth="1"/>
    <col min="2817" max="2817" width="8.42578125" style="24" bestFit="1" customWidth="1"/>
    <col min="2818" max="2818" width="76.140625" style="24" customWidth="1"/>
    <col min="2819" max="2820" width="16.5703125" style="24" customWidth="1"/>
    <col min="2821" max="2821" width="16.7109375" style="24" customWidth="1"/>
    <col min="2822" max="2822" width="18.5703125" style="24" customWidth="1"/>
    <col min="2823" max="3068" width="9.140625" style="24"/>
    <col min="3069" max="3069" width="7.5703125" style="24" bestFit="1" customWidth="1"/>
    <col min="3070" max="3070" width="7" style="24" bestFit="1" customWidth="1"/>
    <col min="3071" max="3071" width="5.5703125" style="24" bestFit="1" customWidth="1"/>
    <col min="3072" max="3072" width="8.7109375" style="24" bestFit="1" customWidth="1"/>
    <col min="3073" max="3073" width="8.42578125" style="24" bestFit="1" customWidth="1"/>
    <col min="3074" max="3074" width="76.140625" style="24" customWidth="1"/>
    <col min="3075" max="3076" width="16.5703125" style="24" customWidth="1"/>
    <col min="3077" max="3077" width="16.7109375" style="24" customWidth="1"/>
    <col min="3078" max="3078" width="18.5703125" style="24" customWidth="1"/>
    <col min="3079" max="3324" width="9.140625" style="24"/>
    <col min="3325" max="3325" width="7.5703125" style="24" bestFit="1" customWidth="1"/>
    <col min="3326" max="3326" width="7" style="24" bestFit="1" customWidth="1"/>
    <col min="3327" max="3327" width="5.5703125" style="24" bestFit="1" customWidth="1"/>
    <col min="3328" max="3328" width="8.7109375" style="24" bestFit="1" customWidth="1"/>
    <col min="3329" max="3329" width="8.42578125" style="24" bestFit="1" customWidth="1"/>
    <col min="3330" max="3330" width="76.140625" style="24" customWidth="1"/>
    <col min="3331" max="3332" width="16.5703125" style="24" customWidth="1"/>
    <col min="3333" max="3333" width="16.7109375" style="24" customWidth="1"/>
    <col min="3334" max="3334" width="18.5703125" style="24" customWidth="1"/>
    <col min="3335" max="3580" width="9.140625" style="24"/>
    <col min="3581" max="3581" width="7.5703125" style="24" bestFit="1" customWidth="1"/>
    <col min="3582" max="3582" width="7" style="24" bestFit="1" customWidth="1"/>
    <col min="3583" max="3583" width="5.5703125" style="24" bestFit="1" customWidth="1"/>
    <col min="3584" max="3584" width="8.7109375" style="24" bestFit="1" customWidth="1"/>
    <col min="3585" max="3585" width="8.42578125" style="24" bestFit="1" customWidth="1"/>
    <col min="3586" max="3586" width="76.140625" style="24" customWidth="1"/>
    <col min="3587" max="3588" width="16.5703125" style="24" customWidth="1"/>
    <col min="3589" max="3589" width="16.7109375" style="24" customWidth="1"/>
    <col min="3590" max="3590" width="18.5703125" style="24" customWidth="1"/>
    <col min="3591" max="3836" width="9.140625" style="24"/>
    <col min="3837" max="3837" width="7.5703125" style="24" bestFit="1" customWidth="1"/>
    <col min="3838" max="3838" width="7" style="24" bestFit="1" customWidth="1"/>
    <col min="3839" max="3839" width="5.5703125" style="24" bestFit="1" customWidth="1"/>
    <col min="3840" max="3840" width="8.7109375" style="24" bestFit="1" customWidth="1"/>
    <col min="3841" max="3841" width="8.42578125" style="24" bestFit="1" customWidth="1"/>
    <col min="3842" max="3842" width="76.140625" style="24" customWidth="1"/>
    <col min="3843" max="3844" width="16.5703125" style="24" customWidth="1"/>
    <col min="3845" max="3845" width="16.7109375" style="24" customWidth="1"/>
    <col min="3846" max="3846" width="18.5703125" style="24" customWidth="1"/>
    <col min="3847" max="4092" width="9.140625" style="24"/>
    <col min="4093" max="4093" width="7.5703125" style="24" bestFit="1" customWidth="1"/>
    <col min="4094" max="4094" width="7" style="24" bestFit="1" customWidth="1"/>
    <col min="4095" max="4095" width="5.5703125" style="24" bestFit="1" customWidth="1"/>
    <col min="4096" max="4096" width="8.7109375" style="24" bestFit="1" customWidth="1"/>
    <col min="4097" max="4097" width="8.42578125" style="24" bestFit="1" customWidth="1"/>
    <col min="4098" max="4098" width="76.140625" style="24" customWidth="1"/>
    <col min="4099" max="4100" width="16.5703125" style="24" customWidth="1"/>
    <col min="4101" max="4101" width="16.7109375" style="24" customWidth="1"/>
    <col min="4102" max="4102" width="18.5703125" style="24" customWidth="1"/>
    <col min="4103" max="4348" width="9.140625" style="24"/>
    <col min="4349" max="4349" width="7.5703125" style="24" bestFit="1" customWidth="1"/>
    <col min="4350" max="4350" width="7" style="24" bestFit="1" customWidth="1"/>
    <col min="4351" max="4351" width="5.5703125" style="24" bestFit="1" customWidth="1"/>
    <col min="4352" max="4352" width="8.7109375" style="24" bestFit="1" customWidth="1"/>
    <col min="4353" max="4353" width="8.42578125" style="24" bestFit="1" customWidth="1"/>
    <col min="4354" max="4354" width="76.140625" style="24" customWidth="1"/>
    <col min="4355" max="4356" width="16.5703125" style="24" customWidth="1"/>
    <col min="4357" max="4357" width="16.7109375" style="24" customWidth="1"/>
    <col min="4358" max="4358" width="18.5703125" style="24" customWidth="1"/>
    <col min="4359" max="4604" width="9.140625" style="24"/>
    <col min="4605" max="4605" width="7.5703125" style="24" bestFit="1" customWidth="1"/>
    <col min="4606" max="4606" width="7" style="24" bestFit="1" customWidth="1"/>
    <col min="4607" max="4607" width="5.5703125" style="24" bestFit="1" customWidth="1"/>
    <col min="4608" max="4608" width="8.7109375" style="24" bestFit="1" customWidth="1"/>
    <col min="4609" max="4609" width="8.42578125" style="24" bestFit="1" customWidth="1"/>
    <col min="4610" max="4610" width="76.140625" style="24" customWidth="1"/>
    <col min="4611" max="4612" width="16.5703125" style="24" customWidth="1"/>
    <col min="4613" max="4613" width="16.7109375" style="24" customWidth="1"/>
    <col min="4614" max="4614" width="18.5703125" style="24" customWidth="1"/>
    <col min="4615" max="4860" width="9.140625" style="24"/>
    <col min="4861" max="4861" width="7.5703125" style="24" bestFit="1" customWidth="1"/>
    <col min="4862" max="4862" width="7" style="24" bestFit="1" customWidth="1"/>
    <col min="4863" max="4863" width="5.5703125" style="24" bestFit="1" customWidth="1"/>
    <col min="4864" max="4864" width="8.7109375" style="24" bestFit="1" customWidth="1"/>
    <col min="4865" max="4865" width="8.42578125" style="24" bestFit="1" customWidth="1"/>
    <col min="4866" max="4866" width="76.140625" style="24" customWidth="1"/>
    <col min="4867" max="4868" width="16.5703125" style="24" customWidth="1"/>
    <col min="4869" max="4869" width="16.7109375" style="24" customWidth="1"/>
    <col min="4870" max="4870" width="18.5703125" style="24" customWidth="1"/>
    <col min="4871" max="5116" width="9.140625" style="24"/>
    <col min="5117" max="5117" width="7.5703125" style="24" bestFit="1" customWidth="1"/>
    <col min="5118" max="5118" width="7" style="24" bestFit="1" customWidth="1"/>
    <col min="5119" max="5119" width="5.5703125" style="24" bestFit="1" customWidth="1"/>
    <col min="5120" max="5120" width="8.7109375" style="24" bestFit="1" customWidth="1"/>
    <col min="5121" max="5121" width="8.42578125" style="24" bestFit="1" customWidth="1"/>
    <col min="5122" max="5122" width="76.140625" style="24" customWidth="1"/>
    <col min="5123" max="5124" width="16.5703125" style="24" customWidth="1"/>
    <col min="5125" max="5125" width="16.7109375" style="24" customWidth="1"/>
    <col min="5126" max="5126" width="18.5703125" style="24" customWidth="1"/>
    <col min="5127" max="5372" width="9.140625" style="24"/>
    <col min="5373" max="5373" width="7.5703125" style="24" bestFit="1" customWidth="1"/>
    <col min="5374" max="5374" width="7" style="24" bestFit="1" customWidth="1"/>
    <col min="5375" max="5375" width="5.5703125" style="24" bestFit="1" customWidth="1"/>
    <col min="5376" max="5376" width="8.7109375" style="24" bestFit="1" customWidth="1"/>
    <col min="5377" max="5377" width="8.42578125" style="24" bestFit="1" customWidth="1"/>
    <col min="5378" max="5378" width="76.140625" style="24" customWidth="1"/>
    <col min="5379" max="5380" width="16.5703125" style="24" customWidth="1"/>
    <col min="5381" max="5381" width="16.7109375" style="24" customWidth="1"/>
    <col min="5382" max="5382" width="18.5703125" style="24" customWidth="1"/>
    <col min="5383" max="5628" width="9.140625" style="24"/>
    <col min="5629" max="5629" width="7.5703125" style="24" bestFit="1" customWidth="1"/>
    <col min="5630" max="5630" width="7" style="24" bestFit="1" customWidth="1"/>
    <col min="5631" max="5631" width="5.5703125" style="24" bestFit="1" customWidth="1"/>
    <col min="5632" max="5632" width="8.7109375" style="24" bestFit="1" customWidth="1"/>
    <col min="5633" max="5633" width="8.42578125" style="24" bestFit="1" customWidth="1"/>
    <col min="5634" max="5634" width="76.140625" style="24" customWidth="1"/>
    <col min="5635" max="5636" width="16.5703125" style="24" customWidth="1"/>
    <col min="5637" max="5637" width="16.7109375" style="24" customWidth="1"/>
    <col min="5638" max="5638" width="18.5703125" style="24" customWidth="1"/>
    <col min="5639" max="5884" width="9.140625" style="24"/>
    <col min="5885" max="5885" width="7.5703125" style="24" bestFit="1" customWidth="1"/>
    <col min="5886" max="5886" width="7" style="24" bestFit="1" customWidth="1"/>
    <col min="5887" max="5887" width="5.5703125" style="24" bestFit="1" customWidth="1"/>
    <col min="5888" max="5888" width="8.7109375" style="24" bestFit="1" customWidth="1"/>
    <col min="5889" max="5889" width="8.42578125" style="24" bestFit="1" customWidth="1"/>
    <col min="5890" max="5890" width="76.140625" style="24" customWidth="1"/>
    <col min="5891" max="5892" width="16.5703125" style="24" customWidth="1"/>
    <col min="5893" max="5893" width="16.7109375" style="24" customWidth="1"/>
    <col min="5894" max="5894" width="18.5703125" style="24" customWidth="1"/>
    <col min="5895" max="6140" width="9.140625" style="24"/>
    <col min="6141" max="6141" width="7.5703125" style="24" bestFit="1" customWidth="1"/>
    <col min="6142" max="6142" width="7" style="24" bestFit="1" customWidth="1"/>
    <col min="6143" max="6143" width="5.5703125" style="24" bestFit="1" customWidth="1"/>
    <col min="6144" max="6144" width="8.7109375" style="24" bestFit="1" customWidth="1"/>
    <col min="6145" max="6145" width="8.42578125" style="24" bestFit="1" customWidth="1"/>
    <col min="6146" max="6146" width="76.140625" style="24" customWidth="1"/>
    <col min="6147" max="6148" width="16.5703125" style="24" customWidth="1"/>
    <col min="6149" max="6149" width="16.7109375" style="24" customWidth="1"/>
    <col min="6150" max="6150" width="18.5703125" style="24" customWidth="1"/>
    <col min="6151" max="6396" width="9.140625" style="24"/>
    <col min="6397" max="6397" width="7.5703125" style="24" bestFit="1" customWidth="1"/>
    <col min="6398" max="6398" width="7" style="24" bestFit="1" customWidth="1"/>
    <col min="6399" max="6399" width="5.5703125" style="24" bestFit="1" customWidth="1"/>
    <col min="6400" max="6400" width="8.7109375" style="24" bestFit="1" customWidth="1"/>
    <col min="6401" max="6401" width="8.42578125" style="24" bestFit="1" customWidth="1"/>
    <col min="6402" max="6402" width="76.140625" style="24" customWidth="1"/>
    <col min="6403" max="6404" width="16.5703125" style="24" customWidth="1"/>
    <col min="6405" max="6405" width="16.7109375" style="24" customWidth="1"/>
    <col min="6406" max="6406" width="18.5703125" style="24" customWidth="1"/>
    <col min="6407" max="6652" width="9.140625" style="24"/>
    <col min="6653" max="6653" width="7.5703125" style="24" bestFit="1" customWidth="1"/>
    <col min="6654" max="6654" width="7" style="24" bestFit="1" customWidth="1"/>
    <col min="6655" max="6655" width="5.5703125" style="24" bestFit="1" customWidth="1"/>
    <col min="6656" max="6656" width="8.7109375" style="24" bestFit="1" customWidth="1"/>
    <col min="6657" max="6657" width="8.42578125" style="24" bestFit="1" customWidth="1"/>
    <col min="6658" max="6658" width="76.140625" style="24" customWidth="1"/>
    <col min="6659" max="6660" width="16.5703125" style="24" customWidth="1"/>
    <col min="6661" max="6661" width="16.7109375" style="24" customWidth="1"/>
    <col min="6662" max="6662" width="18.5703125" style="24" customWidth="1"/>
    <col min="6663" max="6908" width="9.140625" style="24"/>
    <col min="6909" max="6909" width="7.5703125" style="24" bestFit="1" customWidth="1"/>
    <col min="6910" max="6910" width="7" style="24" bestFit="1" customWidth="1"/>
    <col min="6911" max="6911" width="5.5703125" style="24" bestFit="1" customWidth="1"/>
    <col min="6912" max="6912" width="8.7109375" style="24" bestFit="1" customWidth="1"/>
    <col min="6913" max="6913" width="8.42578125" style="24" bestFit="1" customWidth="1"/>
    <col min="6914" max="6914" width="76.140625" style="24" customWidth="1"/>
    <col min="6915" max="6916" width="16.5703125" style="24" customWidth="1"/>
    <col min="6917" max="6917" width="16.7109375" style="24" customWidth="1"/>
    <col min="6918" max="6918" width="18.5703125" style="24" customWidth="1"/>
    <col min="6919" max="7164" width="9.140625" style="24"/>
    <col min="7165" max="7165" width="7.5703125" style="24" bestFit="1" customWidth="1"/>
    <col min="7166" max="7166" width="7" style="24" bestFit="1" customWidth="1"/>
    <col min="7167" max="7167" width="5.5703125" style="24" bestFit="1" customWidth="1"/>
    <col min="7168" max="7168" width="8.7109375" style="24" bestFit="1" customWidth="1"/>
    <col min="7169" max="7169" width="8.42578125" style="24" bestFit="1" customWidth="1"/>
    <col min="7170" max="7170" width="76.140625" style="24" customWidth="1"/>
    <col min="7171" max="7172" width="16.5703125" style="24" customWidth="1"/>
    <col min="7173" max="7173" width="16.7109375" style="24" customWidth="1"/>
    <col min="7174" max="7174" width="18.5703125" style="24" customWidth="1"/>
    <col min="7175" max="7420" width="9.140625" style="24"/>
    <col min="7421" max="7421" width="7.5703125" style="24" bestFit="1" customWidth="1"/>
    <col min="7422" max="7422" width="7" style="24" bestFit="1" customWidth="1"/>
    <col min="7423" max="7423" width="5.5703125" style="24" bestFit="1" customWidth="1"/>
    <col min="7424" max="7424" width="8.7109375" style="24" bestFit="1" customWidth="1"/>
    <col min="7425" max="7425" width="8.42578125" style="24" bestFit="1" customWidth="1"/>
    <col min="7426" max="7426" width="76.140625" style="24" customWidth="1"/>
    <col min="7427" max="7428" width="16.5703125" style="24" customWidth="1"/>
    <col min="7429" max="7429" width="16.7109375" style="24" customWidth="1"/>
    <col min="7430" max="7430" width="18.5703125" style="24" customWidth="1"/>
    <col min="7431" max="7676" width="9.140625" style="24"/>
    <col min="7677" max="7677" width="7.5703125" style="24" bestFit="1" customWidth="1"/>
    <col min="7678" max="7678" width="7" style="24" bestFit="1" customWidth="1"/>
    <col min="7679" max="7679" width="5.5703125" style="24" bestFit="1" customWidth="1"/>
    <col min="7680" max="7680" width="8.7109375" style="24" bestFit="1" customWidth="1"/>
    <col min="7681" max="7681" width="8.42578125" style="24" bestFit="1" customWidth="1"/>
    <col min="7682" max="7682" width="76.140625" style="24" customWidth="1"/>
    <col min="7683" max="7684" width="16.5703125" style="24" customWidth="1"/>
    <col min="7685" max="7685" width="16.7109375" style="24" customWidth="1"/>
    <col min="7686" max="7686" width="18.5703125" style="24" customWidth="1"/>
    <col min="7687" max="7932" width="9.140625" style="24"/>
    <col min="7933" max="7933" width="7.5703125" style="24" bestFit="1" customWidth="1"/>
    <col min="7934" max="7934" width="7" style="24" bestFit="1" customWidth="1"/>
    <col min="7935" max="7935" width="5.5703125" style="24" bestFit="1" customWidth="1"/>
    <col min="7936" max="7936" width="8.7109375" style="24" bestFit="1" customWidth="1"/>
    <col min="7937" max="7937" width="8.42578125" style="24" bestFit="1" customWidth="1"/>
    <col min="7938" max="7938" width="76.140625" style="24" customWidth="1"/>
    <col min="7939" max="7940" width="16.5703125" style="24" customWidth="1"/>
    <col min="7941" max="7941" width="16.7109375" style="24" customWidth="1"/>
    <col min="7942" max="7942" width="18.5703125" style="24" customWidth="1"/>
    <col min="7943" max="8188" width="9.140625" style="24"/>
    <col min="8189" max="8189" width="7.5703125" style="24" bestFit="1" customWidth="1"/>
    <col min="8190" max="8190" width="7" style="24" bestFit="1" customWidth="1"/>
    <col min="8191" max="8191" width="5.5703125" style="24" bestFit="1" customWidth="1"/>
    <col min="8192" max="8192" width="8.7109375" style="24" bestFit="1" customWidth="1"/>
    <col min="8193" max="8193" width="8.42578125" style="24" bestFit="1" customWidth="1"/>
    <col min="8194" max="8194" width="76.140625" style="24" customWidth="1"/>
    <col min="8195" max="8196" width="16.5703125" style="24" customWidth="1"/>
    <col min="8197" max="8197" width="16.7109375" style="24" customWidth="1"/>
    <col min="8198" max="8198" width="18.5703125" style="24" customWidth="1"/>
    <col min="8199" max="8444" width="9.140625" style="24"/>
    <col min="8445" max="8445" width="7.5703125" style="24" bestFit="1" customWidth="1"/>
    <col min="8446" max="8446" width="7" style="24" bestFit="1" customWidth="1"/>
    <col min="8447" max="8447" width="5.5703125" style="24" bestFit="1" customWidth="1"/>
    <col min="8448" max="8448" width="8.7109375" style="24" bestFit="1" customWidth="1"/>
    <col min="8449" max="8449" width="8.42578125" style="24" bestFit="1" customWidth="1"/>
    <col min="8450" max="8450" width="76.140625" style="24" customWidth="1"/>
    <col min="8451" max="8452" width="16.5703125" style="24" customWidth="1"/>
    <col min="8453" max="8453" width="16.7109375" style="24" customWidth="1"/>
    <col min="8454" max="8454" width="18.5703125" style="24" customWidth="1"/>
    <col min="8455" max="8700" width="9.140625" style="24"/>
    <col min="8701" max="8701" width="7.5703125" style="24" bestFit="1" customWidth="1"/>
    <col min="8702" max="8702" width="7" style="24" bestFit="1" customWidth="1"/>
    <col min="8703" max="8703" width="5.5703125" style="24" bestFit="1" customWidth="1"/>
    <col min="8704" max="8704" width="8.7109375" style="24" bestFit="1" customWidth="1"/>
    <col min="8705" max="8705" width="8.42578125" style="24" bestFit="1" customWidth="1"/>
    <col min="8706" max="8706" width="76.140625" style="24" customWidth="1"/>
    <col min="8707" max="8708" width="16.5703125" style="24" customWidth="1"/>
    <col min="8709" max="8709" width="16.7109375" style="24" customWidth="1"/>
    <col min="8710" max="8710" width="18.5703125" style="24" customWidth="1"/>
    <col min="8711" max="8956" width="9.140625" style="24"/>
    <col min="8957" max="8957" width="7.5703125" style="24" bestFit="1" customWidth="1"/>
    <col min="8958" max="8958" width="7" style="24" bestFit="1" customWidth="1"/>
    <col min="8959" max="8959" width="5.5703125" style="24" bestFit="1" customWidth="1"/>
    <col min="8960" max="8960" width="8.7109375" style="24" bestFit="1" customWidth="1"/>
    <col min="8961" max="8961" width="8.42578125" style="24" bestFit="1" customWidth="1"/>
    <col min="8962" max="8962" width="76.140625" style="24" customWidth="1"/>
    <col min="8963" max="8964" width="16.5703125" style="24" customWidth="1"/>
    <col min="8965" max="8965" width="16.7109375" style="24" customWidth="1"/>
    <col min="8966" max="8966" width="18.5703125" style="24" customWidth="1"/>
    <col min="8967" max="9212" width="9.140625" style="24"/>
    <col min="9213" max="9213" width="7.5703125" style="24" bestFit="1" customWidth="1"/>
    <col min="9214" max="9214" width="7" style="24" bestFit="1" customWidth="1"/>
    <col min="9215" max="9215" width="5.5703125" style="24" bestFit="1" customWidth="1"/>
    <col min="9216" max="9216" width="8.7109375" style="24" bestFit="1" customWidth="1"/>
    <col min="9217" max="9217" width="8.42578125" style="24" bestFit="1" customWidth="1"/>
    <col min="9218" max="9218" width="76.140625" style="24" customWidth="1"/>
    <col min="9219" max="9220" width="16.5703125" style="24" customWidth="1"/>
    <col min="9221" max="9221" width="16.7109375" style="24" customWidth="1"/>
    <col min="9222" max="9222" width="18.5703125" style="24" customWidth="1"/>
    <col min="9223" max="9468" width="9.140625" style="24"/>
    <col min="9469" max="9469" width="7.5703125" style="24" bestFit="1" customWidth="1"/>
    <col min="9470" max="9470" width="7" style="24" bestFit="1" customWidth="1"/>
    <col min="9471" max="9471" width="5.5703125" style="24" bestFit="1" customWidth="1"/>
    <col min="9472" max="9472" width="8.7109375" style="24" bestFit="1" customWidth="1"/>
    <col min="9473" max="9473" width="8.42578125" style="24" bestFit="1" customWidth="1"/>
    <col min="9474" max="9474" width="76.140625" style="24" customWidth="1"/>
    <col min="9475" max="9476" width="16.5703125" style="24" customWidth="1"/>
    <col min="9477" max="9477" width="16.7109375" style="24" customWidth="1"/>
    <col min="9478" max="9478" width="18.5703125" style="24" customWidth="1"/>
    <col min="9479" max="9724" width="9.140625" style="24"/>
    <col min="9725" max="9725" width="7.5703125" style="24" bestFit="1" customWidth="1"/>
    <col min="9726" max="9726" width="7" style="24" bestFit="1" customWidth="1"/>
    <col min="9727" max="9727" width="5.5703125" style="24" bestFit="1" customWidth="1"/>
    <col min="9728" max="9728" width="8.7109375" style="24" bestFit="1" customWidth="1"/>
    <col min="9729" max="9729" width="8.42578125" style="24" bestFit="1" customWidth="1"/>
    <col min="9730" max="9730" width="76.140625" style="24" customWidth="1"/>
    <col min="9731" max="9732" width="16.5703125" style="24" customWidth="1"/>
    <col min="9733" max="9733" width="16.7109375" style="24" customWidth="1"/>
    <col min="9734" max="9734" width="18.5703125" style="24" customWidth="1"/>
    <col min="9735" max="9980" width="9.140625" style="24"/>
    <col min="9981" max="9981" width="7.5703125" style="24" bestFit="1" customWidth="1"/>
    <col min="9982" max="9982" width="7" style="24" bestFit="1" customWidth="1"/>
    <col min="9983" max="9983" width="5.5703125" style="24" bestFit="1" customWidth="1"/>
    <col min="9984" max="9984" width="8.7109375" style="24" bestFit="1" customWidth="1"/>
    <col min="9985" max="9985" width="8.42578125" style="24" bestFit="1" customWidth="1"/>
    <col min="9986" max="9986" width="76.140625" style="24" customWidth="1"/>
    <col min="9987" max="9988" width="16.5703125" style="24" customWidth="1"/>
    <col min="9989" max="9989" width="16.7109375" style="24" customWidth="1"/>
    <col min="9990" max="9990" width="18.5703125" style="24" customWidth="1"/>
    <col min="9991" max="10236" width="9.140625" style="24"/>
    <col min="10237" max="10237" width="7.5703125" style="24" bestFit="1" customWidth="1"/>
    <col min="10238" max="10238" width="7" style="24" bestFit="1" customWidth="1"/>
    <col min="10239" max="10239" width="5.5703125" style="24" bestFit="1" customWidth="1"/>
    <col min="10240" max="10240" width="8.7109375" style="24" bestFit="1" customWidth="1"/>
    <col min="10241" max="10241" width="8.42578125" style="24" bestFit="1" customWidth="1"/>
    <col min="10242" max="10242" width="76.140625" style="24" customWidth="1"/>
    <col min="10243" max="10244" width="16.5703125" style="24" customWidth="1"/>
    <col min="10245" max="10245" width="16.7109375" style="24" customWidth="1"/>
    <col min="10246" max="10246" width="18.5703125" style="24" customWidth="1"/>
    <col min="10247" max="10492" width="9.140625" style="24"/>
    <col min="10493" max="10493" width="7.5703125" style="24" bestFit="1" customWidth="1"/>
    <col min="10494" max="10494" width="7" style="24" bestFit="1" customWidth="1"/>
    <col min="10495" max="10495" width="5.5703125" style="24" bestFit="1" customWidth="1"/>
    <col min="10496" max="10496" width="8.7109375" style="24" bestFit="1" customWidth="1"/>
    <col min="10497" max="10497" width="8.42578125" style="24" bestFit="1" customWidth="1"/>
    <col min="10498" max="10498" width="76.140625" style="24" customWidth="1"/>
    <col min="10499" max="10500" width="16.5703125" style="24" customWidth="1"/>
    <col min="10501" max="10501" width="16.7109375" style="24" customWidth="1"/>
    <col min="10502" max="10502" width="18.5703125" style="24" customWidth="1"/>
    <col min="10503" max="10748" width="9.140625" style="24"/>
    <col min="10749" max="10749" width="7.5703125" style="24" bestFit="1" customWidth="1"/>
    <col min="10750" max="10750" width="7" style="24" bestFit="1" customWidth="1"/>
    <col min="10751" max="10751" width="5.5703125" style="24" bestFit="1" customWidth="1"/>
    <col min="10752" max="10752" width="8.7109375" style="24" bestFit="1" customWidth="1"/>
    <col min="10753" max="10753" width="8.42578125" style="24" bestFit="1" customWidth="1"/>
    <col min="10754" max="10754" width="76.140625" style="24" customWidth="1"/>
    <col min="10755" max="10756" width="16.5703125" style="24" customWidth="1"/>
    <col min="10757" max="10757" width="16.7109375" style="24" customWidth="1"/>
    <col min="10758" max="10758" width="18.5703125" style="24" customWidth="1"/>
    <col min="10759" max="11004" width="9.140625" style="24"/>
    <col min="11005" max="11005" width="7.5703125" style="24" bestFit="1" customWidth="1"/>
    <col min="11006" max="11006" width="7" style="24" bestFit="1" customWidth="1"/>
    <col min="11007" max="11007" width="5.5703125" style="24" bestFit="1" customWidth="1"/>
    <col min="11008" max="11008" width="8.7109375" style="24" bestFit="1" customWidth="1"/>
    <col min="11009" max="11009" width="8.42578125" style="24" bestFit="1" customWidth="1"/>
    <col min="11010" max="11010" width="76.140625" style="24" customWidth="1"/>
    <col min="11011" max="11012" width="16.5703125" style="24" customWidth="1"/>
    <col min="11013" max="11013" width="16.7109375" style="24" customWidth="1"/>
    <col min="11014" max="11014" width="18.5703125" style="24" customWidth="1"/>
    <col min="11015" max="11260" width="9.140625" style="24"/>
    <col min="11261" max="11261" width="7.5703125" style="24" bestFit="1" customWidth="1"/>
    <col min="11262" max="11262" width="7" style="24" bestFit="1" customWidth="1"/>
    <col min="11263" max="11263" width="5.5703125" style="24" bestFit="1" customWidth="1"/>
    <col min="11264" max="11264" width="8.7109375" style="24" bestFit="1" customWidth="1"/>
    <col min="11265" max="11265" width="8.42578125" style="24" bestFit="1" customWidth="1"/>
    <col min="11266" max="11266" width="76.140625" style="24" customWidth="1"/>
    <col min="11267" max="11268" width="16.5703125" style="24" customWidth="1"/>
    <col min="11269" max="11269" width="16.7109375" style="24" customWidth="1"/>
    <col min="11270" max="11270" width="18.5703125" style="24" customWidth="1"/>
    <col min="11271" max="11516" width="9.140625" style="24"/>
    <col min="11517" max="11517" width="7.5703125" style="24" bestFit="1" customWidth="1"/>
    <col min="11518" max="11518" width="7" style="24" bestFit="1" customWidth="1"/>
    <col min="11519" max="11519" width="5.5703125" style="24" bestFit="1" customWidth="1"/>
    <col min="11520" max="11520" width="8.7109375" style="24" bestFit="1" customWidth="1"/>
    <col min="11521" max="11521" width="8.42578125" style="24" bestFit="1" customWidth="1"/>
    <col min="11522" max="11522" width="76.140625" style="24" customWidth="1"/>
    <col min="11523" max="11524" width="16.5703125" style="24" customWidth="1"/>
    <col min="11525" max="11525" width="16.7109375" style="24" customWidth="1"/>
    <col min="11526" max="11526" width="18.5703125" style="24" customWidth="1"/>
    <col min="11527" max="11772" width="9.140625" style="24"/>
    <col min="11773" max="11773" width="7.5703125" style="24" bestFit="1" customWidth="1"/>
    <col min="11774" max="11774" width="7" style="24" bestFit="1" customWidth="1"/>
    <col min="11775" max="11775" width="5.5703125" style="24" bestFit="1" customWidth="1"/>
    <col min="11776" max="11776" width="8.7109375" style="24" bestFit="1" customWidth="1"/>
    <col min="11777" max="11777" width="8.42578125" style="24" bestFit="1" customWidth="1"/>
    <col min="11778" max="11778" width="76.140625" style="24" customWidth="1"/>
    <col min="11779" max="11780" width="16.5703125" style="24" customWidth="1"/>
    <col min="11781" max="11781" width="16.7109375" style="24" customWidth="1"/>
    <col min="11782" max="11782" width="18.5703125" style="24" customWidth="1"/>
    <col min="11783" max="12028" width="9.140625" style="24"/>
    <col min="12029" max="12029" width="7.5703125" style="24" bestFit="1" customWidth="1"/>
    <col min="12030" max="12030" width="7" style="24" bestFit="1" customWidth="1"/>
    <col min="12031" max="12031" width="5.5703125" style="24" bestFit="1" customWidth="1"/>
    <col min="12032" max="12032" width="8.7109375" style="24" bestFit="1" customWidth="1"/>
    <col min="12033" max="12033" width="8.42578125" style="24" bestFit="1" customWidth="1"/>
    <col min="12034" max="12034" width="76.140625" style="24" customWidth="1"/>
    <col min="12035" max="12036" width="16.5703125" style="24" customWidth="1"/>
    <col min="12037" max="12037" width="16.7109375" style="24" customWidth="1"/>
    <col min="12038" max="12038" width="18.5703125" style="24" customWidth="1"/>
    <col min="12039" max="12284" width="9.140625" style="24"/>
    <col min="12285" max="12285" width="7.5703125" style="24" bestFit="1" customWidth="1"/>
    <col min="12286" max="12286" width="7" style="24" bestFit="1" customWidth="1"/>
    <col min="12287" max="12287" width="5.5703125" style="24" bestFit="1" customWidth="1"/>
    <col min="12288" max="12288" width="8.7109375" style="24" bestFit="1" customWidth="1"/>
    <col min="12289" max="12289" width="8.42578125" style="24" bestFit="1" customWidth="1"/>
    <col min="12290" max="12290" width="76.140625" style="24" customWidth="1"/>
    <col min="12291" max="12292" width="16.5703125" style="24" customWidth="1"/>
    <col min="12293" max="12293" width="16.7109375" style="24" customWidth="1"/>
    <col min="12294" max="12294" width="18.5703125" style="24" customWidth="1"/>
    <col min="12295" max="12540" width="9.140625" style="24"/>
    <col min="12541" max="12541" width="7.5703125" style="24" bestFit="1" customWidth="1"/>
    <col min="12542" max="12542" width="7" style="24" bestFit="1" customWidth="1"/>
    <col min="12543" max="12543" width="5.5703125" style="24" bestFit="1" customWidth="1"/>
    <col min="12544" max="12544" width="8.7109375" style="24" bestFit="1" customWidth="1"/>
    <col min="12545" max="12545" width="8.42578125" style="24" bestFit="1" customWidth="1"/>
    <col min="12546" max="12546" width="76.140625" style="24" customWidth="1"/>
    <col min="12547" max="12548" width="16.5703125" style="24" customWidth="1"/>
    <col min="12549" max="12549" width="16.7109375" style="24" customWidth="1"/>
    <col min="12550" max="12550" width="18.5703125" style="24" customWidth="1"/>
    <col min="12551" max="12796" width="9.140625" style="24"/>
    <col min="12797" max="12797" width="7.5703125" style="24" bestFit="1" customWidth="1"/>
    <col min="12798" max="12798" width="7" style="24" bestFit="1" customWidth="1"/>
    <col min="12799" max="12799" width="5.5703125" style="24" bestFit="1" customWidth="1"/>
    <col min="12800" max="12800" width="8.7109375" style="24" bestFit="1" customWidth="1"/>
    <col min="12801" max="12801" width="8.42578125" style="24" bestFit="1" customWidth="1"/>
    <col min="12802" max="12802" width="76.140625" style="24" customWidth="1"/>
    <col min="12803" max="12804" width="16.5703125" style="24" customWidth="1"/>
    <col min="12805" max="12805" width="16.7109375" style="24" customWidth="1"/>
    <col min="12806" max="12806" width="18.5703125" style="24" customWidth="1"/>
    <col min="12807" max="13052" width="9.140625" style="24"/>
    <col min="13053" max="13053" width="7.5703125" style="24" bestFit="1" customWidth="1"/>
    <col min="13054" max="13054" width="7" style="24" bestFit="1" customWidth="1"/>
    <col min="13055" max="13055" width="5.5703125" style="24" bestFit="1" customWidth="1"/>
    <col min="13056" max="13056" width="8.7109375" style="24" bestFit="1" customWidth="1"/>
    <col min="13057" max="13057" width="8.42578125" style="24" bestFit="1" customWidth="1"/>
    <col min="13058" max="13058" width="76.140625" style="24" customWidth="1"/>
    <col min="13059" max="13060" width="16.5703125" style="24" customWidth="1"/>
    <col min="13061" max="13061" width="16.7109375" style="24" customWidth="1"/>
    <col min="13062" max="13062" width="18.5703125" style="24" customWidth="1"/>
    <col min="13063" max="13308" width="9.140625" style="24"/>
    <col min="13309" max="13309" width="7.5703125" style="24" bestFit="1" customWidth="1"/>
    <col min="13310" max="13310" width="7" style="24" bestFit="1" customWidth="1"/>
    <col min="13311" max="13311" width="5.5703125" style="24" bestFit="1" customWidth="1"/>
    <col min="13312" max="13312" width="8.7109375" style="24" bestFit="1" customWidth="1"/>
    <col min="13313" max="13313" width="8.42578125" style="24" bestFit="1" customWidth="1"/>
    <col min="13314" max="13314" width="76.140625" style="24" customWidth="1"/>
    <col min="13315" max="13316" width="16.5703125" style="24" customWidth="1"/>
    <col min="13317" max="13317" width="16.7109375" style="24" customWidth="1"/>
    <col min="13318" max="13318" width="18.5703125" style="24" customWidth="1"/>
    <col min="13319" max="13564" width="9.140625" style="24"/>
    <col min="13565" max="13565" width="7.5703125" style="24" bestFit="1" customWidth="1"/>
    <col min="13566" max="13566" width="7" style="24" bestFit="1" customWidth="1"/>
    <col min="13567" max="13567" width="5.5703125" style="24" bestFit="1" customWidth="1"/>
    <col min="13568" max="13568" width="8.7109375" style="24" bestFit="1" customWidth="1"/>
    <col min="13569" max="13569" width="8.42578125" style="24" bestFit="1" customWidth="1"/>
    <col min="13570" max="13570" width="76.140625" style="24" customWidth="1"/>
    <col min="13571" max="13572" width="16.5703125" style="24" customWidth="1"/>
    <col min="13573" max="13573" width="16.7109375" style="24" customWidth="1"/>
    <col min="13574" max="13574" width="18.5703125" style="24" customWidth="1"/>
    <col min="13575" max="13820" width="9.140625" style="24"/>
    <col min="13821" max="13821" width="7.5703125" style="24" bestFit="1" customWidth="1"/>
    <col min="13822" max="13822" width="7" style="24" bestFit="1" customWidth="1"/>
    <col min="13823" max="13823" width="5.5703125" style="24" bestFit="1" customWidth="1"/>
    <col min="13824" max="13824" width="8.7109375" style="24" bestFit="1" customWidth="1"/>
    <col min="13825" max="13825" width="8.42578125" style="24" bestFit="1" customWidth="1"/>
    <col min="13826" max="13826" width="76.140625" style="24" customWidth="1"/>
    <col min="13827" max="13828" width="16.5703125" style="24" customWidth="1"/>
    <col min="13829" max="13829" width="16.7109375" style="24" customWidth="1"/>
    <col min="13830" max="13830" width="18.5703125" style="24" customWidth="1"/>
    <col min="13831" max="14076" width="9.140625" style="24"/>
    <col min="14077" max="14077" width="7.5703125" style="24" bestFit="1" customWidth="1"/>
    <col min="14078" max="14078" width="7" style="24" bestFit="1" customWidth="1"/>
    <col min="14079" max="14079" width="5.5703125" style="24" bestFit="1" customWidth="1"/>
    <col min="14080" max="14080" width="8.7109375" style="24" bestFit="1" customWidth="1"/>
    <col min="14081" max="14081" width="8.42578125" style="24" bestFit="1" customWidth="1"/>
    <col min="14082" max="14082" width="76.140625" style="24" customWidth="1"/>
    <col min="14083" max="14084" width="16.5703125" style="24" customWidth="1"/>
    <col min="14085" max="14085" width="16.7109375" style="24" customWidth="1"/>
    <col min="14086" max="14086" width="18.5703125" style="24" customWidth="1"/>
    <col min="14087" max="14332" width="9.140625" style="24"/>
    <col min="14333" max="14333" width="7.5703125" style="24" bestFit="1" customWidth="1"/>
    <col min="14334" max="14334" width="7" style="24" bestFit="1" customWidth="1"/>
    <col min="14335" max="14335" width="5.5703125" style="24" bestFit="1" customWidth="1"/>
    <col min="14336" max="14336" width="8.7109375" style="24" bestFit="1" customWidth="1"/>
    <col min="14337" max="14337" width="8.42578125" style="24" bestFit="1" customWidth="1"/>
    <col min="14338" max="14338" width="76.140625" style="24" customWidth="1"/>
    <col min="14339" max="14340" width="16.5703125" style="24" customWidth="1"/>
    <col min="14341" max="14341" width="16.7109375" style="24" customWidth="1"/>
    <col min="14342" max="14342" width="18.5703125" style="24" customWidth="1"/>
    <col min="14343" max="14588" width="9.140625" style="24"/>
    <col min="14589" max="14589" width="7.5703125" style="24" bestFit="1" customWidth="1"/>
    <col min="14590" max="14590" width="7" style="24" bestFit="1" customWidth="1"/>
    <col min="14591" max="14591" width="5.5703125" style="24" bestFit="1" customWidth="1"/>
    <col min="14592" max="14592" width="8.7109375" style="24" bestFit="1" customWidth="1"/>
    <col min="14593" max="14593" width="8.42578125" style="24" bestFit="1" customWidth="1"/>
    <col min="14594" max="14594" width="76.140625" style="24" customWidth="1"/>
    <col min="14595" max="14596" width="16.5703125" style="24" customWidth="1"/>
    <col min="14597" max="14597" width="16.7109375" style="24" customWidth="1"/>
    <col min="14598" max="14598" width="18.5703125" style="24" customWidth="1"/>
    <col min="14599" max="14844" width="9.140625" style="24"/>
    <col min="14845" max="14845" width="7.5703125" style="24" bestFit="1" customWidth="1"/>
    <col min="14846" max="14846" width="7" style="24" bestFit="1" customWidth="1"/>
    <col min="14847" max="14847" width="5.5703125" style="24" bestFit="1" customWidth="1"/>
    <col min="14848" max="14848" width="8.7109375" style="24" bestFit="1" customWidth="1"/>
    <col min="14849" max="14849" width="8.42578125" style="24" bestFit="1" customWidth="1"/>
    <col min="14850" max="14850" width="76.140625" style="24" customWidth="1"/>
    <col min="14851" max="14852" width="16.5703125" style="24" customWidth="1"/>
    <col min="14853" max="14853" width="16.7109375" style="24" customWidth="1"/>
    <col min="14854" max="14854" width="18.5703125" style="24" customWidth="1"/>
    <col min="14855" max="15100" width="9.140625" style="24"/>
    <col min="15101" max="15101" width="7.5703125" style="24" bestFit="1" customWidth="1"/>
    <col min="15102" max="15102" width="7" style="24" bestFit="1" customWidth="1"/>
    <col min="15103" max="15103" width="5.5703125" style="24" bestFit="1" customWidth="1"/>
    <col min="15104" max="15104" width="8.7109375" style="24" bestFit="1" customWidth="1"/>
    <col min="15105" max="15105" width="8.42578125" style="24" bestFit="1" customWidth="1"/>
    <col min="15106" max="15106" width="76.140625" style="24" customWidth="1"/>
    <col min="15107" max="15108" width="16.5703125" style="24" customWidth="1"/>
    <col min="15109" max="15109" width="16.7109375" style="24" customWidth="1"/>
    <col min="15110" max="15110" width="18.5703125" style="24" customWidth="1"/>
    <col min="15111" max="15356" width="9.140625" style="24"/>
    <col min="15357" max="15357" width="7.5703125" style="24" bestFit="1" customWidth="1"/>
    <col min="15358" max="15358" width="7" style="24" bestFit="1" customWidth="1"/>
    <col min="15359" max="15359" width="5.5703125" style="24" bestFit="1" customWidth="1"/>
    <col min="15360" max="15360" width="8.7109375" style="24" bestFit="1" customWidth="1"/>
    <col min="15361" max="15361" width="8.42578125" style="24" bestFit="1" customWidth="1"/>
    <col min="15362" max="15362" width="76.140625" style="24" customWidth="1"/>
    <col min="15363" max="15364" width="16.5703125" style="24" customWidth="1"/>
    <col min="15365" max="15365" width="16.7109375" style="24" customWidth="1"/>
    <col min="15366" max="15366" width="18.5703125" style="24" customWidth="1"/>
    <col min="15367" max="15612" width="9.140625" style="24"/>
    <col min="15613" max="15613" width="7.5703125" style="24" bestFit="1" customWidth="1"/>
    <col min="15614" max="15614" width="7" style="24" bestFit="1" customWidth="1"/>
    <col min="15615" max="15615" width="5.5703125" style="24" bestFit="1" customWidth="1"/>
    <col min="15616" max="15616" width="8.7109375" style="24" bestFit="1" customWidth="1"/>
    <col min="15617" max="15617" width="8.42578125" style="24" bestFit="1" customWidth="1"/>
    <col min="15618" max="15618" width="76.140625" style="24" customWidth="1"/>
    <col min="15619" max="15620" width="16.5703125" style="24" customWidth="1"/>
    <col min="15621" max="15621" width="16.7109375" style="24" customWidth="1"/>
    <col min="15622" max="15622" width="18.5703125" style="24" customWidth="1"/>
    <col min="15623" max="15868" width="9.140625" style="24"/>
    <col min="15869" max="15869" width="7.5703125" style="24" bestFit="1" customWidth="1"/>
    <col min="15870" max="15870" width="7" style="24" bestFit="1" customWidth="1"/>
    <col min="15871" max="15871" width="5.5703125" style="24" bestFit="1" customWidth="1"/>
    <col min="15872" max="15872" width="8.7109375" style="24" bestFit="1" customWidth="1"/>
    <col min="15873" max="15873" width="8.42578125" style="24" bestFit="1" customWidth="1"/>
    <col min="15874" max="15874" width="76.140625" style="24" customWidth="1"/>
    <col min="15875" max="15876" width="16.5703125" style="24" customWidth="1"/>
    <col min="15877" max="15877" width="16.7109375" style="24" customWidth="1"/>
    <col min="15878" max="15878" width="18.5703125" style="24" customWidth="1"/>
    <col min="15879" max="16124" width="9.140625" style="24"/>
    <col min="16125" max="16125" width="7.5703125" style="24" bestFit="1" customWidth="1"/>
    <col min="16126" max="16126" width="7" style="24" bestFit="1" customWidth="1"/>
    <col min="16127" max="16127" width="5.5703125" style="24" bestFit="1" customWidth="1"/>
    <col min="16128" max="16128" width="8.7109375" style="24" bestFit="1" customWidth="1"/>
    <col min="16129" max="16129" width="8.42578125" style="24" bestFit="1" customWidth="1"/>
    <col min="16130" max="16130" width="76.140625" style="24" customWidth="1"/>
    <col min="16131" max="16132" width="16.5703125" style="24" customWidth="1"/>
    <col min="16133" max="16133" width="16.7109375" style="24" customWidth="1"/>
    <col min="16134" max="16134" width="18.5703125" style="24" customWidth="1"/>
    <col min="16135" max="16384" width="9.140625" style="24"/>
  </cols>
  <sheetData>
    <row r="1" spans="1:7" ht="16.5" customHeight="1">
      <c r="A1" s="222" t="s">
        <v>60</v>
      </c>
      <c r="B1" s="222"/>
      <c r="C1" s="222"/>
      <c r="D1" s="222"/>
      <c r="E1" s="222"/>
      <c r="F1" s="222"/>
      <c r="G1" s="222"/>
    </row>
    <row r="2" spans="1:7" ht="16.5" customHeight="1">
      <c r="A2" s="222" t="s">
        <v>0</v>
      </c>
      <c r="B2" s="222"/>
      <c r="C2" s="222"/>
      <c r="D2" s="222"/>
      <c r="E2" s="222"/>
      <c r="F2" s="222"/>
      <c r="G2" s="222"/>
    </row>
    <row r="3" spans="1:7" ht="16.5" customHeight="1">
      <c r="A3" s="222" t="s">
        <v>1</v>
      </c>
      <c r="B3" s="222"/>
      <c r="C3" s="222"/>
      <c r="D3" s="222"/>
      <c r="E3" s="222"/>
      <c r="F3" s="222"/>
      <c r="G3" s="222"/>
    </row>
    <row r="4" spans="1:7">
      <c r="A4" s="222"/>
      <c r="B4" s="222"/>
      <c r="C4" s="222"/>
      <c r="D4" s="222"/>
      <c r="E4" s="222"/>
      <c r="F4" s="222"/>
      <c r="G4" s="222"/>
    </row>
    <row r="5" spans="1:7" ht="41.25" customHeight="1">
      <c r="A5" s="223" t="s">
        <v>102</v>
      </c>
      <c r="B5" s="223"/>
      <c r="C5" s="223"/>
      <c r="D5" s="223"/>
      <c r="E5" s="223"/>
      <c r="F5" s="223"/>
      <c r="G5" s="223"/>
    </row>
    <row r="6" spans="1:7" ht="24" customHeight="1">
      <c r="G6" s="3" t="s">
        <v>32</v>
      </c>
    </row>
    <row r="7" spans="1:7" ht="88.5" customHeight="1">
      <c r="A7" s="217" t="s">
        <v>34</v>
      </c>
      <c r="B7" s="218"/>
      <c r="C7" s="219"/>
      <c r="D7" s="217" t="s">
        <v>2</v>
      </c>
      <c r="E7" s="219"/>
      <c r="F7" s="220" t="s">
        <v>3</v>
      </c>
      <c r="G7" s="142" t="s">
        <v>75</v>
      </c>
    </row>
    <row r="8" spans="1:7" ht="34.5">
      <c r="A8" s="25" t="s">
        <v>35</v>
      </c>
      <c r="B8" s="25" t="s">
        <v>36</v>
      </c>
      <c r="C8" s="25" t="s">
        <v>37</v>
      </c>
      <c r="D8" s="25" t="s">
        <v>4</v>
      </c>
      <c r="E8" s="25" t="s">
        <v>5</v>
      </c>
      <c r="F8" s="221"/>
      <c r="G8" s="25" t="s">
        <v>6</v>
      </c>
    </row>
    <row r="9" spans="1:7">
      <c r="A9" s="25"/>
      <c r="B9" s="25"/>
      <c r="C9" s="25"/>
      <c r="D9" s="25"/>
      <c r="E9" s="25"/>
      <c r="F9" s="26" t="s">
        <v>7</v>
      </c>
      <c r="G9" s="27">
        <f>+G11+G154</f>
        <v>0</v>
      </c>
    </row>
    <row r="10" spans="1:7">
      <c r="A10" s="25"/>
      <c r="B10" s="25"/>
      <c r="C10" s="25"/>
      <c r="D10" s="25"/>
      <c r="E10" s="25"/>
      <c r="F10" s="28" t="s">
        <v>8</v>
      </c>
      <c r="G10" s="29"/>
    </row>
    <row r="11" spans="1:7" s="34" customFormat="1">
      <c r="A11" s="30" t="s">
        <v>38</v>
      </c>
      <c r="B11" s="31"/>
      <c r="C11" s="31"/>
      <c r="D11" s="31"/>
      <c r="E11" s="31"/>
      <c r="F11" s="32" t="s">
        <v>39</v>
      </c>
      <c r="G11" s="33">
        <f>+G13+G92+G103+G125</f>
        <v>103177.20000000007</v>
      </c>
    </row>
    <row r="12" spans="1:7" s="34" customFormat="1">
      <c r="A12" s="31"/>
      <c r="B12" s="31"/>
      <c r="C12" s="31"/>
      <c r="D12" s="31"/>
      <c r="E12" s="31"/>
      <c r="F12" s="31" t="s">
        <v>8</v>
      </c>
      <c r="G12" s="31"/>
    </row>
    <row r="13" spans="1:7" s="34" customFormat="1">
      <c r="A13" s="19"/>
      <c r="B13" s="22" t="s">
        <v>40</v>
      </c>
      <c r="C13" s="19"/>
      <c r="D13" s="19"/>
      <c r="E13" s="19"/>
      <c r="F13" s="35" t="s">
        <v>41</v>
      </c>
      <c r="G13" s="36">
        <f>G15</f>
        <v>1734500</v>
      </c>
    </row>
    <row r="14" spans="1:7" s="34" customFormat="1">
      <c r="A14" s="19"/>
      <c r="B14" s="19"/>
      <c r="C14" s="19"/>
      <c r="D14" s="19"/>
      <c r="E14" s="19"/>
      <c r="F14" s="37" t="s">
        <v>8</v>
      </c>
      <c r="G14" s="19"/>
    </row>
    <row r="15" spans="1:7" s="34" customFormat="1">
      <c r="A15" s="19"/>
      <c r="B15" s="19"/>
      <c r="C15" s="38" t="s">
        <v>71</v>
      </c>
      <c r="D15" s="19"/>
      <c r="E15" s="19"/>
      <c r="F15" s="35" t="s">
        <v>42</v>
      </c>
      <c r="G15" s="36">
        <f>+G17</f>
        <v>1734500</v>
      </c>
    </row>
    <row r="16" spans="1:7" s="34" customFormat="1">
      <c r="A16" s="19"/>
      <c r="B16" s="19"/>
      <c r="C16" s="19"/>
      <c r="D16" s="19"/>
      <c r="E16" s="19"/>
      <c r="F16" s="37" t="s">
        <v>8</v>
      </c>
      <c r="G16" s="19"/>
    </row>
    <row r="17" spans="1:7" s="34" customFormat="1">
      <c r="A17" s="19"/>
      <c r="B17" s="19"/>
      <c r="C17" s="19"/>
      <c r="D17" s="38">
        <v>1049</v>
      </c>
      <c r="E17" s="20"/>
      <c r="F17" s="39" t="s">
        <v>72</v>
      </c>
      <c r="G17" s="20">
        <f>G19+G28+G42+G51+G60+G69+G76+G83</f>
        <v>1734500</v>
      </c>
    </row>
    <row r="18" spans="1:7" s="34" customFormat="1">
      <c r="A18" s="19"/>
      <c r="B18" s="19"/>
      <c r="C18" s="19"/>
      <c r="D18" s="19"/>
      <c r="E18" s="19"/>
      <c r="F18" s="19" t="s">
        <v>8</v>
      </c>
      <c r="G18" s="19"/>
    </row>
    <row r="19" spans="1:7" s="34" customFormat="1" ht="53.25" customHeight="1">
      <c r="A19" s="19"/>
      <c r="B19" s="19"/>
      <c r="C19" s="19"/>
      <c r="D19" s="20"/>
      <c r="E19" s="19">
        <v>21004</v>
      </c>
      <c r="F19" s="15" t="s">
        <v>169</v>
      </c>
      <c r="G19" s="20">
        <f>+G21</f>
        <v>530000</v>
      </c>
    </row>
    <row r="20" spans="1:7" s="34" customFormat="1">
      <c r="A20" s="19"/>
      <c r="B20" s="19"/>
      <c r="C20" s="19"/>
      <c r="D20" s="19"/>
      <c r="E20" s="19"/>
      <c r="F20" s="15" t="s">
        <v>33</v>
      </c>
      <c r="G20" s="19"/>
    </row>
    <row r="21" spans="1:7" s="34" customFormat="1" ht="34.5">
      <c r="A21" s="19"/>
      <c r="B21" s="19"/>
      <c r="C21" s="137"/>
      <c r="D21" s="40"/>
      <c r="E21" s="19"/>
      <c r="F21" s="138" t="s">
        <v>9</v>
      </c>
      <c r="G21" s="40">
        <f>+G23</f>
        <v>530000</v>
      </c>
    </row>
    <row r="22" spans="1:7" s="34" customFormat="1" ht="34.5">
      <c r="A22" s="19"/>
      <c r="B22" s="19"/>
      <c r="C22" s="19"/>
      <c r="D22" s="19"/>
      <c r="E22" s="19"/>
      <c r="F22" s="15" t="s">
        <v>43</v>
      </c>
      <c r="G22" s="19"/>
    </row>
    <row r="23" spans="1:7" s="34" customFormat="1">
      <c r="A23" s="19"/>
      <c r="B23" s="19"/>
      <c r="C23" s="19"/>
      <c r="D23" s="20"/>
      <c r="E23" s="19"/>
      <c r="F23" s="15" t="s">
        <v>7</v>
      </c>
      <c r="G23" s="20">
        <f>+G27</f>
        <v>530000</v>
      </c>
    </row>
    <row r="24" spans="1:7" s="34" customFormat="1">
      <c r="A24" s="19"/>
      <c r="B24" s="19"/>
      <c r="C24" s="19"/>
      <c r="D24" s="20"/>
      <c r="E24" s="19"/>
      <c r="F24" s="15" t="s">
        <v>196</v>
      </c>
      <c r="G24" s="20">
        <f>+G27</f>
        <v>530000</v>
      </c>
    </row>
    <row r="25" spans="1:7" s="34" customFormat="1">
      <c r="A25" s="19"/>
      <c r="B25" s="19"/>
      <c r="C25" s="19"/>
      <c r="D25" s="20"/>
      <c r="E25" s="19"/>
      <c r="F25" s="15" t="s">
        <v>197</v>
      </c>
      <c r="G25" s="20">
        <f>+G26</f>
        <v>530000</v>
      </c>
    </row>
    <row r="26" spans="1:7" s="34" customFormat="1">
      <c r="A26" s="19"/>
      <c r="B26" s="19"/>
      <c r="C26" s="19"/>
      <c r="D26" s="20"/>
      <c r="E26" s="19"/>
      <c r="F26" s="15" t="s">
        <v>198</v>
      </c>
      <c r="G26" s="20">
        <f>+G27</f>
        <v>530000</v>
      </c>
    </row>
    <row r="27" spans="1:7" s="34" customFormat="1">
      <c r="A27" s="19"/>
      <c r="B27" s="19"/>
      <c r="C27" s="19"/>
      <c r="D27" s="20"/>
      <c r="E27" s="19"/>
      <c r="F27" s="15" t="s">
        <v>199</v>
      </c>
      <c r="G27" s="20">
        <f>+'4'!D17</f>
        <v>530000</v>
      </c>
    </row>
    <row r="28" spans="1:7" s="34" customFormat="1" ht="51.75">
      <c r="A28" s="19"/>
      <c r="B28" s="19"/>
      <c r="C28" s="19"/>
      <c r="D28" s="20"/>
      <c r="E28" s="19">
        <v>21011</v>
      </c>
      <c r="F28" s="15" t="s">
        <v>174</v>
      </c>
      <c r="G28" s="20">
        <f>+G30</f>
        <v>886500</v>
      </c>
    </row>
    <row r="29" spans="1:7" s="34" customFormat="1">
      <c r="A29" s="19"/>
      <c r="B29" s="19"/>
      <c r="C29" s="19"/>
      <c r="D29" s="19"/>
      <c r="E29" s="21"/>
      <c r="F29" s="15" t="s">
        <v>33</v>
      </c>
      <c r="G29" s="19"/>
    </row>
    <row r="30" spans="1:7" s="34" customFormat="1" ht="34.5">
      <c r="A30" s="19"/>
      <c r="B30" s="19"/>
      <c r="C30" s="137"/>
      <c r="D30" s="40"/>
      <c r="E30" s="22"/>
      <c r="F30" s="138" t="s">
        <v>9</v>
      </c>
      <c r="G30" s="40">
        <f>+G32</f>
        <v>886500</v>
      </c>
    </row>
    <row r="31" spans="1:7" s="34" customFormat="1" ht="34.5">
      <c r="A31" s="19"/>
      <c r="B31" s="19"/>
      <c r="C31" s="19"/>
      <c r="D31" s="19"/>
      <c r="E31" s="22"/>
      <c r="F31" s="15" t="s">
        <v>43</v>
      </c>
      <c r="G31" s="19"/>
    </row>
    <row r="32" spans="1:7" s="34" customFormat="1">
      <c r="A32" s="19"/>
      <c r="B32" s="19"/>
      <c r="C32" s="19"/>
      <c r="D32" s="20"/>
      <c r="E32" s="22"/>
      <c r="F32" s="15" t="s">
        <v>7</v>
      </c>
      <c r="G32" s="20">
        <f>+G33</f>
        <v>886500</v>
      </c>
    </row>
    <row r="33" spans="1:7" s="34" customFormat="1">
      <c r="A33" s="19"/>
      <c r="B33" s="19"/>
      <c r="C33" s="19"/>
      <c r="D33" s="20"/>
      <c r="E33" s="22"/>
      <c r="F33" s="15" t="s">
        <v>196</v>
      </c>
      <c r="G33" s="20">
        <f>+G34</f>
        <v>886500</v>
      </c>
    </row>
    <row r="34" spans="1:7" s="34" customFormat="1">
      <c r="A34" s="19"/>
      <c r="B34" s="19"/>
      <c r="C34" s="19"/>
      <c r="D34" s="20"/>
      <c r="E34" s="22"/>
      <c r="F34" s="15" t="s">
        <v>197</v>
      </c>
      <c r="G34" s="20">
        <f>+G35+G38+G40</f>
        <v>886500</v>
      </c>
    </row>
    <row r="35" spans="1:7" s="34" customFormat="1">
      <c r="A35" s="19"/>
      <c r="B35" s="19"/>
      <c r="C35" s="19"/>
      <c r="D35" s="20"/>
      <c r="E35" s="22"/>
      <c r="F35" s="15" t="s">
        <v>198</v>
      </c>
      <c r="G35" s="20">
        <f>+G36+G37</f>
        <v>896000</v>
      </c>
    </row>
    <row r="36" spans="1:7" s="34" customFormat="1">
      <c r="A36" s="19"/>
      <c r="B36" s="19"/>
      <c r="C36" s="19"/>
      <c r="D36" s="20"/>
      <c r="E36" s="22"/>
      <c r="F36" s="15" t="s">
        <v>100</v>
      </c>
      <c r="G36" s="20">
        <f>+'4'!D28</f>
        <v>886000</v>
      </c>
    </row>
    <row r="37" spans="1:7" s="34" customFormat="1">
      <c r="A37" s="19"/>
      <c r="B37" s="19"/>
      <c r="C37" s="19"/>
      <c r="D37" s="20"/>
      <c r="E37" s="22"/>
      <c r="F37" s="15" t="s">
        <v>199</v>
      </c>
      <c r="G37" s="20">
        <v>10000</v>
      </c>
    </row>
    <row r="38" spans="1:7" s="34" customFormat="1">
      <c r="A38" s="19"/>
      <c r="B38" s="19"/>
      <c r="C38" s="19"/>
      <c r="D38" s="20"/>
      <c r="E38" s="22"/>
      <c r="F38" s="15" t="s">
        <v>200</v>
      </c>
      <c r="G38" s="20">
        <f>G39</f>
        <v>-10000</v>
      </c>
    </row>
    <row r="39" spans="1:7" s="34" customFormat="1">
      <c r="A39" s="19"/>
      <c r="B39" s="19"/>
      <c r="C39" s="19"/>
      <c r="D39" s="20"/>
      <c r="E39" s="22"/>
      <c r="F39" s="15" t="s">
        <v>201</v>
      </c>
      <c r="G39" s="20">
        <v>-10000</v>
      </c>
    </row>
    <row r="40" spans="1:7" s="34" customFormat="1">
      <c r="A40" s="19"/>
      <c r="B40" s="19"/>
      <c r="C40" s="19"/>
      <c r="D40" s="20"/>
      <c r="E40" s="22"/>
      <c r="F40" s="15" t="s">
        <v>202</v>
      </c>
      <c r="G40" s="20">
        <f>+G41</f>
        <v>500</v>
      </c>
    </row>
    <row r="41" spans="1:7" s="34" customFormat="1">
      <c r="A41" s="19"/>
      <c r="B41" s="19"/>
      <c r="C41" s="19"/>
      <c r="D41" s="20"/>
      <c r="E41" s="22"/>
      <c r="F41" s="15" t="s">
        <v>203</v>
      </c>
      <c r="G41" s="20">
        <f>+'4'!D31</f>
        <v>500</v>
      </c>
    </row>
    <row r="42" spans="1:7" s="34" customFormat="1" ht="51.75">
      <c r="A42" s="19"/>
      <c r="B42" s="19"/>
      <c r="C42" s="19"/>
      <c r="D42" s="20"/>
      <c r="E42" s="19">
        <v>21009</v>
      </c>
      <c r="F42" s="15" t="s">
        <v>176</v>
      </c>
      <c r="G42" s="20">
        <f>+G44</f>
        <v>610000</v>
      </c>
    </row>
    <row r="43" spans="1:7" s="34" customFormat="1">
      <c r="A43" s="19"/>
      <c r="B43" s="19"/>
      <c r="C43" s="19"/>
      <c r="D43" s="19"/>
      <c r="E43" s="21"/>
      <c r="F43" s="15" t="s">
        <v>33</v>
      </c>
      <c r="G43" s="19"/>
    </row>
    <row r="44" spans="1:7" s="34" customFormat="1" ht="34.5">
      <c r="A44" s="19"/>
      <c r="B44" s="19"/>
      <c r="C44" s="137"/>
      <c r="D44" s="40"/>
      <c r="E44" s="22"/>
      <c r="F44" s="138" t="s">
        <v>9</v>
      </c>
      <c r="G44" s="40">
        <f>+G46</f>
        <v>610000</v>
      </c>
    </row>
    <row r="45" spans="1:7" s="34" customFormat="1" ht="34.5">
      <c r="A45" s="19"/>
      <c r="B45" s="19"/>
      <c r="C45" s="19"/>
      <c r="D45" s="19"/>
      <c r="E45" s="22"/>
      <c r="F45" s="15" t="s">
        <v>43</v>
      </c>
      <c r="G45" s="19"/>
    </row>
    <row r="46" spans="1:7" s="34" customFormat="1">
      <c r="A46" s="19"/>
      <c r="B46" s="19"/>
      <c r="C46" s="19"/>
      <c r="D46" s="20"/>
      <c r="E46" s="22"/>
      <c r="F46" s="15" t="s">
        <v>7</v>
      </c>
      <c r="G46" s="20">
        <f>+G47</f>
        <v>610000</v>
      </c>
    </row>
    <row r="47" spans="1:7" s="34" customFormat="1">
      <c r="A47" s="19"/>
      <c r="B47" s="19"/>
      <c r="C47" s="19"/>
      <c r="D47" s="20"/>
      <c r="E47" s="22"/>
      <c r="F47" s="15" t="s">
        <v>196</v>
      </c>
      <c r="G47" s="20">
        <f>+G48</f>
        <v>610000</v>
      </c>
    </row>
    <row r="48" spans="1:7" s="34" customFormat="1">
      <c r="A48" s="19"/>
      <c r="B48" s="19"/>
      <c r="C48" s="19"/>
      <c r="D48" s="20"/>
      <c r="E48" s="22"/>
      <c r="F48" s="15" t="s">
        <v>197</v>
      </c>
      <c r="G48" s="20">
        <f>+G49</f>
        <v>610000</v>
      </c>
    </row>
    <row r="49" spans="1:7" s="34" customFormat="1">
      <c r="A49" s="19"/>
      <c r="B49" s="19"/>
      <c r="C49" s="19"/>
      <c r="D49" s="20"/>
      <c r="E49" s="22"/>
      <c r="F49" s="15" t="s">
        <v>198</v>
      </c>
      <c r="G49" s="20">
        <f>+G50</f>
        <v>610000</v>
      </c>
    </row>
    <row r="50" spans="1:7" s="34" customFormat="1">
      <c r="A50" s="19"/>
      <c r="B50" s="19"/>
      <c r="C50" s="19"/>
      <c r="D50" s="20"/>
      <c r="E50" s="22"/>
      <c r="F50" s="15" t="s">
        <v>100</v>
      </c>
      <c r="G50" s="20">
        <f>+'4'!D37</f>
        <v>610000</v>
      </c>
    </row>
    <row r="51" spans="1:7" s="34" customFormat="1" ht="69">
      <c r="A51" s="19"/>
      <c r="B51" s="19"/>
      <c r="C51" s="19"/>
      <c r="D51" s="20"/>
      <c r="E51" s="19">
        <v>21013</v>
      </c>
      <c r="F51" s="15" t="s">
        <v>178</v>
      </c>
      <c r="G51" s="20">
        <f>+G53</f>
        <v>800000</v>
      </c>
    </row>
    <row r="52" spans="1:7" s="34" customFormat="1">
      <c r="A52" s="19"/>
      <c r="B52" s="19"/>
      <c r="C52" s="19"/>
      <c r="D52" s="19"/>
      <c r="E52" s="21"/>
      <c r="F52" s="15" t="s">
        <v>33</v>
      </c>
      <c r="G52" s="19"/>
    </row>
    <row r="53" spans="1:7" s="34" customFormat="1" ht="34.5">
      <c r="A53" s="19"/>
      <c r="B53" s="19"/>
      <c r="C53" s="137"/>
      <c r="D53" s="40"/>
      <c r="E53" s="22"/>
      <c r="F53" s="138" t="s">
        <v>9</v>
      </c>
      <c r="G53" s="40">
        <f>+G55</f>
        <v>800000</v>
      </c>
    </row>
    <row r="54" spans="1:7" s="34" customFormat="1" ht="34.5">
      <c r="A54" s="19"/>
      <c r="B54" s="19"/>
      <c r="C54" s="19"/>
      <c r="D54" s="19"/>
      <c r="E54" s="22"/>
      <c r="F54" s="15" t="s">
        <v>43</v>
      </c>
      <c r="G54" s="19"/>
    </row>
    <row r="55" spans="1:7" s="34" customFormat="1">
      <c r="A55" s="19"/>
      <c r="B55" s="19"/>
      <c r="C55" s="19"/>
      <c r="D55" s="20"/>
      <c r="E55" s="22"/>
      <c r="F55" s="15" t="s">
        <v>7</v>
      </c>
      <c r="G55" s="20">
        <f>+G59</f>
        <v>800000</v>
      </c>
    </row>
    <row r="56" spans="1:7" s="34" customFormat="1">
      <c r="A56" s="19"/>
      <c r="B56" s="19"/>
      <c r="C56" s="19"/>
      <c r="D56" s="20"/>
      <c r="E56" s="22"/>
      <c r="F56" s="15" t="s">
        <v>196</v>
      </c>
      <c r="G56" s="20">
        <f>+G57</f>
        <v>800000</v>
      </c>
    </row>
    <row r="57" spans="1:7" s="34" customFormat="1">
      <c r="A57" s="19"/>
      <c r="B57" s="19"/>
      <c r="C57" s="19"/>
      <c r="D57" s="20"/>
      <c r="E57" s="22"/>
      <c r="F57" s="15" t="s">
        <v>197</v>
      </c>
      <c r="G57" s="20">
        <f>+G58</f>
        <v>800000</v>
      </c>
    </row>
    <row r="58" spans="1:7" s="34" customFormat="1">
      <c r="A58" s="19"/>
      <c r="B58" s="19"/>
      <c r="C58" s="19"/>
      <c r="D58" s="20"/>
      <c r="E58" s="22"/>
      <c r="F58" s="15" t="s">
        <v>198</v>
      </c>
      <c r="G58" s="20">
        <f>+G59</f>
        <v>800000</v>
      </c>
    </row>
    <row r="59" spans="1:7" s="34" customFormat="1">
      <c r="A59" s="19"/>
      <c r="B59" s="19"/>
      <c r="C59" s="19"/>
      <c r="D59" s="20"/>
      <c r="E59" s="22"/>
      <c r="F59" s="15" t="s">
        <v>199</v>
      </c>
      <c r="G59" s="20">
        <f>+'4'!D43</f>
        <v>800000</v>
      </c>
    </row>
    <row r="60" spans="1:7" s="34" customFormat="1" ht="69">
      <c r="A60" s="19"/>
      <c r="B60" s="19"/>
      <c r="C60" s="19"/>
      <c r="D60" s="20"/>
      <c r="E60" s="19">
        <v>21008</v>
      </c>
      <c r="F60" s="15" t="s">
        <v>180</v>
      </c>
      <c r="G60" s="20">
        <f>+G62</f>
        <v>-134000</v>
      </c>
    </row>
    <row r="61" spans="1:7" s="34" customFormat="1">
      <c r="A61" s="19"/>
      <c r="B61" s="19"/>
      <c r="C61" s="19"/>
      <c r="D61" s="19"/>
      <c r="E61" s="22"/>
      <c r="F61" s="15" t="s">
        <v>33</v>
      </c>
      <c r="G61" s="19"/>
    </row>
    <row r="62" spans="1:7" s="34" customFormat="1" ht="34.5">
      <c r="A62" s="19"/>
      <c r="B62" s="19"/>
      <c r="C62" s="137"/>
      <c r="D62" s="40"/>
      <c r="E62" s="22"/>
      <c r="F62" s="138" t="s">
        <v>9</v>
      </c>
      <c r="G62" s="40">
        <f>+G64</f>
        <v>-134000</v>
      </c>
    </row>
    <row r="63" spans="1:7" s="34" customFormat="1" ht="34.5">
      <c r="A63" s="19"/>
      <c r="B63" s="19"/>
      <c r="C63" s="19"/>
      <c r="D63" s="19"/>
      <c r="E63" s="22"/>
      <c r="F63" s="15" t="s">
        <v>43</v>
      </c>
      <c r="G63" s="19"/>
    </row>
    <row r="64" spans="1:7" s="34" customFormat="1">
      <c r="A64" s="19"/>
      <c r="B64" s="19"/>
      <c r="C64" s="19"/>
      <c r="D64" s="20"/>
      <c r="E64" s="22"/>
      <c r="F64" s="15" t="s">
        <v>7</v>
      </c>
      <c r="G64" s="20">
        <f>+G65</f>
        <v>-134000</v>
      </c>
    </row>
    <row r="65" spans="1:7" s="34" customFormat="1">
      <c r="A65" s="19"/>
      <c r="B65" s="19"/>
      <c r="C65" s="19"/>
      <c r="D65" s="20"/>
      <c r="E65" s="22"/>
      <c r="F65" s="15" t="s">
        <v>196</v>
      </c>
      <c r="G65" s="20">
        <f>+G66</f>
        <v>-134000</v>
      </c>
    </row>
    <row r="66" spans="1:7" s="34" customFormat="1">
      <c r="A66" s="19"/>
      <c r="B66" s="19"/>
      <c r="C66" s="19"/>
      <c r="D66" s="20"/>
      <c r="E66" s="22"/>
      <c r="F66" s="15" t="s">
        <v>197</v>
      </c>
      <c r="G66" s="20">
        <f>+G67</f>
        <v>-134000</v>
      </c>
    </row>
    <row r="67" spans="1:7" s="34" customFormat="1">
      <c r="A67" s="19"/>
      <c r="B67" s="19"/>
      <c r="C67" s="19"/>
      <c r="D67" s="20"/>
      <c r="E67" s="22"/>
      <c r="F67" s="15" t="s">
        <v>198</v>
      </c>
      <c r="G67" s="20">
        <f>+G68</f>
        <v>-134000</v>
      </c>
    </row>
    <row r="68" spans="1:7" s="34" customFormat="1">
      <c r="A68" s="19"/>
      <c r="B68" s="19"/>
      <c r="C68" s="19"/>
      <c r="D68" s="20"/>
      <c r="E68" s="22"/>
      <c r="F68" s="15" t="s">
        <v>100</v>
      </c>
      <c r="G68" s="20">
        <f>+'4'!D49</f>
        <v>-134000</v>
      </c>
    </row>
    <row r="69" spans="1:7" s="34" customFormat="1" ht="51.75">
      <c r="A69" s="19"/>
      <c r="B69" s="19"/>
      <c r="C69" s="19"/>
      <c r="D69" s="20"/>
      <c r="E69" s="19">
        <v>11009</v>
      </c>
      <c r="F69" s="23" t="s">
        <v>167</v>
      </c>
      <c r="G69" s="20">
        <f>+G71</f>
        <v>-115000</v>
      </c>
    </row>
    <row r="70" spans="1:7" s="34" customFormat="1">
      <c r="A70" s="19"/>
      <c r="B70" s="19"/>
      <c r="C70" s="19"/>
      <c r="D70" s="19"/>
      <c r="E70" s="22"/>
      <c r="F70" s="138" t="s">
        <v>33</v>
      </c>
      <c r="G70" s="19"/>
    </row>
    <row r="71" spans="1:7" s="34" customFormat="1" ht="34.5">
      <c r="A71" s="19"/>
      <c r="B71" s="19"/>
      <c r="C71" s="137"/>
      <c r="D71" s="40"/>
      <c r="E71" s="22"/>
      <c r="F71" s="23" t="s">
        <v>67</v>
      </c>
      <c r="G71" s="40">
        <f>+G74</f>
        <v>-115000</v>
      </c>
    </row>
    <row r="72" spans="1:7" s="34" customFormat="1" ht="34.5">
      <c r="A72" s="19"/>
      <c r="B72" s="19"/>
      <c r="C72" s="19"/>
      <c r="D72" s="19"/>
      <c r="E72" s="22"/>
      <c r="F72" s="138" t="s">
        <v>43</v>
      </c>
      <c r="G72" s="19"/>
    </row>
    <row r="73" spans="1:7" s="34" customFormat="1">
      <c r="A73" s="19"/>
      <c r="B73" s="19"/>
      <c r="C73" s="19"/>
      <c r="D73" s="19"/>
      <c r="E73" s="22"/>
      <c r="F73" s="15" t="s">
        <v>7</v>
      </c>
      <c r="G73" s="20">
        <f>+G74</f>
        <v>-115000</v>
      </c>
    </row>
    <row r="74" spans="1:7" s="34" customFormat="1">
      <c r="A74" s="19"/>
      <c r="B74" s="19"/>
      <c r="C74" s="19"/>
      <c r="D74" s="20"/>
      <c r="E74" s="22"/>
      <c r="F74" s="23" t="s">
        <v>93</v>
      </c>
      <c r="G74" s="20">
        <f>+G75</f>
        <v>-115000</v>
      </c>
    </row>
    <row r="75" spans="1:7" s="34" customFormat="1">
      <c r="A75" s="19"/>
      <c r="B75" s="19"/>
      <c r="C75" s="19"/>
      <c r="D75" s="20"/>
      <c r="E75" s="22"/>
      <c r="F75" s="97" t="s">
        <v>94</v>
      </c>
      <c r="G75" s="20">
        <f>+'4'!D55</f>
        <v>-115000</v>
      </c>
    </row>
    <row r="76" spans="1:7" s="34" customFormat="1" ht="69">
      <c r="A76" s="19"/>
      <c r="B76" s="19"/>
      <c r="C76" s="19"/>
      <c r="D76" s="20"/>
      <c r="E76" s="19">
        <v>11007</v>
      </c>
      <c r="F76" s="23" t="s">
        <v>95</v>
      </c>
      <c r="G76" s="20">
        <f>+G78</f>
        <v>-95000</v>
      </c>
    </row>
    <row r="77" spans="1:7" s="34" customFormat="1">
      <c r="A77" s="19"/>
      <c r="B77" s="19"/>
      <c r="C77" s="19"/>
      <c r="D77" s="19"/>
      <c r="E77" s="22"/>
      <c r="F77" s="138" t="s">
        <v>33</v>
      </c>
      <c r="G77" s="19"/>
    </row>
    <row r="78" spans="1:7" s="34" customFormat="1" ht="34.5">
      <c r="A78" s="19"/>
      <c r="B78" s="19"/>
      <c r="C78" s="137"/>
      <c r="D78" s="40"/>
      <c r="E78" s="22"/>
      <c r="F78" s="23" t="s">
        <v>67</v>
      </c>
      <c r="G78" s="40">
        <f>+G81</f>
        <v>-95000</v>
      </c>
    </row>
    <row r="79" spans="1:7" s="34" customFormat="1" ht="34.5">
      <c r="A79" s="19"/>
      <c r="B79" s="19"/>
      <c r="C79" s="19"/>
      <c r="D79" s="19"/>
      <c r="E79" s="22"/>
      <c r="F79" s="138" t="s">
        <v>43</v>
      </c>
      <c r="G79" s="118"/>
    </row>
    <row r="80" spans="1:7" s="34" customFormat="1">
      <c r="A80" s="19"/>
      <c r="B80" s="19"/>
      <c r="C80" s="19"/>
      <c r="D80" s="19"/>
      <c r="E80" s="22"/>
      <c r="F80" s="15" t="s">
        <v>7</v>
      </c>
      <c r="G80" s="118">
        <f>+G81</f>
        <v>-95000</v>
      </c>
    </row>
    <row r="81" spans="1:7" s="34" customFormat="1">
      <c r="A81" s="19"/>
      <c r="B81" s="19"/>
      <c r="C81" s="19"/>
      <c r="D81" s="20"/>
      <c r="E81" s="22"/>
      <c r="F81" s="23" t="s">
        <v>93</v>
      </c>
      <c r="G81" s="20">
        <f>+G82</f>
        <v>-95000</v>
      </c>
    </row>
    <row r="82" spans="1:7" s="34" customFormat="1">
      <c r="A82" s="19"/>
      <c r="B82" s="19"/>
      <c r="C82" s="19"/>
      <c r="D82" s="20"/>
      <c r="E82" s="22"/>
      <c r="F82" s="97" t="s">
        <v>94</v>
      </c>
      <c r="G82" s="20">
        <f>+'4'!D61</f>
        <v>-95000</v>
      </c>
    </row>
    <row r="83" spans="1:7" s="34" customFormat="1">
      <c r="A83" s="19"/>
      <c r="B83" s="19"/>
      <c r="C83" s="19"/>
      <c r="D83" s="20"/>
      <c r="E83" s="19" t="s">
        <v>204</v>
      </c>
      <c r="F83" s="15" t="s">
        <v>205</v>
      </c>
      <c r="G83" s="20">
        <f>+G85</f>
        <v>-748000</v>
      </c>
    </row>
    <row r="84" spans="1:7" s="34" customFormat="1">
      <c r="A84" s="19"/>
      <c r="B84" s="19"/>
      <c r="C84" s="19"/>
      <c r="D84" s="20"/>
      <c r="E84" s="15"/>
      <c r="F84" s="15" t="s">
        <v>33</v>
      </c>
      <c r="G84" s="20"/>
    </row>
    <row r="85" spans="1:7" s="34" customFormat="1">
      <c r="A85" s="19"/>
      <c r="B85" s="19"/>
      <c r="C85" s="19"/>
      <c r="D85" s="20"/>
      <c r="E85" s="15"/>
      <c r="F85" s="15" t="s">
        <v>207</v>
      </c>
      <c r="G85" s="20">
        <f>+G87</f>
        <v>-748000</v>
      </c>
    </row>
    <row r="86" spans="1:7" s="34" customFormat="1" ht="34.5">
      <c r="A86" s="19"/>
      <c r="B86" s="19"/>
      <c r="C86" s="19"/>
      <c r="D86" s="20"/>
      <c r="E86" s="15"/>
      <c r="F86" s="15" t="s">
        <v>43</v>
      </c>
      <c r="G86" s="20"/>
    </row>
    <row r="87" spans="1:7" s="34" customFormat="1">
      <c r="A87" s="19"/>
      <c r="B87" s="19"/>
      <c r="C87" s="19"/>
      <c r="D87" s="20"/>
      <c r="E87" s="15"/>
      <c r="F87" s="15" t="s">
        <v>7</v>
      </c>
      <c r="G87" s="20">
        <f>+G88</f>
        <v>-748000</v>
      </c>
    </row>
    <row r="88" spans="1:7" s="34" customFormat="1">
      <c r="A88" s="19"/>
      <c r="B88" s="19"/>
      <c r="C88" s="19"/>
      <c r="D88" s="20"/>
      <c r="E88" s="15"/>
      <c r="F88" s="15" t="s">
        <v>196</v>
      </c>
      <c r="G88" s="20">
        <f>+G89</f>
        <v>-748000</v>
      </c>
    </row>
    <row r="89" spans="1:7" s="34" customFormat="1">
      <c r="A89" s="19"/>
      <c r="B89" s="19"/>
      <c r="C89" s="19"/>
      <c r="D89" s="20"/>
      <c r="E89" s="15"/>
      <c r="F89" s="15" t="s">
        <v>197</v>
      </c>
      <c r="G89" s="20">
        <f>+G90</f>
        <v>-748000</v>
      </c>
    </row>
    <row r="90" spans="1:7" s="34" customFormat="1">
      <c r="A90" s="19"/>
      <c r="B90" s="19"/>
      <c r="C90" s="19"/>
      <c r="D90" s="20"/>
      <c r="E90" s="15"/>
      <c r="F90" s="15" t="s">
        <v>198</v>
      </c>
      <c r="G90" s="20">
        <f>+G91</f>
        <v>-748000</v>
      </c>
    </row>
    <row r="91" spans="1:7" s="34" customFormat="1">
      <c r="A91" s="19"/>
      <c r="B91" s="19"/>
      <c r="C91" s="19"/>
      <c r="D91" s="20"/>
      <c r="E91" s="15"/>
      <c r="F91" s="15" t="s">
        <v>199</v>
      </c>
      <c r="G91" s="20">
        <v>-748000</v>
      </c>
    </row>
    <row r="92" spans="1:7" s="34" customFormat="1">
      <c r="A92" s="19"/>
      <c r="B92" s="19"/>
      <c r="C92" s="19"/>
      <c r="D92" s="19">
        <v>1157</v>
      </c>
      <c r="E92" s="120"/>
      <c r="F92" s="39" t="s">
        <v>125</v>
      </c>
      <c r="G92" s="20">
        <f>+G94</f>
        <v>-1050656.8999999999</v>
      </c>
    </row>
    <row r="93" spans="1:7" s="34" customFormat="1">
      <c r="A93" s="19"/>
      <c r="B93" s="19"/>
      <c r="C93" s="19"/>
      <c r="D93" s="20"/>
      <c r="E93" s="120"/>
      <c r="F93" s="64" t="s">
        <v>8</v>
      </c>
      <c r="G93" s="20"/>
    </row>
    <row r="94" spans="1:7" s="34" customFormat="1" ht="69">
      <c r="A94" s="19"/>
      <c r="B94" s="19"/>
      <c r="C94" s="19"/>
      <c r="D94" s="38"/>
      <c r="E94" s="19">
        <v>12021</v>
      </c>
      <c r="F94" s="15" t="s">
        <v>103</v>
      </c>
      <c r="G94" s="20">
        <f>+G96</f>
        <v>-1050656.8999999999</v>
      </c>
    </row>
    <row r="95" spans="1:7" s="34" customFormat="1">
      <c r="A95" s="19"/>
      <c r="B95" s="19"/>
      <c r="C95" s="19"/>
      <c r="D95" s="19"/>
      <c r="E95" s="22"/>
      <c r="F95" s="15" t="s">
        <v>33</v>
      </c>
      <c r="G95" s="19"/>
    </row>
    <row r="96" spans="1:7" s="34" customFormat="1" ht="34.5">
      <c r="A96" s="19"/>
      <c r="B96" s="19"/>
      <c r="C96" s="137"/>
      <c r="D96" s="40"/>
      <c r="E96" s="22"/>
      <c r="F96" s="138" t="s">
        <v>9</v>
      </c>
      <c r="G96" s="40">
        <f>+G98</f>
        <v>-1050656.8999999999</v>
      </c>
    </row>
    <row r="97" spans="1:7" s="34" customFormat="1" ht="34.5">
      <c r="A97" s="19"/>
      <c r="B97" s="19"/>
      <c r="C97" s="19"/>
      <c r="D97" s="19"/>
      <c r="E97" s="22"/>
      <c r="F97" s="15" t="s">
        <v>43</v>
      </c>
      <c r="G97" s="19"/>
    </row>
    <row r="98" spans="1:7" s="34" customFormat="1">
      <c r="A98" s="19"/>
      <c r="B98" s="19"/>
      <c r="C98" s="19"/>
      <c r="D98" s="20"/>
      <c r="E98" s="22"/>
      <c r="F98" s="15" t="s">
        <v>7</v>
      </c>
      <c r="G98" s="20">
        <f>+G99</f>
        <v>-1050656.8999999999</v>
      </c>
    </row>
    <row r="99" spans="1:7" s="34" customFormat="1">
      <c r="A99" s="19"/>
      <c r="B99" s="19"/>
      <c r="C99" s="19"/>
      <c r="D99" s="20"/>
      <c r="E99" s="22"/>
      <c r="F99" s="15" t="s">
        <v>196</v>
      </c>
      <c r="G99" s="20">
        <f>+G100</f>
        <v>-1050656.8999999999</v>
      </c>
    </row>
    <row r="100" spans="1:7" s="34" customFormat="1">
      <c r="A100" s="19"/>
      <c r="B100" s="19"/>
      <c r="C100" s="19"/>
      <c r="D100" s="20"/>
      <c r="E100" s="22"/>
      <c r="F100" s="15" t="s">
        <v>197</v>
      </c>
      <c r="G100" s="20">
        <f>+G101</f>
        <v>-1050656.8999999999</v>
      </c>
    </row>
    <row r="101" spans="1:7" s="34" customFormat="1">
      <c r="A101" s="19"/>
      <c r="B101" s="19"/>
      <c r="C101" s="19"/>
      <c r="D101" s="20"/>
      <c r="E101" s="22"/>
      <c r="F101" s="15" t="s">
        <v>198</v>
      </c>
      <c r="G101" s="20">
        <f>+G102</f>
        <v>-1050656.8999999999</v>
      </c>
    </row>
    <row r="102" spans="1:7" s="34" customFormat="1">
      <c r="A102" s="19"/>
      <c r="B102" s="19"/>
      <c r="C102" s="19"/>
      <c r="D102" s="20"/>
      <c r="E102" s="22"/>
      <c r="F102" s="15" t="s">
        <v>100</v>
      </c>
      <c r="G102" s="20">
        <f>+'4'!D69</f>
        <v>-1050656.8999999999</v>
      </c>
    </row>
    <row r="103" spans="1:7" s="34" customFormat="1" ht="34.5">
      <c r="A103" s="19"/>
      <c r="B103" s="38" t="s">
        <v>109</v>
      </c>
      <c r="C103" s="19"/>
      <c r="D103" s="19"/>
      <c r="E103" s="19"/>
      <c r="F103" s="35" t="s">
        <v>112</v>
      </c>
      <c r="G103" s="36">
        <f>G105</f>
        <v>-175554.2</v>
      </c>
    </row>
    <row r="104" spans="1:7" s="34" customFormat="1">
      <c r="A104" s="19"/>
      <c r="B104" s="19"/>
      <c r="C104" s="19"/>
      <c r="D104" s="19"/>
      <c r="E104" s="19"/>
      <c r="F104" s="37" t="s">
        <v>8</v>
      </c>
      <c r="G104" s="19"/>
    </row>
    <row r="105" spans="1:7" s="34" customFormat="1">
      <c r="A105" s="19"/>
      <c r="B105" s="19"/>
      <c r="C105" s="38" t="s">
        <v>110</v>
      </c>
      <c r="D105" s="19"/>
      <c r="E105" s="19"/>
      <c r="F105" s="35" t="s">
        <v>111</v>
      </c>
      <c r="G105" s="36">
        <f>+G107</f>
        <v>-175554.2</v>
      </c>
    </row>
    <row r="106" spans="1:7" s="34" customFormat="1">
      <c r="A106" s="19"/>
      <c r="B106" s="19"/>
      <c r="C106" s="19"/>
      <c r="D106" s="19"/>
      <c r="E106" s="19"/>
      <c r="F106" s="37" t="s">
        <v>8</v>
      </c>
      <c r="G106" s="19"/>
    </row>
    <row r="107" spans="1:7" s="34" customFormat="1">
      <c r="A107" s="19"/>
      <c r="B107" s="19"/>
      <c r="C107" s="19"/>
      <c r="D107" s="38" t="s">
        <v>104</v>
      </c>
      <c r="E107" s="19"/>
      <c r="F107" s="37" t="s">
        <v>126</v>
      </c>
      <c r="G107" s="105">
        <f>+G109+G116</f>
        <v>-175554.2</v>
      </c>
    </row>
    <row r="108" spans="1:7" s="34" customFormat="1">
      <c r="A108" s="19"/>
      <c r="B108" s="19"/>
      <c r="C108" s="19"/>
      <c r="D108" s="38"/>
      <c r="E108" s="19"/>
      <c r="F108" s="35" t="s">
        <v>8</v>
      </c>
      <c r="G108" s="20"/>
    </row>
    <row r="109" spans="1:7" s="34" customFormat="1" ht="51.75">
      <c r="A109" s="19"/>
      <c r="B109" s="19"/>
      <c r="C109" s="19"/>
      <c r="D109" s="38"/>
      <c r="E109" s="19">
        <v>11006</v>
      </c>
      <c r="F109" s="23" t="s">
        <v>105</v>
      </c>
      <c r="G109" s="20">
        <f>+G111</f>
        <v>-107791.7</v>
      </c>
    </row>
    <row r="110" spans="1:7" s="34" customFormat="1">
      <c r="A110" s="19"/>
      <c r="B110" s="19"/>
      <c r="C110" s="19"/>
      <c r="D110" s="19"/>
      <c r="E110" s="22"/>
      <c r="F110" s="138" t="s">
        <v>33</v>
      </c>
      <c r="G110" s="19"/>
    </row>
    <row r="111" spans="1:7" s="34" customFormat="1" ht="34.5">
      <c r="A111" s="19"/>
      <c r="B111" s="19"/>
      <c r="C111" s="137"/>
      <c r="D111" s="40"/>
      <c r="E111" s="22"/>
      <c r="F111" s="138" t="s">
        <v>239</v>
      </c>
      <c r="G111" s="40">
        <f>+G114</f>
        <v>-107791.7</v>
      </c>
    </row>
    <row r="112" spans="1:7" s="34" customFormat="1" ht="34.5">
      <c r="A112" s="19"/>
      <c r="B112" s="19"/>
      <c r="C112" s="19"/>
      <c r="D112" s="19"/>
      <c r="E112" s="22"/>
      <c r="F112" s="23" t="s">
        <v>43</v>
      </c>
      <c r="G112" s="19"/>
    </row>
    <row r="113" spans="1:7" s="34" customFormat="1">
      <c r="A113" s="19"/>
      <c r="B113" s="19"/>
      <c r="C113" s="19"/>
      <c r="D113" s="19"/>
      <c r="E113" s="22"/>
      <c r="F113" s="15" t="s">
        <v>7</v>
      </c>
      <c r="G113" s="118">
        <f>+G114</f>
        <v>-107791.7</v>
      </c>
    </row>
    <row r="114" spans="1:7" s="34" customFormat="1">
      <c r="A114" s="19"/>
      <c r="B114" s="19"/>
      <c r="C114" s="19"/>
      <c r="D114" s="20"/>
      <c r="E114" s="22"/>
      <c r="F114" s="23" t="s">
        <v>93</v>
      </c>
      <c r="G114" s="20">
        <f>+G115</f>
        <v>-107791.7</v>
      </c>
    </row>
    <row r="115" spans="1:7" s="34" customFormat="1">
      <c r="A115" s="19"/>
      <c r="B115" s="19"/>
      <c r="C115" s="19"/>
      <c r="D115" s="20"/>
      <c r="E115" s="22"/>
      <c r="F115" s="97" t="s">
        <v>94</v>
      </c>
      <c r="G115" s="20">
        <f>+'4'!D77</f>
        <v>-107791.7</v>
      </c>
    </row>
    <row r="116" spans="1:7" s="34" customFormat="1" ht="51.75">
      <c r="A116" s="19"/>
      <c r="B116" s="19"/>
      <c r="C116" s="19"/>
      <c r="D116" s="38"/>
      <c r="E116" s="19">
        <v>31005</v>
      </c>
      <c r="F116" s="15" t="s">
        <v>106</v>
      </c>
      <c r="G116" s="20">
        <f>+G118</f>
        <v>-67762.5</v>
      </c>
    </row>
    <row r="117" spans="1:7" s="34" customFormat="1">
      <c r="A117" s="19"/>
      <c r="B117" s="19"/>
      <c r="C117" s="19"/>
      <c r="D117" s="19"/>
      <c r="E117" s="22"/>
      <c r="F117" s="15" t="s">
        <v>33</v>
      </c>
      <c r="G117" s="19"/>
    </row>
    <row r="118" spans="1:7" s="34" customFormat="1" ht="34.5">
      <c r="A118" s="19"/>
      <c r="B118" s="19"/>
      <c r="C118" s="137"/>
      <c r="D118" s="40"/>
      <c r="E118" s="22"/>
      <c r="F118" s="138" t="s">
        <v>208</v>
      </c>
      <c r="G118" s="40">
        <f>+G120</f>
        <v>-67762.5</v>
      </c>
    </row>
    <row r="119" spans="1:7" s="34" customFormat="1" ht="34.5">
      <c r="A119" s="38"/>
      <c r="B119" s="19"/>
      <c r="C119" s="19"/>
      <c r="D119" s="19"/>
      <c r="E119" s="22"/>
      <c r="F119" s="15" t="s">
        <v>43</v>
      </c>
      <c r="G119" s="19"/>
    </row>
    <row r="120" spans="1:7" s="34" customFormat="1">
      <c r="A120" s="19"/>
      <c r="B120" s="19"/>
      <c r="C120" s="19"/>
      <c r="D120" s="20"/>
      <c r="E120" s="22"/>
      <c r="F120" s="15" t="s">
        <v>7</v>
      </c>
      <c r="G120" s="20">
        <f>+G124</f>
        <v>-67762.5</v>
      </c>
    </row>
    <row r="121" spans="1:7" s="34" customFormat="1">
      <c r="A121" s="19"/>
      <c r="B121" s="38"/>
      <c r="C121" s="19"/>
      <c r="D121" s="20"/>
      <c r="E121" s="22"/>
      <c r="F121" s="15" t="s">
        <v>196</v>
      </c>
      <c r="G121" s="20">
        <f>+G122</f>
        <v>-67762.5</v>
      </c>
    </row>
    <row r="122" spans="1:7" s="34" customFormat="1">
      <c r="A122" s="19"/>
      <c r="B122" s="38"/>
      <c r="C122" s="19"/>
      <c r="D122" s="20"/>
      <c r="E122" s="22"/>
      <c r="F122" s="15" t="s">
        <v>197</v>
      </c>
      <c r="G122" s="20">
        <f>+G123</f>
        <v>-67762.5</v>
      </c>
    </row>
    <row r="123" spans="1:7" s="34" customFormat="1">
      <c r="A123" s="19"/>
      <c r="B123" s="38"/>
      <c r="C123" s="19"/>
      <c r="D123" s="20"/>
      <c r="E123" s="22"/>
      <c r="F123" s="15" t="s">
        <v>198</v>
      </c>
      <c r="G123" s="20">
        <f>+G124</f>
        <v>-67762.5</v>
      </c>
    </row>
    <row r="124" spans="1:7" s="34" customFormat="1">
      <c r="A124" s="19"/>
      <c r="B124" s="38"/>
      <c r="C124" s="19"/>
      <c r="D124" s="20"/>
      <c r="E124" s="22"/>
      <c r="F124" s="15" t="s">
        <v>100</v>
      </c>
      <c r="G124" s="20">
        <f>+'4'!D83</f>
        <v>-67762.5</v>
      </c>
    </row>
    <row r="125" spans="1:7" s="34" customFormat="1">
      <c r="A125" s="19"/>
      <c r="B125" s="19" t="s">
        <v>120</v>
      </c>
      <c r="C125" s="19"/>
      <c r="D125" s="15"/>
      <c r="E125" s="15"/>
      <c r="F125" s="18" t="s">
        <v>121</v>
      </c>
      <c r="G125" s="20">
        <f>+G127</f>
        <v>-405111.7</v>
      </c>
    </row>
    <row r="126" spans="1:7" s="34" customFormat="1">
      <c r="A126" s="19"/>
      <c r="B126" s="38"/>
      <c r="C126" s="19"/>
      <c r="D126" s="15"/>
      <c r="E126" s="15"/>
      <c r="F126" s="97" t="s">
        <v>8</v>
      </c>
      <c r="G126" s="20"/>
    </row>
    <row r="127" spans="1:7" s="34" customFormat="1">
      <c r="A127" s="19"/>
      <c r="B127" s="19"/>
      <c r="C127" s="19" t="s">
        <v>119</v>
      </c>
      <c r="D127" s="15"/>
      <c r="E127" s="15"/>
      <c r="F127" s="23" t="s">
        <v>121</v>
      </c>
      <c r="G127" s="20">
        <f>+G129+G141</f>
        <v>-405111.7</v>
      </c>
    </row>
    <row r="128" spans="1:7" s="34" customFormat="1">
      <c r="A128" s="38"/>
      <c r="B128" s="19"/>
      <c r="C128" s="19"/>
      <c r="D128" s="15"/>
      <c r="E128" s="15"/>
      <c r="F128" s="97" t="s">
        <v>8</v>
      </c>
      <c r="G128" s="20"/>
    </row>
    <row r="129" spans="1:7" s="34" customFormat="1">
      <c r="A129" s="38"/>
      <c r="B129" s="19"/>
      <c r="C129" s="19"/>
      <c r="D129" s="38" t="s">
        <v>107</v>
      </c>
      <c r="E129" s="15"/>
      <c r="F129" s="18" t="s">
        <v>127</v>
      </c>
      <c r="G129" s="20">
        <f>+G131</f>
        <v>-39551.300000000003</v>
      </c>
    </row>
    <row r="130" spans="1:7" s="34" customFormat="1">
      <c r="A130" s="38"/>
      <c r="B130" s="19"/>
      <c r="C130" s="19"/>
      <c r="D130" s="15"/>
      <c r="E130" s="15"/>
      <c r="F130" s="97" t="s">
        <v>8</v>
      </c>
      <c r="G130" s="20"/>
    </row>
    <row r="131" spans="1:7" s="34" customFormat="1" ht="86.25">
      <c r="A131" s="19"/>
      <c r="B131" s="19"/>
      <c r="C131" s="19"/>
      <c r="E131" s="19">
        <v>12001</v>
      </c>
      <c r="F131" s="15" t="s">
        <v>193</v>
      </c>
      <c r="G131" s="20">
        <f>+G133</f>
        <v>-39551.300000000003</v>
      </c>
    </row>
    <row r="132" spans="1:7" s="34" customFormat="1">
      <c r="A132" s="19"/>
      <c r="B132" s="19"/>
      <c r="C132" s="19"/>
      <c r="D132" s="19"/>
      <c r="E132" s="22"/>
      <c r="F132" s="15" t="s">
        <v>33</v>
      </c>
      <c r="G132" s="19"/>
    </row>
    <row r="133" spans="1:7" s="34" customFormat="1" ht="34.5">
      <c r="A133" s="19"/>
      <c r="B133" s="19"/>
      <c r="C133" s="137"/>
      <c r="D133" s="40"/>
      <c r="E133" s="22"/>
      <c r="F133" s="138" t="s">
        <v>9</v>
      </c>
      <c r="G133" s="40">
        <f>+G135</f>
        <v>-39551.300000000003</v>
      </c>
    </row>
    <row r="134" spans="1:7" s="34" customFormat="1" ht="34.5">
      <c r="A134" s="19"/>
      <c r="B134" s="19"/>
      <c r="C134" s="19"/>
      <c r="D134" s="19"/>
      <c r="E134" s="22"/>
      <c r="F134" s="15" t="s">
        <v>43</v>
      </c>
      <c r="G134" s="19"/>
    </row>
    <row r="135" spans="1:7" s="34" customFormat="1">
      <c r="A135" s="19"/>
      <c r="B135" s="19"/>
      <c r="C135" s="19"/>
      <c r="D135" s="20"/>
      <c r="E135" s="22"/>
      <c r="F135" s="15" t="s">
        <v>7</v>
      </c>
      <c r="G135" s="20">
        <f>+G139</f>
        <v>-39551.300000000003</v>
      </c>
    </row>
    <row r="136" spans="1:7" s="34" customFormat="1">
      <c r="A136" s="19"/>
      <c r="B136" s="19"/>
      <c r="C136" s="19"/>
      <c r="D136" s="20"/>
      <c r="E136" s="22"/>
      <c r="F136" s="15" t="s">
        <v>196</v>
      </c>
      <c r="G136" s="20">
        <f>+G137</f>
        <v>-39551.300000000003</v>
      </c>
    </row>
    <row r="137" spans="1:7" s="34" customFormat="1">
      <c r="A137" s="19"/>
      <c r="B137" s="19"/>
      <c r="C137" s="19"/>
      <c r="D137" s="20"/>
      <c r="E137" s="22"/>
      <c r="F137" s="15" t="s">
        <v>197</v>
      </c>
      <c r="G137" s="20">
        <f>+G138</f>
        <v>-39551.300000000003</v>
      </c>
    </row>
    <row r="138" spans="1:7" s="34" customFormat="1">
      <c r="A138" s="19"/>
      <c r="B138" s="19"/>
      <c r="C138" s="19"/>
      <c r="D138" s="20"/>
      <c r="E138" s="22"/>
      <c r="F138" s="15" t="s">
        <v>198</v>
      </c>
      <c r="G138" s="20">
        <f>+G139</f>
        <v>-39551.300000000003</v>
      </c>
    </row>
    <row r="139" spans="1:7" s="34" customFormat="1">
      <c r="A139" s="19"/>
      <c r="B139" s="19"/>
      <c r="C139" s="19"/>
      <c r="D139" s="20"/>
      <c r="E139" s="22"/>
      <c r="F139" s="15" t="s">
        <v>100</v>
      </c>
      <c r="G139" s="20">
        <f>+'4'!D91</f>
        <v>-39551.300000000003</v>
      </c>
    </row>
    <row r="140" spans="1:7" s="34" customFormat="1">
      <c r="A140" s="19"/>
      <c r="B140" s="19"/>
      <c r="C140" s="19"/>
      <c r="D140" s="15"/>
      <c r="E140" s="15"/>
      <c r="F140" s="23" t="s">
        <v>8</v>
      </c>
      <c r="G140" s="20"/>
    </row>
    <row r="141" spans="1:7" s="34" customFormat="1">
      <c r="A141" s="19"/>
      <c r="B141" s="19"/>
      <c r="C141" s="19"/>
      <c r="D141" s="38" t="s">
        <v>122</v>
      </c>
      <c r="E141" s="22"/>
      <c r="F141" s="97" t="s">
        <v>128</v>
      </c>
      <c r="G141" s="20">
        <f>+G143</f>
        <v>-365560.4</v>
      </c>
    </row>
    <row r="142" spans="1:7" s="34" customFormat="1">
      <c r="A142" s="19"/>
      <c r="B142" s="19"/>
      <c r="C142" s="19"/>
      <c r="D142" s="20"/>
      <c r="E142" s="22"/>
      <c r="F142" s="23" t="s">
        <v>8</v>
      </c>
      <c r="G142" s="20"/>
    </row>
    <row r="143" spans="1:7" s="34" customFormat="1" ht="86.25">
      <c r="A143" s="19"/>
      <c r="B143" s="19"/>
      <c r="C143" s="19"/>
      <c r="E143" s="19">
        <v>12001</v>
      </c>
      <c r="F143" s="15" t="s">
        <v>124</v>
      </c>
      <c r="G143" s="20">
        <f>+G145</f>
        <v>-365560.4</v>
      </c>
    </row>
    <row r="144" spans="1:7" s="34" customFormat="1">
      <c r="A144" s="19"/>
      <c r="B144" s="19"/>
      <c r="C144" s="19"/>
      <c r="D144" s="19"/>
      <c r="E144" s="22"/>
      <c r="F144" s="15" t="s">
        <v>33</v>
      </c>
      <c r="G144" s="19"/>
    </row>
    <row r="145" spans="1:7" s="34" customFormat="1">
      <c r="A145" s="19"/>
      <c r="B145" s="19"/>
      <c r="C145" s="137"/>
      <c r="D145" s="40"/>
      <c r="E145" s="22"/>
      <c r="F145" s="138" t="s">
        <v>123</v>
      </c>
      <c r="G145" s="40">
        <f>+G147</f>
        <v>-365560.4</v>
      </c>
    </row>
    <row r="146" spans="1:7" s="34" customFormat="1" ht="34.5">
      <c r="A146" s="19"/>
      <c r="B146" s="19"/>
      <c r="C146" s="19"/>
      <c r="D146" s="19"/>
      <c r="E146" s="22"/>
      <c r="F146" s="15" t="s">
        <v>43</v>
      </c>
      <c r="G146" s="19"/>
    </row>
    <row r="147" spans="1:7" s="34" customFormat="1">
      <c r="A147" s="19"/>
      <c r="B147" s="19"/>
      <c r="C147" s="19"/>
      <c r="D147" s="20"/>
      <c r="E147" s="22"/>
      <c r="F147" s="15" t="s">
        <v>7</v>
      </c>
      <c r="G147" s="20">
        <f>+G151+G153</f>
        <v>-365560.4</v>
      </c>
    </row>
    <row r="148" spans="1:7" s="34" customFormat="1">
      <c r="A148" s="19"/>
      <c r="B148" s="19"/>
      <c r="C148" s="19"/>
      <c r="D148" s="20"/>
      <c r="E148" s="22"/>
      <c r="F148" s="15" t="s">
        <v>196</v>
      </c>
      <c r="G148" s="105">
        <f>+G149</f>
        <v>-365560.4</v>
      </c>
    </row>
    <row r="149" spans="1:7" s="34" customFormat="1">
      <c r="A149" s="19"/>
      <c r="B149" s="19"/>
      <c r="C149" s="19"/>
      <c r="D149" s="20"/>
      <c r="E149" s="22"/>
      <c r="F149" s="15" t="s">
        <v>197</v>
      </c>
      <c r="G149" s="105">
        <f>+G150+G152</f>
        <v>-365560.4</v>
      </c>
    </row>
    <row r="150" spans="1:7" s="34" customFormat="1">
      <c r="A150" s="19"/>
      <c r="B150" s="19"/>
      <c r="C150" s="19"/>
      <c r="D150" s="20"/>
      <c r="E150" s="22"/>
      <c r="F150" s="15" t="s">
        <v>198</v>
      </c>
      <c r="G150" s="20">
        <f>+G151</f>
        <v>-301260.40000000002</v>
      </c>
    </row>
    <row r="151" spans="1:7" s="34" customFormat="1">
      <c r="A151" s="19"/>
      <c r="B151" s="19"/>
      <c r="C151" s="19"/>
      <c r="D151" s="20"/>
      <c r="E151" s="22"/>
      <c r="F151" s="15" t="s">
        <v>100</v>
      </c>
      <c r="G151" s="20">
        <f>+'4'!E108</f>
        <v>-301260.40000000002</v>
      </c>
    </row>
    <row r="152" spans="1:7" s="34" customFormat="1">
      <c r="A152" s="19"/>
      <c r="B152" s="19"/>
      <c r="C152" s="19"/>
      <c r="D152" s="20"/>
      <c r="E152" s="22"/>
      <c r="F152" s="15" t="s">
        <v>202</v>
      </c>
      <c r="G152" s="20">
        <f>+G153</f>
        <v>-64300</v>
      </c>
    </row>
    <row r="153" spans="1:7" s="34" customFormat="1">
      <c r="A153" s="19"/>
      <c r="B153" s="19"/>
      <c r="C153" s="19"/>
      <c r="D153" s="20"/>
      <c r="E153" s="22"/>
      <c r="F153" s="15" t="s">
        <v>129</v>
      </c>
      <c r="G153" s="20">
        <f>+'4'!E109</f>
        <v>-64300</v>
      </c>
    </row>
    <row r="154" spans="1:7" s="34" customFormat="1">
      <c r="A154" s="38" t="s">
        <v>116</v>
      </c>
      <c r="B154" s="19"/>
      <c r="C154" s="19"/>
      <c r="D154" s="20"/>
      <c r="E154" s="22"/>
      <c r="F154" s="23" t="s">
        <v>115</v>
      </c>
      <c r="G154" s="20">
        <f>+G156</f>
        <v>-103177.2</v>
      </c>
    </row>
    <row r="155" spans="1:7" s="34" customFormat="1">
      <c r="A155" s="19"/>
      <c r="B155" s="19"/>
      <c r="C155" s="19"/>
      <c r="D155" s="20"/>
      <c r="E155" s="22"/>
      <c r="F155" s="97" t="s">
        <v>8</v>
      </c>
      <c r="G155" s="20"/>
    </row>
    <row r="156" spans="1:7" s="34" customFormat="1">
      <c r="A156" s="19"/>
      <c r="B156" s="38" t="s">
        <v>117</v>
      </c>
      <c r="C156" s="19"/>
      <c r="D156" s="19"/>
      <c r="E156" s="20"/>
      <c r="F156" s="22" t="s">
        <v>118</v>
      </c>
      <c r="G156" s="20">
        <f>+G158</f>
        <v>-103177.2</v>
      </c>
    </row>
    <row r="157" spans="1:7" s="34" customFormat="1">
      <c r="A157" s="19"/>
      <c r="B157" s="19"/>
      <c r="C157" s="19"/>
      <c r="D157" s="19"/>
      <c r="E157" s="20"/>
      <c r="F157" s="22" t="s">
        <v>8</v>
      </c>
      <c r="G157" s="20"/>
    </row>
    <row r="158" spans="1:7" s="34" customFormat="1">
      <c r="A158" s="19"/>
      <c r="B158" s="38"/>
      <c r="C158" s="19" t="s">
        <v>119</v>
      </c>
      <c r="D158" s="19"/>
      <c r="E158" s="20"/>
      <c r="F158" s="22" t="s">
        <v>118</v>
      </c>
      <c r="G158" s="20">
        <f>+G160</f>
        <v>-103177.2</v>
      </c>
    </row>
    <row r="159" spans="1:7" s="34" customFormat="1">
      <c r="A159" s="19"/>
      <c r="B159" s="19"/>
      <c r="C159" s="19"/>
      <c r="D159" s="19"/>
      <c r="E159" s="20"/>
      <c r="F159" s="22" t="s">
        <v>8</v>
      </c>
      <c r="G159" s="20"/>
    </row>
    <row r="160" spans="1:7" s="34" customFormat="1" ht="34.5">
      <c r="A160" s="19"/>
      <c r="B160" s="19"/>
      <c r="C160" s="19"/>
      <c r="D160" s="38" t="s">
        <v>114</v>
      </c>
      <c r="E160" s="20"/>
      <c r="F160" s="22" t="s">
        <v>130</v>
      </c>
      <c r="G160" s="20">
        <f>+G162</f>
        <v>-103177.2</v>
      </c>
    </row>
    <row r="161" spans="1:7" s="34" customFormat="1">
      <c r="A161" s="19"/>
      <c r="B161" s="19"/>
      <c r="C161" s="19"/>
      <c r="D161" s="19"/>
      <c r="E161" s="20"/>
      <c r="F161" s="22" t="s">
        <v>8</v>
      </c>
      <c r="G161" s="20"/>
    </row>
    <row r="162" spans="1:7" s="34" customFormat="1" ht="69">
      <c r="A162" s="19"/>
      <c r="B162" s="19"/>
      <c r="C162" s="19"/>
      <c r="E162" s="19">
        <v>12001</v>
      </c>
      <c r="F162" s="15" t="s">
        <v>191</v>
      </c>
      <c r="G162" s="20">
        <f>+G164</f>
        <v>-103177.2</v>
      </c>
    </row>
    <row r="163" spans="1:7" s="34" customFormat="1">
      <c r="A163" s="19"/>
      <c r="B163" s="19"/>
      <c r="C163" s="19"/>
      <c r="D163" s="19"/>
      <c r="E163" s="22"/>
      <c r="F163" s="15" t="s">
        <v>33</v>
      </c>
      <c r="G163" s="19"/>
    </row>
    <row r="164" spans="1:7" s="34" customFormat="1" ht="34.5">
      <c r="A164" s="19"/>
      <c r="B164" s="19"/>
      <c r="C164" s="137"/>
      <c r="D164" s="40"/>
      <c r="E164" s="22"/>
      <c r="F164" s="138" t="s">
        <v>9</v>
      </c>
      <c r="G164" s="40">
        <f>+G166</f>
        <v>-103177.2</v>
      </c>
    </row>
    <row r="165" spans="1:7" s="34" customFormat="1" ht="34.5">
      <c r="A165" s="19"/>
      <c r="B165" s="19"/>
      <c r="C165" s="19"/>
      <c r="D165" s="19"/>
      <c r="E165" s="22"/>
      <c r="F165" s="15" t="s">
        <v>43</v>
      </c>
      <c r="G165" s="19"/>
    </row>
    <row r="166" spans="1:7" s="34" customFormat="1">
      <c r="A166" s="19"/>
      <c r="B166" s="19"/>
      <c r="C166" s="19"/>
      <c r="D166" s="20"/>
      <c r="E166" s="22"/>
      <c r="F166" s="15" t="s">
        <v>7</v>
      </c>
      <c r="G166" s="20">
        <f>+G170</f>
        <v>-103177.2</v>
      </c>
    </row>
    <row r="167" spans="1:7" s="34" customFormat="1">
      <c r="A167" s="19"/>
      <c r="B167" s="19"/>
      <c r="C167" s="19"/>
      <c r="D167" s="20"/>
      <c r="E167" s="22"/>
      <c r="F167" s="15" t="s">
        <v>196</v>
      </c>
      <c r="G167" s="118">
        <f>+G168</f>
        <v>-103177.2</v>
      </c>
    </row>
    <row r="168" spans="1:7">
      <c r="A168" s="25"/>
      <c r="B168" s="25"/>
      <c r="C168" s="25"/>
      <c r="D168" s="25"/>
      <c r="E168" s="25"/>
      <c r="F168" s="15" t="s">
        <v>197</v>
      </c>
      <c r="G168" s="119">
        <f>+G169</f>
        <v>-103177.2</v>
      </c>
    </row>
    <row r="169" spans="1:7">
      <c r="A169" s="25"/>
      <c r="B169" s="25"/>
      <c r="C169" s="25"/>
      <c r="D169" s="25"/>
      <c r="E169" s="25"/>
      <c r="F169" s="15" t="s">
        <v>198</v>
      </c>
      <c r="G169" s="119">
        <f>+G170</f>
        <v>-103177.2</v>
      </c>
    </row>
    <row r="170" spans="1:7">
      <c r="A170" s="25"/>
      <c r="B170" s="25"/>
      <c r="C170" s="25"/>
      <c r="D170" s="25"/>
      <c r="E170" s="25"/>
      <c r="F170" s="15" t="s">
        <v>100</v>
      </c>
      <c r="G170" s="20">
        <f>+'4'!D99</f>
        <v>-103177.2</v>
      </c>
    </row>
  </sheetData>
  <mergeCells count="8">
    <mergeCell ref="A7:C7"/>
    <mergeCell ref="D7:E7"/>
    <mergeCell ref="F7:F8"/>
    <mergeCell ref="A1:G1"/>
    <mergeCell ref="A2:G2"/>
    <mergeCell ref="A3:G3"/>
    <mergeCell ref="A4:G4"/>
    <mergeCell ref="A5:G5"/>
  </mergeCells>
  <pageMargins left="0.19685039370078741" right="0.19685039370078741" top="0.31496062992125984" bottom="0.35433070866141736" header="0.15748031496062992" footer="0.15748031496062992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09"/>
  <sheetViews>
    <sheetView topLeftCell="A34" zoomScaleNormal="100" zoomScaleSheetLayoutView="80" workbookViewId="0">
      <selection activeCell="D28" sqref="D28"/>
    </sheetView>
  </sheetViews>
  <sheetFormatPr defaultColWidth="9.140625" defaultRowHeight="17.25"/>
  <cols>
    <col min="1" max="1" width="12.7109375" style="73" customWidth="1"/>
    <col min="2" max="2" width="13.85546875" style="74" customWidth="1"/>
    <col min="3" max="3" width="61.42578125" style="75" customWidth="1"/>
    <col min="4" max="4" width="18.28515625" style="45" customWidth="1"/>
    <col min="5" max="5" width="17.85546875" style="45" customWidth="1"/>
    <col min="6" max="6" width="23.140625" style="45" customWidth="1"/>
    <col min="7" max="7" width="9.140625" style="45"/>
    <col min="8" max="8" width="16.28515625" style="45" bestFit="1" customWidth="1"/>
    <col min="9" max="9" width="18.140625" style="45" customWidth="1"/>
    <col min="10" max="16384" width="9.140625" style="45"/>
  </cols>
  <sheetData>
    <row r="1" spans="1:7" s="41" customFormat="1">
      <c r="F1" s="41" t="s">
        <v>222</v>
      </c>
    </row>
    <row r="2" spans="1:7" s="42" customFormat="1">
      <c r="F2" s="43" t="s">
        <v>14</v>
      </c>
    </row>
    <row r="3" spans="1:7" s="42" customFormat="1" ht="15.75" customHeight="1">
      <c r="F3" s="44" t="s">
        <v>15</v>
      </c>
    </row>
    <row r="4" spans="1:7" s="42" customFormat="1" ht="15.75" customHeight="1"/>
    <row r="5" spans="1:7" ht="69.75" customHeight="1">
      <c r="A5" s="223" t="s">
        <v>101</v>
      </c>
      <c r="B5" s="223"/>
      <c r="C5" s="223"/>
      <c r="D5" s="223"/>
      <c r="E5" s="223"/>
      <c r="F5" s="223"/>
    </row>
    <row r="6" spans="1:7" ht="23.25" customHeight="1">
      <c r="A6" s="46"/>
      <c r="B6" s="47"/>
      <c r="C6" s="48"/>
      <c r="F6" s="49" t="s">
        <v>32</v>
      </c>
    </row>
    <row r="7" spans="1:7" ht="59.25" customHeight="1">
      <c r="A7" s="225" t="s">
        <v>16</v>
      </c>
      <c r="B7" s="225"/>
      <c r="C7" s="226" t="s">
        <v>17</v>
      </c>
      <c r="D7" s="227" t="s">
        <v>75</v>
      </c>
      <c r="E7" s="228"/>
      <c r="F7" s="229"/>
    </row>
    <row r="8" spans="1:7" s="51" customFormat="1" ht="29.25" customHeight="1">
      <c r="A8" s="225"/>
      <c r="B8" s="225"/>
      <c r="C8" s="226"/>
      <c r="D8" s="224" t="s">
        <v>18</v>
      </c>
      <c r="E8" s="224"/>
      <c r="F8" s="224"/>
      <c r="G8" s="50"/>
    </row>
    <row r="9" spans="1:7" s="51" customFormat="1" ht="19.5" customHeight="1">
      <c r="A9" s="225" t="s">
        <v>19</v>
      </c>
      <c r="B9" s="225" t="s">
        <v>20</v>
      </c>
      <c r="C9" s="226"/>
      <c r="D9" s="230" t="s">
        <v>21</v>
      </c>
      <c r="E9" s="231" t="s">
        <v>22</v>
      </c>
      <c r="F9" s="232"/>
      <c r="G9" s="52"/>
    </row>
    <row r="10" spans="1:7" s="51" customFormat="1" ht="38.25" customHeight="1">
      <c r="A10" s="225"/>
      <c r="B10" s="225"/>
      <c r="C10" s="226"/>
      <c r="D10" s="230"/>
      <c r="E10" s="133" t="s">
        <v>23</v>
      </c>
      <c r="F10" s="133" t="s">
        <v>24</v>
      </c>
      <c r="G10" s="52"/>
    </row>
    <row r="11" spans="1:7" s="51" customFormat="1" ht="34.5">
      <c r="A11" s="53"/>
      <c r="B11" s="54"/>
      <c r="C11" s="55" t="s">
        <v>25</v>
      </c>
      <c r="D11" s="56">
        <f>D13+D12</f>
        <v>748000.00000000023</v>
      </c>
      <c r="E11" s="56">
        <f>E13+E12</f>
        <v>0</v>
      </c>
      <c r="F11" s="56">
        <f>F13+F12</f>
        <v>748000</v>
      </c>
      <c r="G11" s="57"/>
    </row>
    <row r="12" spans="1:7" s="51" customFormat="1" ht="29.25" customHeight="1">
      <c r="A12" s="58"/>
      <c r="B12" s="132"/>
      <c r="C12" s="59" t="s">
        <v>26</v>
      </c>
      <c r="D12" s="60">
        <f>E12+F12</f>
        <v>-317791.7</v>
      </c>
      <c r="E12" s="60">
        <f>E54+E60+E76</f>
        <v>-317791.7</v>
      </c>
      <c r="F12" s="60">
        <f>F54+F60+F76</f>
        <v>0</v>
      </c>
      <c r="G12" s="57"/>
    </row>
    <row r="13" spans="1:7" s="51" customFormat="1" ht="32.25" customHeight="1">
      <c r="A13" s="58"/>
      <c r="B13" s="132"/>
      <c r="C13" s="59" t="s">
        <v>27</v>
      </c>
      <c r="D13" s="60">
        <f>E13+F13</f>
        <v>1065791.7000000002</v>
      </c>
      <c r="E13" s="60">
        <f>E21+E27+E36+E42+E48+E68+E82+E90+E98+E107</f>
        <v>317791.70000000007</v>
      </c>
      <c r="F13" s="60">
        <f>F14</f>
        <v>748000</v>
      </c>
      <c r="G13" s="57"/>
    </row>
    <row r="14" spans="1:7" s="51" customFormat="1" ht="71.25" customHeight="1">
      <c r="A14" s="58"/>
      <c r="B14" s="132"/>
      <c r="C14" s="61" t="s">
        <v>28</v>
      </c>
      <c r="D14" s="62">
        <f>D15+D62+D70+D84+D92</f>
        <v>1113560.4000000001</v>
      </c>
      <c r="E14" s="62">
        <f>E15+E62+E70+E84+E92</f>
        <v>365560.40000000008</v>
      </c>
      <c r="F14" s="62">
        <f>F15+F62+F70+F84+F92</f>
        <v>748000</v>
      </c>
      <c r="G14" s="63"/>
    </row>
    <row r="15" spans="1:7" s="51" customFormat="1" ht="24" customHeight="1">
      <c r="A15" s="19" t="s">
        <v>74</v>
      </c>
      <c r="B15" s="132"/>
      <c r="C15" s="39" t="s">
        <v>72</v>
      </c>
      <c r="D15" s="116">
        <f>D17+D23+D32+D38+D44+D50+D56</f>
        <v>2482500</v>
      </c>
      <c r="E15" s="116">
        <f>E17+E23+E32+E38+E44+E50+E56</f>
        <v>1734500</v>
      </c>
      <c r="F15" s="116">
        <f>F17+F23+F32+F38+F44+F50+F56</f>
        <v>748000</v>
      </c>
      <c r="G15" s="63"/>
    </row>
    <row r="16" spans="1:7" s="51" customFormat="1" ht="23.25" customHeight="1">
      <c r="A16" s="58"/>
      <c r="B16" s="132"/>
      <c r="C16" s="64" t="s">
        <v>29</v>
      </c>
      <c r="D16" s="62"/>
      <c r="E16" s="62"/>
      <c r="F16" s="62"/>
      <c r="G16" s="63"/>
    </row>
    <row r="17" spans="1:7" s="51" customFormat="1" ht="75.75" customHeight="1">
      <c r="A17" s="58"/>
      <c r="B17" s="19">
        <v>21004</v>
      </c>
      <c r="C17" s="14" t="s">
        <v>73</v>
      </c>
      <c r="D17" s="65">
        <f>D19</f>
        <v>530000</v>
      </c>
      <c r="E17" s="65">
        <f>E19</f>
        <v>400000</v>
      </c>
      <c r="F17" s="65">
        <f>F19</f>
        <v>130000</v>
      </c>
      <c r="G17" s="63"/>
    </row>
    <row r="18" spans="1:7" s="51" customFormat="1" ht="24.75" customHeight="1">
      <c r="A18" s="58"/>
      <c r="B18" s="132"/>
      <c r="C18" s="16" t="s">
        <v>33</v>
      </c>
      <c r="D18" s="66"/>
      <c r="E18" s="66"/>
      <c r="F18" s="66"/>
      <c r="G18" s="63"/>
    </row>
    <row r="19" spans="1:7" s="51" customFormat="1" ht="42.75" customHeight="1">
      <c r="A19" s="58"/>
      <c r="B19" s="132"/>
      <c r="C19" s="14" t="s">
        <v>67</v>
      </c>
      <c r="D19" s="67">
        <f>D21</f>
        <v>530000</v>
      </c>
      <c r="E19" s="67">
        <f>E21</f>
        <v>400000</v>
      </c>
      <c r="F19" s="67">
        <f>F21</f>
        <v>130000</v>
      </c>
      <c r="G19" s="63"/>
    </row>
    <row r="20" spans="1:7" s="51" customFormat="1" ht="33.75" customHeight="1">
      <c r="A20" s="58"/>
      <c r="B20" s="132"/>
      <c r="C20" s="17" t="s">
        <v>43</v>
      </c>
      <c r="D20" s="66"/>
      <c r="E20" s="66"/>
      <c r="F20" s="66"/>
      <c r="G20" s="63"/>
    </row>
    <row r="21" spans="1:7" s="51" customFormat="1" ht="24.75" customHeight="1">
      <c r="A21" s="58"/>
      <c r="B21" s="132"/>
      <c r="C21" s="18" t="s">
        <v>30</v>
      </c>
      <c r="D21" s="62">
        <f>D22</f>
        <v>530000</v>
      </c>
      <c r="E21" s="62">
        <f>E22</f>
        <v>400000</v>
      </c>
      <c r="F21" s="62">
        <f>F22</f>
        <v>130000</v>
      </c>
      <c r="G21" s="63"/>
    </row>
    <row r="22" spans="1:7" s="51" customFormat="1" ht="27.75" customHeight="1">
      <c r="A22" s="68"/>
      <c r="B22" s="69"/>
      <c r="C22" s="70" t="s">
        <v>58</v>
      </c>
      <c r="D22" s="71">
        <f>E22+F22</f>
        <v>530000</v>
      </c>
      <c r="E22" s="71">
        <v>400000</v>
      </c>
      <c r="F22" s="71">
        <v>130000</v>
      </c>
      <c r="G22" s="63"/>
    </row>
    <row r="23" spans="1:7" ht="51.75">
      <c r="A23" s="72"/>
      <c r="B23" s="19">
        <v>21011</v>
      </c>
      <c r="C23" s="23" t="s">
        <v>68</v>
      </c>
      <c r="D23" s="65">
        <f>D25</f>
        <v>886500</v>
      </c>
      <c r="E23" s="65">
        <f>E25</f>
        <v>648500</v>
      </c>
      <c r="F23" s="65">
        <f>F25</f>
        <v>238000</v>
      </c>
    </row>
    <row r="24" spans="1:7">
      <c r="A24" s="72"/>
      <c r="B24" s="22"/>
      <c r="C24" s="138" t="s">
        <v>33</v>
      </c>
      <c r="D24" s="66"/>
      <c r="E24" s="66"/>
      <c r="F24" s="66"/>
    </row>
    <row r="25" spans="1:7" ht="34.5">
      <c r="A25" s="72"/>
      <c r="B25" s="22"/>
      <c r="C25" s="23" t="s">
        <v>67</v>
      </c>
      <c r="D25" s="67">
        <f>D27</f>
        <v>886500</v>
      </c>
      <c r="E25" s="67">
        <f>E27</f>
        <v>648500</v>
      </c>
      <c r="F25" s="67">
        <f>F27</f>
        <v>238000</v>
      </c>
    </row>
    <row r="26" spans="1:7" ht="34.5">
      <c r="A26" s="72"/>
      <c r="B26" s="22"/>
      <c r="C26" s="138" t="s">
        <v>43</v>
      </c>
      <c r="D26" s="66"/>
      <c r="E26" s="66"/>
      <c r="F26" s="66"/>
    </row>
    <row r="27" spans="1:7">
      <c r="A27" s="72"/>
      <c r="B27" s="22"/>
      <c r="C27" s="23" t="s">
        <v>30</v>
      </c>
      <c r="D27" s="65">
        <f>D28+D29+D30+D31</f>
        <v>886500</v>
      </c>
      <c r="E27" s="62">
        <f>E28+E29+E30+E31</f>
        <v>648500</v>
      </c>
      <c r="F27" s="62">
        <f>F28+F29+F30+F31</f>
        <v>238000</v>
      </c>
    </row>
    <row r="28" spans="1:7">
      <c r="A28" s="72"/>
      <c r="B28" s="22"/>
      <c r="C28" s="23" t="s">
        <v>100</v>
      </c>
      <c r="D28" s="65">
        <f>+E28+F28</f>
        <v>886000</v>
      </c>
      <c r="E28" s="62">
        <v>648000</v>
      </c>
      <c r="F28" s="62">
        <v>238000</v>
      </c>
    </row>
    <row r="29" spans="1:7">
      <c r="A29" s="72"/>
      <c r="B29" s="22"/>
      <c r="C29" s="23" t="s">
        <v>58</v>
      </c>
      <c r="D29" s="65">
        <f>+E29+F29</f>
        <v>10000</v>
      </c>
      <c r="E29" s="62">
        <v>0</v>
      </c>
      <c r="F29" s="62">
        <v>10000</v>
      </c>
    </row>
    <row r="30" spans="1:7">
      <c r="A30" s="72"/>
      <c r="B30" s="22"/>
      <c r="C30" s="23" t="s">
        <v>91</v>
      </c>
      <c r="D30" s="65">
        <f>+E30+F30</f>
        <v>-10000</v>
      </c>
      <c r="E30" s="62">
        <v>0</v>
      </c>
      <c r="F30" s="62">
        <v>-10000</v>
      </c>
    </row>
    <row r="31" spans="1:7">
      <c r="A31" s="72"/>
      <c r="B31" s="22"/>
      <c r="C31" s="23" t="s">
        <v>92</v>
      </c>
      <c r="D31" s="65">
        <f>+E31+F31</f>
        <v>500</v>
      </c>
      <c r="E31" s="62">
        <v>500</v>
      </c>
      <c r="F31" s="62">
        <v>0</v>
      </c>
    </row>
    <row r="32" spans="1:7" ht="58.5" customHeight="1">
      <c r="A32" s="72"/>
      <c r="B32" s="19">
        <v>21009</v>
      </c>
      <c r="C32" s="23" t="s">
        <v>69</v>
      </c>
      <c r="D32" s="65">
        <f>D34</f>
        <v>610000</v>
      </c>
      <c r="E32" s="65">
        <f>E34</f>
        <v>390000</v>
      </c>
      <c r="F32" s="65">
        <f>F34</f>
        <v>220000</v>
      </c>
    </row>
    <row r="33" spans="1:8">
      <c r="A33" s="72"/>
      <c r="B33" s="22"/>
      <c r="C33" s="138" t="s">
        <v>33</v>
      </c>
      <c r="D33" s="66"/>
      <c r="E33" s="66"/>
      <c r="F33" s="66"/>
    </row>
    <row r="34" spans="1:8" ht="34.5">
      <c r="A34" s="72"/>
      <c r="B34" s="22"/>
      <c r="C34" s="23" t="s">
        <v>67</v>
      </c>
      <c r="D34" s="67">
        <f>D36</f>
        <v>610000</v>
      </c>
      <c r="E34" s="67">
        <f>E36</f>
        <v>390000</v>
      </c>
      <c r="F34" s="67">
        <f>F36</f>
        <v>220000</v>
      </c>
    </row>
    <row r="35" spans="1:8" ht="34.5">
      <c r="A35" s="72"/>
      <c r="B35" s="22"/>
      <c r="C35" s="138" t="s">
        <v>43</v>
      </c>
      <c r="D35" s="66"/>
      <c r="E35" s="66"/>
      <c r="F35" s="66"/>
    </row>
    <row r="36" spans="1:8">
      <c r="A36" s="72"/>
      <c r="B36" s="22"/>
      <c r="C36" s="23" t="s">
        <v>30</v>
      </c>
      <c r="D36" s="62">
        <f>D37</f>
        <v>610000</v>
      </c>
      <c r="E36" s="62">
        <f>E37</f>
        <v>390000</v>
      </c>
      <c r="F36" s="62">
        <f>F37</f>
        <v>220000</v>
      </c>
    </row>
    <row r="37" spans="1:8">
      <c r="A37" s="72"/>
      <c r="B37" s="22"/>
      <c r="C37" s="23" t="s">
        <v>31</v>
      </c>
      <c r="D37" s="62">
        <f>E37+F37</f>
        <v>610000</v>
      </c>
      <c r="E37" s="62">
        <v>390000</v>
      </c>
      <c r="F37" s="62">
        <v>220000</v>
      </c>
    </row>
    <row r="38" spans="1:8" ht="86.25">
      <c r="A38" s="72"/>
      <c r="B38" s="19">
        <v>21013</v>
      </c>
      <c r="C38" s="23" t="s">
        <v>70</v>
      </c>
      <c r="D38" s="65">
        <f>D40</f>
        <v>800000</v>
      </c>
      <c r="E38" s="65">
        <f>E40</f>
        <v>640000</v>
      </c>
      <c r="F38" s="65">
        <f>F40</f>
        <v>160000</v>
      </c>
    </row>
    <row r="39" spans="1:8">
      <c r="A39" s="72"/>
      <c r="B39" s="22"/>
      <c r="C39" s="138" t="s">
        <v>33</v>
      </c>
      <c r="D39" s="66"/>
      <c r="E39" s="66"/>
      <c r="F39" s="66"/>
    </row>
    <row r="40" spans="1:8" ht="34.5">
      <c r="A40" s="72"/>
      <c r="B40" s="22"/>
      <c r="C40" s="23" t="s">
        <v>67</v>
      </c>
      <c r="D40" s="67">
        <f>D42</f>
        <v>800000</v>
      </c>
      <c r="E40" s="67">
        <f>E42</f>
        <v>640000</v>
      </c>
      <c r="F40" s="67">
        <f>F42</f>
        <v>160000</v>
      </c>
    </row>
    <row r="41" spans="1:8" ht="34.5">
      <c r="A41" s="72"/>
      <c r="B41" s="22"/>
      <c r="C41" s="138" t="s">
        <v>43</v>
      </c>
      <c r="D41" s="66"/>
      <c r="E41" s="66"/>
      <c r="F41" s="66"/>
    </row>
    <row r="42" spans="1:8">
      <c r="A42" s="72"/>
      <c r="B42" s="22"/>
      <c r="C42" s="23" t="s">
        <v>30</v>
      </c>
      <c r="D42" s="62">
        <f>D43</f>
        <v>800000</v>
      </c>
      <c r="E42" s="62">
        <f>E43</f>
        <v>640000</v>
      </c>
      <c r="F42" s="62">
        <f>F43</f>
        <v>160000</v>
      </c>
      <c r="H42" s="51"/>
    </row>
    <row r="43" spans="1:8">
      <c r="A43" s="72"/>
      <c r="B43" s="22"/>
      <c r="C43" s="23" t="s">
        <v>58</v>
      </c>
      <c r="D43" s="62">
        <f>E43+F43</f>
        <v>800000</v>
      </c>
      <c r="E43" s="62">
        <v>640000</v>
      </c>
      <c r="F43" s="62">
        <v>160000</v>
      </c>
    </row>
    <row r="44" spans="1:8" ht="72.75" customHeight="1">
      <c r="A44" s="72"/>
      <c r="B44" s="19">
        <v>21008</v>
      </c>
      <c r="C44" s="23" t="s">
        <v>90</v>
      </c>
      <c r="D44" s="65">
        <f>D46</f>
        <v>-134000</v>
      </c>
      <c r="E44" s="65">
        <f>E46</f>
        <v>-134000</v>
      </c>
      <c r="F44" s="65">
        <v>0</v>
      </c>
    </row>
    <row r="45" spans="1:8">
      <c r="A45" s="72"/>
      <c r="B45" s="22"/>
      <c r="C45" s="138" t="s">
        <v>33</v>
      </c>
      <c r="D45" s="66"/>
      <c r="E45" s="66"/>
      <c r="F45" s="66"/>
    </row>
    <row r="46" spans="1:8" ht="34.5">
      <c r="A46" s="72"/>
      <c r="B46" s="22"/>
      <c r="C46" s="23" t="s">
        <v>67</v>
      </c>
      <c r="D46" s="67">
        <f>D48</f>
        <v>-134000</v>
      </c>
      <c r="E46" s="67">
        <f>E48</f>
        <v>-134000</v>
      </c>
      <c r="F46" s="67">
        <f>F48</f>
        <v>0</v>
      </c>
    </row>
    <row r="47" spans="1:8" ht="34.5">
      <c r="A47" s="72"/>
      <c r="B47" s="22"/>
      <c r="C47" s="138" t="s">
        <v>43</v>
      </c>
      <c r="D47" s="66"/>
      <c r="E47" s="66"/>
      <c r="F47" s="66"/>
    </row>
    <row r="48" spans="1:8">
      <c r="A48" s="72"/>
      <c r="B48" s="22"/>
      <c r="C48" s="23" t="s">
        <v>30</v>
      </c>
      <c r="D48" s="62">
        <f>D49</f>
        <v>-134000</v>
      </c>
      <c r="E48" s="62">
        <f>E49</f>
        <v>-134000</v>
      </c>
      <c r="F48" s="62">
        <f>F49</f>
        <v>0</v>
      </c>
    </row>
    <row r="49" spans="1:7">
      <c r="A49" s="72"/>
      <c r="B49" s="22"/>
      <c r="C49" s="97" t="s">
        <v>31</v>
      </c>
      <c r="D49" s="62">
        <f>E49+F49</f>
        <v>-134000</v>
      </c>
      <c r="E49" s="62">
        <v>-134000</v>
      </c>
      <c r="F49" s="62">
        <v>0</v>
      </c>
    </row>
    <row r="50" spans="1:7" ht="68.25" customHeight="1">
      <c r="A50" s="72"/>
      <c r="B50" s="19">
        <v>11009</v>
      </c>
      <c r="C50" s="23" t="s">
        <v>166</v>
      </c>
      <c r="D50" s="65">
        <f>D52</f>
        <v>-115000</v>
      </c>
      <c r="E50" s="65">
        <f>E52</f>
        <v>-115000</v>
      </c>
      <c r="F50" s="65">
        <v>0</v>
      </c>
    </row>
    <row r="51" spans="1:7">
      <c r="A51" s="72"/>
      <c r="B51" s="22"/>
      <c r="C51" s="138" t="s">
        <v>33</v>
      </c>
      <c r="D51" s="66"/>
      <c r="E51" s="66"/>
      <c r="F51" s="66"/>
    </row>
    <row r="52" spans="1:7" ht="34.5">
      <c r="A52" s="72"/>
      <c r="B52" s="22"/>
      <c r="C52" s="23" t="s">
        <v>67</v>
      </c>
      <c r="D52" s="67">
        <f>D54</f>
        <v>-115000</v>
      </c>
      <c r="E52" s="67">
        <f>E54</f>
        <v>-115000</v>
      </c>
      <c r="F52" s="67">
        <f>F54</f>
        <v>0</v>
      </c>
    </row>
    <row r="53" spans="1:7" ht="34.5">
      <c r="A53" s="72"/>
      <c r="B53" s="22"/>
      <c r="C53" s="138" t="s">
        <v>43</v>
      </c>
      <c r="D53" s="66"/>
      <c r="E53" s="66"/>
      <c r="F53" s="66"/>
    </row>
    <row r="54" spans="1:7">
      <c r="A54" s="72"/>
      <c r="B54" s="22"/>
      <c r="C54" s="23" t="s">
        <v>93</v>
      </c>
      <c r="D54" s="62">
        <f>D55</f>
        <v>-115000</v>
      </c>
      <c r="E54" s="62">
        <f>E55</f>
        <v>-115000</v>
      </c>
      <c r="F54" s="62">
        <f>F55</f>
        <v>0</v>
      </c>
    </row>
    <row r="55" spans="1:7">
      <c r="A55" s="72"/>
      <c r="B55" s="22"/>
      <c r="C55" s="97" t="s">
        <v>94</v>
      </c>
      <c r="D55" s="62">
        <f>E55+F55</f>
        <v>-115000</v>
      </c>
      <c r="E55" s="62">
        <v>-115000</v>
      </c>
      <c r="F55" s="62">
        <v>0</v>
      </c>
    </row>
    <row r="56" spans="1:7" ht="97.5" customHeight="1">
      <c r="A56" s="72"/>
      <c r="B56" s="19">
        <v>11007</v>
      </c>
      <c r="C56" s="23" t="s">
        <v>95</v>
      </c>
      <c r="D56" s="65">
        <f>D58</f>
        <v>-95000</v>
      </c>
      <c r="E56" s="65">
        <f>E58</f>
        <v>-95000</v>
      </c>
      <c r="F56" s="65">
        <v>0</v>
      </c>
    </row>
    <row r="57" spans="1:7">
      <c r="A57" s="72"/>
      <c r="B57" s="22"/>
      <c r="C57" s="138" t="s">
        <v>33</v>
      </c>
      <c r="D57" s="66"/>
      <c r="E57" s="66"/>
      <c r="F57" s="66"/>
    </row>
    <row r="58" spans="1:7" ht="34.5">
      <c r="A58" s="72"/>
      <c r="B58" s="22"/>
      <c r="C58" s="23" t="s">
        <v>67</v>
      </c>
      <c r="D58" s="67">
        <f>D60</f>
        <v>-95000</v>
      </c>
      <c r="E58" s="67">
        <f>E60</f>
        <v>-95000</v>
      </c>
      <c r="F58" s="67">
        <f>F60</f>
        <v>0</v>
      </c>
    </row>
    <row r="59" spans="1:7" ht="34.5">
      <c r="A59" s="72"/>
      <c r="B59" s="22"/>
      <c r="C59" s="138" t="s">
        <v>43</v>
      </c>
      <c r="D59" s="66"/>
      <c r="E59" s="66"/>
      <c r="F59" s="66"/>
    </row>
    <row r="60" spans="1:7">
      <c r="A60" s="72"/>
      <c r="B60" s="22"/>
      <c r="C60" s="23" t="s">
        <v>93</v>
      </c>
      <c r="D60" s="62">
        <f>D61</f>
        <v>-95000</v>
      </c>
      <c r="E60" s="62">
        <f>E61</f>
        <v>-95000</v>
      </c>
      <c r="F60" s="62">
        <f>F61</f>
        <v>0</v>
      </c>
    </row>
    <row r="61" spans="1:7">
      <c r="A61" s="72"/>
      <c r="B61" s="22"/>
      <c r="C61" s="97" t="s">
        <v>94</v>
      </c>
      <c r="D61" s="62">
        <f>E61+F61</f>
        <v>-95000</v>
      </c>
      <c r="E61" s="62">
        <v>-95000</v>
      </c>
      <c r="F61" s="62">
        <v>0</v>
      </c>
    </row>
    <row r="62" spans="1:7" s="51" customFormat="1" ht="24" customHeight="1">
      <c r="A62" s="19">
        <v>1157</v>
      </c>
      <c r="B62" s="132"/>
      <c r="C62" s="39" t="s">
        <v>125</v>
      </c>
      <c r="D62" s="116">
        <f>+D64</f>
        <v>-1050656.8999999999</v>
      </c>
      <c r="E62" s="116">
        <f>+E64</f>
        <v>-1050656.8999999999</v>
      </c>
      <c r="F62" s="116">
        <f>F64+F70+F79+F85+F91+F97+F103</f>
        <v>0</v>
      </c>
      <c r="G62" s="63"/>
    </row>
    <row r="63" spans="1:7" s="51" customFormat="1" ht="23.25" customHeight="1">
      <c r="A63" s="106"/>
      <c r="B63" s="132"/>
      <c r="C63" s="64" t="s">
        <v>8</v>
      </c>
      <c r="D63" s="62"/>
      <c r="E63" s="62"/>
      <c r="F63" s="62"/>
      <c r="G63" s="63"/>
    </row>
    <row r="64" spans="1:7" s="51" customFormat="1" ht="89.25" customHeight="1">
      <c r="A64" s="106"/>
      <c r="B64" s="19">
        <v>12021</v>
      </c>
      <c r="C64" s="23" t="s">
        <v>103</v>
      </c>
      <c r="D64" s="65">
        <f>D66</f>
        <v>-1050656.8999999999</v>
      </c>
      <c r="E64" s="65">
        <f>E66</f>
        <v>-1050656.8999999999</v>
      </c>
      <c r="F64" s="65">
        <f>F66</f>
        <v>0</v>
      </c>
      <c r="G64" s="63"/>
    </row>
    <row r="65" spans="1:9" s="51" customFormat="1" ht="24.75" customHeight="1">
      <c r="A65" s="106"/>
      <c r="B65" s="132"/>
      <c r="C65" s="138" t="s">
        <v>33</v>
      </c>
      <c r="D65" s="66"/>
      <c r="E65" s="66"/>
      <c r="F65" s="66"/>
      <c r="G65" s="63"/>
    </row>
    <row r="66" spans="1:9" s="51" customFormat="1" ht="42.75" customHeight="1">
      <c r="A66" s="106"/>
      <c r="B66" s="132"/>
      <c r="C66" s="23" t="s">
        <v>67</v>
      </c>
      <c r="D66" s="67">
        <f>D68</f>
        <v>-1050656.8999999999</v>
      </c>
      <c r="E66" s="67">
        <f>E68</f>
        <v>-1050656.8999999999</v>
      </c>
      <c r="F66" s="67">
        <f>F68</f>
        <v>0</v>
      </c>
      <c r="G66" s="63"/>
    </row>
    <row r="67" spans="1:9" s="51" customFormat="1" ht="33.75" customHeight="1">
      <c r="A67" s="106"/>
      <c r="B67" s="132"/>
      <c r="C67" s="138" t="s">
        <v>43</v>
      </c>
      <c r="D67" s="66"/>
      <c r="E67" s="66"/>
      <c r="F67" s="66"/>
      <c r="G67" s="63"/>
    </row>
    <row r="68" spans="1:9" s="51" customFormat="1" ht="24.75" customHeight="1">
      <c r="A68" s="106"/>
      <c r="B68" s="132"/>
      <c r="C68" s="23" t="s">
        <v>30</v>
      </c>
      <c r="D68" s="62">
        <f>D69</f>
        <v>-1050656.8999999999</v>
      </c>
      <c r="E68" s="62">
        <f>E69</f>
        <v>-1050656.8999999999</v>
      </c>
      <c r="F68" s="62">
        <f>F69</f>
        <v>0</v>
      </c>
      <c r="G68" s="63"/>
    </row>
    <row r="69" spans="1:9" s="51" customFormat="1" ht="27.75" customHeight="1">
      <c r="A69" s="106"/>
      <c r="B69" s="132"/>
      <c r="C69" s="23" t="str">
        <f>'3'!F102</f>
        <v xml:space="preserve"> - Շենքերի և շինությունների շինարարություն</v>
      </c>
      <c r="D69" s="116">
        <f>E69+F69</f>
        <v>-1050656.8999999999</v>
      </c>
      <c r="E69" s="116">
        <f>-913864.1-136792.8</f>
        <v>-1050656.8999999999</v>
      </c>
      <c r="F69" s="116">
        <v>0</v>
      </c>
      <c r="G69" s="63"/>
      <c r="H69" s="45"/>
      <c r="I69" s="45"/>
    </row>
    <row r="70" spans="1:9">
      <c r="A70" s="38" t="s">
        <v>104</v>
      </c>
      <c r="B70" s="19"/>
      <c r="C70" s="107" t="s">
        <v>126</v>
      </c>
      <c r="D70" s="115">
        <f>+D72+D78</f>
        <v>-175554.2</v>
      </c>
      <c r="E70" s="115">
        <f>+E72+E78</f>
        <v>-175554.2</v>
      </c>
      <c r="F70" s="115">
        <f>+F72+F78</f>
        <v>0</v>
      </c>
    </row>
    <row r="71" spans="1:9">
      <c r="A71" s="38"/>
      <c r="B71" s="19"/>
      <c r="C71" s="35" t="s">
        <v>8</v>
      </c>
      <c r="D71" s="109"/>
      <c r="E71" s="109"/>
      <c r="F71" s="109"/>
    </row>
    <row r="72" spans="1:9" ht="69">
      <c r="A72" s="38"/>
      <c r="B72" s="19">
        <v>11006</v>
      </c>
      <c r="C72" s="108" t="s">
        <v>105</v>
      </c>
      <c r="D72" s="65">
        <f>D74</f>
        <v>-107791.7</v>
      </c>
      <c r="E72" s="65">
        <f>E74</f>
        <v>-107791.7</v>
      </c>
      <c r="F72" s="65">
        <f>F74</f>
        <v>0</v>
      </c>
    </row>
    <row r="73" spans="1:9">
      <c r="A73" s="72"/>
      <c r="B73" s="110"/>
      <c r="C73" s="138" t="s">
        <v>33</v>
      </c>
      <c r="D73" s="66"/>
      <c r="E73" s="66"/>
      <c r="F73" s="66"/>
    </row>
    <row r="74" spans="1:9" ht="51.75">
      <c r="A74" s="72"/>
      <c r="B74" s="110"/>
      <c r="C74" s="23" t="s">
        <v>208</v>
      </c>
      <c r="D74" s="67">
        <f>D76</f>
        <v>-107791.7</v>
      </c>
      <c r="E74" s="67">
        <f>E76</f>
        <v>-107791.7</v>
      </c>
      <c r="F74" s="67">
        <f>F76</f>
        <v>0</v>
      </c>
    </row>
    <row r="75" spans="1:9" ht="34.5">
      <c r="A75" s="72"/>
      <c r="B75" s="110"/>
      <c r="C75" s="138" t="s">
        <v>43</v>
      </c>
      <c r="D75" s="66"/>
      <c r="E75" s="66"/>
      <c r="F75" s="66"/>
    </row>
    <row r="76" spans="1:9">
      <c r="A76" s="72"/>
      <c r="B76" s="110"/>
      <c r="C76" s="23" t="s">
        <v>93</v>
      </c>
      <c r="D76" s="62">
        <f>D77</f>
        <v>-107791.7</v>
      </c>
      <c r="E76" s="62">
        <f>E77</f>
        <v>-107791.7</v>
      </c>
      <c r="F76" s="62">
        <f>F77</f>
        <v>0</v>
      </c>
    </row>
    <row r="77" spans="1:9">
      <c r="A77" s="72"/>
      <c r="B77" s="110"/>
      <c r="C77" s="97" t="s">
        <v>94</v>
      </c>
      <c r="D77" s="62">
        <f>E77+F77</f>
        <v>-107791.7</v>
      </c>
      <c r="E77" s="62">
        <v>-107791.7</v>
      </c>
      <c r="F77" s="62">
        <v>0</v>
      </c>
    </row>
    <row r="78" spans="1:9" ht="69">
      <c r="A78" s="38"/>
      <c r="B78" s="19">
        <v>31005</v>
      </c>
      <c r="C78" s="23" t="s">
        <v>106</v>
      </c>
      <c r="D78" s="65">
        <f>D80</f>
        <v>-67762.5</v>
      </c>
      <c r="E78" s="65">
        <f>E80</f>
        <v>-67762.5</v>
      </c>
      <c r="F78" s="65">
        <f>F80</f>
        <v>0</v>
      </c>
    </row>
    <row r="79" spans="1:9">
      <c r="A79" s="72"/>
      <c r="B79" s="110"/>
      <c r="C79" s="138" t="s">
        <v>33</v>
      </c>
      <c r="D79" s="66"/>
      <c r="E79" s="66"/>
      <c r="F79" s="66"/>
    </row>
    <row r="80" spans="1:9" ht="51.75">
      <c r="A80" s="72"/>
      <c r="B80" s="110"/>
      <c r="C80" s="23" t="s">
        <v>208</v>
      </c>
      <c r="D80" s="67">
        <f>D82</f>
        <v>-67762.5</v>
      </c>
      <c r="E80" s="67">
        <f>E82</f>
        <v>-67762.5</v>
      </c>
      <c r="F80" s="67">
        <f>F82</f>
        <v>0</v>
      </c>
    </row>
    <row r="81" spans="1:6" ht="34.5">
      <c r="A81" s="72"/>
      <c r="B81" s="110"/>
      <c r="C81" s="138" t="s">
        <v>43</v>
      </c>
      <c r="D81" s="66"/>
      <c r="E81" s="66"/>
      <c r="F81" s="66"/>
    </row>
    <row r="82" spans="1:6">
      <c r="A82" s="72"/>
      <c r="B82" s="110"/>
      <c r="C82" s="18" t="s">
        <v>30</v>
      </c>
      <c r="D82" s="62">
        <f>D83</f>
        <v>-67762.5</v>
      </c>
      <c r="E82" s="62">
        <f>E83</f>
        <v>-67762.5</v>
      </c>
      <c r="F82" s="62">
        <f>F83</f>
        <v>0</v>
      </c>
    </row>
    <row r="83" spans="1:6">
      <c r="A83" s="72"/>
      <c r="B83" s="110"/>
      <c r="C83" s="97" t="s">
        <v>31</v>
      </c>
      <c r="D83" s="62">
        <f>E83+F83</f>
        <v>-67762.5</v>
      </c>
      <c r="E83" s="62">
        <v>-67762.5</v>
      </c>
      <c r="F83" s="62">
        <v>0</v>
      </c>
    </row>
    <row r="84" spans="1:6" ht="34.5">
      <c r="A84" s="38" t="s">
        <v>107</v>
      </c>
      <c r="B84" s="117"/>
      <c r="C84" s="18" t="s">
        <v>127</v>
      </c>
      <c r="D84" s="115">
        <f>+D86</f>
        <v>-39551.300000000003</v>
      </c>
      <c r="E84" s="115">
        <f>+E86</f>
        <v>-39551.300000000003</v>
      </c>
      <c r="F84" s="115">
        <f>+F86+F92</f>
        <v>0</v>
      </c>
    </row>
    <row r="85" spans="1:6">
      <c r="A85" s="117"/>
      <c r="B85" s="117"/>
      <c r="C85" s="97" t="s">
        <v>8</v>
      </c>
      <c r="D85" s="109"/>
      <c r="E85" s="109"/>
      <c r="F85" s="109"/>
    </row>
    <row r="86" spans="1:6" ht="109.5" customHeight="1">
      <c r="A86" s="34"/>
      <c r="B86" s="19">
        <v>12001</v>
      </c>
      <c r="C86" s="23" t="s">
        <v>108</v>
      </c>
      <c r="D86" s="65">
        <f>D88</f>
        <v>-39551.300000000003</v>
      </c>
      <c r="E86" s="65">
        <f>E88</f>
        <v>-39551.300000000003</v>
      </c>
      <c r="F86" s="65">
        <f>F88</f>
        <v>0</v>
      </c>
    </row>
    <row r="87" spans="1:6">
      <c r="A87" s="19"/>
      <c r="B87" s="22"/>
      <c r="C87" s="138" t="s">
        <v>33</v>
      </c>
      <c r="D87" s="66"/>
      <c r="E87" s="66"/>
      <c r="F87" s="66"/>
    </row>
    <row r="88" spans="1:6" ht="34.5">
      <c r="A88" s="40"/>
      <c r="B88" s="22"/>
      <c r="C88" s="23" t="s">
        <v>67</v>
      </c>
      <c r="D88" s="67">
        <f>D90</f>
        <v>-39551.300000000003</v>
      </c>
      <c r="E88" s="67">
        <f>E90</f>
        <v>-39551.300000000003</v>
      </c>
      <c r="F88" s="67">
        <f>F90</f>
        <v>0</v>
      </c>
    </row>
    <row r="89" spans="1:6" ht="34.5">
      <c r="A89" s="19"/>
      <c r="B89" s="22"/>
      <c r="C89" s="138" t="s">
        <v>43</v>
      </c>
      <c r="D89" s="66"/>
      <c r="E89" s="66"/>
      <c r="F89" s="66"/>
    </row>
    <row r="90" spans="1:6">
      <c r="A90" s="20"/>
      <c r="B90" s="22"/>
      <c r="C90" s="18" t="s">
        <v>30</v>
      </c>
      <c r="D90" s="62">
        <f>D91</f>
        <v>-39551.300000000003</v>
      </c>
      <c r="E90" s="62">
        <f>E91</f>
        <v>-39551.300000000003</v>
      </c>
      <c r="F90" s="62">
        <f>F91</f>
        <v>0</v>
      </c>
    </row>
    <row r="91" spans="1:6">
      <c r="A91" s="20"/>
      <c r="B91" s="22"/>
      <c r="C91" s="97" t="s">
        <v>31</v>
      </c>
      <c r="D91" s="62">
        <f>E91+F91</f>
        <v>-39551.300000000003</v>
      </c>
      <c r="E91" s="62">
        <v>-39551.300000000003</v>
      </c>
      <c r="F91" s="62">
        <v>0</v>
      </c>
    </row>
    <row r="92" spans="1:6" ht="34.5">
      <c r="A92" s="38" t="s">
        <v>114</v>
      </c>
      <c r="B92" s="20"/>
      <c r="C92" s="22" t="s">
        <v>130</v>
      </c>
      <c r="D92" s="114">
        <f>+D94</f>
        <v>-103177.2</v>
      </c>
      <c r="E92" s="114">
        <f>+E94</f>
        <v>-103177.2</v>
      </c>
      <c r="F92" s="115">
        <f>+F94+F100</f>
        <v>0</v>
      </c>
    </row>
    <row r="93" spans="1:6">
      <c r="A93" s="19"/>
      <c r="B93" s="20"/>
      <c r="C93" s="22" t="s">
        <v>8</v>
      </c>
      <c r="D93" s="109"/>
      <c r="E93" s="109"/>
      <c r="F93" s="109"/>
    </row>
    <row r="94" spans="1:6" ht="86.25">
      <c r="A94" s="34"/>
      <c r="B94" s="19">
        <v>12001</v>
      </c>
      <c r="C94" s="23" t="s">
        <v>113</v>
      </c>
      <c r="D94" s="65">
        <f>D96</f>
        <v>-103177.2</v>
      </c>
      <c r="E94" s="65">
        <f>E96</f>
        <v>-103177.2</v>
      </c>
      <c r="F94" s="65">
        <f>F96</f>
        <v>0</v>
      </c>
    </row>
    <row r="95" spans="1:6">
      <c r="A95" s="19"/>
      <c r="B95" s="22"/>
      <c r="C95" s="138" t="s">
        <v>33</v>
      </c>
      <c r="D95" s="66"/>
      <c r="E95" s="66"/>
      <c r="F95" s="66"/>
    </row>
    <row r="96" spans="1:6" ht="34.5">
      <c r="A96" s="40"/>
      <c r="B96" s="22"/>
      <c r="C96" s="23" t="s">
        <v>67</v>
      </c>
      <c r="D96" s="67">
        <f>D98</f>
        <v>-103177.2</v>
      </c>
      <c r="E96" s="67">
        <f>E98</f>
        <v>-103177.2</v>
      </c>
      <c r="F96" s="67">
        <f>F98</f>
        <v>0</v>
      </c>
    </row>
    <row r="97" spans="1:6" ht="34.5">
      <c r="A97" s="19"/>
      <c r="B97" s="22"/>
      <c r="C97" s="138" t="s">
        <v>43</v>
      </c>
      <c r="D97" s="66"/>
      <c r="E97" s="66"/>
      <c r="F97" s="66"/>
    </row>
    <row r="98" spans="1:6">
      <c r="A98" s="20"/>
      <c r="B98" s="22"/>
      <c r="C98" s="18" t="s">
        <v>30</v>
      </c>
      <c r="D98" s="62">
        <f>D99</f>
        <v>-103177.2</v>
      </c>
      <c r="E98" s="62">
        <f>E99</f>
        <v>-103177.2</v>
      </c>
      <c r="F98" s="62">
        <f>F99</f>
        <v>0</v>
      </c>
    </row>
    <row r="99" spans="1:6">
      <c r="A99" s="20"/>
      <c r="B99" s="22"/>
      <c r="C99" s="97" t="s">
        <v>31</v>
      </c>
      <c r="D99" s="62">
        <f>E99+F99</f>
        <v>-103177.2</v>
      </c>
      <c r="E99" s="62">
        <v>-103177.2</v>
      </c>
      <c r="F99" s="62">
        <v>0</v>
      </c>
    </row>
    <row r="100" spans="1:6" ht="34.5">
      <c r="A100" s="58"/>
      <c r="B100" s="132"/>
      <c r="C100" s="61" t="s">
        <v>131</v>
      </c>
      <c r="D100" s="62">
        <f t="shared" ref="D100:F100" si="0">D101</f>
        <v>-365560.4</v>
      </c>
      <c r="E100" s="62">
        <f t="shared" si="0"/>
        <v>-365560.4</v>
      </c>
      <c r="F100" s="62">
        <f t="shared" si="0"/>
        <v>0</v>
      </c>
    </row>
    <row r="101" spans="1:6">
      <c r="A101" s="19">
        <v>1190</v>
      </c>
      <c r="B101" s="132"/>
      <c r="C101" s="97" t="s">
        <v>128</v>
      </c>
      <c r="D101" s="116">
        <f>+D103</f>
        <v>-365560.4</v>
      </c>
      <c r="E101" s="116">
        <f>+E103</f>
        <v>-365560.4</v>
      </c>
      <c r="F101" s="116">
        <f>+F103</f>
        <v>0</v>
      </c>
    </row>
    <row r="102" spans="1:6">
      <c r="A102" s="58"/>
      <c r="B102" s="132"/>
      <c r="C102" s="23" t="s">
        <v>8</v>
      </c>
      <c r="D102" s="62"/>
      <c r="E102" s="62"/>
      <c r="F102" s="62"/>
    </row>
    <row r="103" spans="1:6" ht="103.5">
      <c r="A103" s="58"/>
      <c r="B103" s="19">
        <v>12001</v>
      </c>
      <c r="C103" s="23" t="s">
        <v>124</v>
      </c>
      <c r="D103" s="65">
        <f>D105</f>
        <v>-365560.4</v>
      </c>
      <c r="E103" s="65">
        <f>E105</f>
        <v>-365560.4</v>
      </c>
      <c r="F103" s="65">
        <f>F105</f>
        <v>0</v>
      </c>
    </row>
    <row r="104" spans="1:6">
      <c r="A104" s="58"/>
      <c r="B104" s="132"/>
      <c r="C104" s="138" t="s">
        <v>33</v>
      </c>
      <c r="D104" s="66"/>
      <c r="E104" s="66"/>
      <c r="F104" s="66"/>
    </row>
    <row r="105" spans="1:6">
      <c r="A105" s="58"/>
      <c r="B105" s="132"/>
      <c r="C105" s="23" t="s">
        <v>123</v>
      </c>
      <c r="D105" s="67">
        <f>D107</f>
        <v>-365560.4</v>
      </c>
      <c r="E105" s="67">
        <f>E107</f>
        <v>-365560.4</v>
      </c>
      <c r="F105" s="67">
        <f>F107</f>
        <v>0</v>
      </c>
    </row>
    <row r="106" spans="1:6" ht="34.5">
      <c r="A106" s="58"/>
      <c r="B106" s="132"/>
      <c r="C106" s="138" t="s">
        <v>43</v>
      </c>
      <c r="D106" s="66"/>
      <c r="E106" s="66"/>
      <c r="F106" s="66"/>
    </row>
    <row r="107" spans="1:6">
      <c r="A107" s="106"/>
      <c r="B107" s="132"/>
      <c r="C107" s="23" t="s">
        <v>30</v>
      </c>
      <c r="D107" s="62">
        <f>D108+D109</f>
        <v>-365560.4</v>
      </c>
      <c r="E107" s="62">
        <f>E108+E109</f>
        <v>-365560.4</v>
      </c>
      <c r="F107" s="62">
        <f>F108+F109</f>
        <v>0</v>
      </c>
    </row>
    <row r="108" spans="1:6">
      <c r="A108" s="106"/>
      <c r="B108" s="132"/>
      <c r="C108" s="97" t="s">
        <v>31</v>
      </c>
      <c r="D108" s="62">
        <f>E108+F108</f>
        <v>-301260.40000000002</v>
      </c>
      <c r="E108" s="62">
        <v>-301260.40000000002</v>
      </c>
      <c r="F108" s="62">
        <v>0</v>
      </c>
    </row>
    <row r="109" spans="1:6">
      <c r="A109" s="72"/>
      <c r="B109" s="110"/>
      <c r="C109" s="97" t="s">
        <v>129</v>
      </c>
      <c r="D109" s="62">
        <f>+E109+F109</f>
        <v>-64300</v>
      </c>
      <c r="E109" s="62">
        <v>-64300</v>
      </c>
      <c r="F109" s="109"/>
    </row>
  </sheetData>
  <mergeCells count="9">
    <mergeCell ref="A5:F5"/>
    <mergeCell ref="D8:F8"/>
    <mergeCell ref="A9:A10"/>
    <mergeCell ref="B9:B10"/>
    <mergeCell ref="A7:B8"/>
    <mergeCell ref="C7:C10"/>
    <mergeCell ref="D7:F7"/>
    <mergeCell ref="D9:D10"/>
    <mergeCell ref="E9:F9"/>
  </mergeCells>
  <printOptions horizontalCentered="1"/>
  <pageMargins left="0" right="0" top="0" bottom="0.35433070866141703" header="0" footer="0"/>
  <pageSetup scale="30" firstPageNumber="1034" orientation="landscape" useFirstPageNumber="1" horizontalDpi="300" verticalDpi="30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workbookViewId="0">
      <selection activeCell="C18" sqref="C18"/>
    </sheetView>
  </sheetViews>
  <sheetFormatPr defaultColWidth="9.42578125" defaultRowHeight="17.25"/>
  <cols>
    <col min="1" max="1" width="6.85546875" style="129" customWidth="1"/>
    <col min="2" max="2" width="7" style="129" customWidth="1"/>
    <col min="3" max="3" width="81.28515625" style="129" customWidth="1"/>
    <col min="4" max="4" width="29.140625" style="129" customWidth="1"/>
    <col min="5" max="5" width="12.85546875" style="129" customWidth="1"/>
    <col min="6" max="6" width="14.140625" style="129" bestFit="1" customWidth="1"/>
    <col min="7" max="255" width="9.42578125" style="129"/>
    <col min="256" max="256" width="6.85546875" style="129" customWidth="1"/>
    <col min="257" max="257" width="7" style="129" customWidth="1"/>
    <col min="258" max="258" width="81.28515625" style="129" customWidth="1"/>
    <col min="259" max="259" width="34" style="129" customWidth="1"/>
    <col min="260" max="260" width="29.140625" style="129" customWidth="1"/>
    <col min="261" max="261" width="12.85546875" style="129" customWidth="1"/>
    <col min="262" max="262" width="14.140625" style="129" bestFit="1" customWidth="1"/>
    <col min="263" max="511" width="9.42578125" style="129"/>
    <col min="512" max="512" width="6.85546875" style="129" customWidth="1"/>
    <col min="513" max="513" width="7" style="129" customWidth="1"/>
    <col min="514" max="514" width="81.28515625" style="129" customWidth="1"/>
    <col min="515" max="515" width="34" style="129" customWidth="1"/>
    <col min="516" max="516" width="29.140625" style="129" customWidth="1"/>
    <col min="517" max="517" width="12.85546875" style="129" customWidth="1"/>
    <col min="518" max="518" width="14.140625" style="129" bestFit="1" customWidth="1"/>
    <col min="519" max="767" width="9.42578125" style="129"/>
    <col min="768" max="768" width="6.85546875" style="129" customWidth="1"/>
    <col min="769" max="769" width="7" style="129" customWidth="1"/>
    <col min="770" max="770" width="81.28515625" style="129" customWidth="1"/>
    <col min="771" max="771" width="34" style="129" customWidth="1"/>
    <col min="772" max="772" width="29.140625" style="129" customWidth="1"/>
    <col min="773" max="773" width="12.85546875" style="129" customWidth="1"/>
    <col min="774" max="774" width="14.140625" style="129" bestFit="1" customWidth="1"/>
    <col min="775" max="1023" width="9.42578125" style="129"/>
    <col min="1024" max="1024" width="6.85546875" style="129" customWidth="1"/>
    <col min="1025" max="1025" width="7" style="129" customWidth="1"/>
    <col min="1026" max="1026" width="81.28515625" style="129" customWidth="1"/>
    <col min="1027" max="1027" width="34" style="129" customWidth="1"/>
    <col min="1028" max="1028" width="29.140625" style="129" customWidth="1"/>
    <col min="1029" max="1029" width="12.85546875" style="129" customWidth="1"/>
    <col min="1030" max="1030" width="14.140625" style="129" bestFit="1" customWidth="1"/>
    <col min="1031" max="1279" width="9.42578125" style="129"/>
    <col min="1280" max="1280" width="6.85546875" style="129" customWidth="1"/>
    <col min="1281" max="1281" width="7" style="129" customWidth="1"/>
    <col min="1282" max="1282" width="81.28515625" style="129" customWidth="1"/>
    <col min="1283" max="1283" width="34" style="129" customWidth="1"/>
    <col min="1284" max="1284" width="29.140625" style="129" customWidth="1"/>
    <col min="1285" max="1285" width="12.85546875" style="129" customWidth="1"/>
    <col min="1286" max="1286" width="14.140625" style="129" bestFit="1" customWidth="1"/>
    <col min="1287" max="1535" width="9.42578125" style="129"/>
    <col min="1536" max="1536" width="6.85546875" style="129" customWidth="1"/>
    <col min="1537" max="1537" width="7" style="129" customWidth="1"/>
    <col min="1538" max="1538" width="81.28515625" style="129" customWidth="1"/>
    <col min="1539" max="1539" width="34" style="129" customWidth="1"/>
    <col min="1540" max="1540" width="29.140625" style="129" customWidth="1"/>
    <col min="1541" max="1541" width="12.85546875" style="129" customWidth="1"/>
    <col min="1542" max="1542" width="14.140625" style="129" bestFit="1" customWidth="1"/>
    <col min="1543" max="1791" width="9.42578125" style="129"/>
    <col min="1792" max="1792" width="6.85546875" style="129" customWidth="1"/>
    <col min="1793" max="1793" width="7" style="129" customWidth="1"/>
    <col min="1794" max="1794" width="81.28515625" style="129" customWidth="1"/>
    <col min="1795" max="1795" width="34" style="129" customWidth="1"/>
    <col min="1796" max="1796" width="29.140625" style="129" customWidth="1"/>
    <col min="1797" max="1797" width="12.85546875" style="129" customWidth="1"/>
    <col min="1798" max="1798" width="14.140625" style="129" bestFit="1" customWidth="1"/>
    <col min="1799" max="2047" width="9.42578125" style="129"/>
    <col min="2048" max="2048" width="6.85546875" style="129" customWidth="1"/>
    <col min="2049" max="2049" width="7" style="129" customWidth="1"/>
    <col min="2050" max="2050" width="81.28515625" style="129" customWidth="1"/>
    <col min="2051" max="2051" width="34" style="129" customWidth="1"/>
    <col min="2052" max="2052" width="29.140625" style="129" customWidth="1"/>
    <col min="2053" max="2053" width="12.85546875" style="129" customWidth="1"/>
    <col min="2054" max="2054" width="14.140625" style="129" bestFit="1" customWidth="1"/>
    <col min="2055" max="2303" width="9.42578125" style="129"/>
    <col min="2304" max="2304" width="6.85546875" style="129" customWidth="1"/>
    <col min="2305" max="2305" width="7" style="129" customWidth="1"/>
    <col min="2306" max="2306" width="81.28515625" style="129" customWidth="1"/>
    <col min="2307" max="2307" width="34" style="129" customWidth="1"/>
    <col min="2308" max="2308" width="29.140625" style="129" customWidth="1"/>
    <col min="2309" max="2309" width="12.85546875" style="129" customWidth="1"/>
    <col min="2310" max="2310" width="14.140625" style="129" bestFit="1" customWidth="1"/>
    <col min="2311" max="2559" width="9.42578125" style="129"/>
    <col min="2560" max="2560" width="6.85546875" style="129" customWidth="1"/>
    <col min="2561" max="2561" width="7" style="129" customWidth="1"/>
    <col min="2562" max="2562" width="81.28515625" style="129" customWidth="1"/>
    <col min="2563" max="2563" width="34" style="129" customWidth="1"/>
    <col min="2564" max="2564" width="29.140625" style="129" customWidth="1"/>
    <col min="2565" max="2565" width="12.85546875" style="129" customWidth="1"/>
    <col min="2566" max="2566" width="14.140625" style="129" bestFit="1" customWidth="1"/>
    <col min="2567" max="2815" width="9.42578125" style="129"/>
    <col min="2816" max="2816" width="6.85546875" style="129" customWidth="1"/>
    <col min="2817" max="2817" width="7" style="129" customWidth="1"/>
    <col min="2818" max="2818" width="81.28515625" style="129" customWidth="1"/>
    <col min="2819" max="2819" width="34" style="129" customWidth="1"/>
    <col min="2820" max="2820" width="29.140625" style="129" customWidth="1"/>
    <col min="2821" max="2821" width="12.85546875" style="129" customWidth="1"/>
    <col min="2822" max="2822" width="14.140625" style="129" bestFit="1" customWidth="1"/>
    <col min="2823" max="3071" width="9.42578125" style="129"/>
    <col min="3072" max="3072" width="6.85546875" style="129" customWidth="1"/>
    <col min="3073" max="3073" width="7" style="129" customWidth="1"/>
    <col min="3074" max="3074" width="81.28515625" style="129" customWidth="1"/>
    <col min="3075" max="3075" width="34" style="129" customWidth="1"/>
    <col min="3076" max="3076" width="29.140625" style="129" customWidth="1"/>
    <col min="3077" max="3077" width="12.85546875" style="129" customWidth="1"/>
    <col min="3078" max="3078" width="14.140625" style="129" bestFit="1" customWidth="1"/>
    <col min="3079" max="3327" width="9.42578125" style="129"/>
    <col min="3328" max="3328" width="6.85546875" style="129" customWidth="1"/>
    <col min="3329" max="3329" width="7" style="129" customWidth="1"/>
    <col min="3330" max="3330" width="81.28515625" style="129" customWidth="1"/>
    <col min="3331" max="3331" width="34" style="129" customWidth="1"/>
    <col min="3332" max="3332" width="29.140625" style="129" customWidth="1"/>
    <col min="3333" max="3333" width="12.85546875" style="129" customWidth="1"/>
    <col min="3334" max="3334" width="14.140625" style="129" bestFit="1" customWidth="1"/>
    <col min="3335" max="3583" width="9.42578125" style="129"/>
    <col min="3584" max="3584" width="6.85546875" style="129" customWidth="1"/>
    <col min="3585" max="3585" width="7" style="129" customWidth="1"/>
    <col min="3586" max="3586" width="81.28515625" style="129" customWidth="1"/>
    <col min="3587" max="3587" width="34" style="129" customWidth="1"/>
    <col min="3588" max="3588" width="29.140625" style="129" customWidth="1"/>
    <col min="3589" max="3589" width="12.85546875" style="129" customWidth="1"/>
    <col min="3590" max="3590" width="14.140625" style="129" bestFit="1" customWidth="1"/>
    <col min="3591" max="3839" width="9.42578125" style="129"/>
    <col min="3840" max="3840" width="6.85546875" style="129" customWidth="1"/>
    <col min="3841" max="3841" width="7" style="129" customWidth="1"/>
    <col min="3842" max="3842" width="81.28515625" style="129" customWidth="1"/>
    <col min="3843" max="3843" width="34" style="129" customWidth="1"/>
    <col min="3844" max="3844" width="29.140625" style="129" customWidth="1"/>
    <col min="3845" max="3845" width="12.85546875" style="129" customWidth="1"/>
    <col min="3846" max="3846" width="14.140625" style="129" bestFit="1" customWidth="1"/>
    <col min="3847" max="4095" width="9.42578125" style="129"/>
    <col min="4096" max="4096" width="6.85546875" style="129" customWidth="1"/>
    <col min="4097" max="4097" width="7" style="129" customWidth="1"/>
    <col min="4098" max="4098" width="81.28515625" style="129" customWidth="1"/>
    <col min="4099" max="4099" width="34" style="129" customWidth="1"/>
    <col min="4100" max="4100" width="29.140625" style="129" customWidth="1"/>
    <col min="4101" max="4101" width="12.85546875" style="129" customWidth="1"/>
    <col min="4102" max="4102" width="14.140625" style="129" bestFit="1" customWidth="1"/>
    <col min="4103" max="4351" width="9.42578125" style="129"/>
    <col min="4352" max="4352" width="6.85546875" style="129" customWidth="1"/>
    <col min="4353" max="4353" width="7" style="129" customWidth="1"/>
    <col min="4354" max="4354" width="81.28515625" style="129" customWidth="1"/>
    <col min="4355" max="4355" width="34" style="129" customWidth="1"/>
    <col min="4356" max="4356" width="29.140625" style="129" customWidth="1"/>
    <col min="4357" max="4357" width="12.85546875" style="129" customWidth="1"/>
    <col min="4358" max="4358" width="14.140625" style="129" bestFit="1" customWidth="1"/>
    <col min="4359" max="4607" width="9.42578125" style="129"/>
    <col min="4608" max="4608" width="6.85546875" style="129" customWidth="1"/>
    <col min="4609" max="4609" width="7" style="129" customWidth="1"/>
    <col min="4610" max="4610" width="81.28515625" style="129" customWidth="1"/>
    <col min="4611" max="4611" width="34" style="129" customWidth="1"/>
    <col min="4612" max="4612" width="29.140625" style="129" customWidth="1"/>
    <col min="4613" max="4613" width="12.85546875" style="129" customWidth="1"/>
    <col min="4614" max="4614" width="14.140625" style="129" bestFit="1" customWidth="1"/>
    <col min="4615" max="4863" width="9.42578125" style="129"/>
    <col min="4864" max="4864" width="6.85546875" style="129" customWidth="1"/>
    <col min="4865" max="4865" width="7" style="129" customWidth="1"/>
    <col min="4866" max="4866" width="81.28515625" style="129" customWidth="1"/>
    <col min="4867" max="4867" width="34" style="129" customWidth="1"/>
    <col min="4868" max="4868" width="29.140625" style="129" customWidth="1"/>
    <col min="4869" max="4869" width="12.85546875" style="129" customWidth="1"/>
    <col min="4870" max="4870" width="14.140625" style="129" bestFit="1" customWidth="1"/>
    <col min="4871" max="5119" width="9.42578125" style="129"/>
    <col min="5120" max="5120" width="6.85546875" style="129" customWidth="1"/>
    <col min="5121" max="5121" width="7" style="129" customWidth="1"/>
    <col min="5122" max="5122" width="81.28515625" style="129" customWidth="1"/>
    <col min="5123" max="5123" width="34" style="129" customWidth="1"/>
    <col min="5124" max="5124" width="29.140625" style="129" customWidth="1"/>
    <col min="5125" max="5125" width="12.85546875" style="129" customWidth="1"/>
    <col min="5126" max="5126" width="14.140625" style="129" bestFit="1" customWidth="1"/>
    <col min="5127" max="5375" width="9.42578125" style="129"/>
    <col min="5376" max="5376" width="6.85546875" style="129" customWidth="1"/>
    <col min="5377" max="5377" width="7" style="129" customWidth="1"/>
    <col min="5378" max="5378" width="81.28515625" style="129" customWidth="1"/>
    <col min="5379" max="5379" width="34" style="129" customWidth="1"/>
    <col min="5380" max="5380" width="29.140625" style="129" customWidth="1"/>
    <col min="5381" max="5381" width="12.85546875" style="129" customWidth="1"/>
    <col min="5382" max="5382" width="14.140625" style="129" bestFit="1" customWidth="1"/>
    <col min="5383" max="5631" width="9.42578125" style="129"/>
    <col min="5632" max="5632" width="6.85546875" style="129" customWidth="1"/>
    <col min="5633" max="5633" width="7" style="129" customWidth="1"/>
    <col min="5634" max="5634" width="81.28515625" style="129" customWidth="1"/>
    <col min="5635" max="5635" width="34" style="129" customWidth="1"/>
    <col min="5636" max="5636" width="29.140625" style="129" customWidth="1"/>
    <col min="5637" max="5637" width="12.85546875" style="129" customWidth="1"/>
    <col min="5638" max="5638" width="14.140625" style="129" bestFit="1" customWidth="1"/>
    <col min="5639" max="5887" width="9.42578125" style="129"/>
    <col min="5888" max="5888" width="6.85546875" style="129" customWidth="1"/>
    <col min="5889" max="5889" width="7" style="129" customWidth="1"/>
    <col min="5890" max="5890" width="81.28515625" style="129" customWidth="1"/>
    <col min="5891" max="5891" width="34" style="129" customWidth="1"/>
    <col min="5892" max="5892" width="29.140625" style="129" customWidth="1"/>
    <col min="5893" max="5893" width="12.85546875" style="129" customWidth="1"/>
    <col min="5894" max="5894" width="14.140625" style="129" bestFit="1" customWidth="1"/>
    <col min="5895" max="6143" width="9.42578125" style="129"/>
    <col min="6144" max="6144" width="6.85546875" style="129" customWidth="1"/>
    <col min="6145" max="6145" width="7" style="129" customWidth="1"/>
    <col min="6146" max="6146" width="81.28515625" style="129" customWidth="1"/>
    <col min="6147" max="6147" width="34" style="129" customWidth="1"/>
    <col min="6148" max="6148" width="29.140625" style="129" customWidth="1"/>
    <col min="6149" max="6149" width="12.85546875" style="129" customWidth="1"/>
    <col min="6150" max="6150" width="14.140625" style="129" bestFit="1" customWidth="1"/>
    <col min="6151" max="6399" width="9.42578125" style="129"/>
    <col min="6400" max="6400" width="6.85546875" style="129" customWidth="1"/>
    <col min="6401" max="6401" width="7" style="129" customWidth="1"/>
    <col min="6402" max="6402" width="81.28515625" style="129" customWidth="1"/>
    <col min="6403" max="6403" width="34" style="129" customWidth="1"/>
    <col min="6404" max="6404" width="29.140625" style="129" customWidth="1"/>
    <col min="6405" max="6405" width="12.85546875" style="129" customWidth="1"/>
    <col min="6406" max="6406" width="14.140625" style="129" bestFit="1" customWidth="1"/>
    <col min="6407" max="6655" width="9.42578125" style="129"/>
    <col min="6656" max="6656" width="6.85546875" style="129" customWidth="1"/>
    <col min="6657" max="6657" width="7" style="129" customWidth="1"/>
    <col min="6658" max="6658" width="81.28515625" style="129" customWidth="1"/>
    <col min="6659" max="6659" width="34" style="129" customWidth="1"/>
    <col min="6660" max="6660" width="29.140625" style="129" customWidth="1"/>
    <col min="6661" max="6661" width="12.85546875" style="129" customWidth="1"/>
    <col min="6662" max="6662" width="14.140625" style="129" bestFit="1" customWidth="1"/>
    <col min="6663" max="6911" width="9.42578125" style="129"/>
    <col min="6912" max="6912" width="6.85546875" style="129" customWidth="1"/>
    <col min="6913" max="6913" width="7" style="129" customWidth="1"/>
    <col min="6914" max="6914" width="81.28515625" style="129" customWidth="1"/>
    <col min="6915" max="6915" width="34" style="129" customWidth="1"/>
    <col min="6916" max="6916" width="29.140625" style="129" customWidth="1"/>
    <col min="6917" max="6917" width="12.85546875" style="129" customWidth="1"/>
    <col min="6918" max="6918" width="14.140625" style="129" bestFit="1" customWidth="1"/>
    <col min="6919" max="7167" width="9.42578125" style="129"/>
    <col min="7168" max="7168" width="6.85546875" style="129" customWidth="1"/>
    <col min="7169" max="7169" width="7" style="129" customWidth="1"/>
    <col min="7170" max="7170" width="81.28515625" style="129" customWidth="1"/>
    <col min="7171" max="7171" width="34" style="129" customWidth="1"/>
    <col min="7172" max="7172" width="29.140625" style="129" customWidth="1"/>
    <col min="7173" max="7173" width="12.85546875" style="129" customWidth="1"/>
    <col min="7174" max="7174" width="14.140625" style="129" bestFit="1" customWidth="1"/>
    <col min="7175" max="7423" width="9.42578125" style="129"/>
    <col min="7424" max="7424" width="6.85546875" style="129" customWidth="1"/>
    <col min="7425" max="7425" width="7" style="129" customWidth="1"/>
    <col min="7426" max="7426" width="81.28515625" style="129" customWidth="1"/>
    <col min="7427" max="7427" width="34" style="129" customWidth="1"/>
    <col min="7428" max="7428" width="29.140625" style="129" customWidth="1"/>
    <col min="7429" max="7429" width="12.85546875" style="129" customWidth="1"/>
    <col min="7430" max="7430" width="14.140625" style="129" bestFit="1" customWidth="1"/>
    <col min="7431" max="7679" width="9.42578125" style="129"/>
    <col min="7680" max="7680" width="6.85546875" style="129" customWidth="1"/>
    <col min="7681" max="7681" width="7" style="129" customWidth="1"/>
    <col min="7682" max="7682" width="81.28515625" style="129" customWidth="1"/>
    <col min="7683" max="7683" width="34" style="129" customWidth="1"/>
    <col min="7684" max="7684" width="29.140625" style="129" customWidth="1"/>
    <col min="7685" max="7685" width="12.85546875" style="129" customWidth="1"/>
    <col min="7686" max="7686" width="14.140625" style="129" bestFit="1" customWidth="1"/>
    <col min="7687" max="7935" width="9.42578125" style="129"/>
    <col min="7936" max="7936" width="6.85546875" style="129" customWidth="1"/>
    <col min="7937" max="7937" width="7" style="129" customWidth="1"/>
    <col min="7938" max="7938" width="81.28515625" style="129" customWidth="1"/>
    <col min="7939" max="7939" width="34" style="129" customWidth="1"/>
    <col min="7940" max="7940" width="29.140625" style="129" customWidth="1"/>
    <col min="7941" max="7941" width="12.85546875" style="129" customWidth="1"/>
    <col min="7942" max="7942" width="14.140625" style="129" bestFit="1" customWidth="1"/>
    <col min="7943" max="8191" width="9.42578125" style="129"/>
    <col min="8192" max="8192" width="6.85546875" style="129" customWidth="1"/>
    <col min="8193" max="8193" width="7" style="129" customWidth="1"/>
    <col min="8194" max="8194" width="81.28515625" style="129" customWidth="1"/>
    <col min="8195" max="8195" width="34" style="129" customWidth="1"/>
    <col min="8196" max="8196" width="29.140625" style="129" customWidth="1"/>
    <col min="8197" max="8197" width="12.85546875" style="129" customWidth="1"/>
    <col min="8198" max="8198" width="14.140625" style="129" bestFit="1" customWidth="1"/>
    <col min="8199" max="8447" width="9.42578125" style="129"/>
    <col min="8448" max="8448" width="6.85546875" style="129" customWidth="1"/>
    <col min="8449" max="8449" width="7" style="129" customWidth="1"/>
    <col min="8450" max="8450" width="81.28515625" style="129" customWidth="1"/>
    <col min="8451" max="8451" width="34" style="129" customWidth="1"/>
    <col min="8452" max="8452" width="29.140625" style="129" customWidth="1"/>
    <col min="8453" max="8453" width="12.85546875" style="129" customWidth="1"/>
    <col min="8454" max="8454" width="14.140625" style="129" bestFit="1" customWidth="1"/>
    <col min="8455" max="8703" width="9.42578125" style="129"/>
    <col min="8704" max="8704" width="6.85546875" style="129" customWidth="1"/>
    <col min="8705" max="8705" width="7" style="129" customWidth="1"/>
    <col min="8706" max="8706" width="81.28515625" style="129" customWidth="1"/>
    <col min="8707" max="8707" width="34" style="129" customWidth="1"/>
    <col min="8708" max="8708" width="29.140625" style="129" customWidth="1"/>
    <col min="8709" max="8709" width="12.85546875" style="129" customWidth="1"/>
    <col min="8710" max="8710" width="14.140625" style="129" bestFit="1" customWidth="1"/>
    <col min="8711" max="8959" width="9.42578125" style="129"/>
    <col min="8960" max="8960" width="6.85546875" style="129" customWidth="1"/>
    <col min="8961" max="8961" width="7" style="129" customWidth="1"/>
    <col min="8962" max="8962" width="81.28515625" style="129" customWidth="1"/>
    <col min="8963" max="8963" width="34" style="129" customWidth="1"/>
    <col min="8964" max="8964" width="29.140625" style="129" customWidth="1"/>
    <col min="8965" max="8965" width="12.85546875" style="129" customWidth="1"/>
    <col min="8966" max="8966" width="14.140625" style="129" bestFit="1" customWidth="1"/>
    <col min="8967" max="9215" width="9.42578125" style="129"/>
    <col min="9216" max="9216" width="6.85546875" style="129" customWidth="1"/>
    <col min="9217" max="9217" width="7" style="129" customWidth="1"/>
    <col min="9218" max="9218" width="81.28515625" style="129" customWidth="1"/>
    <col min="9219" max="9219" width="34" style="129" customWidth="1"/>
    <col min="9220" max="9220" width="29.140625" style="129" customWidth="1"/>
    <col min="9221" max="9221" width="12.85546875" style="129" customWidth="1"/>
    <col min="9222" max="9222" width="14.140625" style="129" bestFit="1" customWidth="1"/>
    <col min="9223" max="9471" width="9.42578125" style="129"/>
    <col min="9472" max="9472" width="6.85546875" style="129" customWidth="1"/>
    <col min="9473" max="9473" width="7" style="129" customWidth="1"/>
    <col min="9474" max="9474" width="81.28515625" style="129" customWidth="1"/>
    <col min="9475" max="9475" width="34" style="129" customWidth="1"/>
    <col min="9476" max="9476" width="29.140625" style="129" customWidth="1"/>
    <col min="9477" max="9477" width="12.85546875" style="129" customWidth="1"/>
    <col min="9478" max="9478" width="14.140625" style="129" bestFit="1" customWidth="1"/>
    <col min="9479" max="9727" width="9.42578125" style="129"/>
    <col min="9728" max="9728" width="6.85546875" style="129" customWidth="1"/>
    <col min="9729" max="9729" width="7" style="129" customWidth="1"/>
    <col min="9730" max="9730" width="81.28515625" style="129" customWidth="1"/>
    <col min="9731" max="9731" width="34" style="129" customWidth="1"/>
    <col min="9732" max="9732" width="29.140625" style="129" customWidth="1"/>
    <col min="9733" max="9733" width="12.85546875" style="129" customWidth="1"/>
    <col min="9734" max="9734" width="14.140625" style="129" bestFit="1" customWidth="1"/>
    <col min="9735" max="9983" width="9.42578125" style="129"/>
    <col min="9984" max="9984" width="6.85546875" style="129" customWidth="1"/>
    <col min="9985" max="9985" width="7" style="129" customWidth="1"/>
    <col min="9986" max="9986" width="81.28515625" style="129" customWidth="1"/>
    <col min="9987" max="9987" width="34" style="129" customWidth="1"/>
    <col min="9988" max="9988" width="29.140625" style="129" customWidth="1"/>
    <col min="9989" max="9989" width="12.85546875" style="129" customWidth="1"/>
    <col min="9990" max="9990" width="14.140625" style="129" bestFit="1" customWidth="1"/>
    <col min="9991" max="10239" width="9.42578125" style="129"/>
    <col min="10240" max="10240" width="6.85546875" style="129" customWidth="1"/>
    <col min="10241" max="10241" width="7" style="129" customWidth="1"/>
    <col min="10242" max="10242" width="81.28515625" style="129" customWidth="1"/>
    <col min="10243" max="10243" width="34" style="129" customWidth="1"/>
    <col min="10244" max="10244" width="29.140625" style="129" customWidth="1"/>
    <col min="10245" max="10245" width="12.85546875" style="129" customWidth="1"/>
    <col min="10246" max="10246" width="14.140625" style="129" bestFit="1" customWidth="1"/>
    <col min="10247" max="10495" width="9.42578125" style="129"/>
    <col min="10496" max="10496" width="6.85546875" style="129" customWidth="1"/>
    <col min="10497" max="10497" width="7" style="129" customWidth="1"/>
    <col min="10498" max="10498" width="81.28515625" style="129" customWidth="1"/>
    <col min="10499" max="10499" width="34" style="129" customWidth="1"/>
    <col min="10500" max="10500" width="29.140625" style="129" customWidth="1"/>
    <col min="10501" max="10501" width="12.85546875" style="129" customWidth="1"/>
    <col min="10502" max="10502" width="14.140625" style="129" bestFit="1" customWidth="1"/>
    <col min="10503" max="10751" width="9.42578125" style="129"/>
    <col min="10752" max="10752" width="6.85546875" style="129" customWidth="1"/>
    <col min="10753" max="10753" width="7" style="129" customWidth="1"/>
    <col min="10754" max="10754" width="81.28515625" style="129" customWidth="1"/>
    <col min="10755" max="10755" width="34" style="129" customWidth="1"/>
    <col min="10756" max="10756" width="29.140625" style="129" customWidth="1"/>
    <col min="10757" max="10757" width="12.85546875" style="129" customWidth="1"/>
    <col min="10758" max="10758" width="14.140625" style="129" bestFit="1" customWidth="1"/>
    <col min="10759" max="11007" width="9.42578125" style="129"/>
    <col min="11008" max="11008" width="6.85546875" style="129" customWidth="1"/>
    <col min="11009" max="11009" width="7" style="129" customWidth="1"/>
    <col min="11010" max="11010" width="81.28515625" style="129" customWidth="1"/>
    <col min="11011" max="11011" width="34" style="129" customWidth="1"/>
    <col min="11012" max="11012" width="29.140625" style="129" customWidth="1"/>
    <col min="11013" max="11013" width="12.85546875" style="129" customWidth="1"/>
    <col min="11014" max="11014" width="14.140625" style="129" bestFit="1" customWidth="1"/>
    <col min="11015" max="11263" width="9.42578125" style="129"/>
    <col min="11264" max="11264" width="6.85546875" style="129" customWidth="1"/>
    <col min="11265" max="11265" width="7" style="129" customWidth="1"/>
    <col min="11266" max="11266" width="81.28515625" style="129" customWidth="1"/>
    <col min="11267" max="11267" width="34" style="129" customWidth="1"/>
    <col min="11268" max="11268" width="29.140625" style="129" customWidth="1"/>
    <col min="11269" max="11269" width="12.85546875" style="129" customWidth="1"/>
    <col min="11270" max="11270" width="14.140625" style="129" bestFit="1" customWidth="1"/>
    <col min="11271" max="11519" width="9.42578125" style="129"/>
    <col min="11520" max="11520" width="6.85546875" style="129" customWidth="1"/>
    <col min="11521" max="11521" width="7" style="129" customWidth="1"/>
    <col min="11522" max="11522" width="81.28515625" style="129" customWidth="1"/>
    <col min="11523" max="11523" width="34" style="129" customWidth="1"/>
    <col min="11524" max="11524" width="29.140625" style="129" customWidth="1"/>
    <col min="11525" max="11525" width="12.85546875" style="129" customWidth="1"/>
    <col min="11526" max="11526" width="14.140625" style="129" bestFit="1" customWidth="1"/>
    <col min="11527" max="11775" width="9.42578125" style="129"/>
    <col min="11776" max="11776" width="6.85546875" style="129" customWidth="1"/>
    <col min="11777" max="11777" width="7" style="129" customWidth="1"/>
    <col min="11778" max="11778" width="81.28515625" style="129" customWidth="1"/>
    <col min="11779" max="11779" width="34" style="129" customWidth="1"/>
    <col min="11780" max="11780" width="29.140625" style="129" customWidth="1"/>
    <col min="11781" max="11781" width="12.85546875" style="129" customWidth="1"/>
    <col min="11782" max="11782" width="14.140625" style="129" bestFit="1" customWidth="1"/>
    <col min="11783" max="12031" width="9.42578125" style="129"/>
    <col min="12032" max="12032" width="6.85546875" style="129" customWidth="1"/>
    <col min="12033" max="12033" width="7" style="129" customWidth="1"/>
    <col min="12034" max="12034" width="81.28515625" style="129" customWidth="1"/>
    <col min="12035" max="12035" width="34" style="129" customWidth="1"/>
    <col min="12036" max="12036" width="29.140625" style="129" customWidth="1"/>
    <col min="12037" max="12037" width="12.85546875" style="129" customWidth="1"/>
    <col min="12038" max="12038" width="14.140625" style="129" bestFit="1" customWidth="1"/>
    <col min="12039" max="12287" width="9.42578125" style="129"/>
    <col min="12288" max="12288" width="6.85546875" style="129" customWidth="1"/>
    <col min="12289" max="12289" width="7" style="129" customWidth="1"/>
    <col min="12290" max="12290" width="81.28515625" style="129" customWidth="1"/>
    <col min="12291" max="12291" width="34" style="129" customWidth="1"/>
    <col min="12292" max="12292" width="29.140625" style="129" customWidth="1"/>
    <col min="12293" max="12293" width="12.85546875" style="129" customWidth="1"/>
    <col min="12294" max="12294" width="14.140625" style="129" bestFit="1" customWidth="1"/>
    <col min="12295" max="12543" width="9.42578125" style="129"/>
    <col min="12544" max="12544" width="6.85546875" style="129" customWidth="1"/>
    <col min="12545" max="12545" width="7" style="129" customWidth="1"/>
    <col min="12546" max="12546" width="81.28515625" style="129" customWidth="1"/>
    <col min="12547" max="12547" width="34" style="129" customWidth="1"/>
    <col min="12548" max="12548" width="29.140625" style="129" customWidth="1"/>
    <col min="12549" max="12549" width="12.85546875" style="129" customWidth="1"/>
    <col min="12550" max="12550" width="14.140625" style="129" bestFit="1" customWidth="1"/>
    <col min="12551" max="12799" width="9.42578125" style="129"/>
    <col min="12800" max="12800" width="6.85546875" style="129" customWidth="1"/>
    <col min="12801" max="12801" width="7" style="129" customWidth="1"/>
    <col min="12802" max="12802" width="81.28515625" style="129" customWidth="1"/>
    <col min="12803" max="12803" width="34" style="129" customWidth="1"/>
    <col min="12804" max="12804" width="29.140625" style="129" customWidth="1"/>
    <col min="12805" max="12805" width="12.85546875" style="129" customWidth="1"/>
    <col min="12806" max="12806" width="14.140625" style="129" bestFit="1" customWidth="1"/>
    <col min="12807" max="13055" width="9.42578125" style="129"/>
    <col min="13056" max="13056" width="6.85546875" style="129" customWidth="1"/>
    <col min="13057" max="13057" width="7" style="129" customWidth="1"/>
    <col min="13058" max="13058" width="81.28515625" style="129" customWidth="1"/>
    <col min="13059" max="13059" width="34" style="129" customWidth="1"/>
    <col min="13060" max="13060" width="29.140625" style="129" customWidth="1"/>
    <col min="13061" max="13061" width="12.85546875" style="129" customWidth="1"/>
    <col min="13062" max="13062" width="14.140625" style="129" bestFit="1" customWidth="1"/>
    <col min="13063" max="13311" width="9.42578125" style="129"/>
    <col min="13312" max="13312" width="6.85546875" style="129" customWidth="1"/>
    <col min="13313" max="13313" width="7" style="129" customWidth="1"/>
    <col min="13314" max="13314" width="81.28515625" style="129" customWidth="1"/>
    <col min="13315" max="13315" width="34" style="129" customWidth="1"/>
    <col min="13316" max="13316" width="29.140625" style="129" customWidth="1"/>
    <col min="13317" max="13317" width="12.85546875" style="129" customWidth="1"/>
    <col min="13318" max="13318" width="14.140625" style="129" bestFit="1" customWidth="1"/>
    <col min="13319" max="13567" width="9.42578125" style="129"/>
    <col min="13568" max="13568" width="6.85546875" style="129" customWidth="1"/>
    <col min="13569" max="13569" width="7" style="129" customWidth="1"/>
    <col min="13570" max="13570" width="81.28515625" style="129" customWidth="1"/>
    <col min="13571" max="13571" width="34" style="129" customWidth="1"/>
    <col min="13572" max="13572" width="29.140625" style="129" customWidth="1"/>
    <col min="13573" max="13573" width="12.85546875" style="129" customWidth="1"/>
    <col min="13574" max="13574" width="14.140625" style="129" bestFit="1" customWidth="1"/>
    <col min="13575" max="13823" width="9.42578125" style="129"/>
    <col min="13824" max="13824" width="6.85546875" style="129" customWidth="1"/>
    <col min="13825" max="13825" width="7" style="129" customWidth="1"/>
    <col min="13826" max="13826" width="81.28515625" style="129" customWidth="1"/>
    <col min="13827" max="13827" width="34" style="129" customWidth="1"/>
    <col min="13828" max="13828" width="29.140625" style="129" customWidth="1"/>
    <col min="13829" max="13829" width="12.85546875" style="129" customWidth="1"/>
    <col min="13830" max="13830" width="14.140625" style="129" bestFit="1" customWidth="1"/>
    <col min="13831" max="14079" width="9.42578125" style="129"/>
    <col min="14080" max="14080" width="6.85546875" style="129" customWidth="1"/>
    <col min="14081" max="14081" width="7" style="129" customWidth="1"/>
    <col min="14082" max="14082" width="81.28515625" style="129" customWidth="1"/>
    <col min="14083" max="14083" width="34" style="129" customWidth="1"/>
    <col min="14084" max="14084" width="29.140625" style="129" customWidth="1"/>
    <col min="14085" max="14085" width="12.85546875" style="129" customWidth="1"/>
    <col min="14086" max="14086" width="14.140625" style="129" bestFit="1" customWidth="1"/>
    <col min="14087" max="14335" width="9.42578125" style="129"/>
    <col min="14336" max="14336" width="6.85546875" style="129" customWidth="1"/>
    <col min="14337" max="14337" width="7" style="129" customWidth="1"/>
    <col min="14338" max="14338" width="81.28515625" style="129" customWidth="1"/>
    <col min="14339" max="14339" width="34" style="129" customWidth="1"/>
    <col min="14340" max="14340" width="29.140625" style="129" customWidth="1"/>
    <col min="14341" max="14341" width="12.85546875" style="129" customWidth="1"/>
    <col min="14342" max="14342" width="14.140625" style="129" bestFit="1" customWidth="1"/>
    <col min="14343" max="14591" width="9.42578125" style="129"/>
    <col min="14592" max="14592" width="6.85546875" style="129" customWidth="1"/>
    <col min="14593" max="14593" width="7" style="129" customWidth="1"/>
    <col min="14594" max="14594" width="81.28515625" style="129" customWidth="1"/>
    <col min="14595" max="14595" width="34" style="129" customWidth="1"/>
    <col min="14596" max="14596" width="29.140625" style="129" customWidth="1"/>
    <col min="14597" max="14597" width="12.85546875" style="129" customWidth="1"/>
    <col min="14598" max="14598" width="14.140625" style="129" bestFit="1" customWidth="1"/>
    <col min="14599" max="14847" width="9.42578125" style="129"/>
    <col min="14848" max="14848" width="6.85546875" style="129" customWidth="1"/>
    <col min="14849" max="14849" width="7" style="129" customWidth="1"/>
    <col min="14850" max="14850" width="81.28515625" style="129" customWidth="1"/>
    <col min="14851" max="14851" width="34" style="129" customWidth="1"/>
    <col min="14852" max="14852" width="29.140625" style="129" customWidth="1"/>
    <col min="14853" max="14853" width="12.85546875" style="129" customWidth="1"/>
    <col min="14854" max="14854" width="14.140625" style="129" bestFit="1" customWidth="1"/>
    <col min="14855" max="15103" width="9.42578125" style="129"/>
    <col min="15104" max="15104" width="6.85546875" style="129" customWidth="1"/>
    <col min="15105" max="15105" width="7" style="129" customWidth="1"/>
    <col min="15106" max="15106" width="81.28515625" style="129" customWidth="1"/>
    <col min="15107" max="15107" width="34" style="129" customWidth="1"/>
    <col min="15108" max="15108" width="29.140625" style="129" customWidth="1"/>
    <col min="15109" max="15109" width="12.85546875" style="129" customWidth="1"/>
    <col min="15110" max="15110" width="14.140625" style="129" bestFit="1" customWidth="1"/>
    <col min="15111" max="15359" width="9.42578125" style="129"/>
    <col min="15360" max="15360" width="6.85546875" style="129" customWidth="1"/>
    <col min="15361" max="15361" width="7" style="129" customWidth="1"/>
    <col min="15362" max="15362" width="81.28515625" style="129" customWidth="1"/>
    <col min="15363" max="15363" width="34" style="129" customWidth="1"/>
    <col min="15364" max="15364" width="29.140625" style="129" customWidth="1"/>
    <col min="15365" max="15365" width="12.85546875" style="129" customWidth="1"/>
    <col min="15366" max="15366" width="14.140625" style="129" bestFit="1" customWidth="1"/>
    <col min="15367" max="15615" width="9.42578125" style="129"/>
    <col min="15616" max="15616" width="6.85546875" style="129" customWidth="1"/>
    <col min="15617" max="15617" width="7" style="129" customWidth="1"/>
    <col min="15618" max="15618" width="81.28515625" style="129" customWidth="1"/>
    <col min="15619" max="15619" width="34" style="129" customWidth="1"/>
    <col min="15620" max="15620" width="29.140625" style="129" customWidth="1"/>
    <col min="15621" max="15621" width="12.85546875" style="129" customWidth="1"/>
    <col min="15622" max="15622" width="14.140625" style="129" bestFit="1" customWidth="1"/>
    <col min="15623" max="15871" width="9.42578125" style="129"/>
    <col min="15872" max="15872" width="6.85546875" style="129" customWidth="1"/>
    <col min="15873" max="15873" width="7" style="129" customWidth="1"/>
    <col min="15874" max="15874" width="81.28515625" style="129" customWidth="1"/>
    <col min="15875" max="15875" width="34" style="129" customWidth="1"/>
    <col min="15876" max="15876" width="29.140625" style="129" customWidth="1"/>
    <col min="15877" max="15877" width="12.85546875" style="129" customWidth="1"/>
    <col min="15878" max="15878" width="14.140625" style="129" bestFit="1" customWidth="1"/>
    <col min="15879" max="16127" width="9.42578125" style="129"/>
    <col min="16128" max="16128" width="6.85546875" style="129" customWidth="1"/>
    <col min="16129" max="16129" width="7" style="129" customWidth="1"/>
    <col min="16130" max="16130" width="81.28515625" style="129" customWidth="1"/>
    <col min="16131" max="16131" width="34" style="129" customWidth="1"/>
    <col min="16132" max="16132" width="29.140625" style="129" customWidth="1"/>
    <col min="16133" max="16133" width="12.85546875" style="129" customWidth="1"/>
    <col min="16134" max="16134" width="14.140625" style="129" bestFit="1" customWidth="1"/>
    <col min="16135" max="16384" width="9.42578125" style="129"/>
  </cols>
  <sheetData>
    <row r="1" spans="1:4" s="121" customFormat="1">
      <c r="D1" s="122" t="s">
        <v>165</v>
      </c>
    </row>
    <row r="2" spans="1:4" s="121" customFormat="1">
      <c r="C2" s="123"/>
      <c r="D2" s="124" t="s">
        <v>0</v>
      </c>
    </row>
    <row r="3" spans="1:4" s="121" customFormat="1">
      <c r="C3" s="123"/>
      <c r="D3" s="125" t="s">
        <v>1</v>
      </c>
    </row>
    <row r="4" spans="1:4" s="121" customFormat="1">
      <c r="C4" s="123"/>
      <c r="D4" s="126"/>
    </row>
    <row r="5" spans="1:4" s="121" customFormat="1" ht="49.5" customHeight="1">
      <c r="A5" s="234" t="s">
        <v>209</v>
      </c>
      <c r="B5" s="234"/>
      <c r="C5" s="234"/>
      <c r="D5" s="234"/>
    </row>
    <row r="6" spans="1:4" s="121" customFormat="1">
      <c r="A6" s="144"/>
      <c r="B6" s="144"/>
      <c r="C6" s="144"/>
      <c r="D6" s="144"/>
    </row>
    <row r="7" spans="1:4">
      <c r="A7" s="127"/>
      <c r="B7" s="127"/>
      <c r="C7" s="128"/>
      <c r="D7" s="192" t="s">
        <v>32</v>
      </c>
    </row>
    <row r="8" spans="1:4" ht="22.5" customHeight="1">
      <c r="A8" s="235" t="s">
        <v>16</v>
      </c>
      <c r="B8" s="235"/>
      <c r="C8" s="236" t="s">
        <v>210</v>
      </c>
      <c r="D8" s="239" t="s">
        <v>87</v>
      </c>
    </row>
    <row r="9" spans="1:4" ht="24.75" customHeight="1">
      <c r="A9" s="235"/>
      <c r="B9" s="235"/>
      <c r="C9" s="236"/>
      <c r="D9" s="240"/>
    </row>
    <row r="10" spans="1:4" ht="21" customHeight="1">
      <c r="A10" s="235"/>
      <c r="B10" s="235"/>
      <c r="C10" s="236"/>
      <c r="D10" s="241"/>
    </row>
    <row r="11" spans="1:4" s="130" customFormat="1" ht="81">
      <c r="A11" s="147" t="s">
        <v>212</v>
      </c>
      <c r="B11" s="147" t="s">
        <v>213</v>
      </c>
      <c r="C11" s="236"/>
      <c r="D11" s="152" t="s">
        <v>211</v>
      </c>
    </row>
    <row r="12" spans="1:4" ht="34.5">
      <c r="A12" s="237"/>
      <c r="B12" s="238"/>
      <c r="C12" s="148" t="s">
        <v>214</v>
      </c>
      <c r="D12" s="149">
        <f>+D13</f>
        <v>-748000</v>
      </c>
    </row>
    <row r="13" spans="1:4" ht="51.75">
      <c r="A13" s="237"/>
      <c r="B13" s="238"/>
      <c r="C13" s="150" t="s">
        <v>215</v>
      </c>
      <c r="D13" s="151">
        <f>+D14</f>
        <v>-748000</v>
      </c>
    </row>
    <row r="14" spans="1:4">
      <c r="A14" s="233">
        <v>1049</v>
      </c>
      <c r="B14" s="233">
        <v>21001</v>
      </c>
      <c r="C14" s="153" t="s">
        <v>205</v>
      </c>
      <c r="D14" s="149">
        <f>+D16</f>
        <v>-748000</v>
      </c>
    </row>
    <row r="15" spans="1:4">
      <c r="A15" s="233"/>
      <c r="B15" s="233"/>
      <c r="C15" s="148" t="s">
        <v>33</v>
      </c>
      <c r="D15" s="149"/>
    </row>
    <row r="16" spans="1:4">
      <c r="A16" s="233"/>
      <c r="B16" s="233"/>
      <c r="C16" s="148" t="s">
        <v>207</v>
      </c>
      <c r="D16" s="149">
        <v>-748000</v>
      </c>
    </row>
  </sheetData>
  <mergeCells count="8">
    <mergeCell ref="A14:A16"/>
    <mergeCell ref="B14:B16"/>
    <mergeCell ref="A5:D5"/>
    <mergeCell ref="A8:B10"/>
    <mergeCell ref="C8:C11"/>
    <mergeCell ref="A12:A13"/>
    <mergeCell ref="B12:B13"/>
    <mergeCell ref="D8:D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53"/>
  <sheetViews>
    <sheetView tabSelected="1" zoomScaleSheetLayoutView="100" workbookViewId="0">
      <selection activeCell="A4" sqref="A4:C4"/>
    </sheetView>
  </sheetViews>
  <sheetFormatPr defaultRowHeight="17.25"/>
  <cols>
    <col min="1" max="1" width="31.5703125" style="76" customWidth="1"/>
    <col min="2" max="2" width="47.5703125" style="76" customWidth="1"/>
    <col min="3" max="3" width="36.7109375" style="136" customWidth="1"/>
    <col min="4" max="4" width="10.5703125" style="76" bestFit="1" customWidth="1"/>
    <col min="5" max="5" width="12.140625" style="76" customWidth="1"/>
    <col min="6" max="6" width="11.42578125" style="76" bestFit="1" customWidth="1"/>
    <col min="7" max="252" width="9.140625" style="76"/>
    <col min="253" max="253" width="28.5703125" style="76" customWidth="1"/>
    <col min="254" max="254" width="47.5703125" style="76" customWidth="1"/>
    <col min="255" max="258" width="15.28515625" style="76" customWidth="1"/>
    <col min="259" max="260" width="9.140625" style="76"/>
    <col min="261" max="261" width="12.140625" style="76" customWidth="1"/>
    <col min="262" max="508" width="9.140625" style="76"/>
    <col min="509" max="509" width="28.5703125" style="76" customWidth="1"/>
    <col min="510" max="510" width="47.5703125" style="76" customWidth="1"/>
    <col min="511" max="514" width="15.28515625" style="76" customWidth="1"/>
    <col min="515" max="516" width="9.140625" style="76"/>
    <col min="517" max="517" width="12.140625" style="76" customWidth="1"/>
    <col min="518" max="764" width="9.140625" style="76"/>
    <col min="765" max="765" width="28.5703125" style="76" customWidth="1"/>
    <col min="766" max="766" width="47.5703125" style="76" customWidth="1"/>
    <col min="767" max="770" width="15.28515625" style="76" customWidth="1"/>
    <col min="771" max="772" width="9.140625" style="76"/>
    <col min="773" max="773" width="12.140625" style="76" customWidth="1"/>
    <col min="774" max="1020" width="9.140625" style="76"/>
    <col min="1021" max="1021" width="28.5703125" style="76" customWidth="1"/>
    <col min="1022" max="1022" width="47.5703125" style="76" customWidth="1"/>
    <col min="1023" max="1026" width="15.28515625" style="76" customWidth="1"/>
    <col min="1027" max="1028" width="9.140625" style="76"/>
    <col min="1029" max="1029" width="12.140625" style="76" customWidth="1"/>
    <col min="1030" max="1276" width="9.140625" style="76"/>
    <col min="1277" max="1277" width="28.5703125" style="76" customWidth="1"/>
    <col min="1278" max="1278" width="47.5703125" style="76" customWidth="1"/>
    <col min="1279" max="1282" width="15.28515625" style="76" customWidth="1"/>
    <col min="1283" max="1284" width="9.140625" style="76"/>
    <col min="1285" max="1285" width="12.140625" style="76" customWidth="1"/>
    <col min="1286" max="1532" width="9.140625" style="76"/>
    <col min="1533" max="1533" width="28.5703125" style="76" customWidth="1"/>
    <col min="1534" max="1534" width="47.5703125" style="76" customWidth="1"/>
    <col min="1535" max="1538" width="15.28515625" style="76" customWidth="1"/>
    <col min="1539" max="1540" width="9.140625" style="76"/>
    <col min="1541" max="1541" width="12.140625" style="76" customWidth="1"/>
    <col min="1542" max="1788" width="9.140625" style="76"/>
    <col min="1789" max="1789" width="28.5703125" style="76" customWidth="1"/>
    <col min="1790" max="1790" width="47.5703125" style="76" customWidth="1"/>
    <col min="1791" max="1794" width="15.28515625" style="76" customWidth="1"/>
    <col min="1795" max="1796" width="9.140625" style="76"/>
    <col min="1797" max="1797" width="12.140625" style="76" customWidth="1"/>
    <col min="1798" max="2044" width="9.140625" style="76"/>
    <col min="2045" max="2045" width="28.5703125" style="76" customWidth="1"/>
    <col min="2046" max="2046" width="47.5703125" style="76" customWidth="1"/>
    <col min="2047" max="2050" width="15.28515625" style="76" customWidth="1"/>
    <col min="2051" max="2052" width="9.140625" style="76"/>
    <col min="2053" max="2053" width="12.140625" style="76" customWidth="1"/>
    <col min="2054" max="2300" width="9.140625" style="76"/>
    <col min="2301" max="2301" width="28.5703125" style="76" customWidth="1"/>
    <col min="2302" max="2302" width="47.5703125" style="76" customWidth="1"/>
    <col min="2303" max="2306" width="15.28515625" style="76" customWidth="1"/>
    <col min="2307" max="2308" width="9.140625" style="76"/>
    <col min="2309" max="2309" width="12.140625" style="76" customWidth="1"/>
    <col min="2310" max="2556" width="9.140625" style="76"/>
    <col min="2557" max="2557" width="28.5703125" style="76" customWidth="1"/>
    <col min="2558" max="2558" width="47.5703125" style="76" customWidth="1"/>
    <col min="2559" max="2562" width="15.28515625" style="76" customWidth="1"/>
    <col min="2563" max="2564" width="9.140625" style="76"/>
    <col min="2565" max="2565" width="12.140625" style="76" customWidth="1"/>
    <col min="2566" max="2812" width="9.140625" style="76"/>
    <col min="2813" max="2813" width="28.5703125" style="76" customWidth="1"/>
    <col min="2814" max="2814" width="47.5703125" style="76" customWidth="1"/>
    <col min="2815" max="2818" width="15.28515625" style="76" customWidth="1"/>
    <col min="2819" max="2820" width="9.140625" style="76"/>
    <col min="2821" max="2821" width="12.140625" style="76" customWidth="1"/>
    <col min="2822" max="3068" width="9.140625" style="76"/>
    <col min="3069" max="3069" width="28.5703125" style="76" customWidth="1"/>
    <col min="3070" max="3070" width="47.5703125" style="76" customWidth="1"/>
    <col min="3071" max="3074" width="15.28515625" style="76" customWidth="1"/>
    <col min="3075" max="3076" width="9.140625" style="76"/>
    <col min="3077" max="3077" width="12.140625" style="76" customWidth="1"/>
    <col min="3078" max="3324" width="9.140625" style="76"/>
    <col min="3325" max="3325" width="28.5703125" style="76" customWidth="1"/>
    <col min="3326" max="3326" width="47.5703125" style="76" customWidth="1"/>
    <col min="3327" max="3330" width="15.28515625" style="76" customWidth="1"/>
    <col min="3331" max="3332" width="9.140625" style="76"/>
    <col min="3333" max="3333" width="12.140625" style="76" customWidth="1"/>
    <col min="3334" max="3580" width="9.140625" style="76"/>
    <col min="3581" max="3581" width="28.5703125" style="76" customWidth="1"/>
    <col min="3582" max="3582" width="47.5703125" style="76" customWidth="1"/>
    <col min="3583" max="3586" width="15.28515625" style="76" customWidth="1"/>
    <col min="3587" max="3588" width="9.140625" style="76"/>
    <col min="3589" max="3589" width="12.140625" style="76" customWidth="1"/>
    <col min="3590" max="3836" width="9.140625" style="76"/>
    <col min="3837" max="3837" width="28.5703125" style="76" customWidth="1"/>
    <col min="3838" max="3838" width="47.5703125" style="76" customWidth="1"/>
    <col min="3839" max="3842" width="15.28515625" style="76" customWidth="1"/>
    <col min="3843" max="3844" width="9.140625" style="76"/>
    <col min="3845" max="3845" width="12.140625" style="76" customWidth="1"/>
    <col min="3846" max="4092" width="9.140625" style="76"/>
    <col min="4093" max="4093" width="28.5703125" style="76" customWidth="1"/>
    <col min="4094" max="4094" width="47.5703125" style="76" customWidth="1"/>
    <col min="4095" max="4098" width="15.28515625" style="76" customWidth="1"/>
    <col min="4099" max="4100" width="9.140625" style="76"/>
    <col min="4101" max="4101" width="12.140625" style="76" customWidth="1"/>
    <col min="4102" max="4348" width="9.140625" style="76"/>
    <col min="4349" max="4349" width="28.5703125" style="76" customWidth="1"/>
    <col min="4350" max="4350" width="47.5703125" style="76" customWidth="1"/>
    <col min="4351" max="4354" width="15.28515625" style="76" customWidth="1"/>
    <col min="4355" max="4356" width="9.140625" style="76"/>
    <col min="4357" max="4357" width="12.140625" style="76" customWidth="1"/>
    <col min="4358" max="4604" width="9.140625" style="76"/>
    <col min="4605" max="4605" width="28.5703125" style="76" customWidth="1"/>
    <col min="4606" max="4606" width="47.5703125" style="76" customWidth="1"/>
    <col min="4607" max="4610" width="15.28515625" style="76" customWidth="1"/>
    <col min="4611" max="4612" width="9.140625" style="76"/>
    <col min="4613" max="4613" width="12.140625" style="76" customWidth="1"/>
    <col min="4614" max="4860" width="9.140625" style="76"/>
    <col min="4861" max="4861" width="28.5703125" style="76" customWidth="1"/>
    <col min="4862" max="4862" width="47.5703125" style="76" customWidth="1"/>
    <col min="4863" max="4866" width="15.28515625" style="76" customWidth="1"/>
    <col min="4867" max="4868" width="9.140625" style="76"/>
    <col min="4869" max="4869" width="12.140625" style="76" customWidth="1"/>
    <col min="4870" max="5116" width="9.140625" style="76"/>
    <col min="5117" max="5117" width="28.5703125" style="76" customWidth="1"/>
    <col min="5118" max="5118" width="47.5703125" style="76" customWidth="1"/>
    <col min="5119" max="5122" width="15.28515625" style="76" customWidth="1"/>
    <col min="5123" max="5124" width="9.140625" style="76"/>
    <col min="5125" max="5125" width="12.140625" style="76" customWidth="1"/>
    <col min="5126" max="5372" width="9.140625" style="76"/>
    <col min="5373" max="5373" width="28.5703125" style="76" customWidth="1"/>
    <col min="5374" max="5374" width="47.5703125" style="76" customWidth="1"/>
    <col min="5375" max="5378" width="15.28515625" style="76" customWidth="1"/>
    <col min="5379" max="5380" width="9.140625" style="76"/>
    <col min="5381" max="5381" width="12.140625" style="76" customWidth="1"/>
    <col min="5382" max="5628" width="9.140625" style="76"/>
    <col min="5629" max="5629" width="28.5703125" style="76" customWidth="1"/>
    <col min="5630" max="5630" width="47.5703125" style="76" customWidth="1"/>
    <col min="5631" max="5634" width="15.28515625" style="76" customWidth="1"/>
    <col min="5635" max="5636" width="9.140625" style="76"/>
    <col min="5637" max="5637" width="12.140625" style="76" customWidth="1"/>
    <col min="5638" max="5884" width="9.140625" style="76"/>
    <col min="5885" max="5885" width="28.5703125" style="76" customWidth="1"/>
    <col min="5886" max="5886" width="47.5703125" style="76" customWidth="1"/>
    <col min="5887" max="5890" width="15.28515625" style="76" customWidth="1"/>
    <col min="5891" max="5892" width="9.140625" style="76"/>
    <col min="5893" max="5893" width="12.140625" style="76" customWidth="1"/>
    <col min="5894" max="6140" width="9.140625" style="76"/>
    <col min="6141" max="6141" width="28.5703125" style="76" customWidth="1"/>
    <col min="6142" max="6142" width="47.5703125" style="76" customWidth="1"/>
    <col min="6143" max="6146" width="15.28515625" style="76" customWidth="1"/>
    <col min="6147" max="6148" width="9.140625" style="76"/>
    <col min="6149" max="6149" width="12.140625" style="76" customWidth="1"/>
    <col min="6150" max="6396" width="9.140625" style="76"/>
    <col min="6397" max="6397" width="28.5703125" style="76" customWidth="1"/>
    <col min="6398" max="6398" width="47.5703125" style="76" customWidth="1"/>
    <col min="6399" max="6402" width="15.28515625" style="76" customWidth="1"/>
    <col min="6403" max="6404" width="9.140625" style="76"/>
    <col min="6405" max="6405" width="12.140625" style="76" customWidth="1"/>
    <col min="6406" max="6652" width="9.140625" style="76"/>
    <col min="6653" max="6653" width="28.5703125" style="76" customWidth="1"/>
    <col min="6654" max="6654" width="47.5703125" style="76" customWidth="1"/>
    <col min="6655" max="6658" width="15.28515625" style="76" customWidth="1"/>
    <col min="6659" max="6660" width="9.140625" style="76"/>
    <col min="6661" max="6661" width="12.140625" style="76" customWidth="1"/>
    <col min="6662" max="6908" width="9.140625" style="76"/>
    <col min="6909" max="6909" width="28.5703125" style="76" customWidth="1"/>
    <col min="6910" max="6910" width="47.5703125" style="76" customWidth="1"/>
    <col min="6911" max="6914" width="15.28515625" style="76" customWidth="1"/>
    <col min="6915" max="6916" width="9.140625" style="76"/>
    <col min="6917" max="6917" width="12.140625" style="76" customWidth="1"/>
    <col min="6918" max="7164" width="9.140625" style="76"/>
    <col min="7165" max="7165" width="28.5703125" style="76" customWidth="1"/>
    <col min="7166" max="7166" width="47.5703125" style="76" customWidth="1"/>
    <col min="7167" max="7170" width="15.28515625" style="76" customWidth="1"/>
    <col min="7171" max="7172" width="9.140625" style="76"/>
    <col min="7173" max="7173" width="12.140625" style="76" customWidth="1"/>
    <col min="7174" max="7420" width="9.140625" style="76"/>
    <col min="7421" max="7421" width="28.5703125" style="76" customWidth="1"/>
    <col min="7422" max="7422" width="47.5703125" style="76" customWidth="1"/>
    <col min="7423" max="7426" width="15.28515625" style="76" customWidth="1"/>
    <col min="7427" max="7428" width="9.140625" style="76"/>
    <col min="7429" max="7429" width="12.140625" style="76" customWidth="1"/>
    <col min="7430" max="7676" width="9.140625" style="76"/>
    <col min="7677" max="7677" width="28.5703125" style="76" customWidth="1"/>
    <col min="7678" max="7678" width="47.5703125" style="76" customWidth="1"/>
    <col min="7679" max="7682" width="15.28515625" style="76" customWidth="1"/>
    <col min="7683" max="7684" width="9.140625" style="76"/>
    <col min="7685" max="7685" width="12.140625" style="76" customWidth="1"/>
    <col min="7686" max="7932" width="9.140625" style="76"/>
    <col min="7933" max="7933" width="28.5703125" style="76" customWidth="1"/>
    <col min="7934" max="7934" width="47.5703125" style="76" customWidth="1"/>
    <col min="7935" max="7938" width="15.28515625" style="76" customWidth="1"/>
    <col min="7939" max="7940" width="9.140625" style="76"/>
    <col min="7941" max="7941" width="12.140625" style="76" customWidth="1"/>
    <col min="7942" max="8188" width="9.140625" style="76"/>
    <col min="8189" max="8189" width="28.5703125" style="76" customWidth="1"/>
    <col min="8190" max="8190" width="47.5703125" style="76" customWidth="1"/>
    <col min="8191" max="8194" width="15.28515625" style="76" customWidth="1"/>
    <col min="8195" max="8196" width="9.140625" style="76"/>
    <col min="8197" max="8197" width="12.140625" style="76" customWidth="1"/>
    <col min="8198" max="8444" width="9.140625" style="76"/>
    <col min="8445" max="8445" width="28.5703125" style="76" customWidth="1"/>
    <col min="8446" max="8446" width="47.5703125" style="76" customWidth="1"/>
    <col min="8447" max="8450" width="15.28515625" style="76" customWidth="1"/>
    <col min="8451" max="8452" width="9.140625" style="76"/>
    <col min="8453" max="8453" width="12.140625" style="76" customWidth="1"/>
    <col min="8454" max="8700" width="9.140625" style="76"/>
    <col min="8701" max="8701" width="28.5703125" style="76" customWidth="1"/>
    <col min="8702" max="8702" width="47.5703125" style="76" customWidth="1"/>
    <col min="8703" max="8706" width="15.28515625" style="76" customWidth="1"/>
    <col min="8707" max="8708" width="9.140625" style="76"/>
    <col min="8709" max="8709" width="12.140625" style="76" customWidth="1"/>
    <col min="8710" max="8956" width="9.140625" style="76"/>
    <col min="8957" max="8957" width="28.5703125" style="76" customWidth="1"/>
    <col min="8958" max="8958" width="47.5703125" style="76" customWidth="1"/>
    <col min="8959" max="8962" width="15.28515625" style="76" customWidth="1"/>
    <col min="8963" max="8964" width="9.140625" style="76"/>
    <col min="8965" max="8965" width="12.140625" style="76" customWidth="1"/>
    <col min="8966" max="9212" width="9.140625" style="76"/>
    <col min="9213" max="9213" width="28.5703125" style="76" customWidth="1"/>
    <col min="9214" max="9214" width="47.5703125" style="76" customWidth="1"/>
    <col min="9215" max="9218" width="15.28515625" style="76" customWidth="1"/>
    <col min="9219" max="9220" width="9.140625" style="76"/>
    <col min="9221" max="9221" width="12.140625" style="76" customWidth="1"/>
    <col min="9222" max="9468" width="9.140625" style="76"/>
    <col min="9469" max="9469" width="28.5703125" style="76" customWidth="1"/>
    <col min="9470" max="9470" width="47.5703125" style="76" customWidth="1"/>
    <col min="9471" max="9474" width="15.28515625" style="76" customWidth="1"/>
    <col min="9475" max="9476" width="9.140625" style="76"/>
    <col min="9477" max="9477" width="12.140625" style="76" customWidth="1"/>
    <col min="9478" max="9724" width="9.140625" style="76"/>
    <col min="9725" max="9725" width="28.5703125" style="76" customWidth="1"/>
    <col min="9726" max="9726" width="47.5703125" style="76" customWidth="1"/>
    <col min="9727" max="9730" width="15.28515625" style="76" customWidth="1"/>
    <col min="9731" max="9732" width="9.140625" style="76"/>
    <col min="9733" max="9733" width="12.140625" style="76" customWidth="1"/>
    <col min="9734" max="9980" width="9.140625" style="76"/>
    <col min="9981" max="9981" width="28.5703125" style="76" customWidth="1"/>
    <col min="9982" max="9982" width="47.5703125" style="76" customWidth="1"/>
    <col min="9983" max="9986" width="15.28515625" style="76" customWidth="1"/>
    <col min="9987" max="9988" width="9.140625" style="76"/>
    <col min="9989" max="9989" width="12.140625" style="76" customWidth="1"/>
    <col min="9990" max="10236" width="9.140625" style="76"/>
    <col min="10237" max="10237" width="28.5703125" style="76" customWidth="1"/>
    <col min="10238" max="10238" width="47.5703125" style="76" customWidth="1"/>
    <col min="10239" max="10242" width="15.28515625" style="76" customWidth="1"/>
    <col min="10243" max="10244" width="9.140625" style="76"/>
    <col min="10245" max="10245" width="12.140625" style="76" customWidth="1"/>
    <col min="10246" max="10492" width="9.140625" style="76"/>
    <col min="10493" max="10493" width="28.5703125" style="76" customWidth="1"/>
    <col min="10494" max="10494" width="47.5703125" style="76" customWidth="1"/>
    <col min="10495" max="10498" width="15.28515625" style="76" customWidth="1"/>
    <col min="10499" max="10500" width="9.140625" style="76"/>
    <col min="10501" max="10501" width="12.140625" style="76" customWidth="1"/>
    <col min="10502" max="10748" width="9.140625" style="76"/>
    <col min="10749" max="10749" width="28.5703125" style="76" customWidth="1"/>
    <col min="10750" max="10750" width="47.5703125" style="76" customWidth="1"/>
    <col min="10751" max="10754" width="15.28515625" style="76" customWidth="1"/>
    <col min="10755" max="10756" width="9.140625" style="76"/>
    <col min="10757" max="10757" width="12.140625" style="76" customWidth="1"/>
    <col min="10758" max="11004" width="9.140625" style="76"/>
    <col min="11005" max="11005" width="28.5703125" style="76" customWidth="1"/>
    <col min="11006" max="11006" width="47.5703125" style="76" customWidth="1"/>
    <col min="11007" max="11010" width="15.28515625" style="76" customWidth="1"/>
    <col min="11011" max="11012" width="9.140625" style="76"/>
    <col min="11013" max="11013" width="12.140625" style="76" customWidth="1"/>
    <col min="11014" max="11260" width="9.140625" style="76"/>
    <col min="11261" max="11261" width="28.5703125" style="76" customWidth="1"/>
    <col min="11262" max="11262" width="47.5703125" style="76" customWidth="1"/>
    <col min="11263" max="11266" width="15.28515625" style="76" customWidth="1"/>
    <col min="11267" max="11268" width="9.140625" style="76"/>
    <col min="11269" max="11269" width="12.140625" style="76" customWidth="1"/>
    <col min="11270" max="11516" width="9.140625" style="76"/>
    <col min="11517" max="11517" width="28.5703125" style="76" customWidth="1"/>
    <col min="11518" max="11518" width="47.5703125" style="76" customWidth="1"/>
    <col min="11519" max="11522" width="15.28515625" style="76" customWidth="1"/>
    <col min="11523" max="11524" width="9.140625" style="76"/>
    <col min="11525" max="11525" width="12.140625" style="76" customWidth="1"/>
    <col min="11526" max="11772" width="9.140625" style="76"/>
    <col min="11773" max="11773" width="28.5703125" style="76" customWidth="1"/>
    <col min="11774" max="11774" width="47.5703125" style="76" customWidth="1"/>
    <col min="11775" max="11778" width="15.28515625" style="76" customWidth="1"/>
    <col min="11779" max="11780" width="9.140625" style="76"/>
    <col min="11781" max="11781" width="12.140625" style="76" customWidth="1"/>
    <col min="11782" max="12028" width="9.140625" style="76"/>
    <col min="12029" max="12029" width="28.5703125" style="76" customWidth="1"/>
    <col min="12030" max="12030" width="47.5703125" style="76" customWidth="1"/>
    <col min="12031" max="12034" width="15.28515625" style="76" customWidth="1"/>
    <col min="12035" max="12036" width="9.140625" style="76"/>
    <col min="12037" max="12037" width="12.140625" style="76" customWidth="1"/>
    <col min="12038" max="12284" width="9.140625" style="76"/>
    <col min="12285" max="12285" width="28.5703125" style="76" customWidth="1"/>
    <col min="12286" max="12286" width="47.5703125" style="76" customWidth="1"/>
    <col min="12287" max="12290" width="15.28515625" style="76" customWidth="1"/>
    <col min="12291" max="12292" width="9.140625" style="76"/>
    <col min="12293" max="12293" width="12.140625" style="76" customWidth="1"/>
    <col min="12294" max="12540" width="9.140625" style="76"/>
    <col min="12541" max="12541" width="28.5703125" style="76" customWidth="1"/>
    <col min="12542" max="12542" width="47.5703125" style="76" customWidth="1"/>
    <col min="12543" max="12546" width="15.28515625" style="76" customWidth="1"/>
    <col min="12547" max="12548" width="9.140625" style="76"/>
    <col min="12549" max="12549" width="12.140625" style="76" customWidth="1"/>
    <col min="12550" max="12796" width="9.140625" style="76"/>
    <col min="12797" max="12797" width="28.5703125" style="76" customWidth="1"/>
    <col min="12798" max="12798" width="47.5703125" style="76" customWidth="1"/>
    <col min="12799" max="12802" width="15.28515625" style="76" customWidth="1"/>
    <col min="12803" max="12804" width="9.140625" style="76"/>
    <col min="12805" max="12805" width="12.140625" style="76" customWidth="1"/>
    <col min="12806" max="13052" width="9.140625" style="76"/>
    <col min="13053" max="13053" width="28.5703125" style="76" customWidth="1"/>
    <col min="13054" max="13054" width="47.5703125" style="76" customWidth="1"/>
    <col min="13055" max="13058" width="15.28515625" style="76" customWidth="1"/>
    <col min="13059" max="13060" width="9.140625" style="76"/>
    <col min="13061" max="13061" width="12.140625" style="76" customWidth="1"/>
    <col min="13062" max="13308" width="9.140625" style="76"/>
    <col min="13309" max="13309" width="28.5703125" style="76" customWidth="1"/>
    <col min="13310" max="13310" width="47.5703125" style="76" customWidth="1"/>
    <col min="13311" max="13314" width="15.28515625" style="76" customWidth="1"/>
    <col min="13315" max="13316" width="9.140625" style="76"/>
    <col min="13317" max="13317" width="12.140625" style="76" customWidth="1"/>
    <col min="13318" max="13564" width="9.140625" style="76"/>
    <col min="13565" max="13565" width="28.5703125" style="76" customWidth="1"/>
    <col min="13566" max="13566" width="47.5703125" style="76" customWidth="1"/>
    <col min="13567" max="13570" width="15.28515625" style="76" customWidth="1"/>
    <col min="13571" max="13572" width="9.140625" style="76"/>
    <col min="13573" max="13573" width="12.140625" style="76" customWidth="1"/>
    <col min="13574" max="13820" width="9.140625" style="76"/>
    <col min="13821" max="13821" width="28.5703125" style="76" customWidth="1"/>
    <col min="13822" max="13822" width="47.5703125" style="76" customWidth="1"/>
    <col min="13823" max="13826" width="15.28515625" style="76" customWidth="1"/>
    <col min="13827" max="13828" width="9.140625" style="76"/>
    <col min="13829" max="13829" width="12.140625" style="76" customWidth="1"/>
    <col min="13830" max="14076" width="9.140625" style="76"/>
    <col min="14077" max="14077" width="28.5703125" style="76" customWidth="1"/>
    <col min="14078" max="14078" width="47.5703125" style="76" customWidth="1"/>
    <col min="14079" max="14082" width="15.28515625" style="76" customWidth="1"/>
    <col min="14083" max="14084" width="9.140625" style="76"/>
    <col min="14085" max="14085" width="12.140625" style="76" customWidth="1"/>
    <col min="14086" max="14332" width="9.140625" style="76"/>
    <col min="14333" max="14333" width="28.5703125" style="76" customWidth="1"/>
    <col min="14334" max="14334" width="47.5703125" style="76" customWidth="1"/>
    <col min="14335" max="14338" width="15.28515625" style="76" customWidth="1"/>
    <col min="14339" max="14340" width="9.140625" style="76"/>
    <col min="14341" max="14341" width="12.140625" style="76" customWidth="1"/>
    <col min="14342" max="14588" width="9.140625" style="76"/>
    <col min="14589" max="14589" width="28.5703125" style="76" customWidth="1"/>
    <col min="14590" max="14590" width="47.5703125" style="76" customWidth="1"/>
    <col min="14591" max="14594" width="15.28515625" style="76" customWidth="1"/>
    <col min="14595" max="14596" width="9.140625" style="76"/>
    <col min="14597" max="14597" width="12.140625" style="76" customWidth="1"/>
    <col min="14598" max="14844" width="9.140625" style="76"/>
    <col min="14845" max="14845" width="28.5703125" style="76" customWidth="1"/>
    <col min="14846" max="14846" width="47.5703125" style="76" customWidth="1"/>
    <col min="14847" max="14850" width="15.28515625" style="76" customWidth="1"/>
    <col min="14851" max="14852" width="9.140625" style="76"/>
    <col min="14853" max="14853" width="12.140625" style="76" customWidth="1"/>
    <col min="14854" max="15100" width="9.140625" style="76"/>
    <col min="15101" max="15101" width="28.5703125" style="76" customWidth="1"/>
    <col min="15102" max="15102" width="47.5703125" style="76" customWidth="1"/>
    <col min="15103" max="15106" width="15.28515625" style="76" customWidth="1"/>
    <col min="15107" max="15108" width="9.140625" style="76"/>
    <col min="15109" max="15109" width="12.140625" style="76" customWidth="1"/>
    <col min="15110" max="15356" width="9.140625" style="76"/>
    <col min="15357" max="15357" width="28.5703125" style="76" customWidth="1"/>
    <col min="15358" max="15358" width="47.5703125" style="76" customWidth="1"/>
    <col min="15359" max="15362" width="15.28515625" style="76" customWidth="1"/>
    <col min="15363" max="15364" width="9.140625" style="76"/>
    <col min="15365" max="15365" width="12.140625" style="76" customWidth="1"/>
    <col min="15366" max="15612" width="9.140625" style="76"/>
    <col min="15613" max="15613" width="28.5703125" style="76" customWidth="1"/>
    <col min="15614" max="15614" width="47.5703125" style="76" customWidth="1"/>
    <col min="15615" max="15618" width="15.28515625" style="76" customWidth="1"/>
    <col min="15619" max="15620" width="9.140625" style="76"/>
    <col min="15621" max="15621" width="12.140625" style="76" customWidth="1"/>
    <col min="15622" max="15868" width="9.140625" style="76"/>
    <col min="15869" max="15869" width="28.5703125" style="76" customWidth="1"/>
    <col min="15870" max="15870" width="47.5703125" style="76" customWidth="1"/>
    <col min="15871" max="15874" width="15.28515625" style="76" customWidth="1"/>
    <col min="15875" max="15876" width="9.140625" style="76"/>
    <col min="15877" max="15877" width="12.140625" style="76" customWidth="1"/>
    <col min="15878" max="16124" width="9.140625" style="76"/>
    <col min="16125" max="16125" width="28.5703125" style="76" customWidth="1"/>
    <col min="16126" max="16126" width="47.5703125" style="76" customWidth="1"/>
    <col min="16127" max="16130" width="15.28515625" style="76" customWidth="1"/>
    <col min="16131" max="16132" width="9.140625" style="76"/>
    <col min="16133" max="16133" width="12.140625" style="76" customWidth="1"/>
    <col min="16134" max="16384" width="9.140625" style="76"/>
  </cols>
  <sheetData>
    <row r="1" spans="1:9">
      <c r="B1" s="77"/>
      <c r="C1" s="78" t="s">
        <v>216</v>
      </c>
      <c r="D1" s="77"/>
      <c r="E1" s="77"/>
      <c r="F1" s="77"/>
    </row>
    <row r="2" spans="1:9" ht="13.5" customHeight="1">
      <c r="B2" s="77"/>
      <c r="C2" s="78" t="s">
        <v>0</v>
      </c>
      <c r="D2" s="77"/>
      <c r="E2" s="77"/>
      <c r="F2" s="77"/>
    </row>
    <row r="3" spans="1:9" ht="13.5" customHeight="1">
      <c r="B3" s="77"/>
      <c r="C3" s="78" t="s">
        <v>1</v>
      </c>
      <c r="D3" s="77"/>
      <c r="E3" s="77"/>
      <c r="F3" s="77"/>
    </row>
    <row r="4" spans="1:9" ht="72" customHeight="1">
      <c r="A4" s="247" t="s">
        <v>245</v>
      </c>
      <c r="B4" s="247"/>
      <c r="C4" s="247"/>
      <c r="D4" s="79"/>
      <c r="E4" s="79"/>
      <c r="F4" s="79"/>
      <c r="G4" s="79"/>
      <c r="H4" s="79"/>
      <c r="I4" s="79"/>
    </row>
    <row r="5" spans="1:9">
      <c r="C5" s="96" t="s">
        <v>99</v>
      </c>
    </row>
    <row r="6" spans="1:9" ht="19.5" customHeight="1">
      <c r="A6" s="248" t="s">
        <v>44</v>
      </c>
      <c r="B6" s="248"/>
      <c r="C6" s="248"/>
    </row>
    <row r="7" spans="1:9">
      <c r="A7" s="249" t="s">
        <v>45</v>
      </c>
      <c r="B7" s="249"/>
      <c r="C7" s="249"/>
    </row>
    <row r="9" spans="1:9">
      <c r="A9" s="134" t="s">
        <v>46</v>
      </c>
      <c r="B9" s="80" t="s">
        <v>47</v>
      </c>
      <c r="C9" s="81"/>
    </row>
    <row r="10" spans="1:9">
      <c r="A10" s="82">
        <v>1049</v>
      </c>
      <c r="B10" s="39" t="s">
        <v>72</v>
      </c>
      <c r="C10" s="83"/>
    </row>
    <row r="11" spans="1:9">
      <c r="C11" s="84"/>
    </row>
    <row r="12" spans="1:9">
      <c r="A12" s="249" t="s">
        <v>48</v>
      </c>
      <c r="B12" s="249"/>
      <c r="C12" s="249"/>
    </row>
    <row r="13" spans="1:9">
      <c r="C13" s="85"/>
    </row>
    <row r="14" spans="1:9" ht="56.25" customHeight="1">
      <c r="A14" s="15" t="s">
        <v>49</v>
      </c>
      <c r="B14" s="138">
        <v>1049</v>
      </c>
      <c r="C14" s="86" t="s">
        <v>59</v>
      </c>
    </row>
    <row r="15" spans="1:9">
      <c r="A15" s="15" t="s">
        <v>50</v>
      </c>
      <c r="B15" s="138">
        <v>21004</v>
      </c>
      <c r="C15" s="86" t="s">
        <v>51</v>
      </c>
    </row>
    <row r="16" spans="1:9" ht="37.5" customHeight="1">
      <c r="A16" s="15" t="s">
        <v>52</v>
      </c>
      <c r="B16" s="138" t="s">
        <v>66</v>
      </c>
      <c r="C16" s="134"/>
    </row>
    <row r="17" spans="1:4" ht="36.75" customHeight="1">
      <c r="A17" s="15" t="s">
        <v>53</v>
      </c>
      <c r="B17" s="138" t="s">
        <v>76</v>
      </c>
      <c r="C17" s="134"/>
    </row>
    <row r="18" spans="1:4" ht="39" customHeight="1">
      <c r="A18" s="15" t="s">
        <v>54</v>
      </c>
      <c r="B18" s="138" t="s">
        <v>77</v>
      </c>
      <c r="C18" s="134"/>
    </row>
    <row r="19" spans="1:4" ht="57" customHeight="1">
      <c r="A19" s="15" t="s">
        <v>78</v>
      </c>
      <c r="B19" s="138" t="s">
        <v>79</v>
      </c>
      <c r="C19" s="134"/>
    </row>
    <row r="20" spans="1:4" ht="17.25" customHeight="1">
      <c r="A20" s="250" t="s">
        <v>56</v>
      </c>
      <c r="B20" s="251"/>
      <c r="C20" s="134"/>
    </row>
    <row r="21" spans="1:4">
      <c r="A21" s="242" t="s">
        <v>57</v>
      </c>
      <c r="B21" s="242"/>
      <c r="C21" s="87">
        <f>+'4'!D22</f>
        <v>530000</v>
      </c>
    </row>
    <row r="23" spans="1:4">
      <c r="A23" s="249" t="s">
        <v>48</v>
      </c>
      <c r="B23" s="249"/>
      <c r="C23" s="249"/>
    </row>
    <row r="25" spans="1:4" s="101" customFormat="1" ht="62.25" customHeight="1">
      <c r="A25" s="22" t="s">
        <v>49</v>
      </c>
      <c r="B25" s="137">
        <v>1049</v>
      </c>
      <c r="C25" s="86" t="s">
        <v>59</v>
      </c>
      <c r="D25" s="100"/>
    </row>
    <row r="26" spans="1:4" s="101" customFormat="1" ht="27.75" customHeight="1">
      <c r="A26" s="22" t="s">
        <v>50</v>
      </c>
      <c r="B26" s="22">
        <v>21009</v>
      </c>
      <c r="C26" s="131" t="s">
        <v>51</v>
      </c>
      <c r="D26" s="102"/>
    </row>
    <row r="27" spans="1:4" s="101" customFormat="1" ht="69">
      <c r="A27" s="88" t="s">
        <v>52</v>
      </c>
      <c r="B27" s="22" t="s">
        <v>80</v>
      </c>
      <c r="C27" s="15"/>
    </row>
    <row r="28" spans="1:4" s="101" customFormat="1" ht="34.5">
      <c r="A28" s="88" t="s">
        <v>53</v>
      </c>
      <c r="B28" s="137" t="s">
        <v>76</v>
      </c>
      <c r="C28" s="31"/>
    </row>
    <row r="29" spans="1:4" s="101" customFormat="1" ht="51.75">
      <c r="A29" s="22" t="s">
        <v>54</v>
      </c>
      <c r="B29" s="137" t="s">
        <v>77</v>
      </c>
      <c r="C29" s="31"/>
    </row>
    <row r="30" spans="1:4" s="101" customFormat="1" ht="51.75">
      <c r="A30" s="22" t="s">
        <v>78</v>
      </c>
      <c r="B30" s="137" t="s">
        <v>79</v>
      </c>
      <c r="C30" s="31"/>
    </row>
    <row r="31" spans="1:4" s="101" customFormat="1">
      <c r="A31" s="252" t="s">
        <v>56</v>
      </c>
      <c r="B31" s="252"/>
      <c r="C31" s="31"/>
    </row>
    <row r="32" spans="1:4" s="101" customFormat="1" ht="19.5" customHeight="1">
      <c r="A32" s="250" t="s">
        <v>57</v>
      </c>
      <c r="B32" s="251"/>
      <c r="C32" s="89">
        <f>+'4'!D37</f>
        <v>610000</v>
      </c>
      <c r="D32" s="103"/>
    </row>
    <row r="33" spans="1:3" ht="18" thickBot="1"/>
    <row r="34" spans="1:3" ht="90" customHeight="1">
      <c r="A34" s="90" t="s">
        <v>49</v>
      </c>
      <c r="B34" s="91" t="s">
        <v>81</v>
      </c>
      <c r="C34" s="86" t="s">
        <v>75</v>
      </c>
    </row>
    <row r="35" spans="1:3">
      <c r="A35" s="92" t="s">
        <v>50</v>
      </c>
      <c r="B35" s="135" t="s">
        <v>82</v>
      </c>
      <c r="C35" s="86" t="s">
        <v>51</v>
      </c>
    </row>
    <row r="36" spans="1:3" ht="69">
      <c r="A36" s="92" t="s">
        <v>52</v>
      </c>
      <c r="B36" s="135" t="s">
        <v>83</v>
      </c>
      <c r="C36" s="134"/>
    </row>
    <row r="37" spans="1:3" ht="51.75">
      <c r="A37" s="92" t="s">
        <v>53</v>
      </c>
      <c r="B37" s="135" t="s">
        <v>84</v>
      </c>
      <c r="C37" s="134"/>
    </row>
    <row r="38" spans="1:3" ht="51.75">
      <c r="A38" s="92" t="s">
        <v>54</v>
      </c>
      <c r="B38" s="135" t="s">
        <v>77</v>
      </c>
      <c r="C38" s="134"/>
    </row>
    <row r="39" spans="1:3" ht="51.75">
      <c r="A39" s="92" t="s">
        <v>55</v>
      </c>
      <c r="B39" s="135" t="s">
        <v>79</v>
      </c>
      <c r="C39" s="134"/>
    </row>
    <row r="40" spans="1:3">
      <c r="A40" s="243" t="s">
        <v>56</v>
      </c>
      <c r="B40" s="244"/>
      <c r="C40" s="134"/>
    </row>
    <row r="41" spans="1:3" ht="23.25" customHeight="1">
      <c r="A41" s="245" t="s">
        <v>85</v>
      </c>
      <c r="B41" s="246"/>
      <c r="C41" s="93">
        <v>-2</v>
      </c>
    </row>
    <row r="42" spans="1:3">
      <c r="A42" s="242" t="s">
        <v>57</v>
      </c>
      <c r="B42" s="242"/>
      <c r="C42" s="89">
        <f>+'4'!D23</f>
        <v>886500</v>
      </c>
    </row>
    <row r="43" spans="1:3" s="94" customFormat="1">
      <c r="C43" s="95"/>
    </row>
    <row r="44" spans="1:3" ht="57.75" customHeight="1">
      <c r="A44" s="99" t="s">
        <v>49</v>
      </c>
      <c r="B44" s="146" t="s">
        <v>81</v>
      </c>
      <c r="C44" s="86" t="s">
        <v>59</v>
      </c>
    </row>
    <row r="45" spans="1:3">
      <c r="A45" s="99" t="s">
        <v>50</v>
      </c>
      <c r="B45" s="146">
        <v>21013</v>
      </c>
      <c r="C45" s="86" t="s">
        <v>51</v>
      </c>
    </row>
    <row r="46" spans="1:3" ht="108" customHeight="1">
      <c r="A46" s="99" t="s">
        <v>52</v>
      </c>
      <c r="B46" s="146" t="s">
        <v>70</v>
      </c>
      <c r="C46" s="145"/>
    </row>
    <row r="47" spans="1:3" ht="34.5">
      <c r="A47" s="99" t="s">
        <v>53</v>
      </c>
      <c r="B47" s="146" t="s">
        <v>76</v>
      </c>
      <c r="C47" s="145"/>
    </row>
    <row r="48" spans="1:3" ht="51.75">
      <c r="A48" s="99" t="s">
        <v>54</v>
      </c>
      <c r="B48" s="146" t="s">
        <v>77</v>
      </c>
      <c r="C48" s="145"/>
    </row>
    <row r="49" spans="1:3" ht="51.75">
      <c r="A49" s="99" t="s">
        <v>78</v>
      </c>
      <c r="B49" s="146" t="s">
        <v>79</v>
      </c>
      <c r="C49" s="145"/>
    </row>
    <row r="50" spans="1:3" ht="17.25" customHeight="1">
      <c r="A50" s="244" t="s">
        <v>56</v>
      </c>
      <c r="B50" s="244"/>
      <c r="C50" s="145"/>
    </row>
    <row r="51" spans="1:3">
      <c r="A51" s="242" t="s">
        <v>57</v>
      </c>
      <c r="B51" s="242"/>
      <c r="C51" s="87">
        <f>+'3'!G59</f>
        <v>800000</v>
      </c>
    </row>
    <row r="52" spans="1:3" ht="18" thickBot="1"/>
    <row r="53" spans="1:3" ht="57.75" customHeight="1">
      <c r="A53" s="90" t="s">
        <v>49</v>
      </c>
      <c r="B53" s="91" t="s">
        <v>81</v>
      </c>
      <c r="C53" s="86" t="s">
        <v>87</v>
      </c>
    </row>
    <row r="54" spans="1:3">
      <c r="A54" s="92" t="s">
        <v>50</v>
      </c>
      <c r="B54" s="135">
        <v>21008</v>
      </c>
      <c r="C54" s="86" t="s">
        <v>51</v>
      </c>
    </row>
    <row r="55" spans="1:3" ht="108" customHeight="1">
      <c r="A55" s="92" t="s">
        <v>52</v>
      </c>
      <c r="B55" s="135" t="s">
        <v>96</v>
      </c>
      <c r="C55" s="134"/>
    </row>
    <row r="56" spans="1:3" ht="34.5">
      <c r="A56" s="92" t="s">
        <v>53</v>
      </c>
      <c r="B56" s="135" t="s">
        <v>97</v>
      </c>
      <c r="C56" s="134"/>
    </row>
    <row r="57" spans="1:3" ht="51.75">
      <c r="A57" s="92" t="s">
        <v>54</v>
      </c>
      <c r="B57" s="135" t="s">
        <v>77</v>
      </c>
      <c r="C57" s="134"/>
    </row>
    <row r="58" spans="1:3" ht="51.75">
      <c r="A58" s="92" t="s">
        <v>78</v>
      </c>
      <c r="B58" s="135" t="s">
        <v>79</v>
      </c>
      <c r="C58" s="134"/>
    </row>
    <row r="59" spans="1:3" ht="17.25" customHeight="1">
      <c r="A59" s="243" t="s">
        <v>56</v>
      </c>
      <c r="B59" s="244"/>
      <c r="C59" s="134"/>
    </row>
    <row r="60" spans="1:3">
      <c r="A60" s="242" t="s">
        <v>57</v>
      </c>
      <c r="B60" s="242"/>
      <c r="C60" s="87">
        <v>-134000</v>
      </c>
    </row>
    <row r="61" spans="1:3" ht="18" thickBot="1">
      <c r="A61" s="95"/>
      <c r="B61" s="95"/>
      <c r="C61" s="98"/>
    </row>
    <row r="62" spans="1:3" ht="57.75" customHeight="1">
      <c r="A62" s="90" t="s">
        <v>49</v>
      </c>
      <c r="B62" s="91" t="s">
        <v>81</v>
      </c>
      <c r="C62" s="86" t="s">
        <v>87</v>
      </c>
    </row>
    <row r="63" spans="1:3">
      <c r="A63" s="92" t="s">
        <v>50</v>
      </c>
      <c r="B63" s="135">
        <v>11009</v>
      </c>
      <c r="C63" s="86" t="s">
        <v>51</v>
      </c>
    </row>
    <row r="64" spans="1:3" ht="79.5" customHeight="1">
      <c r="A64" s="92" t="s">
        <v>52</v>
      </c>
      <c r="B64" s="135" t="s">
        <v>166</v>
      </c>
      <c r="C64" s="134"/>
    </row>
    <row r="65" spans="1:3" ht="34.5">
      <c r="A65" s="92" t="s">
        <v>53</v>
      </c>
      <c r="B65" s="135" t="s">
        <v>144</v>
      </c>
      <c r="C65" s="134"/>
    </row>
    <row r="66" spans="1:3">
      <c r="A66" s="92" t="s">
        <v>54</v>
      </c>
      <c r="B66" s="135" t="s">
        <v>86</v>
      </c>
      <c r="C66" s="134"/>
    </row>
    <row r="67" spans="1:3" ht="51.75">
      <c r="A67" s="92" t="s">
        <v>78</v>
      </c>
      <c r="B67" s="135" t="s">
        <v>79</v>
      </c>
      <c r="C67" s="134"/>
    </row>
    <row r="68" spans="1:3" ht="17.25" customHeight="1">
      <c r="A68" s="243" t="s">
        <v>56</v>
      </c>
      <c r="B68" s="244"/>
      <c r="C68" s="134"/>
    </row>
    <row r="69" spans="1:3">
      <c r="A69" s="242" t="s">
        <v>57</v>
      </c>
      <c r="B69" s="242"/>
      <c r="C69" s="87">
        <f>+'4'!D55</f>
        <v>-115000</v>
      </c>
    </row>
    <row r="70" spans="1:3" ht="18" thickBot="1"/>
    <row r="71" spans="1:3" ht="51.75">
      <c r="A71" s="90" t="s">
        <v>49</v>
      </c>
      <c r="B71" s="91" t="s">
        <v>81</v>
      </c>
      <c r="C71" s="86" t="s">
        <v>87</v>
      </c>
    </row>
    <row r="72" spans="1:3">
      <c r="A72" s="92" t="s">
        <v>50</v>
      </c>
      <c r="B72" s="135">
        <v>11007</v>
      </c>
      <c r="C72" s="86" t="s">
        <v>51</v>
      </c>
    </row>
    <row r="73" spans="1:3" ht="103.5">
      <c r="A73" s="92" t="s">
        <v>52</v>
      </c>
      <c r="B73" s="135" t="s">
        <v>145</v>
      </c>
      <c r="C73" s="134"/>
    </row>
    <row r="74" spans="1:3" ht="34.5">
      <c r="A74" s="92" t="s">
        <v>53</v>
      </c>
      <c r="B74" s="135" t="s">
        <v>144</v>
      </c>
      <c r="C74" s="134"/>
    </row>
    <row r="75" spans="1:3">
      <c r="A75" s="92" t="s">
        <v>54</v>
      </c>
      <c r="B75" s="135" t="s">
        <v>86</v>
      </c>
      <c r="C75" s="134"/>
    </row>
    <row r="76" spans="1:3" ht="51.75">
      <c r="A76" s="92" t="s">
        <v>78</v>
      </c>
      <c r="B76" s="135" t="s">
        <v>79</v>
      </c>
      <c r="C76" s="134"/>
    </row>
    <row r="77" spans="1:3">
      <c r="A77" s="243" t="s">
        <v>56</v>
      </c>
      <c r="B77" s="244"/>
      <c r="C77" s="134"/>
    </row>
    <row r="78" spans="1:3">
      <c r="A78" s="242" t="s">
        <v>57</v>
      </c>
      <c r="B78" s="242"/>
      <c r="C78" s="87">
        <f>+'4'!D58</f>
        <v>-95000</v>
      </c>
    </row>
    <row r="79" spans="1:3" ht="18" thickBot="1"/>
    <row r="80" spans="1:3" ht="51.75">
      <c r="A80" s="90" t="s">
        <v>49</v>
      </c>
      <c r="B80" s="91">
        <v>1157</v>
      </c>
      <c r="C80" s="86" t="s">
        <v>87</v>
      </c>
    </row>
    <row r="81" spans="1:3">
      <c r="A81" s="92" t="s">
        <v>50</v>
      </c>
      <c r="B81" s="135">
        <v>12021</v>
      </c>
      <c r="C81" s="86" t="s">
        <v>51</v>
      </c>
    </row>
    <row r="82" spans="1:3" ht="51.75">
      <c r="A82" s="92" t="s">
        <v>52</v>
      </c>
      <c r="B82" s="135" t="s">
        <v>132</v>
      </c>
      <c r="C82" s="134"/>
    </row>
    <row r="83" spans="1:3" ht="86.25">
      <c r="A83" s="92" t="s">
        <v>53</v>
      </c>
      <c r="B83" s="135" t="s">
        <v>146</v>
      </c>
      <c r="C83" s="134"/>
    </row>
    <row r="84" spans="1:3">
      <c r="A84" s="92" t="s">
        <v>54</v>
      </c>
      <c r="B84" s="135" t="s">
        <v>147</v>
      </c>
      <c r="C84" s="134"/>
    </row>
    <row r="85" spans="1:3" ht="51.75">
      <c r="A85" s="92" t="s">
        <v>78</v>
      </c>
      <c r="B85" s="135" t="s">
        <v>79</v>
      </c>
      <c r="C85" s="134"/>
    </row>
    <row r="86" spans="1:3">
      <c r="A86" s="243" t="s">
        <v>56</v>
      </c>
      <c r="B86" s="244"/>
      <c r="C86" s="134"/>
    </row>
    <row r="87" spans="1:3">
      <c r="A87" s="242" t="s">
        <v>57</v>
      </c>
      <c r="B87" s="242"/>
      <c r="C87" s="87">
        <f>+'4'!D69</f>
        <v>-1050656.8999999999</v>
      </c>
    </row>
    <row r="88" spans="1:3" ht="18" thickBot="1"/>
    <row r="89" spans="1:3" ht="51.75">
      <c r="A89" s="90" t="s">
        <v>49</v>
      </c>
      <c r="B89" s="91">
        <v>1004</v>
      </c>
      <c r="C89" s="86" t="s">
        <v>87</v>
      </c>
    </row>
    <row r="90" spans="1:3">
      <c r="A90" s="92" t="s">
        <v>50</v>
      </c>
      <c r="B90" s="135">
        <v>11006</v>
      </c>
      <c r="C90" s="86" t="s">
        <v>51</v>
      </c>
    </row>
    <row r="91" spans="1:3" ht="86.25">
      <c r="A91" s="92" t="s">
        <v>52</v>
      </c>
      <c r="B91" s="135" t="s">
        <v>148</v>
      </c>
      <c r="C91" s="134"/>
    </row>
    <row r="92" spans="1:3" ht="86.25">
      <c r="A92" s="92" t="s">
        <v>53</v>
      </c>
      <c r="B92" s="135" t="s">
        <v>149</v>
      </c>
      <c r="C92" s="134"/>
    </row>
    <row r="93" spans="1:3">
      <c r="A93" s="92" t="s">
        <v>54</v>
      </c>
      <c r="B93" s="135" t="s">
        <v>86</v>
      </c>
      <c r="C93" s="134"/>
    </row>
    <row r="94" spans="1:3" ht="51.75">
      <c r="A94" s="92" t="s">
        <v>78</v>
      </c>
      <c r="B94" s="135" t="s">
        <v>79</v>
      </c>
      <c r="C94" s="134"/>
    </row>
    <row r="95" spans="1:3">
      <c r="A95" s="243" t="s">
        <v>56</v>
      </c>
      <c r="B95" s="244"/>
      <c r="C95" s="134"/>
    </row>
    <row r="96" spans="1:3">
      <c r="A96" s="242" t="s">
        <v>57</v>
      </c>
      <c r="B96" s="242"/>
      <c r="C96" s="87">
        <f>+'4'!D77</f>
        <v>-107791.7</v>
      </c>
    </row>
    <row r="97" spans="1:3" ht="18" thickBot="1"/>
    <row r="98" spans="1:3" ht="51.75">
      <c r="A98" s="90" t="s">
        <v>49</v>
      </c>
      <c r="B98" s="91">
        <v>1004</v>
      </c>
      <c r="C98" s="86" t="s">
        <v>87</v>
      </c>
    </row>
    <row r="99" spans="1:3">
      <c r="A99" s="92" t="s">
        <v>50</v>
      </c>
      <c r="B99" s="135">
        <v>31005</v>
      </c>
      <c r="C99" s="86" t="s">
        <v>51</v>
      </c>
    </row>
    <row r="100" spans="1:3" ht="86.25">
      <c r="A100" s="92" t="s">
        <v>52</v>
      </c>
      <c r="B100" s="135" t="s">
        <v>150</v>
      </c>
      <c r="C100" s="134"/>
    </row>
    <row r="101" spans="1:3" ht="51.75">
      <c r="A101" s="92" t="s">
        <v>53</v>
      </c>
      <c r="B101" s="135" t="s">
        <v>151</v>
      </c>
      <c r="C101" s="134"/>
    </row>
    <row r="102" spans="1:3" ht="51.75">
      <c r="A102" s="92" t="s">
        <v>54</v>
      </c>
      <c r="B102" s="135" t="s">
        <v>152</v>
      </c>
      <c r="C102" s="134"/>
    </row>
    <row r="103" spans="1:3" ht="51.75">
      <c r="A103" s="92" t="s">
        <v>78</v>
      </c>
      <c r="B103" s="135" t="s">
        <v>79</v>
      </c>
      <c r="C103" s="134"/>
    </row>
    <row r="104" spans="1:3">
      <c r="A104" s="243" t="s">
        <v>56</v>
      </c>
      <c r="B104" s="244"/>
      <c r="C104" s="134"/>
    </row>
    <row r="105" spans="1:3">
      <c r="A105" s="242" t="s">
        <v>57</v>
      </c>
      <c r="B105" s="242"/>
      <c r="C105" s="87">
        <f>+'4'!D83</f>
        <v>-67762.5</v>
      </c>
    </row>
    <row r="106" spans="1:3" ht="18" thickBot="1"/>
    <row r="107" spans="1:3" ht="51.75">
      <c r="A107" s="90" t="s">
        <v>49</v>
      </c>
      <c r="B107" s="91">
        <v>1189</v>
      </c>
      <c r="C107" s="86" t="s">
        <v>87</v>
      </c>
    </row>
    <row r="108" spans="1:3">
      <c r="A108" s="92" t="s">
        <v>50</v>
      </c>
      <c r="B108" s="135">
        <v>12001</v>
      </c>
      <c r="C108" s="86" t="s">
        <v>51</v>
      </c>
    </row>
    <row r="109" spans="1:3" ht="103.5">
      <c r="A109" s="92" t="s">
        <v>52</v>
      </c>
      <c r="B109" s="135" t="s">
        <v>153</v>
      </c>
      <c r="C109" s="134"/>
    </row>
    <row r="110" spans="1:3" ht="138">
      <c r="A110" s="92" t="s">
        <v>53</v>
      </c>
      <c r="B110" s="135" t="s">
        <v>154</v>
      </c>
      <c r="C110" s="134"/>
    </row>
    <row r="111" spans="1:3">
      <c r="A111" s="92" t="s">
        <v>54</v>
      </c>
      <c r="B111" s="135" t="s">
        <v>147</v>
      </c>
      <c r="C111" s="134"/>
    </row>
    <row r="112" spans="1:3" ht="51.75">
      <c r="A112" s="92" t="s">
        <v>78</v>
      </c>
      <c r="B112" s="135" t="s">
        <v>155</v>
      </c>
      <c r="C112" s="134"/>
    </row>
    <row r="113" spans="1:3">
      <c r="A113" s="243" t="s">
        <v>56</v>
      </c>
      <c r="B113" s="244"/>
      <c r="C113" s="134"/>
    </row>
    <row r="114" spans="1:3">
      <c r="A114" s="242" t="s">
        <v>57</v>
      </c>
      <c r="B114" s="242"/>
      <c r="C114" s="87">
        <f>+'4'!D99</f>
        <v>-103177.2</v>
      </c>
    </row>
    <row r="115" spans="1:3" ht="18" thickBot="1"/>
    <row r="116" spans="1:3" ht="51.75">
      <c r="A116" s="90" t="s">
        <v>49</v>
      </c>
      <c r="B116" s="91">
        <v>1019</v>
      </c>
      <c r="C116" s="86" t="s">
        <v>87</v>
      </c>
    </row>
    <row r="117" spans="1:3">
      <c r="A117" s="92" t="s">
        <v>50</v>
      </c>
      <c r="B117" s="135">
        <v>12001</v>
      </c>
      <c r="C117" s="86" t="s">
        <v>51</v>
      </c>
    </row>
    <row r="118" spans="1:3" ht="155.25">
      <c r="A118" s="92" t="s">
        <v>52</v>
      </c>
      <c r="B118" s="135" t="s">
        <v>156</v>
      </c>
      <c r="C118" s="134"/>
    </row>
    <row r="119" spans="1:3" ht="155.25">
      <c r="A119" s="92" t="s">
        <v>53</v>
      </c>
      <c r="B119" s="135" t="s">
        <v>157</v>
      </c>
      <c r="C119" s="134"/>
    </row>
    <row r="120" spans="1:3">
      <c r="A120" s="92" t="s">
        <v>54</v>
      </c>
      <c r="B120" s="135" t="s">
        <v>147</v>
      </c>
      <c r="C120" s="134"/>
    </row>
    <row r="121" spans="1:3" ht="51.75">
      <c r="A121" s="92" t="s">
        <v>158</v>
      </c>
      <c r="B121" s="135" t="s">
        <v>159</v>
      </c>
      <c r="C121" s="134"/>
    </row>
    <row r="122" spans="1:3">
      <c r="A122" s="243" t="s">
        <v>56</v>
      </c>
      <c r="B122" s="244"/>
      <c r="C122" s="134"/>
    </row>
    <row r="123" spans="1:3">
      <c r="A123" s="242" t="s">
        <v>57</v>
      </c>
      <c r="B123" s="242"/>
      <c r="C123" s="87">
        <f>+'4'!D91</f>
        <v>-39551.300000000003</v>
      </c>
    </row>
    <row r="124" spans="1:3" ht="18" thickBot="1"/>
    <row r="125" spans="1:3" ht="51.75">
      <c r="A125" s="90" t="s">
        <v>49</v>
      </c>
      <c r="B125" s="91">
        <v>1049</v>
      </c>
      <c r="C125" s="86" t="s">
        <v>87</v>
      </c>
    </row>
    <row r="126" spans="1:3">
      <c r="A126" s="92" t="s">
        <v>50</v>
      </c>
      <c r="B126" s="135">
        <v>21001</v>
      </c>
      <c r="C126" s="86" t="s">
        <v>51</v>
      </c>
    </row>
    <row r="127" spans="1:3" ht="34.5">
      <c r="A127" s="92" t="s">
        <v>52</v>
      </c>
      <c r="B127" s="135" t="s">
        <v>205</v>
      </c>
      <c r="C127" s="134"/>
    </row>
    <row r="128" spans="1:3" ht="86.25">
      <c r="A128" s="92" t="s">
        <v>53</v>
      </c>
      <c r="B128" s="135" t="s">
        <v>217</v>
      </c>
      <c r="C128" s="134"/>
    </row>
    <row r="129" spans="1:3" ht="51.75">
      <c r="A129" s="92" t="s">
        <v>54</v>
      </c>
      <c r="B129" s="135" t="s">
        <v>77</v>
      </c>
      <c r="C129" s="134"/>
    </row>
    <row r="130" spans="1:3" ht="51.75">
      <c r="A130" s="92" t="s">
        <v>78</v>
      </c>
      <c r="B130" s="135" t="s">
        <v>79</v>
      </c>
      <c r="C130" s="134"/>
    </row>
    <row r="131" spans="1:3">
      <c r="A131" s="243" t="s">
        <v>56</v>
      </c>
      <c r="B131" s="244"/>
      <c r="C131" s="134"/>
    </row>
    <row r="132" spans="1:3">
      <c r="A132" s="242" t="s">
        <v>57</v>
      </c>
      <c r="B132" s="242"/>
      <c r="C132" s="87">
        <f>+'5'!D16</f>
        <v>-748000</v>
      </c>
    </row>
    <row r="134" spans="1:3">
      <c r="C134" s="96" t="s">
        <v>242</v>
      </c>
    </row>
    <row r="135" spans="1:3" ht="19.5" customHeight="1">
      <c r="A135" s="248" t="s">
        <v>240</v>
      </c>
      <c r="B135" s="248"/>
      <c r="C135" s="248"/>
    </row>
    <row r="136" spans="1:3">
      <c r="A136" s="249" t="s">
        <v>45</v>
      </c>
      <c r="B136" s="249"/>
      <c r="C136" s="249"/>
    </row>
    <row r="137" spans="1:3">
      <c r="C137" s="194"/>
    </row>
    <row r="138" spans="1:3">
      <c r="A138" s="193" t="s">
        <v>46</v>
      </c>
      <c r="B138" s="80" t="s">
        <v>47</v>
      </c>
      <c r="C138" s="81"/>
    </row>
    <row r="139" spans="1:3">
      <c r="A139" s="82">
        <v>1190</v>
      </c>
      <c r="B139" s="39" t="s">
        <v>241</v>
      </c>
      <c r="C139" s="83"/>
    </row>
    <row r="140" spans="1:3">
      <c r="C140" s="84"/>
    </row>
    <row r="141" spans="1:3">
      <c r="A141" s="249" t="s">
        <v>48</v>
      </c>
      <c r="B141" s="249"/>
      <c r="C141" s="249"/>
    </row>
    <row r="142" spans="1:3" ht="18" thickBot="1"/>
    <row r="143" spans="1:3" ht="51.75">
      <c r="A143" s="90" t="s">
        <v>49</v>
      </c>
      <c r="B143" s="91">
        <v>1190</v>
      </c>
      <c r="C143" s="86" t="s">
        <v>87</v>
      </c>
    </row>
    <row r="144" spans="1:3">
      <c r="A144" s="92" t="s">
        <v>50</v>
      </c>
      <c r="B144" s="135">
        <v>12001</v>
      </c>
      <c r="C144" s="86" t="s">
        <v>51</v>
      </c>
    </row>
    <row r="145" spans="1:3" ht="120.75">
      <c r="A145" s="92" t="s">
        <v>52</v>
      </c>
      <c r="B145" s="135" t="s">
        <v>160</v>
      </c>
      <c r="C145" s="134"/>
    </row>
    <row r="146" spans="1:3" ht="120.75">
      <c r="A146" s="92" t="s">
        <v>53</v>
      </c>
      <c r="B146" s="135" t="s">
        <v>161</v>
      </c>
      <c r="C146" s="134"/>
    </row>
    <row r="147" spans="1:3">
      <c r="A147" s="92" t="s">
        <v>54</v>
      </c>
      <c r="B147" s="135" t="s">
        <v>147</v>
      </c>
      <c r="C147" s="134"/>
    </row>
    <row r="148" spans="1:3" ht="51.75">
      <c r="A148" s="92" t="s">
        <v>78</v>
      </c>
      <c r="B148" s="135" t="s">
        <v>79</v>
      </c>
      <c r="C148" s="134"/>
    </row>
    <row r="149" spans="1:3">
      <c r="A149" s="243" t="s">
        <v>56</v>
      </c>
      <c r="B149" s="244"/>
      <c r="C149" s="134"/>
    </row>
    <row r="150" spans="1:3" ht="36" customHeight="1">
      <c r="A150" s="245" t="s">
        <v>162</v>
      </c>
      <c r="B150" s="246"/>
      <c r="C150" s="87">
        <v>-2</v>
      </c>
    </row>
    <row r="151" spans="1:3" ht="42.75" customHeight="1">
      <c r="A151" s="245" t="s">
        <v>163</v>
      </c>
      <c r="B151" s="246"/>
      <c r="C151" s="87">
        <v>-15</v>
      </c>
    </row>
    <row r="152" spans="1:3" ht="21" customHeight="1">
      <c r="A152" s="245" t="s">
        <v>164</v>
      </c>
      <c r="B152" s="246"/>
      <c r="C152" s="87">
        <v>-1</v>
      </c>
    </row>
    <row r="153" spans="1:3">
      <c r="A153" s="242" t="s">
        <v>57</v>
      </c>
      <c r="B153" s="242"/>
      <c r="C153" s="87">
        <f>+'4'!E103</f>
        <v>-365560.4</v>
      </c>
    </row>
  </sheetData>
  <mergeCells count="40">
    <mergeCell ref="A4:C4"/>
    <mergeCell ref="A51:B51"/>
    <mergeCell ref="A31:B31"/>
    <mergeCell ref="A32:B32"/>
    <mergeCell ref="A50:B50"/>
    <mergeCell ref="A42:B42"/>
    <mergeCell ref="A41:B41"/>
    <mergeCell ref="A40:B40"/>
    <mergeCell ref="A12:C12"/>
    <mergeCell ref="A21:B21"/>
    <mergeCell ref="A6:C6"/>
    <mergeCell ref="A7:C7"/>
    <mergeCell ref="A68:B68"/>
    <mergeCell ref="A69:B69"/>
    <mergeCell ref="A20:B20"/>
    <mergeCell ref="A59:B59"/>
    <mergeCell ref="A60:B60"/>
    <mergeCell ref="A23:C23"/>
    <mergeCell ref="A87:B87"/>
    <mergeCell ref="A95:B95"/>
    <mergeCell ref="A96:B96"/>
    <mergeCell ref="A86:B86"/>
    <mergeCell ref="A77:B77"/>
    <mergeCell ref="A78:B78"/>
    <mergeCell ref="A123:B123"/>
    <mergeCell ref="A122:B122"/>
    <mergeCell ref="A114:B114"/>
    <mergeCell ref="A104:B104"/>
    <mergeCell ref="A105:B105"/>
    <mergeCell ref="A113:B113"/>
    <mergeCell ref="A132:B132"/>
    <mergeCell ref="A131:B131"/>
    <mergeCell ref="A153:B153"/>
    <mergeCell ref="A152:B152"/>
    <mergeCell ref="A149:B149"/>
    <mergeCell ref="A150:B150"/>
    <mergeCell ref="A151:B151"/>
    <mergeCell ref="A135:C135"/>
    <mergeCell ref="A136:C136"/>
    <mergeCell ref="A141:C141"/>
  </mergeCells>
  <pageMargins left="0.74803149606299213" right="0.74803149606299213" top="0.98425196850393704" bottom="0.98425196850393704" header="0.51181102362204722" footer="0.51181102362204722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8"/>
  <sheetViews>
    <sheetView topLeftCell="A151" zoomScaleSheetLayoutView="100" workbookViewId="0">
      <selection activeCell="C3" sqref="C3"/>
    </sheetView>
  </sheetViews>
  <sheetFormatPr defaultRowHeight="17.25"/>
  <cols>
    <col min="1" max="1" width="28.5703125" style="154" customWidth="1"/>
    <col min="2" max="2" width="59.7109375" style="154" customWidth="1"/>
    <col min="3" max="3" width="35.28515625" style="171" customWidth="1"/>
    <col min="4" max="4" width="10.5703125" style="154" bestFit="1" customWidth="1"/>
    <col min="5" max="5" width="12.140625" style="154" customWidth="1"/>
    <col min="6" max="6" width="11.42578125" style="154" bestFit="1" customWidth="1"/>
    <col min="7" max="252" width="9.140625" style="154"/>
    <col min="253" max="253" width="28.5703125" style="154" customWidth="1"/>
    <col min="254" max="254" width="47.5703125" style="154" customWidth="1"/>
    <col min="255" max="258" width="15.28515625" style="154" customWidth="1"/>
    <col min="259" max="260" width="9.140625" style="154"/>
    <col min="261" max="261" width="12.140625" style="154" customWidth="1"/>
    <col min="262" max="508" width="9.140625" style="154"/>
    <col min="509" max="509" width="28.5703125" style="154" customWidth="1"/>
    <col min="510" max="510" width="47.5703125" style="154" customWidth="1"/>
    <col min="511" max="514" width="15.28515625" style="154" customWidth="1"/>
    <col min="515" max="516" width="9.140625" style="154"/>
    <col min="517" max="517" width="12.140625" style="154" customWidth="1"/>
    <col min="518" max="764" width="9.140625" style="154"/>
    <col min="765" max="765" width="28.5703125" style="154" customWidth="1"/>
    <col min="766" max="766" width="47.5703125" style="154" customWidth="1"/>
    <col min="767" max="770" width="15.28515625" style="154" customWidth="1"/>
    <col min="771" max="772" width="9.140625" style="154"/>
    <col min="773" max="773" width="12.140625" style="154" customWidth="1"/>
    <col min="774" max="1020" width="9.140625" style="154"/>
    <col min="1021" max="1021" width="28.5703125" style="154" customWidth="1"/>
    <col min="1022" max="1022" width="47.5703125" style="154" customWidth="1"/>
    <col min="1023" max="1026" width="15.28515625" style="154" customWidth="1"/>
    <col min="1027" max="1028" width="9.140625" style="154"/>
    <col min="1029" max="1029" width="12.140625" style="154" customWidth="1"/>
    <col min="1030" max="1276" width="9.140625" style="154"/>
    <col min="1277" max="1277" width="28.5703125" style="154" customWidth="1"/>
    <col min="1278" max="1278" width="47.5703125" style="154" customWidth="1"/>
    <col min="1279" max="1282" width="15.28515625" style="154" customWidth="1"/>
    <col min="1283" max="1284" width="9.140625" style="154"/>
    <col min="1285" max="1285" width="12.140625" style="154" customWidth="1"/>
    <col min="1286" max="1532" width="9.140625" style="154"/>
    <col min="1533" max="1533" width="28.5703125" style="154" customWidth="1"/>
    <col min="1534" max="1534" width="47.5703125" style="154" customWidth="1"/>
    <col min="1535" max="1538" width="15.28515625" style="154" customWidth="1"/>
    <col min="1539" max="1540" width="9.140625" style="154"/>
    <col min="1541" max="1541" width="12.140625" style="154" customWidth="1"/>
    <col min="1542" max="1788" width="9.140625" style="154"/>
    <col min="1789" max="1789" width="28.5703125" style="154" customWidth="1"/>
    <col min="1790" max="1790" width="47.5703125" style="154" customWidth="1"/>
    <col min="1791" max="1794" width="15.28515625" style="154" customWidth="1"/>
    <col min="1795" max="1796" width="9.140625" style="154"/>
    <col min="1797" max="1797" width="12.140625" style="154" customWidth="1"/>
    <col min="1798" max="2044" width="9.140625" style="154"/>
    <col min="2045" max="2045" width="28.5703125" style="154" customWidth="1"/>
    <col min="2046" max="2046" width="47.5703125" style="154" customWidth="1"/>
    <col min="2047" max="2050" width="15.28515625" style="154" customWidth="1"/>
    <col min="2051" max="2052" width="9.140625" style="154"/>
    <col min="2053" max="2053" width="12.140625" style="154" customWidth="1"/>
    <col min="2054" max="2300" width="9.140625" style="154"/>
    <col min="2301" max="2301" width="28.5703125" style="154" customWidth="1"/>
    <col min="2302" max="2302" width="47.5703125" style="154" customWidth="1"/>
    <col min="2303" max="2306" width="15.28515625" style="154" customWidth="1"/>
    <col min="2307" max="2308" width="9.140625" style="154"/>
    <col min="2309" max="2309" width="12.140625" style="154" customWidth="1"/>
    <col min="2310" max="2556" width="9.140625" style="154"/>
    <col min="2557" max="2557" width="28.5703125" style="154" customWidth="1"/>
    <col min="2558" max="2558" width="47.5703125" style="154" customWidth="1"/>
    <col min="2559" max="2562" width="15.28515625" style="154" customWidth="1"/>
    <col min="2563" max="2564" width="9.140625" style="154"/>
    <col min="2565" max="2565" width="12.140625" style="154" customWidth="1"/>
    <col min="2566" max="2812" width="9.140625" style="154"/>
    <col min="2813" max="2813" width="28.5703125" style="154" customWidth="1"/>
    <col min="2814" max="2814" width="47.5703125" style="154" customWidth="1"/>
    <col min="2815" max="2818" width="15.28515625" style="154" customWidth="1"/>
    <col min="2819" max="2820" width="9.140625" style="154"/>
    <col min="2821" max="2821" width="12.140625" style="154" customWidth="1"/>
    <col min="2822" max="3068" width="9.140625" style="154"/>
    <col min="3069" max="3069" width="28.5703125" style="154" customWidth="1"/>
    <col min="3070" max="3070" width="47.5703125" style="154" customWidth="1"/>
    <col min="3071" max="3074" width="15.28515625" style="154" customWidth="1"/>
    <col min="3075" max="3076" width="9.140625" style="154"/>
    <col min="3077" max="3077" width="12.140625" style="154" customWidth="1"/>
    <col min="3078" max="3324" width="9.140625" style="154"/>
    <col min="3325" max="3325" width="28.5703125" style="154" customWidth="1"/>
    <col min="3326" max="3326" width="47.5703125" style="154" customWidth="1"/>
    <col min="3327" max="3330" width="15.28515625" style="154" customWidth="1"/>
    <col min="3331" max="3332" width="9.140625" style="154"/>
    <col min="3333" max="3333" width="12.140625" style="154" customWidth="1"/>
    <col min="3334" max="3580" width="9.140625" style="154"/>
    <col min="3581" max="3581" width="28.5703125" style="154" customWidth="1"/>
    <col min="3582" max="3582" width="47.5703125" style="154" customWidth="1"/>
    <col min="3583" max="3586" width="15.28515625" style="154" customWidth="1"/>
    <col min="3587" max="3588" width="9.140625" style="154"/>
    <col min="3589" max="3589" width="12.140625" style="154" customWidth="1"/>
    <col min="3590" max="3836" width="9.140625" style="154"/>
    <col min="3837" max="3837" width="28.5703125" style="154" customWidth="1"/>
    <col min="3838" max="3838" width="47.5703125" style="154" customWidth="1"/>
    <col min="3839" max="3842" width="15.28515625" style="154" customWidth="1"/>
    <col min="3843" max="3844" width="9.140625" style="154"/>
    <col min="3845" max="3845" width="12.140625" style="154" customWidth="1"/>
    <col min="3846" max="4092" width="9.140625" style="154"/>
    <col min="4093" max="4093" width="28.5703125" style="154" customWidth="1"/>
    <col min="4094" max="4094" width="47.5703125" style="154" customWidth="1"/>
    <col min="4095" max="4098" width="15.28515625" style="154" customWidth="1"/>
    <col min="4099" max="4100" width="9.140625" style="154"/>
    <col min="4101" max="4101" width="12.140625" style="154" customWidth="1"/>
    <col min="4102" max="4348" width="9.140625" style="154"/>
    <col min="4349" max="4349" width="28.5703125" style="154" customWidth="1"/>
    <col min="4350" max="4350" width="47.5703125" style="154" customWidth="1"/>
    <col min="4351" max="4354" width="15.28515625" style="154" customWidth="1"/>
    <col min="4355" max="4356" width="9.140625" style="154"/>
    <col min="4357" max="4357" width="12.140625" style="154" customWidth="1"/>
    <col min="4358" max="4604" width="9.140625" style="154"/>
    <col min="4605" max="4605" width="28.5703125" style="154" customWidth="1"/>
    <col min="4606" max="4606" width="47.5703125" style="154" customWidth="1"/>
    <col min="4607" max="4610" width="15.28515625" style="154" customWidth="1"/>
    <col min="4611" max="4612" width="9.140625" style="154"/>
    <col min="4613" max="4613" width="12.140625" style="154" customWidth="1"/>
    <col min="4614" max="4860" width="9.140625" style="154"/>
    <col min="4861" max="4861" width="28.5703125" style="154" customWidth="1"/>
    <col min="4862" max="4862" width="47.5703125" style="154" customWidth="1"/>
    <col min="4863" max="4866" width="15.28515625" style="154" customWidth="1"/>
    <col min="4867" max="4868" width="9.140625" style="154"/>
    <col min="4869" max="4869" width="12.140625" style="154" customWidth="1"/>
    <col min="4870" max="5116" width="9.140625" style="154"/>
    <col min="5117" max="5117" width="28.5703125" style="154" customWidth="1"/>
    <col min="5118" max="5118" width="47.5703125" style="154" customWidth="1"/>
    <col min="5119" max="5122" width="15.28515625" style="154" customWidth="1"/>
    <col min="5123" max="5124" width="9.140625" style="154"/>
    <col min="5125" max="5125" width="12.140625" style="154" customWidth="1"/>
    <col min="5126" max="5372" width="9.140625" style="154"/>
    <col min="5373" max="5373" width="28.5703125" style="154" customWidth="1"/>
    <col min="5374" max="5374" width="47.5703125" style="154" customWidth="1"/>
    <col min="5375" max="5378" width="15.28515625" style="154" customWidth="1"/>
    <col min="5379" max="5380" width="9.140625" style="154"/>
    <col min="5381" max="5381" width="12.140625" style="154" customWidth="1"/>
    <col min="5382" max="5628" width="9.140625" style="154"/>
    <col min="5629" max="5629" width="28.5703125" style="154" customWidth="1"/>
    <col min="5630" max="5630" width="47.5703125" style="154" customWidth="1"/>
    <col min="5631" max="5634" width="15.28515625" style="154" customWidth="1"/>
    <col min="5635" max="5636" width="9.140625" style="154"/>
    <col min="5637" max="5637" width="12.140625" style="154" customWidth="1"/>
    <col min="5638" max="5884" width="9.140625" style="154"/>
    <col min="5885" max="5885" width="28.5703125" style="154" customWidth="1"/>
    <col min="5886" max="5886" width="47.5703125" style="154" customWidth="1"/>
    <col min="5887" max="5890" width="15.28515625" style="154" customWidth="1"/>
    <col min="5891" max="5892" width="9.140625" style="154"/>
    <col min="5893" max="5893" width="12.140625" style="154" customWidth="1"/>
    <col min="5894" max="6140" width="9.140625" style="154"/>
    <col min="6141" max="6141" width="28.5703125" style="154" customWidth="1"/>
    <col min="6142" max="6142" width="47.5703125" style="154" customWidth="1"/>
    <col min="6143" max="6146" width="15.28515625" style="154" customWidth="1"/>
    <col min="6147" max="6148" width="9.140625" style="154"/>
    <col min="6149" max="6149" width="12.140625" style="154" customWidth="1"/>
    <col min="6150" max="6396" width="9.140625" style="154"/>
    <col min="6397" max="6397" width="28.5703125" style="154" customWidth="1"/>
    <col min="6398" max="6398" width="47.5703125" style="154" customWidth="1"/>
    <col min="6399" max="6402" width="15.28515625" style="154" customWidth="1"/>
    <col min="6403" max="6404" width="9.140625" style="154"/>
    <col min="6405" max="6405" width="12.140625" style="154" customWidth="1"/>
    <col min="6406" max="6652" width="9.140625" style="154"/>
    <col min="6653" max="6653" width="28.5703125" style="154" customWidth="1"/>
    <col min="6654" max="6654" width="47.5703125" style="154" customWidth="1"/>
    <col min="6655" max="6658" width="15.28515625" style="154" customWidth="1"/>
    <col min="6659" max="6660" width="9.140625" style="154"/>
    <col min="6661" max="6661" width="12.140625" style="154" customWidth="1"/>
    <col min="6662" max="6908" width="9.140625" style="154"/>
    <col min="6909" max="6909" width="28.5703125" style="154" customWidth="1"/>
    <col min="6910" max="6910" width="47.5703125" style="154" customWidth="1"/>
    <col min="6911" max="6914" width="15.28515625" style="154" customWidth="1"/>
    <col min="6915" max="6916" width="9.140625" style="154"/>
    <col min="6917" max="6917" width="12.140625" style="154" customWidth="1"/>
    <col min="6918" max="7164" width="9.140625" style="154"/>
    <col min="7165" max="7165" width="28.5703125" style="154" customWidth="1"/>
    <col min="7166" max="7166" width="47.5703125" style="154" customWidth="1"/>
    <col min="7167" max="7170" width="15.28515625" style="154" customWidth="1"/>
    <col min="7171" max="7172" width="9.140625" style="154"/>
    <col min="7173" max="7173" width="12.140625" style="154" customWidth="1"/>
    <col min="7174" max="7420" width="9.140625" style="154"/>
    <col min="7421" max="7421" width="28.5703125" style="154" customWidth="1"/>
    <col min="7422" max="7422" width="47.5703125" style="154" customWidth="1"/>
    <col min="7423" max="7426" width="15.28515625" style="154" customWidth="1"/>
    <col min="7427" max="7428" width="9.140625" style="154"/>
    <col min="7429" max="7429" width="12.140625" style="154" customWidth="1"/>
    <col min="7430" max="7676" width="9.140625" style="154"/>
    <col min="7677" max="7677" width="28.5703125" style="154" customWidth="1"/>
    <col min="7678" max="7678" width="47.5703125" style="154" customWidth="1"/>
    <col min="7679" max="7682" width="15.28515625" style="154" customWidth="1"/>
    <col min="7683" max="7684" width="9.140625" style="154"/>
    <col min="7685" max="7685" width="12.140625" style="154" customWidth="1"/>
    <col min="7686" max="7932" width="9.140625" style="154"/>
    <col min="7933" max="7933" width="28.5703125" style="154" customWidth="1"/>
    <col min="7934" max="7934" width="47.5703125" style="154" customWidth="1"/>
    <col min="7935" max="7938" width="15.28515625" style="154" customWidth="1"/>
    <col min="7939" max="7940" width="9.140625" style="154"/>
    <col min="7941" max="7941" width="12.140625" style="154" customWidth="1"/>
    <col min="7942" max="8188" width="9.140625" style="154"/>
    <col min="8189" max="8189" width="28.5703125" style="154" customWidth="1"/>
    <col min="8190" max="8190" width="47.5703125" style="154" customWidth="1"/>
    <col min="8191" max="8194" width="15.28515625" style="154" customWidth="1"/>
    <col min="8195" max="8196" width="9.140625" style="154"/>
    <col min="8197" max="8197" width="12.140625" style="154" customWidth="1"/>
    <col min="8198" max="8444" width="9.140625" style="154"/>
    <col min="8445" max="8445" width="28.5703125" style="154" customWidth="1"/>
    <col min="8446" max="8446" width="47.5703125" style="154" customWidth="1"/>
    <col min="8447" max="8450" width="15.28515625" style="154" customWidth="1"/>
    <col min="8451" max="8452" width="9.140625" style="154"/>
    <col min="8453" max="8453" width="12.140625" style="154" customWidth="1"/>
    <col min="8454" max="8700" width="9.140625" style="154"/>
    <col min="8701" max="8701" width="28.5703125" style="154" customWidth="1"/>
    <col min="8702" max="8702" width="47.5703125" style="154" customWidth="1"/>
    <col min="8703" max="8706" width="15.28515625" style="154" customWidth="1"/>
    <col min="8707" max="8708" width="9.140625" style="154"/>
    <col min="8709" max="8709" width="12.140625" style="154" customWidth="1"/>
    <col min="8710" max="8956" width="9.140625" style="154"/>
    <col min="8957" max="8957" width="28.5703125" style="154" customWidth="1"/>
    <col min="8958" max="8958" width="47.5703125" style="154" customWidth="1"/>
    <col min="8959" max="8962" width="15.28515625" style="154" customWidth="1"/>
    <col min="8963" max="8964" width="9.140625" style="154"/>
    <col min="8965" max="8965" width="12.140625" style="154" customWidth="1"/>
    <col min="8966" max="9212" width="9.140625" style="154"/>
    <col min="9213" max="9213" width="28.5703125" style="154" customWidth="1"/>
    <col min="9214" max="9214" width="47.5703125" style="154" customWidth="1"/>
    <col min="9215" max="9218" width="15.28515625" style="154" customWidth="1"/>
    <col min="9219" max="9220" width="9.140625" style="154"/>
    <col min="9221" max="9221" width="12.140625" style="154" customWidth="1"/>
    <col min="9222" max="9468" width="9.140625" style="154"/>
    <col min="9469" max="9469" width="28.5703125" style="154" customWidth="1"/>
    <col min="9470" max="9470" width="47.5703125" style="154" customWidth="1"/>
    <col min="9471" max="9474" width="15.28515625" style="154" customWidth="1"/>
    <col min="9475" max="9476" width="9.140625" style="154"/>
    <col min="9477" max="9477" width="12.140625" style="154" customWidth="1"/>
    <col min="9478" max="9724" width="9.140625" style="154"/>
    <col min="9725" max="9725" width="28.5703125" style="154" customWidth="1"/>
    <col min="9726" max="9726" width="47.5703125" style="154" customWidth="1"/>
    <col min="9727" max="9730" width="15.28515625" style="154" customWidth="1"/>
    <col min="9731" max="9732" width="9.140625" style="154"/>
    <col min="9733" max="9733" width="12.140625" style="154" customWidth="1"/>
    <col min="9734" max="9980" width="9.140625" style="154"/>
    <col min="9981" max="9981" width="28.5703125" style="154" customWidth="1"/>
    <col min="9982" max="9982" width="47.5703125" style="154" customWidth="1"/>
    <col min="9983" max="9986" width="15.28515625" style="154" customWidth="1"/>
    <col min="9987" max="9988" width="9.140625" style="154"/>
    <col min="9989" max="9989" width="12.140625" style="154" customWidth="1"/>
    <col min="9990" max="10236" width="9.140625" style="154"/>
    <col min="10237" max="10237" width="28.5703125" style="154" customWidth="1"/>
    <col min="10238" max="10238" width="47.5703125" style="154" customWidth="1"/>
    <col min="10239" max="10242" width="15.28515625" style="154" customWidth="1"/>
    <col min="10243" max="10244" width="9.140625" style="154"/>
    <col min="10245" max="10245" width="12.140625" style="154" customWidth="1"/>
    <col min="10246" max="10492" width="9.140625" style="154"/>
    <col min="10493" max="10493" width="28.5703125" style="154" customWidth="1"/>
    <col min="10494" max="10494" width="47.5703125" style="154" customWidth="1"/>
    <col min="10495" max="10498" width="15.28515625" style="154" customWidth="1"/>
    <col min="10499" max="10500" width="9.140625" style="154"/>
    <col min="10501" max="10501" width="12.140625" style="154" customWidth="1"/>
    <col min="10502" max="10748" width="9.140625" style="154"/>
    <col min="10749" max="10749" width="28.5703125" style="154" customWidth="1"/>
    <col min="10750" max="10750" width="47.5703125" style="154" customWidth="1"/>
    <col min="10751" max="10754" width="15.28515625" style="154" customWidth="1"/>
    <col min="10755" max="10756" width="9.140625" style="154"/>
    <col min="10757" max="10757" width="12.140625" style="154" customWidth="1"/>
    <col min="10758" max="11004" width="9.140625" style="154"/>
    <col min="11005" max="11005" width="28.5703125" style="154" customWidth="1"/>
    <col min="11006" max="11006" width="47.5703125" style="154" customWidth="1"/>
    <col min="11007" max="11010" width="15.28515625" style="154" customWidth="1"/>
    <col min="11011" max="11012" width="9.140625" style="154"/>
    <col min="11013" max="11013" width="12.140625" style="154" customWidth="1"/>
    <col min="11014" max="11260" width="9.140625" style="154"/>
    <col min="11261" max="11261" width="28.5703125" style="154" customWidth="1"/>
    <col min="11262" max="11262" width="47.5703125" style="154" customWidth="1"/>
    <col min="11263" max="11266" width="15.28515625" style="154" customWidth="1"/>
    <col min="11267" max="11268" width="9.140625" style="154"/>
    <col min="11269" max="11269" width="12.140625" style="154" customWidth="1"/>
    <col min="11270" max="11516" width="9.140625" style="154"/>
    <col min="11517" max="11517" width="28.5703125" style="154" customWidth="1"/>
    <col min="11518" max="11518" width="47.5703125" style="154" customWidth="1"/>
    <col min="11519" max="11522" width="15.28515625" style="154" customWidth="1"/>
    <col min="11523" max="11524" width="9.140625" style="154"/>
    <col min="11525" max="11525" width="12.140625" style="154" customWidth="1"/>
    <col min="11526" max="11772" width="9.140625" style="154"/>
    <col min="11773" max="11773" width="28.5703125" style="154" customWidth="1"/>
    <col min="11774" max="11774" width="47.5703125" style="154" customWidth="1"/>
    <col min="11775" max="11778" width="15.28515625" style="154" customWidth="1"/>
    <col min="11779" max="11780" width="9.140625" style="154"/>
    <col min="11781" max="11781" width="12.140625" style="154" customWidth="1"/>
    <col min="11782" max="12028" width="9.140625" style="154"/>
    <col min="12029" max="12029" width="28.5703125" style="154" customWidth="1"/>
    <col min="12030" max="12030" width="47.5703125" style="154" customWidth="1"/>
    <col min="12031" max="12034" width="15.28515625" style="154" customWidth="1"/>
    <col min="12035" max="12036" width="9.140625" style="154"/>
    <col min="12037" max="12037" width="12.140625" style="154" customWidth="1"/>
    <col min="12038" max="12284" width="9.140625" style="154"/>
    <col min="12285" max="12285" width="28.5703125" style="154" customWidth="1"/>
    <col min="12286" max="12286" width="47.5703125" style="154" customWidth="1"/>
    <col min="12287" max="12290" width="15.28515625" style="154" customWidth="1"/>
    <col min="12291" max="12292" width="9.140625" style="154"/>
    <col min="12293" max="12293" width="12.140625" style="154" customWidth="1"/>
    <col min="12294" max="12540" width="9.140625" style="154"/>
    <col min="12541" max="12541" width="28.5703125" style="154" customWidth="1"/>
    <col min="12542" max="12542" width="47.5703125" style="154" customWidth="1"/>
    <col min="12543" max="12546" width="15.28515625" style="154" customWidth="1"/>
    <col min="12547" max="12548" width="9.140625" style="154"/>
    <col min="12549" max="12549" width="12.140625" style="154" customWidth="1"/>
    <col min="12550" max="12796" width="9.140625" style="154"/>
    <col min="12797" max="12797" width="28.5703125" style="154" customWidth="1"/>
    <col min="12798" max="12798" width="47.5703125" style="154" customWidth="1"/>
    <col min="12799" max="12802" width="15.28515625" style="154" customWidth="1"/>
    <col min="12803" max="12804" width="9.140625" style="154"/>
    <col min="12805" max="12805" width="12.140625" style="154" customWidth="1"/>
    <col min="12806" max="13052" width="9.140625" style="154"/>
    <col min="13053" max="13053" width="28.5703125" style="154" customWidth="1"/>
    <col min="13054" max="13054" width="47.5703125" style="154" customWidth="1"/>
    <col min="13055" max="13058" width="15.28515625" style="154" customWidth="1"/>
    <col min="13059" max="13060" width="9.140625" style="154"/>
    <col min="13061" max="13061" width="12.140625" style="154" customWidth="1"/>
    <col min="13062" max="13308" width="9.140625" style="154"/>
    <col min="13309" max="13309" width="28.5703125" style="154" customWidth="1"/>
    <col min="13310" max="13310" width="47.5703125" style="154" customWidth="1"/>
    <col min="13311" max="13314" width="15.28515625" style="154" customWidth="1"/>
    <col min="13315" max="13316" width="9.140625" style="154"/>
    <col min="13317" max="13317" width="12.140625" style="154" customWidth="1"/>
    <col min="13318" max="13564" width="9.140625" style="154"/>
    <col min="13565" max="13565" width="28.5703125" style="154" customWidth="1"/>
    <col min="13566" max="13566" width="47.5703125" style="154" customWidth="1"/>
    <col min="13567" max="13570" width="15.28515625" style="154" customWidth="1"/>
    <col min="13571" max="13572" width="9.140625" style="154"/>
    <col min="13573" max="13573" width="12.140625" style="154" customWidth="1"/>
    <col min="13574" max="13820" width="9.140625" style="154"/>
    <col min="13821" max="13821" width="28.5703125" style="154" customWidth="1"/>
    <col min="13822" max="13822" width="47.5703125" style="154" customWidth="1"/>
    <col min="13823" max="13826" width="15.28515625" style="154" customWidth="1"/>
    <col min="13827" max="13828" width="9.140625" style="154"/>
    <col min="13829" max="13829" width="12.140625" style="154" customWidth="1"/>
    <col min="13830" max="14076" width="9.140625" style="154"/>
    <col min="14077" max="14077" width="28.5703125" style="154" customWidth="1"/>
    <col min="14078" max="14078" width="47.5703125" style="154" customWidth="1"/>
    <col min="14079" max="14082" width="15.28515625" style="154" customWidth="1"/>
    <col min="14083" max="14084" width="9.140625" style="154"/>
    <col min="14085" max="14085" width="12.140625" style="154" customWidth="1"/>
    <col min="14086" max="14332" width="9.140625" style="154"/>
    <col min="14333" max="14333" width="28.5703125" style="154" customWidth="1"/>
    <col min="14334" max="14334" width="47.5703125" style="154" customWidth="1"/>
    <col min="14335" max="14338" width="15.28515625" style="154" customWidth="1"/>
    <col min="14339" max="14340" width="9.140625" style="154"/>
    <col min="14341" max="14341" width="12.140625" style="154" customWidth="1"/>
    <col min="14342" max="14588" width="9.140625" style="154"/>
    <col min="14589" max="14589" width="28.5703125" style="154" customWidth="1"/>
    <col min="14590" max="14590" width="47.5703125" style="154" customWidth="1"/>
    <col min="14591" max="14594" width="15.28515625" style="154" customWidth="1"/>
    <col min="14595" max="14596" width="9.140625" style="154"/>
    <col min="14597" max="14597" width="12.140625" style="154" customWidth="1"/>
    <col min="14598" max="14844" width="9.140625" style="154"/>
    <col min="14845" max="14845" width="28.5703125" style="154" customWidth="1"/>
    <col min="14846" max="14846" width="47.5703125" style="154" customWidth="1"/>
    <col min="14847" max="14850" width="15.28515625" style="154" customWidth="1"/>
    <col min="14851" max="14852" width="9.140625" style="154"/>
    <col min="14853" max="14853" width="12.140625" style="154" customWidth="1"/>
    <col min="14854" max="15100" width="9.140625" style="154"/>
    <col min="15101" max="15101" width="28.5703125" style="154" customWidth="1"/>
    <col min="15102" max="15102" width="47.5703125" style="154" customWidth="1"/>
    <col min="15103" max="15106" width="15.28515625" style="154" customWidth="1"/>
    <col min="15107" max="15108" width="9.140625" style="154"/>
    <col min="15109" max="15109" width="12.140625" style="154" customWidth="1"/>
    <col min="15110" max="15356" width="9.140625" style="154"/>
    <col min="15357" max="15357" width="28.5703125" style="154" customWidth="1"/>
    <col min="15358" max="15358" width="47.5703125" style="154" customWidth="1"/>
    <col min="15359" max="15362" width="15.28515625" style="154" customWidth="1"/>
    <col min="15363" max="15364" width="9.140625" style="154"/>
    <col min="15365" max="15365" width="12.140625" style="154" customWidth="1"/>
    <col min="15366" max="15612" width="9.140625" style="154"/>
    <col min="15613" max="15613" width="28.5703125" style="154" customWidth="1"/>
    <col min="15614" max="15614" width="47.5703125" style="154" customWidth="1"/>
    <col min="15615" max="15618" width="15.28515625" style="154" customWidth="1"/>
    <col min="15619" max="15620" width="9.140625" style="154"/>
    <col min="15621" max="15621" width="12.140625" style="154" customWidth="1"/>
    <col min="15622" max="15868" width="9.140625" style="154"/>
    <col min="15869" max="15869" width="28.5703125" style="154" customWidth="1"/>
    <col min="15870" max="15870" width="47.5703125" style="154" customWidth="1"/>
    <col min="15871" max="15874" width="15.28515625" style="154" customWidth="1"/>
    <col min="15875" max="15876" width="9.140625" style="154"/>
    <col min="15877" max="15877" width="12.140625" style="154" customWidth="1"/>
    <col min="15878" max="16124" width="9.140625" style="154"/>
    <col min="16125" max="16125" width="28.5703125" style="154" customWidth="1"/>
    <col min="16126" max="16126" width="47.5703125" style="154" customWidth="1"/>
    <col min="16127" max="16130" width="15.28515625" style="154" customWidth="1"/>
    <col min="16131" max="16132" width="9.140625" style="154"/>
    <col min="16133" max="16133" width="12.140625" style="154" customWidth="1"/>
    <col min="16134" max="16384" width="9.140625" style="154"/>
  </cols>
  <sheetData>
    <row r="1" spans="1:9">
      <c r="B1" s="77"/>
      <c r="C1" s="78" t="s">
        <v>237</v>
      </c>
      <c r="D1" s="77"/>
      <c r="E1" s="77"/>
      <c r="F1" s="77"/>
    </row>
    <row r="2" spans="1:9">
      <c r="B2" s="77"/>
      <c r="C2" s="78" t="s">
        <v>0</v>
      </c>
      <c r="D2" s="77"/>
      <c r="E2" s="77"/>
      <c r="F2" s="77"/>
    </row>
    <row r="3" spans="1:9">
      <c r="B3" s="77"/>
      <c r="C3" s="78" t="s">
        <v>1</v>
      </c>
      <c r="D3" s="77"/>
      <c r="E3" s="77"/>
      <c r="F3" s="77"/>
    </row>
    <row r="4" spans="1:9" ht="13.5" customHeight="1">
      <c r="B4" s="77"/>
      <c r="C4" s="78"/>
      <c r="D4" s="77"/>
      <c r="E4" s="77"/>
      <c r="F4" s="77"/>
    </row>
    <row r="5" spans="1:9" ht="51.75" customHeight="1">
      <c r="A5" s="253" t="s">
        <v>247</v>
      </c>
      <c r="B5" s="253"/>
      <c r="C5" s="253"/>
      <c r="D5" s="155"/>
      <c r="E5" s="155"/>
      <c r="F5" s="155"/>
      <c r="G5" s="155"/>
      <c r="H5" s="155"/>
      <c r="I5" s="155"/>
    </row>
    <row r="6" spans="1:9">
      <c r="C6" s="156" t="s">
        <v>98</v>
      </c>
    </row>
    <row r="7" spans="1:9" ht="19.5" customHeight="1">
      <c r="A7" s="254" t="s">
        <v>44</v>
      </c>
      <c r="B7" s="254"/>
      <c r="C7" s="254"/>
    </row>
    <row r="8" spans="1:9">
      <c r="A8" s="255" t="s">
        <v>88</v>
      </c>
      <c r="B8" s="255"/>
      <c r="C8" s="255"/>
    </row>
    <row r="10" spans="1:9">
      <c r="A10" s="157" t="s">
        <v>46</v>
      </c>
      <c r="B10" s="158" t="s">
        <v>47</v>
      </c>
      <c r="C10" s="159"/>
    </row>
    <row r="11" spans="1:9">
      <c r="A11" s="157">
        <v>1049</v>
      </c>
      <c r="B11" s="88" t="s">
        <v>72</v>
      </c>
      <c r="C11" s="159"/>
    </row>
    <row r="12" spans="1:9">
      <c r="A12" s="160"/>
      <c r="B12" s="160"/>
      <c r="C12" s="160"/>
    </row>
    <row r="13" spans="1:9" s="104" customFormat="1">
      <c r="A13" s="104" t="s">
        <v>48</v>
      </c>
    </row>
    <row r="14" spans="1:9">
      <c r="C14" s="161"/>
    </row>
    <row r="15" spans="1:9" ht="59.25" customHeight="1">
      <c r="A15" s="19" t="s">
        <v>49</v>
      </c>
      <c r="B15" s="22">
        <v>1049</v>
      </c>
      <c r="C15" s="162" t="s">
        <v>59</v>
      </c>
    </row>
    <row r="16" spans="1:9">
      <c r="A16" s="19" t="s">
        <v>50</v>
      </c>
      <c r="B16" s="22">
        <v>21004</v>
      </c>
      <c r="C16" s="162" t="s">
        <v>51</v>
      </c>
    </row>
    <row r="17" spans="1:4" ht="93" customHeight="1">
      <c r="A17" s="19" t="s">
        <v>52</v>
      </c>
      <c r="B17" s="22" t="s">
        <v>66</v>
      </c>
      <c r="C17" s="157"/>
    </row>
    <row r="18" spans="1:4" ht="39.75" customHeight="1">
      <c r="A18" s="19" t="s">
        <v>53</v>
      </c>
      <c r="B18" s="22" t="s">
        <v>76</v>
      </c>
      <c r="C18" s="157"/>
    </row>
    <row r="19" spans="1:4" ht="58.5" customHeight="1">
      <c r="A19" s="19" t="s">
        <v>54</v>
      </c>
      <c r="B19" s="22" t="s">
        <v>77</v>
      </c>
      <c r="C19" s="157"/>
    </row>
    <row r="20" spans="1:4" ht="54.75" customHeight="1">
      <c r="A20" s="19" t="s">
        <v>78</v>
      </c>
      <c r="B20" s="22" t="s">
        <v>79</v>
      </c>
      <c r="C20" s="157"/>
    </row>
    <row r="21" spans="1:4" ht="17.25" customHeight="1">
      <c r="A21" s="250" t="s">
        <v>56</v>
      </c>
      <c r="B21" s="251"/>
      <c r="C21" s="157"/>
    </row>
    <row r="22" spans="1:4">
      <c r="A22" s="256" t="s">
        <v>57</v>
      </c>
      <c r="B22" s="256"/>
      <c r="C22" s="163">
        <f>+'4'!D22</f>
        <v>530000</v>
      </c>
    </row>
    <row r="25" spans="1:4" s="34" customFormat="1" ht="60.75" customHeight="1">
      <c r="A25" s="22" t="s">
        <v>49</v>
      </c>
      <c r="B25" s="22">
        <v>1049</v>
      </c>
      <c r="C25" s="162" t="s">
        <v>59</v>
      </c>
      <c r="D25" s="164"/>
    </row>
    <row r="26" spans="1:4" s="34" customFormat="1" ht="27.75" customHeight="1">
      <c r="A26" s="22" t="s">
        <v>50</v>
      </c>
      <c r="B26" s="22">
        <v>21009</v>
      </c>
      <c r="C26" s="139" t="s">
        <v>51</v>
      </c>
      <c r="D26" s="165"/>
    </row>
    <row r="27" spans="1:4" s="34" customFormat="1" ht="51.75">
      <c r="A27" s="88" t="s">
        <v>52</v>
      </c>
      <c r="B27" s="22" t="s">
        <v>80</v>
      </c>
      <c r="C27" s="19"/>
    </row>
    <row r="28" spans="1:4" s="34" customFormat="1" ht="34.5">
      <c r="A28" s="88" t="s">
        <v>53</v>
      </c>
      <c r="B28" s="22" t="s">
        <v>76</v>
      </c>
      <c r="C28" s="19"/>
    </row>
    <row r="29" spans="1:4" s="34" customFormat="1" ht="51.75">
      <c r="A29" s="22" t="s">
        <v>54</v>
      </c>
      <c r="B29" s="22" t="s">
        <v>77</v>
      </c>
      <c r="C29" s="19"/>
    </row>
    <row r="30" spans="1:4" s="34" customFormat="1" ht="51.75">
      <c r="A30" s="22" t="s">
        <v>78</v>
      </c>
      <c r="B30" s="22" t="s">
        <v>79</v>
      </c>
      <c r="C30" s="19"/>
    </row>
    <row r="31" spans="1:4" s="34" customFormat="1">
      <c r="A31" s="252" t="s">
        <v>56</v>
      </c>
      <c r="B31" s="252"/>
      <c r="C31" s="19"/>
    </row>
    <row r="32" spans="1:4" s="34" customFormat="1" ht="19.5" customHeight="1">
      <c r="A32" s="250" t="s">
        <v>57</v>
      </c>
      <c r="B32" s="251"/>
      <c r="C32" s="163">
        <f>+'4'!D37</f>
        <v>610000</v>
      </c>
      <c r="D32" s="166"/>
    </row>
    <row r="34" spans="1:3" ht="87" customHeight="1">
      <c r="A34" s="167" t="s">
        <v>49</v>
      </c>
      <c r="B34" s="167" t="s">
        <v>81</v>
      </c>
      <c r="C34" s="162" t="s">
        <v>75</v>
      </c>
    </row>
    <row r="35" spans="1:3">
      <c r="A35" s="167" t="s">
        <v>50</v>
      </c>
      <c r="B35" s="167" t="s">
        <v>82</v>
      </c>
      <c r="C35" s="162" t="s">
        <v>51</v>
      </c>
    </row>
    <row r="36" spans="1:3" ht="51.75">
      <c r="A36" s="167" t="s">
        <v>52</v>
      </c>
      <c r="B36" s="167" t="s">
        <v>83</v>
      </c>
      <c r="C36" s="157"/>
    </row>
    <row r="37" spans="1:3" ht="34.5">
      <c r="A37" s="167" t="s">
        <v>53</v>
      </c>
      <c r="B37" s="167" t="s">
        <v>84</v>
      </c>
      <c r="C37" s="157"/>
    </row>
    <row r="38" spans="1:3" ht="51.75">
      <c r="A38" s="167" t="s">
        <v>54</v>
      </c>
      <c r="B38" s="167" t="s">
        <v>77</v>
      </c>
      <c r="C38" s="157"/>
    </row>
    <row r="39" spans="1:3" ht="51.75">
      <c r="A39" s="167" t="s">
        <v>55</v>
      </c>
      <c r="B39" s="167" t="s">
        <v>79</v>
      </c>
      <c r="C39" s="157"/>
    </row>
    <row r="40" spans="1:3" ht="17.25" customHeight="1">
      <c r="A40" s="257" t="s">
        <v>56</v>
      </c>
      <c r="B40" s="257"/>
      <c r="C40" s="157"/>
    </row>
    <row r="41" spans="1:3" ht="23.25" customHeight="1">
      <c r="A41" s="256" t="s">
        <v>85</v>
      </c>
      <c r="B41" s="256"/>
      <c r="C41" s="163">
        <v>-2</v>
      </c>
    </row>
    <row r="42" spans="1:3">
      <c r="A42" s="256" t="s">
        <v>57</v>
      </c>
      <c r="B42" s="256"/>
      <c r="C42" s="163">
        <f>+'3'!G28</f>
        <v>886500</v>
      </c>
    </row>
    <row r="43" spans="1:3" s="168" customFormat="1">
      <c r="C43" s="169"/>
    </row>
    <row r="44" spans="1:3" ht="61.5" customHeight="1">
      <c r="A44" s="167" t="s">
        <v>49</v>
      </c>
      <c r="B44" s="167" t="s">
        <v>81</v>
      </c>
      <c r="C44" s="162" t="s">
        <v>59</v>
      </c>
    </row>
    <row r="45" spans="1:3">
      <c r="A45" s="167" t="s">
        <v>50</v>
      </c>
      <c r="B45" s="167">
        <v>21013</v>
      </c>
      <c r="C45" s="162" t="s">
        <v>51</v>
      </c>
    </row>
    <row r="46" spans="1:3" ht="103.5">
      <c r="A46" s="167" t="s">
        <v>52</v>
      </c>
      <c r="B46" s="167" t="s">
        <v>70</v>
      </c>
      <c r="C46" s="157"/>
    </row>
    <row r="47" spans="1:3" ht="34.5">
      <c r="A47" s="167" t="s">
        <v>53</v>
      </c>
      <c r="B47" s="167" t="s">
        <v>76</v>
      </c>
      <c r="C47" s="157"/>
    </row>
    <row r="48" spans="1:3" ht="51.75">
      <c r="A48" s="167" t="s">
        <v>54</v>
      </c>
      <c r="B48" s="167" t="s">
        <v>77</v>
      </c>
      <c r="C48" s="157"/>
    </row>
    <row r="49" spans="1:3" ht="51.75">
      <c r="A49" s="167" t="s">
        <v>78</v>
      </c>
      <c r="B49" s="167" t="s">
        <v>79</v>
      </c>
      <c r="C49" s="157"/>
    </row>
    <row r="50" spans="1:3" ht="17.25" customHeight="1">
      <c r="A50" s="257" t="s">
        <v>56</v>
      </c>
      <c r="B50" s="257"/>
      <c r="C50" s="157"/>
    </row>
    <row r="51" spans="1:3" ht="17.25" customHeight="1">
      <c r="A51" s="256" t="s">
        <v>57</v>
      </c>
      <c r="B51" s="256"/>
      <c r="C51" s="163">
        <f>+'3'!G59</f>
        <v>800000</v>
      </c>
    </row>
    <row r="53" spans="1:3" ht="57.75" customHeight="1">
      <c r="A53" s="167" t="s">
        <v>49</v>
      </c>
      <c r="B53" s="167" t="s">
        <v>81</v>
      </c>
      <c r="C53" s="162" t="s">
        <v>87</v>
      </c>
    </row>
    <row r="54" spans="1:3">
      <c r="A54" s="167" t="s">
        <v>50</v>
      </c>
      <c r="B54" s="167">
        <v>21008</v>
      </c>
      <c r="C54" s="162" t="s">
        <v>51</v>
      </c>
    </row>
    <row r="55" spans="1:3" ht="108" customHeight="1">
      <c r="A55" s="167" t="s">
        <v>52</v>
      </c>
      <c r="B55" s="167" t="s">
        <v>96</v>
      </c>
      <c r="C55" s="157"/>
    </row>
    <row r="56" spans="1:3" ht="34.5">
      <c r="A56" s="167" t="s">
        <v>53</v>
      </c>
      <c r="B56" s="167" t="s">
        <v>97</v>
      </c>
      <c r="C56" s="157"/>
    </row>
    <row r="57" spans="1:3" ht="51.75">
      <c r="A57" s="167" t="s">
        <v>54</v>
      </c>
      <c r="B57" s="167" t="s">
        <v>77</v>
      </c>
      <c r="C57" s="157"/>
    </row>
    <row r="58" spans="1:3" ht="51.75">
      <c r="A58" s="167" t="s">
        <v>78</v>
      </c>
      <c r="B58" s="167" t="s">
        <v>79</v>
      </c>
      <c r="C58" s="157"/>
    </row>
    <row r="59" spans="1:3" ht="17.25" customHeight="1">
      <c r="A59" s="257" t="s">
        <v>56</v>
      </c>
      <c r="B59" s="257"/>
      <c r="C59" s="157"/>
    </row>
    <row r="60" spans="1:3">
      <c r="A60" s="256" t="s">
        <v>57</v>
      </c>
      <c r="B60" s="256"/>
      <c r="C60" s="163">
        <v>-134000</v>
      </c>
    </row>
    <row r="61" spans="1:3">
      <c r="A61" s="169"/>
      <c r="B61" s="169"/>
      <c r="C61" s="170"/>
    </row>
    <row r="62" spans="1:3" ht="57.75" customHeight="1">
      <c r="A62" s="167" t="s">
        <v>49</v>
      </c>
      <c r="B62" s="167" t="s">
        <v>81</v>
      </c>
      <c r="C62" s="162" t="s">
        <v>87</v>
      </c>
    </row>
    <row r="63" spans="1:3">
      <c r="A63" s="167" t="s">
        <v>50</v>
      </c>
      <c r="B63" s="167">
        <v>11009</v>
      </c>
      <c r="C63" s="162" t="s">
        <v>51</v>
      </c>
    </row>
    <row r="64" spans="1:3" ht="75.75" customHeight="1">
      <c r="A64" s="167" t="s">
        <v>52</v>
      </c>
      <c r="B64" s="167" t="s">
        <v>167</v>
      </c>
      <c r="C64" s="157"/>
    </row>
    <row r="65" spans="1:3" ht="34.5">
      <c r="A65" s="167" t="s">
        <v>53</v>
      </c>
      <c r="B65" s="167" t="s">
        <v>144</v>
      </c>
      <c r="C65" s="157"/>
    </row>
    <row r="66" spans="1:3">
      <c r="A66" s="167" t="s">
        <v>54</v>
      </c>
      <c r="B66" s="167" t="s">
        <v>86</v>
      </c>
      <c r="C66" s="157"/>
    </row>
    <row r="67" spans="1:3" ht="51.75">
      <c r="A67" s="167" t="s">
        <v>78</v>
      </c>
      <c r="B67" s="167" t="s">
        <v>79</v>
      </c>
      <c r="C67" s="157"/>
    </row>
    <row r="68" spans="1:3" ht="17.25" customHeight="1">
      <c r="A68" s="257" t="s">
        <v>56</v>
      </c>
      <c r="B68" s="257"/>
      <c r="C68" s="157"/>
    </row>
    <row r="69" spans="1:3">
      <c r="A69" s="256" t="s">
        <v>57</v>
      </c>
      <c r="B69" s="256"/>
      <c r="C69" s="163">
        <f>+'4'!D54</f>
        <v>-115000</v>
      </c>
    </row>
    <row r="71" spans="1:3" ht="51.75">
      <c r="A71" s="167" t="s">
        <v>49</v>
      </c>
      <c r="B71" s="167" t="s">
        <v>81</v>
      </c>
      <c r="C71" s="162" t="s">
        <v>87</v>
      </c>
    </row>
    <row r="72" spans="1:3">
      <c r="A72" s="167" t="s">
        <v>50</v>
      </c>
      <c r="B72" s="167">
        <v>11007</v>
      </c>
      <c r="C72" s="162" t="s">
        <v>51</v>
      </c>
    </row>
    <row r="73" spans="1:3" ht="86.25">
      <c r="A73" s="167" t="s">
        <v>52</v>
      </c>
      <c r="B73" s="167" t="s">
        <v>145</v>
      </c>
      <c r="C73" s="157"/>
    </row>
    <row r="74" spans="1:3" ht="34.5">
      <c r="A74" s="167" t="s">
        <v>53</v>
      </c>
      <c r="B74" s="167" t="s">
        <v>144</v>
      </c>
      <c r="C74" s="157"/>
    </row>
    <row r="75" spans="1:3">
      <c r="A75" s="167" t="s">
        <v>54</v>
      </c>
      <c r="B75" s="167" t="s">
        <v>86</v>
      </c>
      <c r="C75" s="157"/>
    </row>
    <row r="76" spans="1:3" ht="51.75">
      <c r="A76" s="167" t="s">
        <v>78</v>
      </c>
      <c r="B76" s="167" t="s">
        <v>79</v>
      </c>
      <c r="C76" s="157"/>
    </row>
    <row r="77" spans="1:3" ht="17.25" customHeight="1">
      <c r="A77" s="257" t="s">
        <v>56</v>
      </c>
      <c r="B77" s="257"/>
      <c r="C77" s="157"/>
    </row>
    <row r="78" spans="1:3" ht="17.25" customHeight="1">
      <c r="A78" s="256" t="s">
        <v>57</v>
      </c>
      <c r="B78" s="256"/>
      <c r="C78" s="163">
        <f>+'4'!D61</f>
        <v>-95000</v>
      </c>
    </row>
    <row r="80" spans="1:3" ht="51.75">
      <c r="A80" s="167" t="s">
        <v>49</v>
      </c>
      <c r="B80" s="167">
        <v>1157</v>
      </c>
      <c r="C80" s="162" t="s">
        <v>87</v>
      </c>
    </row>
    <row r="81" spans="1:3">
      <c r="A81" s="167" t="s">
        <v>50</v>
      </c>
      <c r="B81" s="167">
        <v>12021</v>
      </c>
      <c r="C81" s="162" t="s">
        <v>51</v>
      </c>
    </row>
    <row r="82" spans="1:3" ht="51.75">
      <c r="A82" s="167" t="s">
        <v>52</v>
      </c>
      <c r="B82" s="167" t="s">
        <v>132</v>
      </c>
      <c r="C82" s="157"/>
    </row>
    <row r="83" spans="1:3" ht="69">
      <c r="A83" s="167" t="s">
        <v>53</v>
      </c>
      <c r="B83" s="167" t="s">
        <v>146</v>
      </c>
      <c r="C83" s="157"/>
    </row>
    <row r="84" spans="1:3">
      <c r="A84" s="167" t="s">
        <v>54</v>
      </c>
      <c r="B84" s="167" t="s">
        <v>147</v>
      </c>
      <c r="C84" s="157"/>
    </row>
    <row r="85" spans="1:3" ht="51.75">
      <c r="A85" s="167" t="s">
        <v>78</v>
      </c>
      <c r="B85" s="167" t="s">
        <v>79</v>
      </c>
      <c r="C85" s="157"/>
    </row>
    <row r="86" spans="1:3" ht="17.25" customHeight="1">
      <c r="A86" s="257" t="s">
        <v>56</v>
      </c>
      <c r="B86" s="257"/>
      <c r="C86" s="157"/>
    </row>
    <row r="87" spans="1:3" ht="17.25" customHeight="1">
      <c r="A87" s="256" t="s">
        <v>57</v>
      </c>
      <c r="B87" s="256"/>
      <c r="C87" s="163">
        <f>+'4'!D68</f>
        <v>-1050656.8999999999</v>
      </c>
    </row>
    <row r="89" spans="1:3" ht="51.75">
      <c r="A89" s="167" t="s">
        <v>49</v>
      </c>
      <c r="B89" s="167">
        <v>1189</v>
      </c>
      <c r="C89" s="162" t="s">
        <v>87</v>
      </c>
    </row>
    <row r="90" spans="1:3">
      <c r="A90" s="167" t="s">
        <v>50</v>
      </c>
      <c r="B90" s="167">
        <v>12001</v>
      </c>
      <c r="C90" s="162" t="s">
        <v>51</v>
      </c>
    </row>
    <row r="91" spans="1:3" ht="86.25">
      <c r="A91" s="167" t="s">
        <v>52</v>
      </c>
      <c r="B91" s="167" t="s">
        <v>153</v>
      </c>
      <c r="C91" s="157"/>
    </row>
    <row r="92" spans="1:3" ht="103.5">
      <c r="A92" s="167" t="s">
        <v>53</v>
      </c>
      <c r="B92" s="167" t="s">
        <v>154</v>
      </c>
      <c r="C92" s="157"/>
    </row>
    <row r="93" spans="1:3">
      <c r="A93" s="167" t="s">
        <v>54</v>
      </c>
      <c r="B93" s="167" t="s">
        <v>147</v>
      </c>
      <c r="C93" s="157"/>
    </row>
    <row r="94" spans="1:3" ht="51.75">
      <c r="A94" s="167" t="s">
        <v>78</v>
      </c>
      <c r="B94" s="167" t="s">
        <v>155</v>
      </c>
      <c r="C94" s="157"/>
    </row>
    <row r="95" spans="1:3" ht="17.25" customHeight="1">
      <c r="A95" s="257" t="s">
        <v>56</v>
      </c>
      <c r="B95" s="257"/>
      <c r="C95" s="157"/>
    </row>
    <row r="96" spans="1:3" ht="17.25" customHeight="1">
      <c r="A96" s="256" t="s">
        <v>57</v>
      </c>
      <c r="B96" s="256"/>
      <c r="C96" s="163">
        <f>+'4'!D98</f>
        <v>-103177.2</v>
      </c>
    </row>
    <row r="98" spans="1:3" ht="51.75">
      <c r="A98" s="167" t="s">
        <v>49</v>
      </c>
      <c r="B98" s="167">
        <v>1019</v>
      </c>
      <c r="C98" s="162" t="s">
        <v>87</v>
      </c>
    </row>
    <row r="99" spans="1:3">
      <c r="A99" s="167" t="s">
        <v>50</v>
      </c>
      <c r="B99" s="167">
        <v>12001</v>
      </c>
      <c r="C99" s="162" t="s">
        <v>51</v>
      </c>
    </row>
    <row r="100" spans="1:3" ht="120.75">
      <c r="A100" s="167" t="s">
        <v>52</v>
      </c>
      <c r="B100" s="167" t="s">
        <v>156</v>
      </c>
      <c r="C100" s="157"/>
    </row>
    <row r="101" spans="1:3" ht="103.5">
      <c r="A101" s="167" t="s">
        <v>53</v>
      </c>
      <c r="B101" s="167" t="s">
        <v>157</v>
      </c>
      <c r="C101" s="157"/>
    </row>
    <row r="102" spans="1:3">
      <c r="A102" s="167" t="s">
        <v>54</v>
      </c>
      <c r="B102" s="167" t="s">
        <v>147</v>
      </c>
      <c r="C102" s="157"/>
    </row>
    <row r="103" spans="1:3" ht="51.75">
      <c r="A103" s="167" t="s">
        <v>158</v>
      </c>
      <c r="B103" s="167" t="s">
        <v>159</v>
      </c>
      <c r="C103" s="157"/>
    </row>
    <row r="104" spans="1:3" ht="17.25" customHeight="1">
      <c r="A104" s="257" t="s">
        <v>56</v>
      </c>
      <c r="B104" s="257"/>
      <c r="C104" s="157"/>
    </row>
    <row r="105" spans="1:3" ht="17.25" customHeight="1">
      <c r="A105" s="256" t="s">
        <v>57</v>
      </c>
      <c r="B105" s="256"/>
      <c r="C105" s="163">
        <f>+'4'!D90</f>
        <v>-39551.300000000003</v>
      </c>
    </row>
    <row r="106" spans="1:3" ht="17.25" customHeight="1">
      <c r="A106" s="169"/>
      <c r="B106" s="169"/>
      <c r="C106" s="170"/>
    </row>
    <row r="107" spans="1:3">
      <c r="C107" s="156" t="s">
        <v>243</v>
      </c>
    </row>
    <row r="108" spans="1:3" ht="19.5" customHeight="1">
      <c r="A108" s="254" t="s">
        <v>246</v>
      </c>
      <c r="B108" s="254"/>
      <c r="C108" s="254"/>
    </row>
    <row r="109" spans="1:3">
      <c r="A109" s="255" t="s">
        <v>88</v>
      </c>
      <c r="B109" s="255"/>
      <c r="C109" s="255"/>
    </row>
    <row r="110" spans="1:3">
      <c r="C110" s="196"/>
    </row>
    <row r="111" spans="1:3">
      <c r="A111" s="195" t="s">
        <v>46</v>
      </c>
      <c r="B111" s="158" t="s">
        <v>47</v>
      </c>
      <c r="C111" s="159"/>
    </row>
    <row r="112" spans="1:3">
      <c r="A112" s="195">
        <v>1049</v>
      </c>
      <c r="B112" s="88" t="s">
        <v>72</v>
      </c>
      <c r="C112" s="159"/>
    </row>
    <row r="113" spans="1:3">
      <c r="A113" s="160"/>
      <c r="B113" s="160"/>
      <c r="C113" s="160"/>
    </row>
    <row r="114" spans="1:3" s="104" customFormat="1">
      <c r="A114" s="104" t="s">
        <v>48</v>
      </c>
    </row>
    <row r="115" spans="1:3" ht="51.75">
      <c r="A115" s="167" t="s">
        <v>49</v>
      </c>
      <c r="B115" s="167">
        <v>1004</v>
      </c>
      <c r="C115" s="162" t="s">
        <v>87</v>
      </c>
    </row>
    <row r="116" spans="1:3">
      <c r="A116" s="167" t="s">
        <v>50</v>
      </c>
      <c r="B116" s="167">
        <v>11006</v>
      </c>
      <c r="C116" s="162" t="s">
        <v>51</v>
      </c>
    </row>
    <row r="117" spans="1:3" ht="69">
      <c r="A117" s="167" t="s">
        <v>52</v>
      </c>
      <c r="B117" s="167" t="s">
        <v>148</v>
      </c>
      <c r="C117" s="157"/>
    </row>
    <row r="118" spans="1:3" ht="51.75">
      <c r="A118" s="167" t="s">
        <v>53</v>
      </c>
      <c r="B118" s="167" t="s">
        <v>149</v>
      </c>
      <c r="C118" s="157"/>
    </row>
    <row r="119" spans="1:3">
      <c r="A119" s="167" t="s">
        <v>54</v>
      </c>
      <c r="B119" s="167" t="s">
        <v>86</v>
      </c>
      <c r="C119" s="157"/>
    </row>
    <row r="120" spans="1:3" ht="51.75">
      <c r="A120" s="167" t="s">
        <v>78</v>
      </c>
      <c r="B120" s="167" t="s">
        <v>79</v>
      </c>
      <c r="C120" s="157"/>
    </row>
    <row r="121" spans="1:3" ht="17.25" customHeight="1">
      <c r="A121" s="257" t="s">
        <v>56</v>
      </c>
      <c r="B121" s="257"/>
      <c r="C121" s="157"/>
    </row>
    <row r="122" spans="1:3" ht="17.25" customHeight="1">
      <c r="A122" s="256" t="s">
        <v>57</v>
      </c>
      <c r="B122" s="256"/>
      <c r="C122" s="163">
        <f>+'4'!D76</f>
        <v>-107791.7</v>
      </c>
    </row>
    <row r="124" spans="1:3" ht="51.75">
      <c r="A124" s="167" t="s">
        <v>49</v>
      </c>
      <c r="B124" s="167">
        <v>1004</v>
      </c>
      <c r="C124" s="162" t="s">
        <v>87</v>
      </c>
    </row>
    <row r="125" spans="1:3">
      <c r="A125" s="167" t="s">
        <v>50</v>
      </c>
      <c r="B125" s="167">
        <v>31005</v>
      </c>
      <c r="C125" s="162" t="s">
        <v>51</v>
      </c>
    </row>
    <row r="126" spans="1:3" ht="86.25">
      <c r="A126" s="167" t="s">
        <v>52</v>
      </c>
      <c r="B126" s="167" t="s">
        <v>150</v>
      </c>
      <c r="C126" s="157"/>
    </row>
    <row r="127" spans="1:3" ht="51.75">
      <c r="A127" s="167" t="s">
        <v>53</v>
      </c>
      <c r="B127" s="167" t="s">
        <v>151</v>
      </c>
      <c r="C127" s="157"/>
    </row>
    <row r="128" spans="1:3" ht="34.5">
      <c r="A128" s="167" t="s">
        <v>54</v>
      </c>
      <c r="B128" s="167" t="s">
        <v>152</v>
      </c>
      <c r="C128" s="157"/>
    </row>
    <row r="129" spans="1:3" ht="51.75">
      <c r="A129" s="167" t="s">
        <v>78</v>
      </c>
      <c r="B129" s="167" t="s">
        <v>79</v>
      </c>
      <c r="C129" s="157"/>
    </row>
    <row r="130" spans="1:3" ht="17.25" customHeight="1">
      <c r="A130" s="257" t="s">
        <v>56</v>
      </c>
      <c r="B130" s="257"/>
      <c r="C130" s="157"/>
    </row>
    <row r="131" spans="1:3" ht="17.25" customHeight="1">
      <c r="A131" s="256" t="s">
        <v>57</v>
      </c>
      <c r="B131" s="256"/>
      <c r="C131" s="163">
        <f>+'4'!D82</f>
        <v>-67762.5</v>
      </c>
    </row>
    <row r="133" spans="1:3">
      <c r="C133" s="156" t="s">
        <v>244</v>
      </c>
    </row>
    <row r="134" spans="1:3" ht="19.5" customHeight="1">
      <c r="A134" s="254" t="s">
        <v>240</v>
      </c>
      <c r="B134" s="254"/>
      <c r="C134" s="254"/>
    </row>
    <row r="135" spans="1:3">
      <c r="A135" s="255" t="s">
        <v>88</v>
      </c>
      <c r="B135" s="255"/>
      <c r="C135" s="255"/>
    </row>
    <row r="136" spans="1:3">
      <c r="C136" s="196"/>
    </row>
    <row r="137" spans="1:3">
      <c r="A137" s="195" t="s">
        <v>46</v>
      </c>
      <c r="B137" s="158" t="s">
        <v>47</v>
      </c>
      <c r="C137" s="159"/>
    </row>
    <row r="138" spans="1:3">
      <c r="A138" s="195">
        <v>1190</v>
      </c>
      <c r="B138" s="88" t="s">
        <v>241</v>
      </c>
      <c r="C138" s="159"/>
    </row>
    <row r="139" spans="1:3">
      <c r="A139" s="160"/>
      <c r="B139" s="160"/>
      <c r="C139" s="160"/>
    </row>
    <row r="140" spans="1:3" s="104" customFormat="1">
      <c r="A140" s="104" t="s">
        <v>48</v>
      </c>
    </row>
    <row r="142" spans="1:3" ht="51.75">
      <c r="A142" s="167" t="s">
        <v>49</v>
      </c>
      <c r="B142" s="167">
        <v>1190</v>
      </c>
      <c r="C142" s="162" t="s">
        <v>87</v>
      </c>
    </row>
    <row r="143" spans="1:3">
      <c r="A143" s="167" t="s">
        <v>50</v>
      </c>
      <c r="B143" s="167">
        <v>12001</v>
      </c>
      <c r="C143" s="162" t="s">
        <v>51</v>
      </c>
    </row>
    <row r="144" spans="1:3" ht="120.75">
      <c r="A144" s="167" t="s">
        <v>52</v>
      </c>
      <c r="B144" s="167" t="s">
        <v>160</v>
      </c>
      <c r="C144" s="157"/>
    </row>
    <row r="145" spans="1:3" ht="86.25">
      <c r="A145" s="167" t="s">
        <v>53</v>
      </c>
      <c r="B145" s="167" t="s">
        <v>161</v>
      </c>
      <c r="C145" s="157"/>
    </row>
    <row r="146" spans="1:3">
      <c r="A146" s="167" t="s">
        <v>54</v>
      </c>
      <c r="B146" s="167" t="s">
        <v>147</v>
      </c>
      <c r="C146" s="157"/>
    </row>
    <row r="147" spans="1:3" ht="51.75">
      <c r="A147" s="167" t="s">
        <v>78</v>
      </c>
      <c r="B147" s="167" t="s">
        <v>79</v>
      </c>
      <c r="C147" s="157"/>
    </row>
    <row r="148" spans="1:3" ht="17.25" customHeight="1">
      <c r="A148" s="257" t="s">
        <v>56</v>
      </c>
      <c r="B148" s="257"/>
      <c r="C148" s="157"/>
    </row>
    <row r="149" spans="1:3" ht="36" customHeight="1">
      <c r="A149" s="256" t="s">
        <v>162</v>
      </c>
      <c r="B149" s="256"/>
      <c r="C149" s="163">
        <v>-2</v>
      </c>
    </row>
    <row r="150" spans="1:3" ht="42.75" customHeight="1">
      <c r="A150" s="258" t="s">
        <v>163</v>
      </c>
      <c r="B150" s="259"/>
      <c r="C150" s="163">
        <v>-15</v>
      </c>
    </row>
    <row r="151" spans="1:3" ht="21" customHeight="1">
      <c r="A151" s="258" t="s">
        <v>164</v>
      </c>
      <c r="B151" s="259"/>
      <c r="C151" s="163">
        <v>-1</v>
      </c>
    </row>
    <row r="152" spans="1:3">
      <c r="A152" s="256" t="s">
        <v>57</v>
      </c>
      <c r="B152" s="256"/>
      <c r="C152" s="163">
        <f>+'4'!E105</f>
        <v>-365560.4</v>
      </c>
    </row>
    <row r="154" spans="1:3">
      <c r="B154" s="154" t="s">
        <v>218</v>
      </c>
    </row>
    <row r="155" spans="1:3">
      <c r="A155" s="255" t="s">
        <v>219</v>
      </c>
      <c r="B155" s="255"/>
      <c r="C155" s="255"/>
    </row>
    <row r="156" spans="1:3">
      <c r="A156" s="171"/>
      <c r="B156" s="171"/>
      <c r="C156" s="156" t="s">
        <v>220</v>
      </c>
    </row>
    <row r="157" spans="1:3">
      <c r="A157" s="172" t="s">
        <v>46</v>
      </c>
      <c r="B157" s="173" t="s">
        <v>47</v>
      </c>
      <c r="C157" s="104"/>
    </row>
    <row r="158" spans="1:3">
      <c r="A158" s="172">
        <v>1049</v>
      </c>
      <c r="B158" s="174" t="s">
        <v>221</v>
      </c>
      <c r="C158" s="104"/>
    </row>
    <row r="159" spans="1:3">
      <c r="A159" s="171"/>
      <c r="B159" s="171"/>
    </row>
    <row r="161" spans="1:3" ht="51.75">
      <c r="A161" s="167" t="s">
        <v>49</v>
      </c>
      <c r="B161" s="167">
        <v>1049</v>
      </c>
      <c r="C161" s="162" t="s">
        <v>87</v>
      </c>
    </row>
    <row r="162" spans="1:3">
      <c r="A162" s="167" t="s">
        <v>50</v>
      </c>
      <c r="B162" s="167">
        <v>21001</v>
      </c>
      <c r="C162" s="162" t="s">
        <v>51</v>
      </c>
    </row>
    <row r="163" spans="1:3" ht="34.5">
      <c r="A163" s="167" t="s">
        <v>52</v>
      </c>
      <c r="B163" s="167" t="s">
        <v>205</v>
      </c>
      <c r="C163" s="157"/>
    </row>
    <row r="164" spans="1:3" ht="51.75">
      <c r="A164" s="167" t="s">
        <v>53</v>
      </c>
      <c r="B164" s="167" t="s">
        <v>217</v>
      </c>
      <c r="C164" s="157"/>
    </row>
    <row r="165" spans="1:3" ht="51.75">
      <c r="A165" s="167" t="s">
        <v>54</v>
      </c>
      <c r="B165" s="167" t="s">
        <v>77</v>
      </c>
      <c r="C165" s="157"/>
    </row>
    <row r="166" spans="1:3" ht="51.75">
      <c r="A166" s="167" t="s">
        <v>78</v>
      </c>
      <c r="B166" s="167" t="s">
        <v>79</v>
      </c>
      <c r="C166" s="157"/>
    </row>
    <row r="167" spans="1:3" ht="17.25" customHeight="1">
      <c r="A167" s="257" t="s">
        <v>56</v>
      </c>
      <c r="B167" s="257"/>
      <c r="C167" s="157"/>
    </row>
    <row r="168" spans="1:3" ht="17.25" customHeight="1">
      <c r="A168" s="256" t="s">
        <v>57</v>
      </c>
      <c r="B168" s="256"/>
      <c r="C168" s="163">
        <f>+'5'!D16</f>
        <v>-748000</v>
      </c>
    </row>
  </sheetData>
  <mergeCells count="40">
    <mergeCell ref="A31:B31"/>
    <mergeCell ref="A32:B32"/>
    <mergeCell ref="A5:C5"/>
    <mergeCell ref="A7:C7"/>
    <mergeCell ref="A8:C8"/>
    <mergeCell ref="A21:B21"/>
    <mergeCell ref="A22:B22"/>
    <mergeCell ref="A51:B51"/>
    <mergeCell ref="A41:B41"/>
    <mergeCell ref="A42:B42"/>
    <mergeCell ref="A50:B50"/>
    <mergeCell ref="A40:B40"/>
    <mergeCell ref="A77:B77"/>
    <mergeCell ref="A68:B68"/>
    <mergeCell ref="A69:B69"/>
    <mergeCell ref="A59:B59"/>
    <mergeCell ref="A60:B60"/>
    <mergeCell ref="A95:B95"/>
    <mergeCell ref="A121:B121"/>
    <mergeCell ref="A122:B122"/>
    <mergeCell ref="A130:B130"/>
    <mergeCell ref="A78:B78"/>
    <mergeCell ref="A86:B86"/>
    <mergeCell ref="A87:B87"/>
    <mergeCell ref="A105:B105"/>
    <mergeCell ref="A148:B148"/>
    <mergeCell ref="A149:B149"/>
    <mergeCell ref="A96:B96"/>
    <mergeCell ref="A104:B104"/>
    <mergeCell ref="A134:C134"/>
    <mergeCell ref="A135:C135"/>
    <mergeCell ref="A131:B131"/>
    <mergeCell ref="A108:C108"/>
    <mergeCell ref="A109:C109"/>
    <mergeCell ref="A168:B168"/>
    <mergeCell ref="A155:C155"/>
    <mergeCell ref="A167:B167"/>
    <mergeCell ref="A152:B152"/>
    <mergeCell ref="A150:B150"/>
    <mergeCell ref="A151:B151"/>
  </mergeCells>
  <pageMargins left="0.74803149606299213" right="0.74803149606299213" top="0.98425196850393704" bottom="0.98425196850393704" header="0.51181102362204722" footer="0.51181102362204722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'1'!Print_Area</vt:lpstr>
      <vt:lpstr>'4'!Print_Area</vt:lpstr>
      <vt:lpstr>'1'!Print_Titles</vt:lpstr>
      <vt:lpstr>'2'!Print_Titles</vt:lpstr>
      <vt:lpstr>'3'!Print_Titles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h.aperyan</dc:creator>
  <cp:keywords>https://mul2.gov.am/tasks/535630/oneclick/f1b2e6bb16e95692631c892703ece8e09096d161ab82fe75e1849731492344f9.xlsx?token=f451d5df5a533f1dfbdbe6a924356713</cp:keywords>
  <cp:lastModifiedBy>Artak Albertyan</cp:lastModifiedBy>
  <cp:lastPrinted>2021-12-08T16:46:12Z</cp:lastPrinted>
  <dcterms:created xsi:type="dcterms:W3CDTF">2021-02-26T12:12:30Z</dcterms:created>
  <dcterms:modified xsi:type="dcterms:W3CDTF">2021-12-08T17:05:41Z</dcterms:modified>
</cp:coreProperties>
</file>