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14603" windowHeight="7651" tabRatio="1000" activeTab="3"/>
  </bookViews>
  <sheets>
    <sheet name="Havelvats 1" sheetId="27" r:id="rId1"/>
    <sheet name="Havelvats 2 " sheetId="32" r:id="rId2"/>
    <sheet name="Havelvats 3" sheetId="44" r:id="rId3"/>
    <sheet name="Havelvats 4" sheetId="29" r:id="rId4"/>
    <sheet name="Havelvats 5" sheetId="49" r:id="rId5"/>
  </sheets>
  <definedNames>
    <definedName name="AgencyCode" localSheetId="1">#REF!</definedName>
    <definedName name="AgencyCode" localSheetId="2">#REF!</definedName>
    <definedName name="AgencyCode" localSheetId="4">#REF!</definedName>
    <definedName name="AgencyCode">#REF!</definedName>
    <definedName name="AgencyName" localSheetId="1">#REF!</definedName>
    <definedName name="AgencyName" localSheetId="4">#REF!</definedName>
    <definedName name="AgencyName">#REF!</definedName>
    <definedName name="davit" localSheetId="4">#REF!</definedName>
    <definedName name="davit">#REF!</definedName>
    <definedName name="Functional1" localSheetId="1">#REF!</definedName>
    <definedName name="Functional1" localSheetId="4">#REF!</definedName>
    <definedName name="Functional1">#REF!</definedName>
    <definedName name="ggg" localSheetId="4">#REF!</definedName>
    <definedName name="ggg">#REF!</definedName>
    <definedName name="PANature" localSheetId="1">#REF!</definedName>
    <definedName name="PANature" localSheetId="4">#REF!</definedName>
    <definedName name="PANature">#REF!</definedName>
    <definedName name="PAType" localSheetId="1">#REF!</definedName>
    <definedName name="PAType" localSheetId="4">#REF!</definedName>
    <definedName name="PAType">#REF!</definedName>
    <definedName name="Performance2" localSheetId="1">#REF!</definedName>
    <definedName name="Performance2" localSheetId="4">#REF!</definedName>
    <definedName name="Performance2">#REF!</definedName>
    <definedName name="PerformanceType" localSheetId="1">#REF!</definedName>
    <definedName name="PerformanceType" localSheetId="4">#REF!</definedName>
    <definedName name="PerformanceType">#REF!</definedName>
    <definedName name="Հավելված" localSheetId="4">#REF!</definedName>
    <definedName name="Հավելված">#REF!</definedName>
    <definedName name="Մաս" localSheetId="4">#REF!</definedName>
    <definedName name="Մաս">#REF!</definedName>
    <definedName name="շախմատիստ" localSheetId="4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G12" i="44"/>
  <c r="G40" i="32"/>
  <c r="G39" s="1"/>
  <c r="G38" s="1"/>
  <c r="G37" s="1"/>
  <c r="G35" s="1"/>
  <c r="G33" l="1"/>
  <c r="D35" i="49"/>
  <c r="G31" i="32"/>
  <c r="G30" s="1"/>
  <c r="G29" s="1"/>
  <c r="D28" i="27" l="1"/>
  <c r="G28" i="32"/>
  <c r="G26" l="1"/>
  <c r="G24" l="1"/>
  <c r="G22" s="1"/>
  <c r="D24" i="49"/>
  <c r="G58" i="32"/>
  <c r="G57" s="1"/>
  <c r="G56" s="1"/>
  <c r="G55" s="1"/>
  <c r="G54" s="1"/>
  <c r="G52" s="1"/>
  <c r="D22" i="27" l="1"/>
  <c r="G50" i="32"/>
  <c r="D48" i="49"/>
  <c r="G11" i="44"/>
  <c r="G10" s="1"/>
  <c r="D15" i="27" l="1"/>
  <c r="D24" i="29"/>
  <c r="G48" i="32"/>
  <c r="G46" s="1"/>
  <c r="G44" s="1"/>
  <c r="G42" s="1"/>
  <c r="D40" i="27"/>
  <c r="G20" i="32"/>
  <c r="G18" s="1"/>
  <c r="G16" s="1"/>
  <c r="D48" i="29" l="1"/>
  <c r="D34" i="27"/>
  <c r="D13" s="1"/>
  <c r="D11" s="1"/>
  <c r="G14" i="32"/>
  <c r="G13" s="1"/>
  <c r="G11" s="1"/>
  <c r="D35" i="29"/>
</calcChain>
</file>

<file path=xl/sharedStrings.xml><?xml version="1.0" encoding="utf-8"?>
<sst xmlns="http://schemas.openxmlformats.org/spreadsheetml/2006/main" count="254" uniqueCount="111">
  <si>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</si>
  <si>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</si>
  <si>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</si>
  <si>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</si>
  <si>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</si>
  <si>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</si>
  <si>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</si>
  <si>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</si>
  <si>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</si>
  <si>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</si>
  <si>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</si>
  <si>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</si>
  <si>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</si>
  <si>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</si>
  <si>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</si>
  <si>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</si>
  <si>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</si>
  <si>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</si>
  <si>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</si>
  <si>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</si>
  <si>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ԸՆԹԱՑԻԿ ԾԱԽՍԵՐ</t>
  </si>
  <si>
    <t xml:space="preserve"> ԸՆԴԱՄԵՆԸ</t>
  </si>
  <si>
    <t xml:space="preserve"> Գործառական դասիչը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</si>
  <si>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</si>
  <si>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</si>
  <si>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</si>
  <si>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</si>
  <si>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</si>
  <si>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</si>
  <si>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</si>
  <si>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այդ թվում</t>
  </si>
  <si>
    <t>Ցուցանիշների փոփոխությունը (նվազեցումները նշված են փակագծերում)</t>
  </si>
  <si>
    <t>ՀՀ կրթության, գիտության, մշակույթի և սպորտի նախարարություն</t>
  </si>
  <si>
    <t xml:space="preserve"> ԿՐԹՈՒԹՅՈՒՆ</t>
  </si>
  <si>
    <t>09</t>
  </si>
  <si>
    <t xml:space="preserve">այդ թվում՝ բյուջետային ծախսերի տնտեսագիտական դասակարգման հոդվածներ
</t>
  </si>
  <si>
    <t>ԸՆԴԱՄԵՆԸ ԾԱԽՍԵՐ</t>
  </si>
  <si>
    <t>ԸՆԹԱՑԻԿ ԾԱԽՍԵՐ</t>
  </si>
  <si>
    <t xml:space="preserve"> Ծրագրի միջոցառումներ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</si>
  <si>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</si>
  <si>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</si>
  <si>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</si>
  <si>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</si>
  <si>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Աղյուսակ 9․14</t>
  </si>
  <si>
    <t>Հավելված N 1</t>
  </si>
  <si>
    <t>Հավելված N 2</t>
  </si>
  <si>
    <t>Հավելված N 4</t>
  </si>
  <si>
    <t>01</t>
  </si>
  <si>
    <t xml:space="preserve">ՀՀ կառավարության  2021 թվականի </t>
  </si>
  <si>
    <t>Աղյուսակ 9․1.14</t>
  </si>
  <si>
    <t>Միջոցառումները կատարող պետական մարմինների և դրամաշնորհ ստացող տնտեսվարող սուբյեկտների անվանումները</t>
  </si>
  <si>
    <t xml:space="preserve">ՀՀ կրթության, գիտության, մշակույթի և սպորտի նախարարություն </t>
  </si>
  <si>
    <t xml:space="preserve">Կազմակերպությունների թիվը, որտեղ կատարվում են ներդրումները, հատ </t>
  </si>
  <si>
    <t xml:space="preserve">Ցուցանիշների փոփոխությունը (ավելացումները նշված են դրական նշանով, իսկ նվազեցումները՝ փակագծերում)  </t>
  </si>
  <si>
    <t>Բաժին</t>
  </si>
  <si>
    <t>Խումբ</t>
  </si>
  <si>
    <t>ԴՐԱՄԱՇՆՈՐՀՆԵՐ</t>
  </si>
  <si>
    <t>Կապիտալ դրամաշնորհներ պետական հատվածի այլ մակարդակներին</t>
  </si>
  <si>
    <t xml:space="preserve">Ցուցանիշների փոփոխությունը (ավելացումները նշված են դրական նշանով)    </t>
  </si>
  <si>
    <t>Բյուջետային հատկացումների գլխավոր կարգադրիչների, ծրագրերի, միջոցառումների, ծախսային ուղղությունների անվանումները</t>
  </si>
  <si>
    <t xml:space="preserve"> Այլ պետական կազմակերպությունների կողմից օգտագործվող ոչ ֆինանսական ակտիվների հետ գործառնություններ</t>
  </si>
  <si>
    <t>Ապահով դպրոց</t>
  </si>
  <si>
    <t>Ավագ մակարդակի կրթություն իրականացնող ուսումնական հաստատությունների շենքային պայմանների բարելավում</t>
  </si>
  <si>
    <t>Հավելված 3</t>
  </si>
  <si>
    <t>03</t>
  </si>
  <si>
    <t xml:space="preserve"> Նախնական մասնագիտական (արհեստագործական) կրթություն</t>
  </si>
  <si>
    <t xml:space="preserve"> Նախնական մասնագիտական (արհեստագործական) կրթություն ստացող ուսանողների կրթաթոշակ</t>
  </si>
  <si>
    <t xml:space="preserve"> Նախնական (արհեստագործական) և միջին մասնագիտական կրթություն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</si>
  <si>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</si>
  <si>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</si>
  <si>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Կրթական, մշակութային և սպորտային նպաստներ բյուջեից</t>
  </si>
  <si>
    <t>06</t>
  </si>
  <si>
    <t>Կրթությանը տրամադրվող օժանդակ ծառայություններ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</si>
  <si>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</si>
  <si>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</si>
  <si>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Նախնական մասնագիտական (արհեստագործական) կրթություն ստացող ուսանողներին կրթաթոշակի տրամադրում</t>
  </si>
  <si>
    <t xml:space="preserve"> Տրանսֆերտների տրամադրում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</si>
  <si>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</si>
  <si>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</si>
  <si>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</si>
  <si>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>Ավագ դպրոցների շենքային պայմանների բարելավում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</si>
  <si>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ԼՐԱՑՈՒՄԸ</t>
  </si>
  <si>
    <t>ՀԱՅԱՍՏԱՆԻ ՀԱՆՐԱՊԵՏՈՒԹՅԱՆ ԿԱՌԱՎԱՐՈՒԹՅԱՆ 2020 ԹՎԱԿԱՆԻ ԴԵԿՏԵՄԲԵՐԻ 30-Ի N2215-Ն ՈՐՈՇՄԱՆ N 3 ԵՎ N 4 ՀԱՎԵԼՎԱԾՆԵՐՈՒՄ ԿԱՏԱՐՎՈՂ  ՓՈՓՈԽՈՒԹՅՈՒՆՆԵՐԸ ԵՎ ԼՐԱՑՈՒՄԸ</t>
  </si>
  <si>
    <t>հազ. դրամ</t>
  </si>
  <si>
    <t xml:space="preserve">ՀԱՅԱՍՏԱՆԻ ՀԱՆՐԱՊԵՏՈՒԹՅԱՆ ԿԱՌԱՎԱՐՈՒԹՅԱՆ 2020 ԹՎԱԿԱՆԻ ԴԵԿՏԵՄԲԵՐԻ 30-Ի N 2215-Ն ՈՐՈՇՄԱՆ N 9 ՀԱՎԵԼՎԱԾԻ N 9.14 ԱՂՅՈՒՍԱԿՈՒՄ ԿԱՏԱՐՎՈՂ ՓՈՓՈԽՈՒԹՅՈՒՆՆԵՐԸ ԵՎ ԼՐԱՑՈՒՄՆԵՐԸ </t>
  </si>
  <si>
    <t xml:space="preserve">Նախնական (արհեստագործական) և միջին մասնագիտական կրթություն </t>
  </si>
  <si>
    <t xml:space="preserve"> Նախնական մասնագիտական (արհեստագործական) կրթություն ստացող ուսանողների կրթաթոշակ </t>
  </si>
  <si>
    <t xml:space="preserve"> Նախնական մասնագիտական (արհեստագործական) կրթություն ստացող ուսանողներին կրթաթոշակի տրամադրում </t>
  </si>
  <si>
    <t xml:space="preserve"> Տրանսֆերտների տրամադրում </t>
  </si>
  <si>
    <t xml:space="preserve"> Արհեստագործական ոլորտում կրթաթոշակ ստացող ուսանողներ </t>
  </si>
  <si>
    <t xml:space="preserve"> Շահառուների ընտրության չափորոշիչները՛ </t>
  </si>
  <si>
    <t xml:space="preserve"> Կրթաթոշակ ստացող ուսանողների թիվ, մարդ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</si>
  <si>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</si>
  <si>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Ավագ դպրոցներ</t>
  </si>
  <si>
    <t xml:space="preserve"> Ապահով դպրոց </t>
  </si>
  <si>
    <t xml:space="preserve">Ցուցանիշների փոփոխությունը (ավելացումները նշված են դրական նշանով) </t>
  </si>
  <si>
    <t>Հավելված N 5</t>
  </si>
  <si>
    <t xml:space="preserve">ՀԱՅԱՍՏԱՆԻ ՀԱՆՐԱՊԵՏՈՒԹՅԱՆ ԿԱՌԱՎԱՐՈՒԹՅԱՆ 2020 ԹՎԱԿԱՆԻ ԴԵԿՏԵՄԲԵՐԻ 30-Ի N 2215-Ն ՈՐՈՇՄԱՆ N 9.1 ՀԱՎԵԼՎԱԾԻ N 9.1.14 ԱՂՅՈՒՍԱԿՈՒՄ ԿԱՏԱՐՎՈՂ ՓՈՓՈԽՈՒԹՅՈՒՆՆԵՐԸ ԵՎ ԼՐԱՑՈՒՄՆԵՐԸ </t>
  </si>
  <si>
    <t>ՄԱՍ 1. ՊԵՏԱԿԱՆ ՄԱՐՄՆԻ ԳԾՈՎ ԱՐԴՅՈՒՆՔԱՅԻՆ (ԿԱՏԱՐՈՂԱԿԱՆ) ՑՈՒՑԱՆԻՇՆԵՐԸ</t>
  </si>
  <si>
    <t xml:space="preserve"> Նախնական մասնագիտական (արհեստագործական) կրթության գծով ուսանողական նպաստների տրամադրում</t>
  </si>
  <si>
    <t xml:space="preserve"> - Այլ նպաստներ բյուջեից</t>
  </si>
  <si>
    <t xml:space="preserve"> Նախնական մասնագիտական (արհեստագործական) կրթության գծով ուսանողական նպաստների տրամադրում </t>
  </si>
  <si>
    <t xml:space="preserve"> Նախնական մասնագիտական (արհեստագործական) կրթություն ստացող ուսանողներ </t>
  </si>
  <si>
    <t xml:space="preserve"> Ուսանողական նպաստ ստացող ուսանողների թիվ, մարդ </t>
  </si>
  <si>
    <t>«Երևանի N 105 ավագ դպրոց» ՊՈԱԿ</t>
  </si>
  <si>
    <t>«Երևանի N 195 ավագ դպրոց» ՊՈԱԿ</t>
  </si>
  <si>
    <t>«Գյումրու Ա. Իսահակյանի անվան N 26 ավագ դպրոց» ՊՈԱԿ</t>
  </si>
  <si>
    <t>ՀԱՅԱՍՏԱՆԻ ՀԱՆՐԱՊԵՏՈՒԹՅԱՆ ԿԱՌԱՎԱՐՈՒԹՅԱՆ 2020 ԹՎԱԿԱՆԻ ԴԵԿՏԵՄԲԵՐԻ 30-Ի N 2215-Ն ՈՐՈՇՄԱՆ N 5 ՀԱՎԵԼՎԱԾԻ N 7  ԱՂՅՈՒՍԱԿՈՒՄ  ԿԱՏԱՐՎՈՂ  ԼՐԱՑՈՒՄՆԵՐԸ</t>
  </si>
  <si>
    <t xml:space="preserve"> Նախնական մասնագիտական (արհեստագործական) և միջին մասնագիտական կրթություն</t>
  </si>
  <si>
    <t>Ակտիվն օգտագործող կազմակերպությունների անվանումները</t>
  </si>
  <si>
    <t xml:space="preserve"> - Կապիտալ դրամաշնորհներ պետական և համայնքային ոչ առևտրային կազմակերպություններին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</si>
</sst>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General_)"/>
    <numFmt numFmtId="172" formatCode="_(* #,##0_);_(* \(#,##0\);_(* &quot;-&quot;??_);_(@_)"/>
  </numFmts>
  <fonts count="9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sz val="12"/>
      <name val="GHEA Grapalat"/>
      <family val="2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021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8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81" fillId="0" borderId="39">
      <protection locked="0"/>
    </xf>
    <xf numFmtId="171" fontId="82" fillId="56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</cellStyleXfs>
  <cellXfs count="225">
    <xf numFmtId="0" fontId="0" fillId="0" borderId="0" xfId="0"/>
    <xf numFmtId="0" fontId="13" fillId="0" borderId="0" xfId="0" applyFont="1" applyAlignment="1">
      <alignment wrapText="1"/>
    </xf>
    <xf numFmtId="0" fontId="73" fillId="2" borderId="0" xfId="0" applyFont="1" applyFill="1"/>
    <xf numFmtId="0" fontId="73" fillId="2" borderId="0" xfId="0" applyFont="1" applyFill="1" applyAlignment="1">
      <alignment horizontal="right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top" wrapText="1"/>
    </xf>
    <xf numFmtId="169" fontId="16" fillId="2" borderId="30" xfId="7" applyNumberFormat="1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72" fillId="0" borderId="0" xfId="0" applyFont="1"/>
    <xf numFmtId="0" fontId="72" fillId="2" borderId="0" xfId="0" applyFont="1" applyFill="1"/>
    <xf numFmtId="0" fontId="84" fillId="0" borderId="0" xfId="0" applyFont="1" applyAlignment="1">
      <alignment horizontal="left" vertical="top" wrapText="1"/>
    </xf>
    <xf numFmtId="0" fontId="72" fillId="2" borderId="8" xfId="0" applyFont="1" applyFill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top" wrapText="1"/>
    </xf>
    <xf numFmtId="0" fontId="85" fillId="0" borderId="4" xfId="0" applyFont="1" applyBorder="1" applyAlignment="1">
      <alignment vertical="top" wrapText="1"/>
    </xf>
    <xf numFmtId="0" fontId="72" fillId="0" borderId="1" xfId="0" applyFont="1" applyBorder="1" applyAlignment="1">
      <alignment horizontal="left" vertical="top" wrapText="1"/>
    </xf>
    <xf numFmtId="167" fontId="72" fillId="2" borderId="30" xfId="0" applyNumberFormat="1" applyFont="1" applyFill="1" applyBorder="1" applyAlignment="1">
      <alignment horizontal="center" vertical="center" wrapText="1"/>
    </xf>
    <xf numFmtId="0" fontId="85" fillId="0" borderId="6" xfId="0" applyFont="1" applyBorder="1" applyAlignment="1">
      <alignment vertical="top" wrapText="1"/>
    </xf>
    <xf numFmtId="0" fontId="86" fillId="0" borderId="30" xfId="0" applyFont="1" applyBorder="1" applyAlignment="1">
      <alignment horizontal="left" vertical="top" wrapText="1"/>
    </xf>
    <xf numFmtId="165" fontId="16" fillId="2" borderId="30" xfId="0" applyNumberFormat="1" applyFont="1" applyFill="1" applyBorder="1" applyAlignment="1">
      <alignment horizontal="left" vertical="top" wrapText="1"/>
    </xf>
    <xf numFmtId="165" fontId="84" fillId="0" borderId="0" xfId="0" applyNumberFormat="1" applyFont="1" applyAlignment="1">
      <alignment horizontal="left" vertical="top" wrapText="1"/>
    </xf>
    <xf numFmtId="0" fontId="88" fillId="0" borderId="30" xfId="165" applyFont="1" applyBorder="1">
      <alignment horizontal="left" vertical="top" wrapText="1"/>
    </xf>
    <xf numFmtId="0" fontId="89" fillId="0" borderId="30" xfId="165" applyFont="1" applyBorder="1" applyAlignment="1">
      <alignment horizontal="left" vertical="top" wrapText="1"/>
    </xf>
    <xf numFmtId="0" fontId="84" fillId="0" borderId="30" xfId="0" applyFont="1" applyBorder="1" applyAlignment="1"/>
    <xf numFmtId="0" fontId="84" fillId="2" borderId="30" xfId="0" applyFont="1" applyFill="1" applyBorder="1" applyAlignment="1"/>
    <xf numFmtId="0" fontId="89" fillId="0" borderId="30" xfId="165" applyFont="1" applyBorder="1" applyAlignment="1">
      <alignment horizontal="center" vertical="top"/>
    </xf>
    <xf numFmtId="0" fontId="89" fillId="2" borderId="30" xfId="165" applyFont="1" applyFill="1" applyBorder="1" applyAlignment="1">
      <alignment horizontal="center" vertical="top"/>
    </xf>
    <xf numFmtId="0" fontId="88" fillId="2" borderId="30" xfId="165" applyFont="1" applyFill="1" applyBorder="1">
      <alignment horizontal="left" vertical="top" wrapText="1"/>
    </xf>
    <xf numFmtId="0" fontId="16" fillId="2" borderId="30" xfId="165" applyFont="1" applyFill="1" applyBorder="1" applyAlignment="1">
      <alignment horizontal="left" vertical="top" wrapText="1"/>
    </xf>
    <xf numFmtId="165" fontId="16" fillId="0" borderId="30" xfId="6" applyNumberFormat="1" applyFont="1" applyBorder="1" applyAlignment="1">
      <alignment horizontal="right" vertical="center"/>
    </xf>
    <xf numFmtId="39" fontId="84" fillId="0" borderId="0" xfId="0" applyNumberFormat="1" applyFont="1" applyAlignment="1">
      <alignment horizontal="left" vertical="top" wrapText="1"/>
    </xf>
    <xf numFmtId="0" fontId="89" fillId="2" borderId="30" xfId="165" applyFont="1" applyFill="1" applyBorder="1" applyAlignment="1">
      <alignment horizontal="left" vertical="top" wrapText="1"/>
    </xf>
    <xf numFmtId="0" fontId="86" fillId="0" borderId="3" xfId="0" applyFont="1" applyBorder="1" applyAlignment="1">
      <alignment horizontal="left" vertical="top" wrapText="1"/>
    </xf>
    <xf numFmtId="0" fontId="86" fillId="0" borderId="1" xfId="0" applyFont="1" applyBorder="1" applyAlignment="1">
      <alignment horizontal="left" vertical="top" wrapText="1"/>
    </xf>
    <xf numFmtId="0" fontId="72" fillId="0" borderId="30" xfId="0" applyFont="1" applyBorder="1" applyAlignment="1">
      <alignment horizontal="left" vertical="top" wrapText="1"/>
    </xf>
    <xf numFmtId="168" fontId="72" fillId="0" borderId="30" xfId="0" applyNumberFormat="1" applyFont="1" applyFill="1" applyBorder="1" applyAlignment="1">
      <alignment vertical="center"/>
    </xf>
    <xf numFmtId="168" fontId="16" fillId="0" borderId="30" xfId="0" applyNumberFormat="1" applyFont="1" applyFill="1" applyBorder="1" applyAlignment="1">
      <alignment horizontal="center" vertical="center"/>
    </xf>
    <xf numFmtId="0" fontId="72" fillId="2" borderId="30" xfId="0" applyFont="1" applyFill="1" applyBorder="1"/>
    <xf numFmtId="169" fontId="16" fillId="0" borderId="30" xfId="0" applyNumberFormat="1" applyFont="1" applyFill="1" applyBorder="1" applyAlignment="1">
      <alignment vertical="center"/>
    </xf>
    <xf numFmtId="169" fontId="72" fillId="0" borderId="30" xfId="0" applyNumberFormat="1" applyFont="1" applyFill="1" applyBorder="1" applyAlignment="1">
      <alignment vertical="center"/>
    </xf>
    <xf numFmtId="0" fontId="72" fillId="0" borderId="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72" fillId="0" borderId="30" xfId="0" applyFont="1" applyBorder="1" applyAlignment="1">
      <alignment horizontal="center" vertical="top" wrapText="1"/>
    </xf>
    <xf numFmtId="166" fontId="72" fillId="2" borderId="30" xfId="7" applyNumberFormat="1" applyFont="1" applyFill="1" applyBorder="1" applyAlignment="1">
      <alignment horizontal="center" vertical="center" wrapText="1"/>
    </xf>
    <xf numFmtId="169" fontId="72" fillId="2" borderId="30" xfId="7" applyNumberFormat="1" applyFont="1" applyFill="1" applyBorder="1" applyAlignment="1">
      <alignment horizontal="center" vertical="center" wrapText="1"/>
    </xf>
    <xf numFmtId="169" fontId="72" fillId="0" borderId="30" xfId="7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43" fontId="72" fillId="0" borderId="30" xfId="7" applyNumberFormat="1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left" vertical="center" wrapText="1"/>
    </xf>
    <xf numFmtId="169" fontId="16" fillId="0" borderId="30" xfId="7" applyNumberFormat="1" applyFont="1" applyFill="1" applyBorder="1" applyAlignment="1">
      <alignment horizontal="center" vertical="center" wrapText="1"/>
    </xf>
    <xf numFmtId="166" fontId="16" fillId="0" borderId="30" xfId="7" applyNumberFormat="1" applyFont="1" applyFill="1" applyBorder="1" applyAlignment="1">
      <alignment horizontal="right" vertical="center" wrapText="1"/>
    </xf>
    <xf numFmtId="169" fontId="16" fillId="0" borderId="30" xfId="7" applyNumberFormat="1" applyFont="1" applyFill="1" applyBorder="1" applyAlignment="1">
      <alignment horizontal="right" vertical="center" wrapText="1"/>
    </xf>
    <xf numFmtId="0" fontId="86" fillId="0" borderId="30" xfId="165" applyFont="1" applyBorder="1" applyAlignment="1">
      <alignment horizontal="left" vertical="top" wrapText="1"/>
    </xf>
    <xf numFmtId="166" fontId="86" fillId="2" borderId="30" xfId="7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top" wrapText="1"/>
    </xf>
    <xf numFmtId="169" fontId="72" fillId="2" borderId="30" xfId="7" applyNumberFormat="1" applyFont="1" applyFill="1" applyBorder="1" applyAlignment="1">
      <alignment horizontal="right" vertical="center" wrapText="1"/>
    </xf>
    <xf numFmtId="0" fontId="72" fillId="2" borderId="2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165" fontId="72" fillId="0" borderId="30" xfId="6" applyNumberFormat="1" applyFont="1" applyFill="1" applyBorder="1" applyAlignment="1">
      <alignment horizontal="center" vertical="center"/>
    </xf>
    <xf numFmtId="0" fontId="72" fillId="0" borderId="1" xfId="0" applyFont="1" applyBorder="1"/>
    <xf numFmtId="168" fontId="72" fillId="0" borderId="0" xfId="0" applyNumberFormat="1" applyFont="1"/>
    <xf numFmtId="0" fontId="73" fillId="0" borderId="0" xfId="0" applyFont="1"/>
    <xf numFmtId="0" fontId="73" fillId="2" borderId="0" xfId="0" applyFont="1" applyFill="1" applyAlignment="1"/>
    <xf numFmtId="0" fontId="73" fillId="2" borderId="0" xfId="0" applyFont="1" applyFill="1" applyBorder="1"/>
    <xf numFmtId="0" fontId="72" fillId="2" borderId="30" xfId="8" applyFont="1" applyFill="1" applyBorder="1" applyAlignment="1">
      <alignment horizontal="center" vertical="center" wrapText="1"/>
    </xf>
    <xf numFmtId="0" fontId="72" fillId="2" borderId="0" xfId="8" applyFont="1" applyFill="1">
      <alignment horizontal="left" vertical="top" wrapText="1"/>
    </xf>
    <xf numFmtId="165" fontId="16" fillId="2" borderId="30" xfId="6" applyNumberFormat="1" applyFont="1" applyFill="1" applyBorder="1" applyAlignment="1">
      <alignment horizontal="center" vertical="center"/>
    </xf>
    <xf numFmtId="167" fontId="72" fillId="2" borderId="0" xfId="8" applyNumberFormat="1" applyFont="1" applyFill="1">
      <alignment horizontal="left" vertical="top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vertical="center"/>
    </xf>
    <xf numFmtId="165" fontId="16" fillId="2" borderId="33" xfId="0" applyNumberFormat="1" applyFont="1" applyFill="1" applyBorder="1" applyAlignment="1">
      <alignment vertical="center" wrapText="1"/>
    </xf>
    <xf numFmtId="165" fontId="72" fillId="2" borderId="0" xfId="8" applyNumberFormat="1" applyFont="1" applyFill="1">
      <alignment horizontal="left" vertical="top" wrapText="1"/>
    </xf>
    <xf numFmtId="0" fontId="72" fillId="2" borderId="30" xfId="8" applyFont="1" applyFill="1" applyBorder="1">
      <alignment horizontal="left" vertical="top" wrapText="1"/>
    </xf>
    <xf numFmtId="4" fontId="16" fillId="2" borderId="33" xfId="8" applyNumberFormat="1" applyFont="1" applyFill="1" applyBorder="1" applyAlignment="1">
      <alignment horizontal="center" vertical="center" wrapText="1"/>
    </xf>
    <xf numFmtId="4" fontId="72" fillId="2" borderId="0" xfId="8" applyNumberFormat="1" applyFont="1" applyFill="1">
      <alignment horizontal="left" vertical="top" wrapText="1"/>
    </xf>
    <xf numFmtId="0" fontId="86" fillId="2" borderId="30" xfId="8" applyFont="1" applyFill="1" applyBorder="1">
      <alignment horizontal="left" vertical="top" wrapText="1"/>
    </xf>
    <xf numFmtId="0" fontId="86" fillId="2" borderId="30" xfId="0" applyFont="1" applyFill="1" applyBorder="1" applyAlignment="1">
      <alignment horizontal="center" vertical="center"/>
    </xf>
    <xf numFmtId="0" fontId="86" fillId="2" borderId="33" xfId="0" applyFont="1" applyFill="1" applyBorder="1" applyAlignment="1">
      <alignment horizontal="center" vertical="center"/>
    </xf>
    <xf numFmtId="0" fontId="90" fillId="2" borderId="30" xfId="0" applyFont="1" applyFill="1" applyBorder="1" applyAlignment="1">
      <alignment vertical="center" wrapText="1"/>
    </xf>
    <xf numFmtId="165" fontId="86" fillId="2" borderId="30" xfId="6" applyNumberFormat="1" applyFont="1" applyFill="1" applyBorder="1" applyAlignment="1">
      <alignment horizontal="center" vertical="center"/>
    </xf>
    <xf numFmtId="0" fontId="86" fillId="2" borderId="0" xfId="8" applyFont="1" applyFill="1">
      <alignment horizontal="left" vertical="top" wrapText="1"/>
    </xf>
    <xf numFmtId="0" fontId="72" fillId="2" borderId="0" xfId="8" applyFont="1" applyFill="1" applyAlignment="1">
      <alignment horizontal="left" vertical="top" wrapText="1"/>
    </xf>
    <xf numFmtId="0" fontId="13" fillId="2" borderId="31" xfId="0" applyFont="1" applyFill="1" applyBorder="1" applyAlignment="1">
      <alignment horizontal="center" vertical="top" wrapText="1"/>
    </xf>
    <xf numFmtId="0" fontId="73" fillId="0" borderId="0" xfId="0" applyFont="1" applyBorder="1"/>
    <xf numFmtId="0" fontId="72" fillId="0" borderId="0" xfId="0" applyFont="1" applyBorder="1"/>
    <xf numFmtId="0" fontId="16" fillId="2" borderId="41" xfId="0" applyFont="1" applyFill="1" applyBorder="1" applyAlignment="1">
      <alignment vertical="top" wrapText="1"/>
    </xf>
    <xf numFmtId="0" fontId="72" fillId="0" borderId="41" xfId="0" applyFont="1" applyBorder="1" applyAlignment="1">
      <alignment horizontal="left" vertical="top" wrapText="1"/>
    </xf>
    <xf numFmtId="0" fontId="73" fillId="0" borderId="41" xfId="0" applyFont="1" applyBorder="1" applyAlignment="1">
      <alignment vertical="top" wrapText="1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88" fillId="0" borderId="1" xfId="0" applyFont="1" applyBorder="1" applyAlignment="1">
      <alignment horizontal="left" vertical="top" wrapText="1"/>
    </xf>
    <xf numFmtId="0" fontId="72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vertical="top" wrapText="1"/>
    </xf>
    <xf numFmtId="0" fontId="72" fillId="0" borderId="4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72" fillId="0" borderId="30" xfId="0" applyFont="1" applyFill="1" applyBorder="1" applyAlignment="1">
      <alignment vertical="center" wrapText="1"/>
    </xf>
    <xf numFmtId="0" fontId="86" fillId="0" borderId="30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0" fontId="73" fillId="0" borderId="0" xfId="0" applyFont="1" applyBorder="1" applyAlignment="1">
      <alignment horizontal="center"/>
    </xf>
    <xf numFmtId="0" fontId="72" fillId="0" borderId="45" xfId="0" applyFont="1" applyBorder="1" applyAlignment="1">
      <alignment horizontal="left" vertical="top" wrapText="1"/>
    </xf>
    <xf numFmtId="0" fontId="86" fillId="0" borderId="4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2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72" fillId="0" borderId="0" xfId="0" applyFont="1" applyAlignment="1">
      <alignment horizontal="center"/>
    </xf>
    <xf numFmtId="0" fontId="72" fillId="0" borderId="30" xfId="8" applyFont="1" applyFill="1" applyBorder="1" applyAlignment="1">
      <alignment horizontal="center" vertical="top" wrapText="1"/>
    </xf>
    <xf numFmtId="0" fontId="16" fillId="2" borderId="30" xfId="0" applyFont="1" applyFill="1" applyBorder="1" applyAlignment="1">
      <alignment horizontal="left" vertical="top" wrapText="1"/>
    </xf>
    <xf numFmtId="0" fontId="73" fillId="0" borderId="0" xfId="0" applyFont="1" applyAlignment="1">
      <alignment horizontal="center"/>
    </xf>
    <xf numFmtId="0" fontId="72" fillId="2" borderId="30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0" fontId="16" fillId="2" borderId="45" xfId="0" applyFont="1" applyFill="1" applyBorder="1" applyAlignment="1">
      <alignment horizontal="center" vertical="center" wrapText="1"/>
    </xf>
    <xf numFmtId="169" fontId="72" fillId="2" borderId="45" xfId="7" applyNumberFormat="1" applyFont="1" applyFill="1" applyBorder="1" applyAlignment="1">
      <alignment horizontal="right" vertical="center" wrapText="1"/>
    </xf>
    <xf numFmtId="169" fontId="16" fillId="2" borderId="30" xfId="7" applyNumberFormat="1" applyFont="1" applyFill="1" applyBorder="1" applyAlignment="1">
      <alignment horizontal="right" vertical="center" wrapText="1"/>
    </xf>
    <xf numFmtId="166" fontId="72" fillId="2" borderId="45" xfId="7" applyNumberFormat="1" applyFont="1" applyFill="1" applyBorder="1" applyAlignment="1">
      <alignment horizontal="right" vertical="center" wrapText="1"/>
    </xf>
    <xf numFmtId="166" fontId="72" fillId="0" borderId="0" xfId="0" applyNumberFormat="1" applyFont="1" applyAlignment="1">
      <alignment horizontal="left" vertical="top" wrapText="1"/>
    </xf>
    <xf numFmtId="0" fontId="16" fillId="0" borderId="42" xfId="0" applyFont="1" applyBorder="1" applyAlignment="1">
      <alignment vertical="top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167" fontId="73" fillId="0" borderId="0" xfId="0" applyNumberFormat="1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 vertical="top" wrapText="1"/>
    </xf>
    <xf numFmtId="165" fontId="72" fillId="0" borderId="1" xfId="6" applyNumberFormat="1" applyFont="1" applyBorder="1" applyAlignment="1">
      <alignment horizontal="center" vertical="top"/>
    </xf>
    <xf numFmtId="0" fontId="7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72" fillId="0" borderId="43" xfId="0" applyFont="1" applyBorder="1" applyAlignment="1">
      <alignment horizontal="center" vertical="center" wrapText="1"/>
    </xf>
    <xf numFmtId="0" fontId="72" fillId="0" borderId="30" xfId="8" applyFont="1" applyFill="1" applyBorder="1" applyAlignment="1">
      <alignment horizontal="center" vertical="top" wrapText="1"/>
    </xf>
    <xf numFmtId="0" fontId="72" fillId="2" borderId="30" xfId="8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left" vertical="top" wrapText="1"/>
    </xf>
    <xf numFmtId="0" fontId="16" fillId="2" borderId="45" xfId="0" applyFont="1" applyFill="1" applyBorder="1" applyAlignment="1">
      <alignment horizontal="center" vertical="center"/>
    </xf>
    <xf numFmtId="0" fontId="72" fillId="0" borderId="45" xfId="0" applyFont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72" fillId="0" borderId="45" xfId="8" applyFont="1" applyBorder="1" applyAlignment="1">
      <alignment horizontal="left" vertical="top" wrapText="1"/>
    </xf>
    <xf numFmtId="0" fontId="72" fillId="0" borderId="40" xfId="8" applyFont="1" applyBorder="1" applyAlignment="1">
      <alignment horizontal="left" vertical="top" wrapText="1"/>
    </xf>
    <xf numFmtId="172" fontId="86" fillId="2" borderId="3" xfId="7" applyNumberFormat="1" applyFont="1" applyFill="1" applyBorder="1" applyAlignment="1">
      <alignment horizontal="right" vertical="top" wrapText="1"/>
    </xf>
    <xf numFmtId="0" fontId="73" fillId="0" borderId="45" xfId="0" applyFont="1" applyBorder="1" applyAlignment="1">
      <alignment vertical="top" wrapText="1"/>
    </xf>
    <xf numFmtId="0" fontId="86" fillId="0" borderId="3" xfId="0" applyFont="1" applyFill="1" applyBorder="1" applyAlignment="1">
      <alignment horizontal="right" vertical="top" wrapText="1"/>
    </xf>
    <xf numFmtId="0" fontId="72" fillId="0" borderId="0" xfId="0" applyFont="1" applyAlignment="1">
      <alignment horizontal="right" vertical="top"/>
    </xf>
    <xf numFmtId="0" fontId="16" fillId="0" borderId="45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2" fillId="0" borderId="31" xfId="0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top" wrapText="1"/>
    </xf>
    <xf numFmtId="0" fontId="72" fillId="0" borderId="3" xfId="0" applyFont="1" applyFill="1" applyBorder="1" applyAlignment="1">
      <alignment horizontal="center" vertical="top" wrapText="1"/>
    </xf>
    <xf numFmtId="0" fontId="72" fillId="0" borderId="8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84" fillId="0" borderId="30" xfId="0" applyFont="1" applyBorder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top" wrapText="1"/>
    </xf>
    <xf numFmtId="0" fontId="87" fillId="0" borderId="45" xfId="0" applyFont="1" applyBorder="1"/>
    <xf numFmtId="49" fontId="16" fillId="2" borderId="45" xfId="0" applyNumberFormat="1" applyFont="1" applyFill="1" applyBorder="1" applyAlignment="1">
      <alignment horizontal="center" vertical="top" wrapText="1"/>
    </xf>
    <xf numFmtId="0" fontId="72" fillId="2" borderId="45" xfId="0" applyNumberFormat="1" applyFont="1" applyFill="1" applyBorder="1" applyAlignment="1">
      <alignment horizontal="center" vertical="top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45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top" wrapText="1"/>
    </xf>
    <xf numFmtId="49" fontId="16" fillId="2" borderId="40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6" fillId="2" borderId="35" xfId="0" applyNumberFormat="1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49" fontId="16" fillId="2" borderId="46" xfId="0" applyNumberFormat="1" applyFont="1" applyFill="1" applyBorder="1" applyAlignment="1">
      <alignment horizontal="center" vertical="top" wrapText="1"/>
    </xf>
    <xf numFmtId="49" fontId="16" fillId="2" borderId="29" xfId="0" applyNumberFormat="1" applyFont="1" applyFill="1" applyBorder="1" applyAlignment="1">
      <alignment horizontal="center" vertical="top" wrapText="1"/>
    </xf>
    <xf numFmtId="49" fontId="16" fillId="0" borderId="45" xfId="0" applyNumberFormat="1" applyFont="1" applyFill="1" applyBorder="1" applyAlignment="1">
      <alignment horizontal="left" vertical="top" wrapText="1"/>
    </xf>
    <xf numFmtId="0" fontId="72" fillId="0" borderId="45" xfId="0" applyFont="1" applyFill="1" applyBorder="1" applyAlignment="1">
      <alignment wrapText="1"/>
    </xf>
    <xf numFmtId="0" fontId="16" fillId="2" borderId="44" xfId="0" applyFont="1" applyFill="1" applyBorder="1" applyAlignment="1">
      <alignment horizontal="center" vertical="top" wrapText="1"/>
    </xf>
    <xf numFmtId="0" fontId="16" fillId="2" borderId="43" xfId="0" applyFont="1" applyFill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44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right" vertical="top"/>
    </xf>
    <xf numFmtId="0" fontId="7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1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73" fillId="0" borderId="0" xfId="0" applyFont="1" applyAlignment="1">
      <alignment horizontal="right" vertical="top"/>
    </xf>
    <xf numFmtId="0" fontId="86" fillId="2" borderId="44" xfId="0" applyFont="1" applyFill="1" applyBorder="1" applyAlignment="1">
      <alignment horizontal="left" vertical="top" wrapText="1"/>
    </xf>
    <xf numFmtId="0" fontId="86" fillId="2" borderId="43" xfId="0" applyFont="1" applyFill="1" applyBorder="1" applyAlignment="1">
      <alignment horizontal="left" vertical="top" wrapText="1"/>
    </xf>
    <xf numFmtId="0" fontId="91" fillId="0" borderId="0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left" vertical="center" wrapText="1"/>
    </xf>
    <xf numFmtId="0" fontId="85" fillId="0" borderId="5" xfId="0" applyFont="1" applyBorder="1" applyAlignment="1">
      <alignment vertical="center"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36" xfId="0" applyFont="1" applyFill="1" applyBorder="1" applyAlignment="1">
      <alignment horizontal="center" vertical="top" wrapText="1"/>
    </xf>
    <xf numFmtId="0" fontId="72" fillId="2" borderId="33" xfId="0" applyFont="1" applyFill="1" applyBorder="1" applyAlignment="1">
      <alignment horizontal="center" vertical="top" wrapText="1"/>
    </xf>
    <xf numFmtId="0" fontId="72" fillId="0" borderId="44" xfId="0" applyFont="1" applyFill="1" applyBorder="1" applyAlignment="1">
      <alignment horizontal="left" vertical="center"/>
    </xf>
    <xf numFmtId="0" fontId="72" fillId="0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/>
    </xf>
    <xf numFmtId="0" fontId="16" fillId="2" borderId="43" xfId="0" applyFont="1" applyFill="1" applyBorder="1" applyAlignment="1">
      <alignment horizontal="left"/>
    </xf>
    <xf numFmtId="0" fontId="86" fillId="0" borderId="44" xfId="0" applyFont="1" applyBorder="1" applyAlignment="1">
      <alignment horizontal="left" vertical="top" wrapText="1"/>
    </xf>
    <xf numFmtId="0" fontId="87" fillId="0" borderId="43" xfId="0" applyFont="1" applyBorder="1" applyAlignment="1">
      <alignment horizontal="left" vertical="top" wrapText="1"/>
    </xf>
    <xf numFmtId="0" fontId="72" fillId="0" borderId="45" xfId="0" applyFont="1" applyBorder="1" applyAlignment="1">
      <alignment wrapText="1"/>
    </xf>
  </cellXfs>
  <cellStyles count="2021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0" zoomScaleNormal="70" zoomScaleSheetLayoutView="100" workbookViewId="0">
      <selection activeCell="D9" sqref="D9"/>
    </sheetView>
  </sheetViews>
  <sheetFormatPr defaultColWidth="9.15234375" defaultRowHeight="16.8"/>
  <cols>
    <col min="1" max="1" width="9.69140625" style="10" customWidth="1"/>
    <col min="2" max="2" width="24.69140625" style="10" customWidth="1"/>
    <col min="3" max="3" width="62.15234375" style="10" customWidth="1"/>
    <col min="4" max="4" width="20.15234375" style="11" customWidth="1"/>
    <col min="5" max="5" width="15.84375" style="10" customWidth="1"/>
    <col min="6" max="6" width="15.69140625" style="10" customWidth="1"/>
    <col min="7" max="7" width="13.84375" style="10" customWidth="1"/>
    <col min="8" max="9" width="12.3828125" style="10" customWidth="1"/>
    <col min="10" max="16384" width="9.15234375" style="10"/>
  </cols>
  <sheetData>
    <row r="1" spans="1:5" ht="37.549999999999997" customHeight="1">
      <c r="C1" s="144" t="s">
        <v>44</v>
      </c>
      <c r="D1" s="144"/>
    </row>
    <row r="2" spans="1:5" ht="17.25" customHeight="1">
      <c r="C2" s="144" t="s">
        <v>48</v>
      </c>
      <c r="D2" s="144"/>
    </row>
    <row r="3" spans="1:5" ht="17.25" customHeight="1">
      <c r="C3" s="144" t="s">
        <v>9</v>
      </c>
      <c r="D3" s="144"/>
    </row>
    <row r="4" spans="1:5">
      <c r="D4" s="10"/>
    </row>
    <row r="5" spans="1:5" ht="75.75" customHeight="1">
      <c r="A5" s="154" t="s">
        <v>81</v>
      </c>
      <c r="B5" s="154"/>
      <c r="C5" s="154"/>
      <c r="D5" s="154"/>
    </row>
    <row r="8" spans="1:5">
      <c r="D8" s="108" t="s">
        <v>83</v>
      </c>
    </row>
    <row r="9" spans="1:5" s="12" customFormat="1" ht="117.5">
      <c r="A9" s="155" t="s">
        <v>13</v>
      </c>
      <c r="B9" s="156"/>
      <c r="C9" s="152" t="s">
        <v>14</v>
      </c>
      <c r="D9" s="136" t="s">
        <v>53</v>
      </c>
    </row>
    <row r="10" spans="1:5" s="12" customFormat="1" ht="44.2" customHeight="1">
      <c r="A10" s="41" t="s">
        <v>39</v>
      </c>
      <c r="B10" s="42" t="s">
        <v>17</v>
      </c>
      <c r="C10" s="153"/>
      <c r="D10" s="13" t="s">
        <v>15</v>
      </c>
    </row>
    <row r="11" spans="1:5" s="123" customFormat="1" ht="17.25">
      <c r="A11" s="121"/>
      <c r="B11" s="106"/>
      <c r="C11" s="122" t="s">
        <v>21</v>
      </c>
      <c r="D11" s="52">
        <f>+D13</f>
        <v>0</v>
      </c>
    </row>
    <row r="12" spans="1:5" s="12" customFormat="1" ht="18" customHeight="1">
      <c r="A12" s="15"/>
      <c r="B12" s="14"/>
      <c r="C12" s="16" t="s">
        <v>30</v>
      </c>
      <c r="D12" s="17"/>
    </row>
    <row r="13" spans="1:5" s="12" customFormat="1" ht="34.450000000000003">
      <c r="A13" s="18"/>
      <c r="B13" s="120"/>
      <c r="C13" s="107" t="s">
        <v>42</v>
      </c>
      <c r="D13" s="52">
        <f>+D15+D34</f>
        <v>0</v>
      </c>
    </row>
    <row r="14" spans="1:5" s="12" customFormat="1" ht="17.25">
      <c r="A14" s="160">
        <v>1045</v>
      </c>
      <c r="B14" s="157"/>
      <c r="C14" s="19" t="s">
        <v>24</v>
      </c>
      <c r="D14" s="52"/>
    </row>
    <row r="15" spans="1:5" s="12" customFormat="1" ht="34.450000000000003">
      <c r="A15" s="161"/>
      <c r="B15" s="158"/>
      <c r="C15" s="4" t="s">
        <v>67</v>
      </c>
      <c r="D15" s="52">
        <f>+D22+D28</f>
        <v>-47132.100000000006</v>
      </c>
      <c r="E15" s="21"/>
    </row>
    <row r="16" spans="1:5" s="12" customFormat="1" ht="17.25">
      <c r="A16" s="161"/>
      <c r="B16" s="158"/>
      <c r="C16" s="22" t="s">
        <v>25</v>
      </c>
      <c r="D16" s="20"/>
    </row>
    <row r="17" spans="1:5" s="12" customFormat="1" ht="83.95">
      <c r="A17" s="161"/>
      <c r="B17" s="158"/>
      <c r="C17" s="23" t="s">
        <v>73</v>
      </c>
      <c r="D17" s="25"/>
    </row>
    <row r="18" spans="1:5" s="12" customFormat="1">
      <c r="A18" s="161"/>
      <c r="B18" s="158"/>
      <c r="C18" s="22" t="s">
        <v>26</v>
      </c>
      <c r="D18" s="25"/>
    </row>
    <row r="19" spans="1:5" s="12" customFormat="1" ht="67.150000000000006">
      <c r="A19" s="161"/>
      <c r="B19" s="158"/>
      <c r="C19" s="23" t="s">
        <v>74</v>
      </c>
      <c r="D19" s="25"/>
    </row>
    <row r="20" spans="1:5" s="12" customFormat="1" ht="23.65" customHeight="1">
      <c r="A20" s="161"/>
      <c r="B20" s="24"/>
      <c r="C20" s="26" t="s">
        <v>38</v>
      </c>
      <c r="D20" s="27"/>
    </row>
    <row r="21" spans="1:5" s="12" customFormat="1">
      <c r="A21" s="161"/>
      <c r="B21" s="159">
        <v>12001</v>
      </c>
      <c r="C21" s="28" t="s">
        <v>27</v>
      </c>
      <c r="D21" s="25"/>
    </row>
    <row r="22" spans="1:5" s="12" customFormat="1" ht="34.450000000000003">
      <c r="A22" s="161"/>
      <c r="B22" s="159"/>
      <c r="C22" s="29" t="s">
        <v>66</v>
      </c>
      <c r="D22" s="30">
        <f>+'Havelvats 2 '!G24</f>
        <v>-27038.2</v>
      </c>
      <c r="E22" s="31"/>
    </row>
    <row r="23" spans="1:5" s="12" customFormat="1">
      <c r="A23" s="161"/>
      <c r="B23" s="159"/>
      <c r="C23" s="28" t="s">
        <v>28</v>
      </c>
      <c r="D23" s="25"/>
    </row>
    <row r="24" spans="1:5" s="12" customFormat="1" ht="33.6">
      <c r="A24" s="161"/>
      <c r="B24" s="159"/>
      <c r="C24" s="23" t="s">
        <v>75</v>
      </c>
      <c r="D24" s="25"/>
    </row>
    <row r="25" spans="1:5" s="12" customFormat="1">
      <c r="A25" s="161"/>
      <c r="B25" s="159"/>
      <c r="C25" s="28" t="s">
        <v>29</v>
      </c>
      <c r="D25" s="25"/>
    </row>
    <row r="26" spans="1:5" s="12" customFormat="1">
      <c r="A26" s="161"/>
      <c r="B26" s="159"/>
      <c r="C26" s="32" t="s">
        <v>76</v>
      </c>
      <c r="D26" s="25"/>
    </row>
    <row r="27" spans="1:5" s="12" customFormat="1">
      <c r="A27" s="161"/>
      <c r="B27" s="159">
        <v>12003</v>
      </c>
      <c r="C27" s="28" t="s">
        <v>27</v>
      </c>
      <c r="D27" s="25"/>
    </row>
    <row r="28" spans="1:5" s="12" customFormat="1" ht="34.450000000000003">
      <c r="A28" s="161"/>
      <c r="B28" s="159"/>
      <c r="C28" s="29" t="s">
        <v>99</v>
      </c>
      <c r="D28" s="30">
        <f>+'Havelvats 2 '!G33</f>
        <v>-20093.900000000001</v>
      </c>
      <c r="E28" s="31"/>
    </row>
    <row r="29" spans="1:5" s="12" customFormat="1">
      <c r="A29" s="161"/>
      <c r="B29" s="159"/>
      <c r="C29" s="28" t="s">
        <v>28</v>
      </c>
      <c r="D29" s="25"/>
    </row>
    <row r="30" spans="1:5" s="12" customFormat="1" ht="33.6">
      <c r="A30" s="161"/>
      <c r="B30" s="159"/>
      <c r="C30" s="23" t="s">
        <v>99</v>
      </c>
      <c r="D30" s="25"/>
    </row>
    <row r="31" spans="1:5" s="12" customFormat="1">
      <c r="A31" s="161"/>
      <c r="B31" s="159"/>
      <c r="C31" s="28" t="s">
        <v>29</v>
      </c>
      <c r="D31" s="25"/>
    </row>
    <row r="32" spans="1:5" s="12" customFormat="1">
      <c r="A32" s="161"/>
      <c r="B32" s="159"/>
      <c r="C32" s="32" t="s">
        <v>76</v>
      </c>
      <c r="D32" s="25"/>
    </row>
    <row r="33" spans="1:4">
      <c r="A33" s="145">
        <v>1183</v>
      </c>
      <c r="B33" s="149"/>
      <c r="C33" s="33" t="s">
        <v>24</v>
      </c>
      <c r="D33" s="36"/>
    </row>
    <row r="34" spans="1:4" ht="19.350000000000001" customHeight="1">
      <c r="A34" s="145"/>
      <c r="B34" s="150"/>
      <c r="C34" s="8" t="s">
        <v>77</v>
      </c>
      <c r="D34" s="37">
        <f>+D40</f>
        <v>47132.1</v>
      </c>
    </row>
    <row r="35" spans="1:4">
      <c r="A35" s="145"/>
      <c r="B35" s="150"/>
      <c r="C35" s="104" t="s">
        <v>25</v>
      </c>
      <c r="D35" s="36"/>
    </row>
    <row r="36" spans="1:4" ht="83.95">
      <c r="A36" s="145"/>
      <c r="B36" s="150"/>
      <c r="C36" s="139" t="s">
        <v>78</v>
      </c>
      <c r="D36" s="36"/>
    </row>
    <row r="37" spans="1:4">
      <c r="A37" s="145"/>
      <c r="B37" s="150"/>
      <c r="C37" s="104" t="s">
        <v>26</v>
      </c>
      <c r="D37" s="36"/>
    </row>
    <row r="38" spans="1:4">
      <c r="A38" s="145"/>
      <c r="B38" s="151"/>
      <c r="C38" s="140" t="s">
        <v>79</v>
      </c>
      <c r="D38" s="36"/>
    </row>
    <row r="39" spans="1:4" ht="18" customHeight="1">
      <c r="A39" s="145"/>
      <c r="B39" s="146">
        <v>32004</v>
      </c>
      <c r="C39" s="104" t="s">
        <v>27</v>
      </c>
      <c r="D39" s="38"/>
    </row>
    <row r="40" spans="1:4" ht="19.350000000000001" customHeight="1">
      <c r="A40" s="145"/>
      <c r="B40" s="147"/>
      <c r="C40" s="138" t="s">
        <v>62</v>
      </c>
      <c r="D40" s="39">
        <f>+'Havelvats 2 '!G50</f>
        <v>47132.1</v>
      </c>
    </row>
    <row r="41" spans="1:4">
      <c r="A41" s="145"/>
      <c r="B41" s="147"/>
      <c r="C41" s="104" t="s">
        <v>28</v>
      </c>
      <c r="D41" s="40"/>
    </row>
    <row r="42" spans="1:4">
      <c r="A42" s="145"/>
      <c r="B42" s="147"/>
      <c r="C42" s="139" t="s">
        <v>80</v>
      </c>
      <c r="D42" s="40"/>
    </row>
    <row r="43" spans="1:4">
      <c r="A43" s="145"/>
      <c r="B43" s="147"/>
      <c r="C43" s="104" t="s">
        <v>29</v>
      </c>
      <c r="D43" s="40"/>
    </row>
    <row r="44" spans="1:4" ht="33.6">
      <c r="A44" s="145"/>
      <c r="B44" s="148"/>
      <c r="C44" s="139" t="s">
        <v>60</v>
      </c>
      <c r="D44" s="40"/>
    </row>
  </sheetData>
  <mergeCells count="13">
    <mergeCell ref="C3:D3"/>
    <mergeCell ref="C2:D2"/>
    <mergeCell ref="C1:D1"/>
    <mergeCell ref="A33:A44"/>
    <mergeCell ref="B39:B44"/>
    <mergeCell ref="B33:B38"/>
    <mergeCell ref="C9:C10"/>
    <mergeCell ref="A5:D5"/>
    <mergeCell ref="A9:B9"/>
    <mergeCell ref="B14:B19"/>
    <mergeCell ref="B27:B32"/>
    <mergeCell ref="B21:B26"/>
    <mergeCell ref="A14:A32"/>
  </mergeCells>
  <pageMargins left="0" right="0" top="0" bottom="0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opLeftCell="A49" zoomScale="70" zoomScaleNormal="70" zoomScaleSheetLayoutView="100" workbookViewId="0">
      <selection activeCell="F63" sqref="F63"/>
    </sheetView>
  </sheetViews>
  <sheetFormatPr defaultColWidth="9.15234375" defaultRowHeight="16.8"/>
  <cols>
    <col min="1" max="1" width="8.15234375" style="10" customWidth="1"/>
    <col min="2" max="3" width="8.07421875" style="10" customWidth="1"/>
    <col min="4" max="4" width="11.53515625" style="10" customWidth="1"/>
    <col min="5" max="5" width="13.84375" style="10" customWidth="1"/>
    <col min="6" max="6" width="62.15234375" style="10" customWidth="1"/>
    <col min="7" max="7" width="20.07421875" style="10" customWidth="1"/>
    <col min="8" max="10" width="15" style="10" customWidth="1"/>
    <col min="11" max="16384" width="9.15234375" style="10"/>
  </cols>
  <sheetData>
    <row r="1" spans="1:7" ht="37.549999999999997" customHeight="1">
      <c r="F1" s="144" t="s">
        <v>45</v>
      </c>
      <c r="G1" s="144"/>
    </row>
    <row r="2" spans="1:7" ht="17.25" customHeight="1">
      <c r="F2" s="144" t="s">
        <v>48</v>
      </c>
      <c r="G2" s="144"/>
    </row>
    <row r="3" spans="1:7" ht="17.25" customHeight="1">
      <c r="F3" s="144" t="s">
        <v>9</v>
      </c>
      <c r="G3" s="144"/>
    </row>
    <row r="4" spans="1:7" ht="13.5" customHeight="1"/>
    <row r="5" spans="1:7" ht="52.45" customHeight="1">
      <c r="A5" s="186" t="s">
        <v>82</v>
      </c>
      <c r="B5" s="186"/>
      <c r="C5" s="186"/>
      <c r="D5" s="186"/>
      <c r="E5" s="186"/>
      <c r="F5" s="186"/>
      <c r="G5" s="186"/>
    </row>
    <row r="8" spans="1:7">
      <c r="G8" s="108" t="s">
        <v>83</v>
      </c>
    </row>
    <row r="9" spans="1:7" s="43" customFormat="1" ht="117.5">
      <c r="A9" s="185" t="s">
        <v>22</v>
      </c>
      <c r="B9" s="185"/>
      <c r="C9" s="185"/>
      <c r="D9" s="185" t="s">
        <v>13</v>
      </c>
      <c r="E9" s="185"/>
      <c r="F9" s="185" t="s">
        <v>18</v>
      </c>
      <c r="G9" s="136" t="s">
        <v>53</v>
      </c>
    </row>
    <row r="10" spans="1:7" s="43" customFormat="1">
      <c r="A10" s="7" t="s">
        <v>54</v>
      </c>
      <c r="B10" s="7" t="s">
        <v>55</v>
      </c>
      <c r="C10" s="7" t="s">
        <v>23</v>
      </c>
      <c r="D10" s="7" t="s">
        <v>16</v>
      </c>
      <c r="E10" s="7" t="s">
        <v>40</v>
      </c>
      <c r="F10" s="185"/>
      <c r="G10" s="7" t="s">
        <v>15</v>
      </c>
    </row>
    <row r="11" spans="1:7" s="43" customFormat="1" ht="33.6" customHeight="1">
      <c r="A11" s="35"/>
      <c r="B11" s="35"/>
      <c r="C11" s="35"/>
      <c r="D11" s="7"/>
      <c r="E11" s="7"/>
      <c r="F11" s="5" t="s">
        <v>21</v>
      </c>
      <c r="G11" s="6">
        <f>+G13</f>
        <v>0</v>
      </c>
    </row>
    <row r="12" spans="1:7" s="43" customFormat="1" ht="17.25">
      <c r="A12" s="35"/>
      <c r="B12" s="35"/>
      <c r="C12" s="35"/>
      <c r="D12" s="7"/>
      <c r="E12" s="7"/>
      <c r="F12" s="35" t="s">
        <v>30</v>
      </c>
      <c r="G12" s="6"/>
    </row>
    <row r="13" spans="1:7" s="43" customFormat="1" ht="34.450000000000003">
      <c r="A13" s="35"/>
      <c r="B13" s="35"/>
      <c r="C13" s="35"/>
      <c r="D13" s="7"/>
      <c r="E13" s="7"/>
      <c r="F13" s="5" t="s">
        <v>42</v>
      </c>
      <c r="G13" s="6">
        <f>+G14</f>
        <v>0</v>
      </c>
    </row>
    <row r="14" spans="1:7" s="43" customFormat="1" ht="17.25">
      <c r="A14" s="162" t="s">
        <v>34</v>
      </c>
      <c r="B14" s="163"/>
      <c r="C14" s="166"/>
      <c r="D14" s="167"/>
      <c r="E14" s="164"/>
      <c r="F14" s="110" t="s">
        <v>33</v>
      </c>
      <c r="G14" s="6">
        <f>+G16+G42</f>
        <v>0</v>
      </c>
    </row>
    <row r="15" spans="1:7" s="43" customFormat="1" ht="16.8" customHeight="1">
      <c r="A15" s="162"/>
      <c r="B15" s="163"/>
      <c r="C15" s="166"/>
      <c r="D15" s="168"/>
      <c r="E15" s="165"/>
      <c r="F15" s="113" t="s">
        <v>19</v>
      </c>
      <c r="G15" s="46"/>
    </row>
    <row r="16" spans="1:7" s="43" customFormat="1" ht="34.450000000000003">
      <c r="A16" s="162"/>
      <c r="B16" s="162" t="s">
        <v>64</v>
      </c>
      <c r="C16" s="166"/>
      <c r="D16" s="168"/>
      <c r="E16" s="59"/>
      <c r="F16" s="110" t="s">
        <v>108</v>
      </c>
      <c r="G16" s="117">
        <f>+G18</f>
        <v>-47132.100000000006</v>
      </c>
    </row>
    <row r="17" spans="1:15" s="43" customFormat="1" ht="16.8" customHeight="1">
      <c r="A17" s="162"/>
      <c r="B17" s="162"/>
      <c r="C17" s="166"/>
      <c r="D17" s="168"/>
      <c r="E17" s="59"/>
      <c r="F17" s="113" t="s">
        <v>19</v>
      </c>
      <c r="G17" s="117"/>
    </row>
    <row r="18" spans="1:15" s="49" customFormat="1" ht="34.450000000000003">
      <c r="A18" s="162"/>
      <c r="B18" s="162"/>
      <c r="C18" s="171" t="s">
        <v>47</v>
      </c>
      <c r="D18" s="168"/>
      <c r="E18" s="59"/>
      <c r="F18" s="110" t="s">
        <v>65</v>
      </c>
      <c r="G18" s="54">
        <f>+G20</f>
        <v>-47132.100000000006</v>
      </c>
      <c r="H18" s="48"/>
      <c r="I18" s="48"/>
      <c r="J18" s="48"/>
      <c r="K18" s="48"/>
      <c r="L18" s="48"/>
      <c r="M18" s="48"/>
      <c r="N18" s="48"/>
      <c r="O18" s="48"/>
    </row>
    <row r="19" spans="1:15" s="49" customFormat="1" ht="16.8" customHeight="1">
      <c r="A19" s="162"/>
      <c r="B19" s="162"/>
      <c r="C19" s="172"/>
      <c r="D19" s="168"/>
      <c r="E19" s="59"/>
      <c r="F19" s="113" t="s">
        <v>19</v>
      </c>
      <c r="G19" s="50"/>
      <c r="H19" s="48"/>
      <c r="I19" s="48"/>
      <c r="J19" s="48"/>
      <c r="K19" s="48"/>
      <c r="L19" s="48"/>
      <c r="M19" s="48"/>
      <c r="N19" s="48"/>
      <c r="O19" s="48"/>
    </row>
    <row r="20" spans="1:15" s="49" customFormat="1" ht="33.6">
      <c r="A20" s="162"/>
      <c r="B20" s="162"/>
      <c r="C20" s="172"/>
      <c r="D20" s="168"/>
      <c r="E20" s="59"/>
      <c r="F20" s="112" t="s">
        <v>32</v>
      </c>
      <c r="G20" s="47">
        <f>+G22</f>
        <v>-47132.100000000006</v>
      </c>
      <c r="H20" s="48"/>
      <c r="I20" s="48"/>
      <c r="J20" s="48"/>
      <c r="K20" s="48"/>
      <c r="L20" s="48"/>
      <c r="M20" s="48"/>
      <c r="N20" s="48"/>
      <c r="O20" s="48"/>
    </row>
    <row r="21" spans="1:15" s="49" customFormat="1" ht="16.8" customHeight="1">
      <c r="A21" s="162"/>
      <c r="B21" s="162"/>
      <c r="C21" s="172"/>
      <c r="D21" s="169"/>
      <c r="E21" s="59"/>
      <c r="F21" s="114" t="s">
        <v>19</v>
      </c>
      <c r="G21" s="50"/>
      <c r="H21" s="48"/>
      <c r="I21" s="48"/>
      <c r="J21" s="48"/>
      <c r="K21" s="48"/>
      <c r="L21" s="48"/>
      <c r="M21" s="48"/>
      <c r="N21" s="48"/>
      <c r="O21" s="48"/>
    </row>
    <row r="22" spans="1:15" s="49" customFormat="1" ht="36.25" customHeight="1">
      <c r="A22" s="162"/>
      <c r="B22" s="162"/>
      <c r="C22" s="172"/>
      <c r="D22" s="174">
        <v>1045</v>
      </c>
      <c r="E22" s="183" t="s">
        <v>67</v>
      </c>
      <c r="F22" s="184"/>
      <c r="G22" s="52">
        <f>+G24+G33</f>
        <v>-47132.100000000006</v>
      </c>
      <c r="H22" s="48"/>
      <c r="I22" s="48"/>
      <c r="J22" s="48"/>
      <c r="K22" s="48"/>
      <c r="L22" s="48"/>
      <c r="M22" s="48"/>
      <c r="N22" s="48"/>
      <c r="O22" s="48"/>
    </row>
    <row r="23" spans="1:15" s="49" customFormat="1" ht="16.8" customHeight="1">
      <c r="A23" s="162"/>
      <c r="B23" s="162"/>
      <c r="C23" s="172"/>
      <c r="D23" s="175"/>
      <c r="E23" s="115"/>
      <c r="F23" s="113" t="s">
        <v>19</v>
      </c>
      <c r="G23" s="50"/>
      <c r="H23" s="48"/>
      <c r="I23" s="48"/>
      <c r="J23" s="48"/>
      <c r="K23" s="48"/>
      <c r="L23" s="48"/>
      <c r="M23" s="48"/>
      <c r="N23" s="48"/>
      <c r="O23" s="48"/>
    </row>
    <row r="24" spans="1:15" s="49" customFormat="1" ht="34.450000000000003">
      <c r="A24" s="162"/>
      <c r="B24" s="162"/>
      <c r="C24" s="172"/>
      <c r="D24" s="175"/>
      <c r="E24" s="115">
        <v>12001</v>
      </c>
      <c r="F24" s="110" t="s">
        <v>66</v>
      </c>
      <c r="G24" s="53">
        <f t="shared" ref="G24" si="0">G26</f>
        <v>-27038.2</v>
      </c>
      <c r="H24" s="48"/>
      <c r="I24" s="48"/>
      <c r="J24" s="48"/>
      <c r="K24" s="48"/>
      <c r="L24" s="48"/>
      <c r="M24" s="48"/>
      <c r="N24" s="48"/>
      <c r="O24" s="48"/>
    </row>
    <row r="25" spans="1:15" s="43" customFormat="1" ht="16.8" customHeight="1">
      <c r="A25" s="162"/>
      <c r="B25" s="162"/>
      <c r="C25" s="172"/>
      <c r="D25" s="175"/>
      <c r="E25" s="166"/>
      <c r="F25" s="35" t="s">
        <v>41</v>
      </c>
      <c r="G25" s="45"/>
    </row>
    <row r="26" spans="1:15" s="57" customFormat="1" ht="33.6">
      <c r="A26" s="162"/>
      <c r="B26" s="162"/>
      <c r="C26" s="172"/>
      <c r="D26" s="175"/>
      <c r="E26" s="166"/>
      <c r="F26" s="55" t="s">
        <v>32</v>
      </c>
      <c r="G26" s="56">
        <f t="shared" ref="G26" si="1">G28</f>
        <v>-27038.2</v>
      </c>
    </row>
    <row r="27" spans="1:15" s="43" customFormat="1" ht="50.35">
      <c r="A27" s="162"/>
      <c r="B27" s="162"/>
      <c r="C27" s="172"/>
      <c r="D27" s="175"/>
      <c r="E27" s="166"/>
      <c r="F27" s="35" t="s">
        <v>35</v>
      </c>
      <c r="G27" s="45"/>
    </row>
    <row r="28" spans="1:15" s="43" customFormat="1" ht="16.8" customHeight="1">
      <c r="A28" s="162"/>
      <c r="B28" s="162"/>
      <c r="C28" s="172"/>
      <c r="D28" s="175"/>
      <c r="E28" s="166"/>
      <c r="F28" s="44" t="s">
        <v>36</v>
      </c>
      <c r="G28" s="46">
        <f t="shared" ref="G28" si="2">G29</f>
        <v>-27038.2</v>
      </c>
    </row>
    <row r="29" spans="1:15" s="43" customFormat="1" ht="16.8" customHeight="1">
      <c r="A29" s="162"/>
      <c r="B29" s="162"/>
      <c r="C29" s="172"/>
      <c r="D29" s="175"/>
      <c r="E29" s="166"/>
      <c r="F29" s="35" t="s">
        <v>20</v>
      </c>
      <c r="G29" s="58">
        <f>+G30</f>
        <v>-27038.2</v>
      </c>
    </row>
    <row r="30" spans="1:15" s="43" customFormat="1" ht="16.8" customHeight="1">
      <c r="A30" s="162"/>
      <c r="B30" s="162"/>
      <c r="C30" s="172"/>
      <c r="D30" s="175"/>
      <c r="E30" s="166"/>
      <c r="F30" s="103" t="s">
        <v>68</v>
      </c>
      <c r="G30" s="116">
        <f>+G31</f>
        <v>-27038.2</v>
      </c>
    </row>
    <row r="31" spans="1:15" s="43" customFormat="1" ht="16.8" customHeight="1">
      <c r="A31" s="162"/>
      <c r="B31" s="162"/>
      <c r="C31" s="172"/>
      <c r="D31" s="175"/>
      <c r="E31" s="166"/>
      <c r="F31" s="103" t="s">
        <v>69</v>
      </c>
      <c r="G31" s="116">
        <f>+G32</f>
        <v>-27038.2</v>
      </c>
    </row>
    <row r="32" spans="1:15" s="43" customFormat="1" ht="34.9" customHeight="1">
      <c r="A32" s="162"/>
      <c r="B32" s="162"/>
      <c r="C32" s="172"/>
      <c r="D32" s="175"/>
      <c r="E32" s="166"/>
      <c r="F32" s="103" t="s">
        <v>70</v>
      </c>
      <c r="G32" s="118">
        <v>-27038.2</v>
      </c>
      <c r="H32" s="119"/>
    </row>
    <row r="33" spans="1:15" s="49" customFormat="1" ht="34.450000000000003">
      <c r="A33" s="162"/>
      <c r="B33" s="162"/>
      <c r="C33" s="172"/>
      <c r="D33" s="175"/>
      <c r="E33" s="115">
        <v>12003</v>
      </c>
      <c r="F33" s="110" t="s">
        <v>99</v>
      </c>
      <c r="G33" s="53">
        <f t="shared" ref="G33" si="3">G35</f>
        <v>-20093.900000000001</v>
      </c>
      <c r="H33" s="48"/>
      <c r="I33" s="48"/>
      <c r="J33" s="48"/>
      <c r="K33" s="48"/>
      <c r="L33" s="48"/>
      <c r="M33" s="48"/>
      <c r="N33" s="48"/>
      <c r="O33" s="48"/>
    </row>
    <row r="34" spans="1:15" s="43" customFormat="1" ht="16.8" customHeight="1">
      <c r="A34" s="162"/>
      <c r="B34" s="162"/>
      <c r="C34" s="172"/>
      <c r="D34" s="175"/>
      <c r="E34" s="166"/>
      <c r="F34" s="35" t="s">
        <v>41</v>
      </c>
      <c r="G34" s="45"/>
    </row>
    <row r="35" spans="1:15" s="57" customFormat="1" ht="33.6">
      <c r="A35" s="162"/>
      <c r="B35" s="162"/>
      <c r="C35" s="172"/>
      <c r="D35" s="175"/>
      <c r="E35" s="166"/>
      <c r="F35" s="55" t="s">
        <v>32</v>
      </c>
      <c r="G35" s="56">
        <f t="shared" ref="G35" si="4">G37</f>
        <v>-20093.900000000001</v>
      </c>
    </row>
    <row r="36" spans="1:15" s="43" customFormat="1" ht="50.35">
      <c r="A36" s="162"/>
      <c r="B36" s="162"/>
      <c r="C36" s="172"/>
      <c r="D36" s="175"/>
      <c r="E36" s="166"/>
      <c r="F36" s="35" t="s">
        <v>35</v>
      </c>
      <c r="G36" s="45"/>
    </row>
    <row r="37" spans="1:15" s="43" customFormat="1" ht="16.8" customHeight="1">
      <c r="A37" s="162"/>
      <c r="B37" s="162"/>
      <c r="C37" s="172"/>
      <c r="D37" s="175"/>
      <c r="E37" s="166"/>
      <c r="F37" s="44" t="s">
        <v>36</v>
      </c>
      <c r="G37" s="46">
        <f t="shared" ref="G37" si="5">G38</f>
        <v>-20093.900000000001</v>
      </c>
    </row>
    <row r="38" spans="1:15" s="43" customFormat="1" ht="16.8" customHeight="1">
      <c r="A38" s="162"/>
      <c r="B38" s="162"/>
      <c r="C38" s="172"/>
      <c r="D38" s="175"/>
      <c r="E38" s="166"/>
      <c r="F38" s="35" t="s">
        <v>20</v>
      </c>
      <c r="G38" s="58">
        <f>+G39</f>
        <v>-20093.900000000001</v>
      </c>
    </row>
    <row r="39" spans="1:15" s="43" customFormat="1" ht="16.8" customHeight="1">
      <c r="A39" s="162"/>
      <c r="B39" s="162"/>
      <c r="C39" s="172"/>
      <c r="D39" s="175"/>
      <c r="E39" s="166"/>
      <c r="F39" s="103" t="s">
        <v>68</v>
      </c>
      <c r="G39" s="116">
        <f>+G40</f>
        <v>-20093.900000000001</v>
      </c>
    </row>
    <row r="40" spans="1:15" s="43" customFormat="1" ht="16.8" customHeight="1">
      <c r="A40" s="162"/>
      <c r="B40" s="162"/>
      <c r="C40" s="172"/>
      <c r="D40" s="175"/>
      <c r="E40" s="166"/>
      <c r="F40" s="103" t="s">
        <v>69</v>
      </c>
      <c r="G40" s="116">
        <f>+G41</f>
        <v>-20093.900000000001</v>
      </c>
    </row>
    <row r="41" spans="1:15" s="43" customFormat="1" ht="16.8" customHeight="1">
      <c r="A41" s="162"/>
      <c r="B41" s="162"/>
      <c r="C41" s="173"/>
      <c r="D41" s="176"/>
      <c r="E41" s="166"/>
      <c r="F41" s="103" t="s">
        <v>100</v>
      </c>
      <c r="G41" s="118">
        <v>-20093.900000000001</v>
      </c>
      <c r="H41" s="119"/>
    </row>
    <row r="42" spans="1:15" s="43" customFormat="1" ht="17.25">
      <c r="A42" s="162"/>
      <c r="B42" s="162" t="s">
        <v>71</v>
      </c>
      <c r="C42" s="60"/>
      <c r="D42" s="170"/>
      <c r="E42" s="59"/>
      <c r="F42" s="137" t="s">
        <v>72</v>
      </c>
      <c r="G42" s="117">
        <f>+G44</f>
        <v>47132.1</v>
      </c>
    </row>
    <row r="43" spans="1:15" s="43" customFormat="1" ht="16.8" customHeight="1">
      <c r="A43" s="162"/>
      <c r="B43" s="162"/>
      <c r="C43" s="10"/>
      <c r="D43" s="170"/>
      <c r="E43" s="59"/>
      <c r="F43" s="113" t="s">
        <v>19</v>
      </c>
      <c r="G43" s="117"/>
    </row>
    <row r="44" spans="1:15" s="49" customFormat="1" ht="17.25">
      <c r="A44" s="162"/>
      <c r="B44" s="162"/>
      <c r="C44" s="177" t="s">
        <v>47</v>
      </c>
      <c r="D44" s="170"/>
      <c r="E44" s="59"/>
      <c r="F44" s="137" t="s">
        <v>72</v>
      </c>
      <c r="G44" s="54">
        <f>+G46</f>
        <v>47132.1</v>
      </c>
      <c r="H44" s="48"/>
      <c r="I44" s="48"/>
      <c r="J44" s="48"/>
      <c r="K44" s="48"/>
      <c r="L44" s="48"/>
      <c r="M44" s="48"/>
      <c r="N44" s="48"/>
      <c r="O44" s="48"/>
    </row>
    <row r="45" spans="1:15" s="49" customFormat="1" ht="16.8" customHeight="1">
      <c r="A45" s="162"/>
      <c r="B45" s="162"/>
      <c r="C45" s="178"/>
      <c r="D45" s="170"/>
      <c r="E45" s="59"/>
      <c r="F45" s="113" t="s">
        <v>19</v>
      </c>
      <c r="G45" s="50"/>
      <c r="H45" s="48"/>
      <c r="I45" s="48"/>
      <c r="J45" s="48"/>
      <c r="K45" s="48"/>
      <c r="L45" s="48"/>
      <c r="M45" s="48"/>
      <c r="N45" s="48"/>
      <c r="O45" s="48"/>
    </row>
    <row r="46" spans="1:15" s="49" customFormat="1" ht="33.6">
      <c r="A46" s="162"/>
      <c r="B46" s="162"/>
      <c r="C46" s="178"/>
      <c r="D46" s="170"/>
      <c r="E46" s="59"/>
      <c r="F46" s="112" t="s">
        <v>32</v>
      </c>
      <c r="G46" s="47">
        <f>+G48</f>
        <v>47132.1</v>
      </c>
      <c r="H46" s="48"/>
      <c r="I46" s="48"/>
      <c r="J46" s="48"/>
      <c r="K46" s="48"/>
      <c r="L46" s="48"/>
      <c r="M46" s="48"/>
      <c r="N46" s="48"/>
      <c r="O46" s="48"/>
    </row>
    <row r="47" spans="1:15" s="49" customFormat="1" ht="16.8" customHeight="1">
      <c r="A47" s="162"/>
      <c r="B47" s="162"/>
      <c r="C47" s="178"/>
      <c r="D47" s="170"/>
      <c r="E47" s="59"/>
      <c r="F47" s="134" t="s">
        <v>19</v>
      </c>
      <c r="G47" s="50"/>
      <c r="H47" s="48"/>
      <c r="I47" s="48"/>
      <c r="J47" s="48"/>
      <c r="K47" s="48"/>
      <c r="L47" s="48"/>
      <c r="M47" s="48"/>
      <c r="N47" s="48"/>
      <c r="O47" s="48"/>
    </row>
    <row r="48" spans="1:15" s="49" customFormat="1" ht="36.25" customHeight="1">
      <c r="A48" s="162"/>
      <c r="B48" s="162"/>
      <c r="C48" s="179"/>
      <c r="D48" s="170">
        <v>1183</v>
      </c>
      <c r="E48" s="181" t="s">
        <v>61</v>
      </c>
      <c r="F48" s="182"/>
      <c r="G48" s="52">
        <f>+G50</f>
        <v>47132.1</v>
      </c>
      <c r="H48" s="48"/>
      <c r="I48" s="48"/>
      <c r="J48" s="48"/>
      <c r="K48" s="48"/>
      <c r="L48" s="48"/>
      <c r="M48" s="48"/>
      <c r="N48" s="48"/>
      <c r="O48" s="48"/>
    </row>
    <row r="49" spans="1:15" s="49" customFormat="1" ht="16.8" customHeight="1">
      <c r="A49" s="162"/>
      <c r="B49" s="162"/>
      <c r="C49" s="179"/>
      <c r="D49" s="170"/>
      <c r="E49" s="115"/>
      <c r="F49" s="113" t="s">
        <v>19</v>
      </c>
      <c r="G49" s="50"/>
      <c r="H49" s="48"/>
      <c r="I49" s="48"/>
      <c r="J49" s="48"/>
      <c r="K49" s="48"/>
      <c r="L49" s="48"/>
      <c r="M49" s="48"/>
      <c r="N49" s="48"/>
      <c r="O49" s="48"/>
    </row>
    <row r="50" spans="1:15" s="49" customFormat="1" ht="51.7">
      <c r="A50" s="162"/>
      <c r="B50" s="162"/>
      <c r="C50" s="179"/>
      <c r="D50" s="170"/>
      <c r="E50" s="115">
        <v>32004</v>
      </c>
      <c r="F50" s="138" t="s">
        <v>62</v>
      </c>
      <c r="G50" s="53">
        <f t="shared" ref="G50" si="6">G52</f>
        <v>47132.1</v>
      </c>
      <c r="H50" s="48"/>
      <c r="I50" s="48"/>
      <c r="J50" s="48"/>
      <c r="K50" s="48"/>
      <c r="L50" s="48"/>
      <c r="M50" s="48"/>
      <c r="N50" s="48"/>
      <c r="O50" s="48"/>
    </row>
    <row r="51" spans="1:15" s="43" customFormat="1" ht="16.8" customHeight="1">
      <c r="A51" s="162"/>
      <c r="B51" s="162"/>
      <c r="C51" s="179"/>
      <c r="D51" s="170"/>
      <c r="E51" s="166"/>
      <c r="F51" s="35" t="s">
        <v>41</v>
      </c>
      <c r="G51" s="45"/>
    </row>
    <row r="52" spans="1:15" s="57" customFormat="1" ht="33.6">
      <c r="A52" s="162"/>
      <c r="B52" s="162"/>
      <c r="C52" s="179"/>
      <c r="D52" s="170"/>
      <c r="E52" s="166"/>
      <c r="F52" s="55" t="s">
        <v>32</v>
      </c>
      <c r="G52" s="56">
        <f t="shared" ref="G52" si="7">G54</f>
        <v>47132.1</v>
      </c>
    </row>
    <row r="53" spans="1:15" s="43" customFormat="1" ht="50.35">
      <c r="A53" s="162"/>
      <c r="B53" s="162"/>
      <c r="C53" s="179"/>
      <c r="D53" s="170"/>
      <c r="E53" s="166"/>
      <c r="F53" s="35" t="s">
        <v>35</v>
      </c>
      <c r="G53" s="45"/>
    </row>
    <row r="54" spans="1:15" s="43" customFormat="1" ht="16.8" customHeight="1">
      <c r="A54" s="162"/>
      <c r="B54" s="162"/>
      <c r="C54" s="179"/>
      <c r="D54" s="170"/>
      <c r="E54" s="166"/>
      <c r="F54" s="44" t="s">
        <v>36</v>
      </c>
      <c r="G54" s="46">
        <f t="shared" ref="G54" si="8">G55</f>
        <v>47132.1</v>
      </c>
    </row>
    <row r="55" spans="1:15" s="43" customFormat="1" ht="16.8" customHeight="1">
      <c r="A55" s="162"/>
      <c r="B55" s="162"/>
      <c r="C55" s="179"/>
      <c r="D55" s="170"/>
      <c r="E55" s="166"/>
      <c r="F55" s="35" t="s">
        <v>37</v>
      </c>
      <c r="G55" s="58">
        <f>+G56</f>
        <v>47132.1</v>
      </c>
    </row>
    <row r="56" spans="1:15" s="43" customFormat="1" ht="16.8" customHeight="1">
      <c r="A56" s="162"/>
      <c r="B56" s="162"/>
      <c r="C56" s="179"/>
      <c r="D56" s="170"/>
      <c r="E56" s="166"/>
      <c r="F56" s="103" t="s">
        <v>56</v>
      </c>
      <c r="G56" s="116">
        <f>+G57</f>
        <v>47132.1</v>
      </c>
    </row>
    <row r="57" spans="1:15" s="43" customFormat="1" ht="16.8" customHeight="1">
      <c r="A57" s="162"/>
      <c r="B57" s="162"/>
      <c r="C57" s="179"/>
      <c r="D57" s="170"/>
      <c r="E57" s="166"/>
      <c r="F57" s="103" t="s">
        <v>57</v>
      </c>
      <c r="G57" s="116">
        <f>+G58</f>
        <v>47132.1</v>
      </c>
    </row>
    <row r="58" spans="1:15" s="43" customFormat="1" ht="33.6">
      <c r="A58" s="162"/>
      <c r="B58" s="162"/>
      <c r="C58" s="180"/>
      <c r="D58" s="170"/>
      <c r="E58" s="166"/>
      <c r="F58" s="224" t="s">
        <v>110</v>
      </c>
      <c r="G58" s="118">
        <f>+'Havelvats 3'!G12</f>
        <v>47132.1</v>
      </c>
      <c r="H58" s="119"/>
    </row>
  </sheetData>
  <mergeCells count="24">
    <mergeCell ref="F3:G3"/>
    <mergeCell ref="F2:G2"/>
    <mergeCell ref="F1:G1"/>
    <mergeCell ref="D9:E9"/>
    <mergeCell ref="F9:F10"/>
    <mergeCell ref="A5:G5"/>
    <mergeCell ref="A9:C9"/>
    <mergeCell ref="A14:A58"/>
    <mergeCell ref="D42:D47"/>
    <mergeCell ref="C18:C41"/>
    <mergeCell ref="D22:D41"/>
    <mergeCell ref="E25:E32"/>
    <mergeCell ref="E34:E41"/>
    <mergeCell ref="C44:C58"/>
    <mergeCell ref="D48:D58"/>
    <mergeCell ref="E48:F48"/>
    <mergeCell ref="E51:E58"/>
    <mergeCell ref="B42:B58"/>
    <mergeCell ref="E22:F22"/>
    <mergeCell ref="B16:B41"/>
    <mergeCell ref="B14:B15"/>
    <mergeCell ref="E14:E15"/>
    <mergeCell ref="C14:C17"/>
    <mergeCell ref="D14:D21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"/>
  <sheetViews>
    <sheetView topLeftCell="A10" zoomScale="70" zoomScaleNormal="70" zoomScaleSheetLayoutView="100" workbookViewId="0">
      <selection activeCell="F18" sqref="F18"/>
    </sheetView>
  </sheetViews>
  <sheetFormatPr defaultColWidth="9.15234375" defaultRowHeight="16.8"/>
  <cols>
    <col min="1" max="1" width="10.15234375" style="68" customWidth="1"/>
    <col min="2" max="2" width="15.53515625" style="68" customWidth="1"/>
    <col min="3" max="3" width="8" style="68" customWidth="1"/>
    <col min="4" max="4" width="7.84375" style="84" customWidth="1"/>
    <col min="5" max="5" width="25.15234375" style="84" customWidth="1"/>
    <col min="6" max="6" width="62.3828125" style="84" customWidth="1"/>
    <col min="7" max="7" width="26.84375" style="68" customWidth="1"/>
    <col min="8" max="8" width="11.15234375" style="68" bestFit="1" customWidth="1"/>
    <col min="9" max="10" width="9.15234375" style="68"/>
    <col min="11" max="11" width="12.15234375" style="68" customWidth="1"/>
    <col min="12" max="16384" width="9.15234375" style="68"/>
  </cols>
  <sheetData>
    <row r="1" spans="1:43" s="2" customFormat="1" ht="24" customHeight="1">
      <c r="F1" s="193" t="s">
        <v>63</v>
      </c>
      <c r="G1" s="193"/>
      <c r="AB1" s="194"/>
      <c r="AC1" s="194"/>
      <c r="AD1" s="194"/>
    </row>
    <row r="2" spans="1:43" s="2" customFormat="1" ht="17.25" customHeight="1">
      <c r="A2" s="65"/>
      <c r="B2" s="65"/>
      <c r="C2" s="65"/>
      <c r="D2" s="65"/>
      <c r="E2" s="65"/>
      <c r="F2" s="194" t="s">
        <v>48</v>
      </c>
      <c r="G2" s="194"/>
      <c r="Y2" s="65"/>
      <c r="Z2" s="65"/>
      <c r="AA2" s="194"/>
      <c r="AB2" s="194"/>
      <c r="AC2" s="194"/>
      <c r="AD2" s="194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3" s="2" customFormat="1" ht="17.25" customHeight="1">
      <c r="A3" s="65"/>
      <c r="B3" s="65"/>
      <c r="C3" s="65"/>
      <c r="D3" s="65"/>
      <c r="E3" s="65"/>
      <c r="F3" s="194" t="s">
        <v>9</v>
      </c>
      <c r="G3" s="194"/>
      <c r="Y3" s="194"/>
      <c r="Z3" s="194"/>
      <c r="AA3" s="194"/>
      <c r="AB3" s="194"/>
      <c r="AC3" s="194"/>
      <c r="AD3" s="194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43" s="2" customFormat="1">
      <c r="F4" s="3"/>
      <c r="G4" s="3"/>
      <c r="H4" s="3"/>
    </row>
    <row r="5" spans="1:43" s="2" customFormat="1" ht="15.8" customHeight="1">
      <c r="F5" s="3"/>
      <c r="G5" s="3"/>
      <c r="H5" s="3"/>
    </row>
    <row r="6" spans="1:43" s="2" customFormat="1" ht="67.5" customHeight="1">
      <c r="A6" s="195" t="s">
        <v>107</v>
      </c>
      <c r="B6" s="195"/>
      <c r="C6" s="195"/>
      <c r="D6" s="195"/>
      <c r="E6" s="195"/>
      <c r="F6" s="195"/>
      <c r="G6" s="195"/>
      <c r="H6" s="9"/>
    </row>
    <row r="7" spans="1:43" s="2" customFormat="1" ht="40.549999999999997" customHeight="1">
      <c r="B7" s="9"/>
      <c r="C7" s="9"/>
      <c r="D7" s="9"/>
      <c r="E7" s="9"/>
      <c r="F7" s="9"/>
      <c r="G7" s="108" t="s">
        <v>83</v>
      </c>
      <c r="H7" s="9"/>
    </row>
    <row r="8" spans="1:43" ht="72" customHeight="1">
      <c r="A8" s="196" t="s">
        <v>13</v>
      </c>
      <c r="B8" s="196"/>
      <c r="C8" s="197" t="s">
        <v>59</v>
      </c>
      <c r="D8" s="198"/>
      <c r="E8" s="199"/>
      <c r="F8" s="203" t="s">
        <v>50</v>
      </c>
      <c r="G8" s="133" t="s">
        <v>58</v>
      </c>
    </row>
    <row r="9" spans="1:43" ht="37.549999999999997" customHeight="1">
      <c r="A9" s="67" t="s">
        <v>16</v>
      </c>
      <c r="B9" s="67" t="s">
        <v>17</v>
      </c>
      <c r="C9" s="200"/>
      <c r="D9" s="201"/>
      <c r="E9" s="202"/>
      <c r="F9" s="204"/>
      <c r="G9" s="67" t="s">
        <v>15</v>
      </c>
    </row>
    <row r="10" spans="1:43" ht="24" customHeight="1">
      <c r="A10" s="205" t="s">
        <v>32</v>
      </c>
      <c r="B10" s="206"/>
      <c r="C10" s="206"/>
      <c r="D10" s="206"/>
      <c r="E10" s="206"/>
      <c r="F10" s="207"/>
      <c r="G10" s="69">
        <f>+G11</f>
        <v>47132.1</v>
      </c>
      <c r="H10" s="70"/>
    </row>
    <row r="11" spans="1:43" ht="54.35" customHeight="1">
      <c r="A11" s="71">
        <v>1183</v>
      </c>
      <c r="B11" s="190" t="s">
        <v>61</v>
      </c>
      <c r="C11" s="191"/>
      <c r="D11" s="191"/>
      <c r="E11" s="192"/>
      <c r="F11" s="72"/>
      <c r="G11" s="73">
        <f>+G12</f>
        <v>47132.1</v>
      </c>
      <c r="H11" s="74"/>
    </row>
    <row r="12" spans="1:43" ht="100.75" customHeight="1">
      <c r="A12" s="75"/>
      <c r="B12" s="135">
        <v>32004</v>
      </c>
      <c r="C12" s="187" t="s">
        <v>62</v>
      </c>
      <c r="D12" s="188"/>
      <c r="E12" s="189"/>
      <c r="F12" s="76" t="s">
        <v>32</v>
      </c>
      <c r="G12" s="69">
        <f>SUM(G13:G15)</f>
        <v>47132.1</v>
      </c>
      <c r="H12" s="77"/>
    </row>
    <row r="13" spans="1:43" s="83" customFormat="1" ht="36.25" customHeight="1">
      <c r="A13" s="78"/>
      <c r="B13" s="79"/>
      <c r="C13" s="80"/>
      <c r="D13" s="81"/>
      <c r="E13" s="81"/>
      <c r="F13" s="81" t="s">
        <v>104</v>
      </c>
      <c r="G13" s="82">
        <v>13619.1</v>
      </c>
    </row>
    <row r="14" spans="1:43" s="83" customFormat="1" ht="36.25" customHeight="1">
      <c r="A14" s="78"/>
      <c r="B14" s="79"/>
      <c r="C14" s="80"/>
      <c r="D14" s="81"/>
      <c r="E14" s="81"/>
      <c r="F14" s="81" t="s">
        <v>105</v>
      </c>
      <c r="G14" s="82">
        <v>18700</v>
      </c>
    </row>
    <row r="15" spans="1:43" s="83" customFormat="1" ht="36.25" customHeight="1">
      <c r="A15" s="78"/>
      <c r="B15" s="79"/>
      <c r="C15" s="80"/>
      <c r="D15" s="81"/>
      <c r="E15" s="81"/>
      <c r="F15" s="81" t="s">
        <v>106</v>
      </c>
      <c r="G15" s="82">
        <v>14813</v>
      </c>
    </row>
    <row r="16" spans="1:43">
      <c r="G16" s="74"/>
    </row>
  </sheetData>
  <mergeCells count="13">
    <mergeCell ref="C12:E12"/>
    <mergeCell ref="B11:E11"/>
    <mergeCell ref="F1:G1"/>
    <mergeCell ref="AB1:AD1"/>
    <mergeCell ref="F2:G2"/>
    <mergeCell ref="AA2:AD2"/>
    <mergeCell ref="F3:G3"/>
    <mergeCell ref="Y3:AD3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18" fitToHeight="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0" zoomScaleNormal="70" zoomScaleSheetLayoutView="100" workbookViewId="0">
      <selection activeCell="B45" sqref="B45"/>
    </sheetView>
  </sheetViews>
  <sheetFormatPr defaultColWidth="9.15234375" defaultRowHeight="16.8"/>
  <cols>
    <col min="1" max="1" width="5.3046875" style="64" customWidth="1"/>
    <col min="2" max="2" width="24.53515625" style="64" customWidth="1"/>
    <col min="3" max="3" width="65.69140625" style="64" customWidth="1"/>
    <col min="4" max="4" width="20.15234375" style="111" customWidth="1"/>
    <col min="5" max="5" width="30" style="64" customWidth="1"/>
    <col min="6" max="6" width="49.84375" style="64" customWidth="1"/>
    <col min="7" max="16384" width="9.15234375" style="64"/>
  </cols>
  <sheetData>
    <row r="1" spans="1:4" ht="37.549999999999997" customHeight="1">
      <c r="C1" s="208" t="s">
        <v>46</v>
      </c>
      <c r="D1" s="208"/>
    </row>
    <row r="2" spans="1:4" ht="17.25" customHeight="1">
      <c r="C2" s="208" t="s">
        <v>48</v>
      </c>
      <c r="D2" s="208"/>
    </row>
    <row r="3" spans="1:4" ht="17.25" customHeight="1">
      <c r="C3" s="208" t="s">
        <v>9</v>
      </c>
      <c r="D3" s="208"/>
    </row>
    <row r="5" spans="1:4" ht="59.3" customHeight="1">
      <c r="A5" s="1"/>
      <c r="B5" s="195" t="s">
        <v>84</v>
      </c>
      <c r="C5" s="195"/>
      <c r="D5" s="195"/>
    </row>
    <row r="6" spans="1:4" ht="23.3" customHeight="1"/>
    <row r="7" spans="1:4" ht="21.75" customHeight="1">
      <c r="A7" s="211" t="s">
        <v>43</v>
      </c>
      <c r="B7" s="211"/>
      <c r="C7" s="211"/>
      <c r="D7" s="211"/>
    </row>
    <row r="8" spans="1:4" ht="38.65" customHeight="1">
      <c r="B8" s="2"/>
      <c r="C8" s="85" t="s">
        <v>51</v>
      </c>
      <c r="D8" s="124"/>
    </row>
    <row r="9" spans="1:4" ht="17.25">
      <c r="B9" s="219" t="s">
        <v>11</v>
      </c>
      <c r="C9" s="220"/>
      <c r="D9" s="221"/>
    </row>
    <row r="10" spans="1:4" s="86" customFormat="1">
      <c r="B10" s="87"/>
      <c r="C10" s="87"/>
      <c r="D10" s="125"/>
    </row>
    <row r="11" spans="1:4" s="86" customFormat="1">
      <c r="B11" s="87"/>
      <c r="C11" s="87"/>
      <c r="D11" s="102"/>
    </row>
    <row r="12" spans="1:4" ht="17.25">
      <c r="B12" s="88" t="s">
        <v>1</v>
      </c>
      <c r="C12" s="88" t="s">
        <v>2</v>
      </c>
      <c r="D12" s="126"/>
    </row>
    <row r="13" spans="1:4" ht="33.6">
      <c r="B13" s="89">
        <v>1045</v>
      </c>
      <c r="C13" s="90" t="s">
        <v>85</v>
      </c>
      <c r="D13" s="127"/>
    </row>
    <row r="15" spans="1:4" s="10" customFormat="1" ht="17.25">
      <c r="B15" s="212" t="s">
        <v>3</v>
      </c>
      <c r="C15" s="213"/>
      <c r="D15" s="105"/>
    </row>
    <row r="16" spans="1:4" s="10" customFormat="1" ht="83.95">
      <c r="B16" s="91" t="s">
        <v>4</v>
      </c>
      <c r="C16" s="34">
        <v>1045</v>
      </c>
      <c r="D16" s="136" t="s">
        <v>31</v>
      </c>
    </row>
    <row r="17" spans="2:5" s="10" customFormat="1">
      <c r="B17" s="91" t="s">
        <v>5</v>
      </c>
      <c r="C17" s="34">
        <v>12001</v>
      </c>
      <c r="D17" s="92" t="s">
        <v>12</v>
      </c>
    </row>
    <row r="18" spans="2:5" s="10" customFormat="1" ht="33.6">
      <c r="B18" s="91" t="s">
        <v>6</v>
      </c>
      <c r="C18" s="93" t="s">
        <v>86</v>
      </c>
      <c r="D18" s="164"/>
    </row>
    <row r="19" spans="2:5" s="10" customFormat="1" ht="33.6">
      <c r="B19" s="91" t="s">
        <v>10</v>
      </c>
      <c r="C19" s="93" t="s">
        <v>87</v>
      </c>
      <c r="D19" s="165"/>
    </row>
    <row r="20" spans="2:5" s="10" customFormat="1">
      <c r="B20" s="91" t="s">
        <v>7</v>
      </c>
      <c r="C20" s="93" t="s">
        <v>88</v>
      </c>
      <c r="D20" s="165"/>
    </row>
    <row r="21" spans="2:5" s="10" customFormat="1" ht="50.35">
      <c r="B21" s="16" t="s">
        <v>90</v>
      </c>
      <c r="C21" s="93" t="s">
        <v>89</v>
      </c>
      <c r="D21" s="165"/>
    </row>
    <row r="22" spans="2:5" s="10" customFormat="1">
      <c r="B22" s="215" t="s">
        <v>0</v>
      </c>
      <c r="C22" s="216"/>
      <c r="D22" s="214"/>
    </row>
    <row r="23" spans="2:5" s="10" customFormat="1">
      <c r="B23" s="209" t="s">
        <v>91</v>
      </c>
      <c r="C23" s="210"/>
      <c r="D23" s="141">
        <v>-485</v>
      </c>
    </row>
    <row r="24" spans="2:5" s="10" customFormat="1">
      <c r="B24" s="94" t="s">
        <v>8</v>
      </c>
      <c r="C24" s="94"/>
      <c r="D24" s="128">
        <f>+'Havelvats 1'!D22</f>
        <v>-27038.2</v>
      </c>
      <c r="E24" s="63"/>
    </row>
    <row r="25" spans="2:5" s="10" customFormat="1">
      <c r="D25" s="108"/>
    </row>
    <row r="26" spans="2:5" s="10" customFormat="1" ht="17.25">
      <c r="B26" s="212" t="s">
        <v>3</v>
      </c>
      <c r="C26" s="213"/>
      <c r="D26" s="105"/>
    </row>
    <row r="27" spans="2:5" s="10" customFormat="1" ht="83.95">
      <c r="B27" s="91" t="s">
        <v>4</v>
      </c>
      <c r="C27" s="34">
        <v>1045</v>
      </c>
      <c r="D27" s="136" t="s">
        <v>31</v>
      </c>
    </row>
    <row r="28" spans="2:5" s="10" customFormat="1">
      <c r="B28" s="91" t="s">
        <v>5</v>
      </c>
      <c r="C28" s="34">
        <v>12003</v>
      </c>
      <c r="D28" s="92" t="s">
        <v>12</v>
      </c>
    </row>
    <row r="29" spans="2:5" s="10" customFormat="1" ht="33.6">
      <c r="B29" s="91" t="s">
        <v>6</v>
      </c>
      <c r="C29" s="93" t="s">
        <v>101</v>
      </c>
      <c r="D29" s="164"/>
    </row>
    <row r="30" spans="2:5" s="10" customFormat="1" ht="33.6">
      <c r="B30" s="91" t="s">
        <v>10</v>
      </c>
      <c r="C30" s="93" t="s">
        <v>101</v>
      </c>
      <c r="D30" s="165"/>
    </row>
    <row r="31" spans="2:5" s="10" customFormat="1">
      <c r="B31" s="91" t="s">
        <v>7</v>
      </c>
      <c r="C31" s="93" t="s">
        <v>88</v>
      </c>
      <c r="D31" s="165"/>
    </row>
    <row r="32" spans="2:5" s="10" customFormat="1" ht="50.35">
      <c r="B32" s="16" t="s">
        <v>90</v>
      </c>
      <c r="C32" s="93" t="s">
        <v>102</v>
      </c>
      <c r="D32" s="165"/>
    </row>
    <row r="33" spans="2:5" s="10" customFormat="1">
      <c r="B33" s="215" t="s">
        <v>0</v>
      </c>
      <c r="C33" s="216"/>
      <c r="D33" s="214"/>
    </row>
    <row r="34" spans="2:5" s="10" customFormat="1">
      <c r="B34" s="209" t="s">
        <v>103</v>
      </c>
      <c r="C34" s="210"/>
      <c r="D34" s="141">
        <v>-65</v>
      </c>
    </row>
    <row r="35" spans="2:5" s="10" customFormat="1">
      <c r="B35" s="94" t="s">
        <v>8</v>
      </c>
      <c r="C35" s="94"/>
      <c r="D35" s="128">
        <f>+'Havelvats 1'!D28</f>
        <v>-20093.900000000001</v>
      </c>
      <c r="E35" s="63"/>
    </row>
    <row r="36" spans="2:5">
      <c r="D36" s="64"/>
    </row>
    <row r="37" spans="2:5" ht="17.25">
      <c r="B37" s="95" t="s">
        <v>1</v>
      </c>
      <c r="C37" s="95" t="s">
        <v>2</v>
      </c>
      <c r="D37" s="129"/>
    </row>
    <row r="38" spans="2:5" ht="17.25">
      <c r="B38" s="96">
        <v>1183</v>
      </c>
      <c r="C38" s="142" t="s">
        <v>94</v>
      </c>
      <c r="D38" s="130"/>
    </row>
    <row r="39" spans="2:5" ht="34.450000000000003">
      <c r="B39" s="97" t="s">
        <v>3</v>
      </c>
      <c r="C39" s="62"/>
      <c r="D39" s="129"/>
    </row>
    <row r="40" spans="2:5" s="10" customFormat="1" ht="83.95">
      <c r="B40" s="91" t="s">
        <v>4</v>
      </c>
      <c r="C40" s="34">
        <v>1183</v>
      </c>
      <c r="D40" s="131" t="s">
        <v>95</v>
      </c>
    </row>
    <row r="41" spans="2:5">
      <c r="B41" s="98" t="s">
        <v>5</v>
      </c>
      <c r="C41" s="99">
        <v>32004</v>
      </c>
      <c r="D41" s="109" t="s">
        <v>15</v>
      </c>
    </row>
    <row r="42" spans="2:5" ht="33.6">
      <c r="B42" s="98" t="s">
        <v>6</v>
      </c>
      <c r="C42" s="93" t="s">
        <v>62</v>
      </c>
      <c r="D42" s="149"/>
    </row>
    <row r="43" spans="2:5">
      <c r="B43" s="98" t="s">
        <v>10</v>
      </c>
      <c r="C43" s="93" t="s">
        <v>80</v>
      </c>
      <c r="D43" s="150"/>
    </row>
    <row r="44" spans="2:5" ht="33.6">
      <c r="B44" s="98" t="s">
        <v>7</v>
      </c>
      <c r="C44" s="93" t="s">
        <v>92</v>
      </c>
      <c r="D44" s="150"/>
    </row>
    <row r="45" spans="2:5" ht="50.35">
      <c r="B45" s="51" t="s">
        <v>109</v>
      </c>
      <c r="C45" s="93" t="s">
        <v>93</v>
      </c>
      <c r="D45" s="150"/>
    </row>
    <row r="46" spans="2:5">
      <c r="B46" s="100"/>
      <c r="C46" s="101" t="s">
        <v>0</v>
      </c>
      <c r="D46" s="151"/>
    </row>
    <row r="47" spans="2:5">
      <c r="B47" s="222" t="s">
        <v>52</v>
      </c>
      <c r="C47" s="223"/>
      <c r="D47" s="143">
        <v>3</v>
      </c>
    </row>
    <row r="48" spans="2:5">
      <c r="B48" s="217" t="s">
        <v>8</v>
      </c>
      <c r="C48" s="218"/>
      <c r="D48" s="61">
        <f>+'Havelvats 1'!D40</f>
        <v>47132.1</v>
      </c>
    </row>
  </sheetData>
  <mergeCells count="17">
    <mergeCell ref="B48:C48"/>
    <mergeCell ref="D42:D46"/>
    <mergeCell ref="B9:D9"/>
    <mergeCell ref="B47:C47"/>
    <mergeCell ref="C3:D3"/>
    <mergeCell ref="C2:D2"/>
    <mergeCell ref="C1:D1"/>
    <mergeCell ref="B23:C23"/>
    <mergeCell ref="B34:C34"/>
    <mergeCell ref="A7:D7"/>
    <mergeCell ref="B5:D5"/>
    <mergeCell ref="B15:C15"/>
    <mergeCell ref="D18:D22"/>
    <mergeCell ref="B22:C22"/>
    <mergeCell ref="B26:C26"/>
    <mergeCell ref="D29:D33"/>
    <mergeCell ref="B33:C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topLeftCell="A37" zoomScale="70" zoomScaleNormal="70" zoomScaleSheetLayoutView="100" workbookViewId="0">
      <selection activeCell="B45" sqref="B45"/>
    </sheetView>
  </sheetViews>
  <sheetFormatPr defaultColWidth="9.15234375" defaultRowHeight="16.8"/>
  <cols>
    <col min="1" max="1" width="5.3046875" style="64" customWidth="1"/>
    <col min="2" max="2" width="24.53515625" style="64" customWidth="1"/>
    <col min="3" max="3" width="65.69140625" style="64" customWidth="1"/>
    <col min="4" max="4" width="20.15234375" style="111" customWidth="1"/>
    <col min="5" max="5" width="10" style="64" customWidth="1"/>
    <col min="6" max="6" width="49.84375" style="64" customWidth="1"/>
    <col min="7" max="16384" width="9.15234375" style="64"/>
  </cols>
  <sheetData>
    <row r="1" spans="1:4" ht="37.549999999999997" customHeight="1">
      <c r="C1" s="208" t="s">
        <v>96</v>
      </c>
      <c r="D1" s="208"/>
    </row>
    <row r="2" spans="1:4" ht="17.25" customHeight="1">
      <c r="C2" s="208" t="s">
        <v>48</v>
      </c>
      <c r="D2" s="208"/>
    </row>
    <row r="3" spans="1:4" ht="17.25" customHeight="1">
      <c r="C3" s="208" t="s">
        <v>9</v>
      </c>
      <c r="D3" s="208"/>
    </row>
    <row r="5" spans="1:4" ht="59.3" customHeight="1">
      <c r="A5" s="1"/>
      <c r="B5" s="195" t="s">
        <v>97</v>
      </c>
      <c r="C5" s="195"/>
      <c r="D5" s="195"/>
    </row>
    <row r="6" spans="1:4" ht="23.3" customHeight="1"/>
    <row r="7" spans="1:4" ht="21.75" customHeight="1">
      <c r="A7" s="211" t="s">
        <v>49</v>
      </c>
      <c r="B7" s="211"/>
      <c r="C7" s="211"/>
      <c r="D7" s="211"/>
    </row>
    <row r="8" spans="1:4" ht="38.65" customHeight="1">
      <c r="B8" s="2"/>
      <c r="C8" s="85" t="s">
        <v>51</v>
      </c>
      <c r="D8" s="124"/>
    </row>
    <row r="9" spans="1:4" ht="17.25">
      <c r="B9" s="219" t="s">
        <v>98</v>
      </c>
      <c r="C9" s="220"/>
      <c r="D9" s="221"/>
    </row>
    <row r="10" spans="1:4" s="86" customFormat="1">
      <c r="B10" s="87"/>
      <c r="C10" s="87"/>
      <c r="D10" s="125"/>
    </row>
    <row r="11" spans="1:4" s="86" customFormat="1">
      <c r="B11" s="87"/>
      <c r="C11" s="87"/>
      <c r="D11" s="102"/>
    </row>
    <row r="12" spans="1:4" ht="17.25">
      <c r="B12" s="88" t="s">
        <v>1</v>
      </c>
      <c r="C12" s="88" t="s">
        <v>2</v>
      </c>
      <c r="D12" s="126"/>
    </row>
    <row r="13" spans="1:4" ht="33.6">
      <c r="B13" s="89">
        <v>1045</v>
      </c>
      <c r="C13" s="90" t="s">
        <v>85</v>
      </c>
      <c r="D13" s="127"/>
    </row>
    <row r="15" spans="1:4" s="10" customFormat="1" ht="17.25">
      <c r="B15" s="212" t="s">
        <v>3</v>
      </c>
      <c r="C15" s="213"/>
      <c r="D15" s="105"/>
    </row>
    <row r="16" spans="1:4" s="10" customFormat="1" ht="83.95">
      <c r="B16" s="91" t="s">
        <v>4</v>
      </c>
      <c r="C16" s="34">
        <v>1045</v>
      </c>
      <c r="D16" s="136" t="s">
        <v>31</v>
      </c>
    </row>
    <row r="17" spans="2:5" s="10" customFormat="1">
      <c r="B17" s="91" t="s">
        <v>5</v>
      </c>
      <c r="C17" s="34">
        <v>12001</v>
      </c>
      <c r="D17" s="92" t="s">
        <v>12</v>
      </c>
    </row>
    <row r="18" spans="2:5" s="10" customFormat="1" ht="33.6">
      <c r="B18" s="91" t="s">
        <v>6</v>
      </c>
      <c r="C18" s="93" t="s">
        <v>86</v>
      </c>
      <c r="D18" s="164"/>
    </row>
    <row r="19" spans="2:5" s="10" customFormat="1" ht="33.6">
      <c r="B19" s="91" t="s">
        <v>10</v>
      </c>
      <c r="C19" s="93" t="s">
        <v>87</v>
      </c>
      <c r="D19" s="165"/>
    </row>
    <row r="20" spans="2:5" s="10" customFormat="1">
      <c r="B20" s="91" t="s">
        <v>7</v>
      </c>
      <c r="C20" s="93" t="s">
        <v>88</v>
      </c>
      <c r="D20" s="165"/>
    </row>
    <row r="21" spans="2:5" s="10" customFormat="1" ht="50.35">
      <c r="B21" s="16" t="s">
        <v>90</v>
      </c>
      <c r="C21" s="93" t="s">
        <v>89</v>
      </c>
      <c r="D21" s="165"/>
    </row>
    <row r="22" spans="2:5" s="10" customFormat="1">
      <c r="B22" s="215" t="s">
        <v>0</v>
      </c>
      <c r="C22" s="216"/>
      <c r="D22" s="214"/>
    </row>
    <row r="23" spans="2:5" s="10" customFormat="1">
      <c r="B23" s="209" t="s">
        <v>91</v>
      </c>
      <c r="C23" s="210"/>
      <c r="D23" s="141">
        <v>-485</v>
      </c>
    </row>
    <row r="24" spans="2:5" s="10" customFormat="1">
      <c r="B24" s="94" t="s">
        <v>8</v>
      </c>
      <c r="C24" s="94"/>
      <c r="D24" s="128">
        <f>+'Havelvats 2 '!G26</f>
        <v>-27038.2</v>
      </c>
      <c r="E24" s="63"/>
    </row>
    <row r="25" spans="2:5" s="10" customFormat="1">
      <c r="D25" s="108"/>
    </row>
    <row r="26" spans="2:5" s="10" customFormat="1" ht="17.25" customHeight="1">
      <c r="B26" s="212" t="s">
        <v>3</v>
      </c>
      <c r="C26" s="213"/>
      <c r="D26" s="105"/>
    </row>
    <row r="27" spans="2:5" s="10" customFormat="1" ht="83.95">
      <c r="B27" s="91" t="s">
        <v>4</v>
      </c>
      <c r="C27" s="34">
        <v>1045</v>
      </c>
      <c r="D27" s="136" t="s">
        <v>31</v>
      </c>
    </row>
    <row r="28" spans="2:5" s="10" customFormat="1">
      <c r="B28" s="91" t="s">
        <v>5</v>
      </c>
      <c r="C28" s="34">
        <v>12003</v>
      </c>
      <c r="D28" s="92" t="s">
        <v>12</v>
      </c>
    </row>
    <row r="29" spans="2:5" s="10" customFormat="1" ht="33.6">
      <c r="B29" s="91" t="s">
        <v>6</v>
      </c>
      <c r="C29" s="93" t="s">
        <v>101</v>
      </c>
      <c r="D29" s="164"/>
    </row>
    <row r="30" spans="2:5" s="10" customFormat="1" ht="33.6">
      <c r="B30" s="91" t="s">
        <v>10</v>
      </c>
      <c r="C30" s="93" t="s">
        <v>101</v>
      </c>
      <c r="D30" s="165"/>
    </row>
    <row r="31" spans="2:5" s="10" customFormat="1">
      <c r="B31" s="91" t="s">
        <v>7</v>
      </c>
      <c r="C31" s="93" t="s">
        <v>88</v>
      </c>
      <c r="D31" s="165"/>
    </row>
    <row r="32" spans="2:5" s="10" customFormat="1" ht="50.35">
      <c r="B32" s="16" t="s">
        <v>90</v>
      </c>
      <c r="C32" s="93" t="s">
        <v>102</v>
      </c>
      <c r="D32" s="165"/>
    </row>
    <row r="33" spans="2:5" s="10" customFormat="1" ht="16.8" customHeight="1">
      <c r="B33" s="215" t="s">
        <v>0</v>
      </c>
      <c r="C33" s="216"/>
      <c r="D33" s="214"/>
    </row>
    <row r="34" spans="2:5" s="10" customFormat="1" ht="16.8" customHeight="1">
      <c r="B34" s="209" t="s">
        <v>103</v>
      </c>
      <c r="C34" s="210"/>
      <c r="D34" s="141">
        <v>-65</v>
      </c>
    </row>
    <row r="35" spans="2:5" s="10" customFormat="1">
      <c r="B35" s="94" t="s">
        <v>8</v>
      </c>
      <c r="C35" s="94"/>
      <c r="D35" s="128">
        <f>+'Havelvats 2 '!G35</f>
        <v>-20093.900000000001</v>
      </c>
      <c r="E35" s="63"/>
    </row>
    <row r="36" spans="2:5">
      <c r="D36" s="64"/>
    </row>
    <row r="37" spans="2:5" ht="17.25">
      <c r="B37" s="95" t="s">
        <v>1</v>
      </c>
      <c r="C37" s="95" t="s">
        <v>2</v>
      </c>
      <c r="D37" s="129"/>
    </row>
    <row r="38" spans="2:5" ht="17.25">
      <c r="B38" s="96">
        <v>1183</v>
      </c>
      <c r="C38" s="142" t="s">
        <v>94</v>
      </c>
      <c r="D38" s="130"/>
    </row>
    <row r="39" spans="2:5" ht="34.450000000000003">
      <c r="B39" s="97" t="s">
        <v>3</v>
      </c>
      <c r="C39" s="62"/>
      <c r="D39" s="129"/>
    </row>
    <row r="40" spans="2:5" s="10" customFormat="1" ht="83.95">
      <c r="B40" s="91" t="s">
        <v>4</v>
      </c>
      <c r="C40" s="34">
        <v>1183</v>
      </c>
      <c r="D40" s="131" t="s">
        <v>95</v>
      </c>
    </row>
    <row r="41" spans="2:5">
      <c r="B41" s="98" t="s">
        <v>5</v>
      </c>
      <c r="C41" s="99">
        <v>32004</v>
      </c>
      <c r="D41" s="132" t="s">
        <v>15</v>
      </c>
    </row>
    <row r="42" spans="2:5" ht="33.6">
      <c r="B42" s="98" t="s">
        <v>6</v>
      </c>
      <c r="C42" s="93" t="s">
        <v>62</v>
      </c>
      <c r="D42" s="149"/>
    </row>
    <row r="43" spans="2:5">
      <c r="B43" s="98" t="s">
        <v>10</v>
      </c>
      <c r="C43" s="93" t="s">
        <v>80</v>
      </c>
      <c r="D43" s="150"/>
    </row>
    <row r="44" spans="2:5" ht="33.6">
      <c r="B44" s="98" t="s">
        <v>7</v>
      </c>
      <c r="C44" s="93" t="s">
        <v>92</v>
      </c>
      <c r="D44" s="150"/>
    </row>
    <row r="45" spans="2:5" ht="50.35">
      <c r="B45" s="51" t="s">
        <v>109</v>
      </c>
      <c r="C45" s="93" t="s">
        <v>93</v>
      </c>
      <c r="D45" s="150"/>
    </row>
    <row r="46" spans="2:5">
      <c r="B46" s="100"/>
      <c r="C46" s="101" t="s">
        <v>0</v>
      </c>
      <c r="D46" s="151"/>
    </row>
    <row r="47" spans="2:5">
      <c r="B47" s="222" t="s">
        <v>52</v>
      </c>
      <c r="C47" s="223"/>
      <c r="D47" s="143">
        <v>3</v>
      </c>
    </row>
    <row r="48" spans="2:5">
      <c r="B48" s="217" t="s">
        <v>8</v>
      </c>
      <c r="C48" s="218"/>
      <c r="D48" s="61">
        <f>+'Havelvats 2 '!G52</f>
        <v>47132.1</v>
      </c>
    </row>
  </sheetData>
  <mergeCells count="17">
    <mergeCell ref="B9:D9"/>
    <mergeCell ref="C1:D1"/>
    <mergeCell ref="C2:D2"/>
    <mergeCell ref="C3:D3"/>
    <mergeCell ref="B5:D5"/>
    <mergeCell ref="A7:D7"/>
    <mergeCell ref="B34:C34"/>
    <mergeCell ref="D42:D46"/>
    <mergeCell ref="B47:C47"/>
    <mergeCell ref="B48:C48"/>
    <mergeCell ref="B15:C15"/>
    <mergeCell ref="D18:D22"/>
    <mergeCell ref="B22:C22"/>
    <mergeCell ref="B23:C23"/>
    <mergeCell ref="B26:C26"/>
    <mergeCell ref="D29:D33"/>
    <mergeCell ref="B33:C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Havelvats 1</vt:lpstr>
      <vt:lpstr>Havelvats 2 </vt:lpstr>
      <vt:lpstr>Havelvats 3</vt:lpstr>
      <vt:lpstr>Havelvats 4</vt:lpstr>
      <vt:lpstr>Havelvats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https:/mul-edu.gov.am/tasks/docs/attachment.php?id=336010&amp;fn=havelvacner+%282%29.xlsx&amp;out=1&amp;token=</cp:keywords>
  <cp:lastModifiedBy>User</cp:lastModifiedBy>
  <cp:lastPrinted>2021-03-22T15:51:36Z</cp:lastPrinted>
  <dcterms:created xsi:type="dcterms:W3CDTF">2021-11-11T13:33:11Z</dcterms:created>
  <dcterms:modified xsi:type="dcterms:W3CDTF">2021-12-08T15:06:55Z</dcterms:modified>
</cp:coreProperties>
</file>