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1730" activeTab="5"/>
  </bookViews>
  <sheets>
    <sheet name="hav1 5-1" sheetId="1" r:id="rId1"/>
    <sheet name="hav2 5-3" sheetId="2" r:id="rId2"/>
    <sheet name="hav3 5-4" sheetId="3" r:id="rId3"/>
    <sheet name="hav4 3ev4" sheetId="4" r:id="rId4"/>
    <sheet name="hav5 9" sheetId="5" r:id="rId5"/>
    <sheet name="հավ6 -9.1" sheetId="6" r:id="rId6"/>
  </sheets>
  <externalReferences>
    <externalReference r:id="rId7"/>
  </externalReferences>
  <calcPr calcId="162913"/>
</workbook>
</file>

<file path=xl/calcChain.xml><?xml version="1.0" encoding="utf-8"?>
<calcChain xmlns="http://schemas.openxmlformats.org/spreadsheetml/2006/main">
  <c r="G26" i="4" l="1"/>
  <c r="G25" i="4" s="1"/>
  <c r="D23" i="6" l="1"/>
  <c r="E22" i="2" l="1"/>
  <c r="F39" i="2"/>
  <c r="D50" i="2" l="1"/>
  <c r="D47" i="2" s="1"/>
  <c r="F49" i="2"/>
  <c r="F47" i="2" s="1"/>
  <c r="E49" i="2"/>
  <c r="E47" i="2"/>
  <c r="F45" i="2"/>
  <c r="F38" i="2" s="1"/>
  <c r="E45" i="2"/>
  <c r="D44" i="2"/>
  <c r="D39" i="2" s="1"/>
  <c r="F43" i="2"/>
  <c r="F41" i="2" s="1"/>
  <c r="E43" i="2"/>
  <c r="E39" i="2"/>
  <c r="E38" i="2" l="1"/>
  <c r="D38" i="2" s="1"/>
  <c r="D45" i="2"/>
  <c r="D49" i="2"/>
  <c r="D43" i="2"/>
  <c r="D41" i="2" s="1"/>
  <c r="D23" i="5" l="1"/>
  <c r="G169" i="4"/>
  <c r="G150" i="4"/>
  <c r="G149" i="4" s="1"/>
  <c r="G141" i="4"/>
  <c r="G140" i="4" s="1"/>
  <c r="G132" i="4"/>
  <c r="G123" i="4"/>
  <c r="G122" i="4" s="1"/>
  <c r="G121" i="4" s="1"/>
  <c r="G120" i="4" s="1"/>
  <c r="G118" i="4" s="1"/>
  <c r="G116" i="4" s="1"/>
  <c r="G115" i="4"/>
  <c r="G114" i="4" s="1"/>
  <c r="G113" i="4" s="1"/>
  <c r="G112" i="4" s="1"/>
  <c r="G110" i="4" s="1"/>
  <c r="G108" i="4" s="1"/>
  <c r="G97" i="4"/>
  <c r="G96" i="4" s="1"/>
  <c r="G88" i="4"/>
  <c r="G79" i="4"/>
  <c r="G78" i="4" s="1"/>
  <c r="G77" i="4" s="1"/>
  <c r="G76" i="4" s="1"/>
  <c r="G74" i="4" s="1"/>
  <c r="G72" i="4" s="1"/>
  <c r="G61" i="4"/>
  <c r="G60" i="4" s="1"/>
  <c r="G52" i="4"/>
  <c r="F44" i="4"/>
  <c r="G39" i="4"/>
  <c r="G38" i="4" s="1"/>
  <c r="G24" i="4"/>
  <c r="G23" i="4" s="1"/>
  <c r="G22" i="4" s="1"/>
  <c r="G20" i="4" s="1"/>
  <c r="G18" i="4" s="1"/>
  <c r="G16" i="4" s="1"/>
  <c r="D37" i="3"/>
  <c r="D34" i="3" s="1"/>
  <c r="F36" i="3"/>
  <c r="E36" i="3"/>
  <c r="F34" i="3"/>
  <c r="E34" i="3"/>
  <c r="F32" i="3"/>
  <c r="F17" i="3" s="1"/>
  <c r="E32" i="3"/>
  <c r="F31" i="3"/>
  <c r="D31" i="3" s="1"/>
  <c r="D28" i="3" s="1"/>
  <c r="E30" i="3"/>
  <c r="E28" i="3"/>
  <c r="E26" i="3"/>
  <c r="D25" i="3"/>
  <c r="D24" i="3" s="1"/>
  <c r="D22" i="3" s="1"/>
  <c r="F24" i="3"/>
  <c r="F22" i="3" s="1"/>
  <c r="E24" i="3"/>
  <c r="F20" i="3"/>
  <c r="E20" i="3"/>
  <c r="E16" i="3" s="1"/>
  <c r="D57" i="2"/>
  <c r="D52" i="2" s="1"/>
  <c r="D51" i="2" s="1"/>
  <c r="F56" i="2"/>
  <c r="F54" i="2" s="1"/>
  <c r="E56" i="2"/>
  <c r="F52" i="2"/>
  <c r="F51" i="2" s="1"/>
  <c r="E52" i="2"/>
  <c r="E51" i="2" s="1"/>
  <c r="D37" i="2"/>
  <c r="D36" i="2" s="1"/>
  <c r="F36" i="2"/>
  <c r="E36" i="2"/>
  <c r="E34" i="2"/>
  <c r="D34" i="2"/>
  <c r="F32" i="2"/>
  <c r="E32" i="2"/>
  <c r="D31" i="2"/>
  <c r="D28" i="2" s="1"/>
  <c r="F30" i="2"/>
  <c r="E30" i="2"/>
  <c r="E28" i="2"/>
  <c r="F26" i="2"/>
  <c r="E26" i="2"/>
  <c r="D25" i="2"/>
  <c r="F24" i="2"/>
  <c r="E24" i="2"/>
  <c r="E20" i="2"/>
  <c r="D102" i="1"/>
  <c r="D65" i="1"/>
  <c r="D59" i="1"/>
  <c r="C48" i="1"/>
  <c r="D47" i="1"/>
  <c r="D40" i="1" s="1"/>
  <c r="D9" i="1"/>
  <c r="D32" i="3" l="1"/>
  <c r="G37" i="4"/>
  <c r="G36" i="4" s="1"/>
  <c r="G35" i="4" s="1"/>
  <c r="G33" i="4" s="1"/>
  <c r="G31" i="4" s="1"/>
  <c r="G139" i="4"/>
  <c r="G138" i="4" s="1"/>
  <c r="G137" i="4" s="1"/>
  <c r="G135" i="4" s="1"/>
  <c r="G133" i="4" s="1"/>
  <c r="G12" i="4"/>
  <c r="G10" i="4" s="1"/>
  <c r="G14" i="4"/>
  <c r="G148" i="4"/>
  <c r="G147" i="4" s="1"/>
  <c r="G146" i="4" s="1"/>
  <c r="G144" i="4" s="1"/>
  <c r="G142" i="4" s="1"/>
  <c r="G130" i="4"/>
  <c r="G129" i="4" s="1"/>
  <c r="G128" i="4" s="1"/>
  <c r="G126" i="4" s="1"/>
  <c r="G124" i="4" s="1"/>
  <c r="G131" i="4"/>
  <c r="G50" i="4"/>
  <c r="G49" i="4" s="1"/>
  <c r="G48" i="4" s="1"/>
  <c r="G46" i="4" s="1"/>
  <c r="G44" i="4" s="1"/>
  <c r="G51" i="4"/>
  <c r="G29" i="4"/>
  <c r="G27" i="4"/>
  <c r="G86" i="4"/>
  <c r="G85" i="4" s="1"/>
  <c r="G84" i="4" s="1"/>
  <c r="G82" i="4" s="1"/>
  <c r="G80" i="4" s="1"/>
  <c r="G87" i="4"/>
  <c r="G167" i="4"/>
  <c r="G166" i="4" s="1"/>
  <c r="G165" i="4" s="1"/>
  <c r="G163" i="4" s="1"/>
  <c r="G161" i="4" s="1"/>
  <c r="G159" i="4" s="1"/>
  <c r="G168" i="4"/>
  <c r="G59" i="4"/>
  <c r="G58" i="4" s="1"/>
  <c r="G57" i="4" s="1"/>
  <c r="G55" i="4" s="1"/>
  <c r="G53" i="4" s="1"/>
  <c r="G8" i="4" s="1"/>
  <c r="G95" i="4"/>
  <c r="G94" i="4" s="1"/>
  <c r="G93" i="4" s="1"/>
  <c r="G91" i="4" s="1"/>
  <c r="G89" i="4" s="1"/>
  <c r="F22" i="2"/>
  <c r="F20" i="2"/>
  <c r="F17" i="2"/>
  <c r="D24" i="2"/>
  <c r="D22" i="2"/>
  <c r="D26" i="2"/>
  <c r="D36" i="3"/>
  <c r="D17" i="3" s="1"/>
  <c r="F26" i="3"/>
  <c r="D26" i="3" s="1"/>
  <c r="F30" i="3"/>
  <c r="F28" i="3" s="1"/>
  <c r="D20" i="3"/>
  <c r="D8" i="1"/>
  <c r="D7" i="1" s="1"/>
  <c r="F34" i="2"/>
  <c r="D20" i="2"/>
  <c r="E16" i="2"/>
  <c r="D32" i="2"/>
  <c r="E19" i="2"/>
  <c r="E17" i="2" s="1"/>
  <c r="F16" i="3"/>
  <c r="F15" i="3" s="1"/>
  <c r="D30" i="3"/>
  <c r="E19" i="3"/>
  <c r="E17" i="3" s="1"/>
  <c r="E15" i="3" s="1"/>
  <c r="F28" i="2"/>
  <c r="D30" i="2"/>
  <c r="D56" i="2"/>
  <c r="D54" i="2" s="1"/>
  <c r="D17" i="2" l="1"/>
  <c r="D19" i="3"/>
  <c r="D18" i="3" s="1"/>
  <c r="F19" i="3"/>
  <c r="F18" i="3" s="1"/>
  <c r="G155" i="4"/>
  <c r="G153" i="4" s="1"/>
  <c r="G151" i="4" s="1"/>
  <c r="G157" i="4"/>
  <c r="G106" i="4"/>
  <c r="G102" i="4" s="1"/>
  <c r="G100" i="4" s="1"/>
  <c r="G98" i="4" s="1"/>
  <c r="G104" i="4"/>
  <c r="G70" i="4"/>
  <c r="G42" i="4"/>
  <c r="G40" i="4" s="1"/>
  <c r="F19" i="2"/>
  <c r="F18" i="2" s="1"/>
  <c r="F16" i="2"/>
  <c r="F15" i="2" s="1"/>
  <c r="D16" i="3"/>
  <c r="D15" i="3" s="1"/>
  <c r="D19" i="2"/>
  <c r="D18" i="2" s="1"/>
  <c r="E15" i="2"/>
  <c r="D15" i="2" s="1"/>
  <c r="D16" i="2" l="1"/>
  <c r="G66" i="4"/>
  <c r="G64" i="4" s="1"/>
  <c r="G62" i="4" s="1"/>
  <c r="G6" i="4" s="1"/>
  <c r="G68" i="4"/>
</calcChain>
</file>

<file path=xl/sharedStrings.xml><?xml version="1.0" encoding="utf-8"?>
<sst xmlns="http://schemas.openxmlformats.org/spreadsheetml/2006/main" count="858" uniqueCount="239">
  <si>
    <t>Հավելված N 1 
ՀՀ կառավարության 2021 թվականի
––-------------------–––––––– N –––––– որոշման</t>
  </si>
  <si>
    <t>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</si>
  <si>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</si>
  <si>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փոփոխությունները (ավելացումները նշված են դրական նշանով, իսկ նվազեցումները` փակագծերում)</t>
  </si>
  <si>
    <t>ծրագիրը</t>
  </si>
  <si>
    <t>միջոցառումը</t>
  </si>
  <si>
    <t xml:space="preserve"> Տարի</t>
  </si>
  <si>
    <t>ԸՆԴԱՄԵՆԸ</t>
  </si>
  <si>
    <t xml:space="preserve"> ՀՀ  տարածքային կառավարման և ենթակառուցվածքների նախարարություն </t>
  </si>
  <si>
    <t xml:space="preserve"> Ծրագրի անվանումը`</t>
  </si>
  <si>
    <t xml:space="preserve"> Աջակցություն փախստականների ինտեգրմանը</t>
  </si>
  <si>
    <t xml:space="preserve"> Ծրագրի նպատակը`</t>
  </si>
  <si>
    <t xml:space="preserve"> Փախստականների ինտեգրում հասարակություն</t>
  </si>
  <si>
    <t xml:space="preserve"> Վերջնական արդյունքի նկարագրությունը`</t>
  </si>
  <si>
    <t xml:space="preserve"> Փախստականներին մատուցվող ծառայությունների ընդգրկման և ծառայությունների շրջանակի ընդլայնում</t>
  </si>
  <si>
    <t>Ծրագրի միջոցառումներ</t>
  </si>
  <si>
    <t xml:space="preserve"> Միջոցառման անվանումը`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</si>
  <si>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</si>
  <si>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Միջոցառման նկարագրությունը`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</si>
  <si>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</si>
  <si>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 xml:space="preserve"> Միջոցառման տեսակը</t>
  </si>
  <si>
    <t xml:space="preserve"> Տրանսֆերտների տրամադրում</t>
  </si>
  <si>
    <t xml:space="preserve">Ժամանակավոր կացարաններում բնակվող փախստականների կենցաղային խնդիրների լուծման միջոցառումների իրականացում </t>
  </si>
  <si>
    <t xml:space="preserve"> Կացարաններում սանիտարահիգիենիկ պայմանների, ընդհանուր օգտագործման էլեկտրաէներգիայի, ջրմուղ-կոյուղու ծախսերի փոխհատուցում, ինչպես նաև այդ կացարանների պահպանման աշխատանքների կազմակերպում </t>
  </si>
  <si>
    <t xml:space="preserve"> Ծառայությունների մատուցում </t>
  </si>
  <si>
    <t xml:space="preserve"> ՀՀ-ում փախստական ճանաչված և ապաստան ստացած անձանց վարձակալությամբ բնակարանների ձեռքբերման ծախսերի փոխհատուցման տրամադրում 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</si>
  <si>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 </t>
  </si>
  <si>
    <t xml:space="preserve"> Հայաստանի Հանրապետություն վերադարձող քաղաքացիների վերաինտեգրմանն ուղղված առաջնային աջակցության պետական ծրագիր </t>
  </si>
  <si>
    <t xml:space="preserve"> Առաջնային օժանդակություն ցուցաբերել Հայաստան հարկադիր վերադարձող ՀՀ քաղաքացիներին՛ հետագայում նրանց լիարժեք և կայուն վերաինտեգրումն ապահովելու նպատակով, ուղղորդելն ու խորհրդատվությունը: </t>
  </si>
  <si>
    <t xml:space="preserve"> Ոռոգման համակարգի առողջացում 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</si>
  <si>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</si>
  <si>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</si>
  <si>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</si>
  <si>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Ֆրանսիայի Հանրապետության կառավարության աջակցությամբ իրականացվող Վեդու ջրամբարի կառուցման ծրագրի խորհրդատվություն և կառավարում</t>
  </si>
  <si>
    <t xml:space="preserve"> Ֆրանսիայի Հանրապետության կառավարության աջակցությամբ իրականացվող Վեդու ջրամբարի կառուցման ծրագրի համակարգում և ղեկավարում </t>
  </si>
  <si>
    <t xml:space="preserve"> Ֆրանսիայի Հանրապետության կառավարության աջակցությամբ իրականացվող Վեդու ջրամբարի կառուցում</t>
  </si>
  <si>
    <t xml:space="preserve"> Ֆրանսիայի Հանրապետության կառավարության աջակցությամբ իրականացվող Վեդու ջրամբարի կառուցման ծրագիր </t>
  </si>
  <si>
    <t xml:space="preserve"> Պետական մարմինների կողմից օգտագործվող ոչ ֆինանսական ակտիվների հետ գործառնություններ 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</si>
  <si>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</si>
  <si>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</si>
  <si>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</si>
  <si>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Վերակառուցման և զարգացման եվրոպական բանկի աջակցությամբ իրականացվող Երևանի ջրամատակարարման բարելավման դրամաշնորհային ծրագիր</t>
  </si>
  <si>
    <t xml:space="preserve"> Երևանի ջրամատակարարման բարելավման ծրագրի խորհրդատվական աշխատանքների իրականացում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</si>
  <si>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</si>
  <si>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 xml:space="preserve"> Երևանի ջրամատակարարման բարելավման ծրագրի աուդիտի իրականացում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</si>
  <si>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</si>
  <si>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</si>
  <si>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</si>
  <si>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</si>
  <si>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</si>
  <si>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Երևանի ջրամատակարարման ցանցի բարելավման աշխատանքներ </t>
  </si>
  <si>
    <t xml:space="preserve"> Դպրոցների սեյսմիկ անվտանգության մակարդակի բարձրացման ծրագիր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</si>
  <si>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</si>
  <si>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</si>
  <si>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</si>
  <si>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 </t>
  </si>
  <si>
    <t>Հավելված 2</t>
  </si>
  <si>
    <t xml:space="preserve">ՀՀ կառավարության  2021 թվականի </t>
  </si>
  <si>
    <t>______________ ի    ___Ն որոշման</t>
  </si>
  <si>
    <t>հազ.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</si>
  <si>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</si>
  <si>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</si>
  <si>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>Տարի</t>
  </si>
  <si>
    <t xml:space="preserve"> ընդամենը </t>
  </si>
  <si>
    <t xml:space="preserve"> այդ թվում՝ </t>
  </si>
  <si>
    <t xml:space="preserve">Դրամաշնոր
հային միջոցներ </t>
  </si>
  <si>
    <t xml:space="preserve"> համաֆինան_x000D_
սավորում </t>
  </si>
  <si>
    <t xml:space="preserve"> ԸՆԴԱՄԵՆԸ 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</si>
  <si>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</si>
  <si>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</si>
  <si>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</si>
  <si>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1004</t>
  </si>
  <si>
    <t>Ոռոգման համակարգի առողջացում</t>
  </si>
  <si>
    <t>11005</t>
  </si>
  <si>
    <t>Եվրասիական զարգացման բանկի աջակցությամբ իրականացվող ոռոգման համակարգերի_x000D_ զարգացման ծրագրի խորհրդատվություն և կառավարում</t>
  </si>
  <si>
    <t>այդ թվում` ըստ կատարողների</t>
  </si>
  <si>
    <t>ՀՀ տարածքային կառավարման և ենթակառուցվածքների  նախարարության ջրային կոմիտե</t>
  </si>
  <si>
    <t>այդ թվում` բյուջետային ծախսերի տնտեսագիտական դասակարգման հոդվածներ</t>
  </si>
  <si>
    <t>ԸՆԹԱՑԻԿ ԾԱԽՍԵՐ</t>
  </si>
  <si>
    <t>- Այլ ծախսեր</t>
  </si>
  <si>
    <t>11006</t>
  </si>
  <si>
    <t>Ֆրանսիայի Հանրապետության կառավարության աջակցությամբ իրականացվող Վեդու ջրամբարի կառուցման ծրագրի խորհրդատվություն և կառավարում</t>
  </si>
  <si>
    <t>31001</t>
  </si>
  <si>
    <t>Ֆրանսիայի Հանրապետության կառավարության աջակցությամբ իրականացվող Վեդու ջրամբարի կառուցում</t>
  </si>
  <si>
    <t>ՈՉ ՖԻՆԱՆՍԱԿԱՆ ԱԿՏԻՎՆԵՐԻ ԳԾՈՎ ԾԱԽՍԵՐ</t>
  </si>
  <si>
    <t>- Շենքերի և շինությունների շինարարություն</t>
  </si>
  <si>
    <t>1189</t>
  </si>
  <si>
    <t>Դպրոցների սեյսմիկ անվտանգության մակարդակի բարձրացման ծրագիր</t>
  </si>
  <si>
    <t>12001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</si>
  <si>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</si>
  <si>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ՀՀ տարածքային կառավարման և ենթակառուցվածքների նախարարություն</t>
  </si>
  <si>
    <t>Հավելված 3</t>
  </si>
  <si>
    <t>1072</t>
  </si>
  <si>
    <t>Ջրամատակարարաման և ջրահեռացման բարելավում</t>
  </si>
  <si>
    <t>11003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</si>
  <si>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</si>
  <si>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11004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</si>
  <si>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</si>
  <si>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</si>
  <si>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Նախագծահետազոտական ծախսեր</t>
  </si>
  <si>
    <t>Հավելված N 4 
ՀՀ կառավարության 2021 թվականի
––-------------------–––––––– N –––––– որոշման</t>
  </si>
  <si>
    <t>ՀԱՅԱՍՏԱՆԻ ՀԱՆՐԱՊԵՏՈՒԹՅԱՆ ԿԱՌԱՎԱՐՈՒԹՅԱՆ 2020 ԹՎԱԿԱՆԻ ԴԵԿՏԵՄԲԵՐԻ 30-Ի N 2215-Ն ՈՐՈՇՄԱՆ N3 ԵՎ  N4  ՀԱՎԵԼՎԱԾՆԵՐՈՒՄ ԿԱՏԱՐՎՈՂ ՓՈՓՈԽՈՒԹՅՈՒՆՆԵՐԸ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</si>
  <si>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</si>
  <si>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</si>
  <si>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</si>
  <si>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</si>
  <si>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</si>
  <si>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</si>
  <si>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</si>
  <si>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</si>
  <si>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ԸՆԴԱՄԵՆԸ ԾԱԽՍԵՐ</t>
  </si>
  <si>
    <t xml:space="preserve">այդ թվում՝ </t>
  </si>
  <si>
    <t xml:space="preserve"> ՍՈՑԻԱԼԱԿԱՆ ՊԱՇՏՊԱՆՈՒԹՅՈՒՆ</t>
  </si>
  <si>
    <t xml:space="preserve"> այդ թվում`</t>
  </si>
  <si>
    <t>06</t>
  </si>
  <si>
    <t xml:space="preserve"> Բնակարանային ապահովում</t>
  </si>
  <si>
    <t>01</t>
  </si>
  <si>
    <t>Աջակցություն փախստականների ինտեգրմանը</t>
  </si>
  <si>
    <t>այդ թվում՝</t>
  </si>
  <si>
    <t xml:space="preserve"> այդ թվում` ըստ կատարողների</t>
  </si>
  <si>
    <t xml:space="preserve"> ՀՀ  տարածքային կառավարման և ենթակառուցվածքների նախարարության միգրացիոն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</si>
  <si>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</si>
  <si>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</si>
  <si>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</si>
  <si>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</si>
  <si>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</si>
  <si>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</si>
  <si>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07</t>
  </si>
  <si>
    <t xml:space="preserve"> Սոցիալական հատուկ արտոնություններ (այլ դասերին չպատկանող)</t>
  </si>
  <si>
    <t xml:space="preserve"> Ժամանակավոր կացարաններում բնակվող փախստականների կենցաղային խնդիրների լուծման միջոցառումների իրականացում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</si>
  <si>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</si>
  <si>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</si>
  <si>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</si>
  <si>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</si>
  <si>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</si>
  <si>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</si>
  <si>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</si>
  <si>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</si>
  <si>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Բնակարանային նպաստներ բյուջեից</t>
  </si>
  <si>
    <t xml:space="preserve"> Հայաստանի Հանրապետություն վերադարձող քաղաքացիների վերաինտեգրմանն ուղղված առաջնային աջակցության պետական ծրագիր</t>
  </si>
  <si>
    <t>04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</si>
  <si>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</si>
  <si>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</si>
  <si>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</si>
  <si>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Ոռոգման համակարգի առողջացում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</si>
  <si>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</si>
  <si>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ՀՀ  տարածքային կառավարման և ենթակառուցվածքների նախարարության ջրային կոմիտե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</si>
  <si>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</si>
  <si>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</si>
  <si>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</si>
  <si>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>Այլ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</si>
  <si>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</si>
  <si>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</si>
  <si>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</si>
  <si>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</si>
  <si>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</si>
  <si>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</si>
  <si>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</si>
  <si>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 xml:space="preserve"> ԱՅԼ ՀԻՄՆԱԿԱՆ ՄԻՋՈՑՆԵՐ</t>
  </si>
  <si>
    <t xml:space="preserve"> - Նախագծահետազոտական ծախսեր</t>
  </si>
  <si>
    <t xml:space="preserve"> - Շենքերի և շինությունների կապիտալ վերանորոգում</t>
  </si>
  <si>
    <t xml:space="preserve"> ԿՐԹՈՒԹՅՈՒՆ</t>
  </si>
  <si>
    <t xml:space="preserve"> Կրթությանը տրամադրվող օժանդակ ծառայություններ</t>
  </si>
  <si>
    <t>Հավելված N 5</t>
  </si>
  <si>
    <t>ՀՀ կառավարության 2021 թվականի</t>
  </si>
  <si>
    <t>___________  ___-ի N _______ -Ն    որոշման</t>
  </si>
  <si>
    <t>Ծրագրի դասիչը</t>
  </si>
  <si>
    <t>Ծրագրի անվանումը</t>
  </si>
  <si>
    <t xml:space="preserve">Աջակցություն փախստականների ինտեգրմանը </t>
  </si>
  <si>
    <t>Ծրագրի միջոցառումները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</si>
  <si>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</si>
  <si>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</si>
  <si>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</si>
  <si>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</si>
  <si>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ապահովման աջակցություն </t>
  </si>
  <si>
    <t xml:space="preserve"> Նկարագրությունը` </t>
  </si>
  <si>
    <t xml:space="preserve">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</t>
  </si>
  <si>
    <t xml:space="preserve"> Միջոցառման տեսակը` </t>
  </si>
  <si>
    <t xml:space="preserve"> Շահառուների ընտրության չափանիշները 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</si>
  <si>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</si>
  <si>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 xml:space="preserve"> Արդյունքի չափորոշիչներ </t>
  </si>
  <si>
    <t>Բնակարանով ապահովված շահառուների թիվ, ընտանիք</t>
  </si>
  <si>
    <t xml:space="preserve"> Միջոցառման վրա կատարվող ծախսը (հազար դրամ) </t>
  </si>
  <si>
    <t xml:space="preserve"> 11002 </t>
  </si>
  <si>
    <t xml:space="preserve"> Ժամանակավոր կացարաններում բնակվող փախստականների կենցաղային խնդիրների լուծման միջոցառումների իրականացում </t>
  </si>
  <si>
    <t xml:space="preserve"> Միջոցառումն իրականացնողի անվանումը? </t>
  </si>
  <si>
    <t xml:space="preserve"> Մասնագիտացված կազմակերպություն </t>
  </si>
  <si>
    <t xml:space="preserve"> 1070 </t>
  </si>
  <si>
    <t xml:space="preserve"> 12002 </t>
  </si>
  <si>
    <t xml:space="preserve"> Տրանսֆերտների տրամադրում </t>
  </si>
  <si>
    <t xml:space="preserve"> Շահառուների ընտրության չափանիշները? </t>
  </si>
  <si>
    <t xml:space="preserve"> Ժամանակավոր կացարանով ապահովման խնդիր ունեցող ՀՀ-ում փախստական ճանաչված անձինք </t>
  </si>
  <si>
    <t xml:space="preserve"> 12004 </t>
  </si>
  <si>
    <t xml:space="preserve"> Հարկադիր վերադարձող ՀՀ  քաղաքացիներ 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</si>
  <si>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</si>
  <si>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Ծառայությունը մատուցող կազմակերպության անվանումը </t>
  </si>
  <si>
    <t xml:space="preserve"> Մասնագիտատացված միավոր </t>
  </si>
  <si>
    <t xml:space="preserve"> 11006 </t>
  </si>
  <si>
    <t xml:space="preserve"> Ֆրանսիայի Հանրապետության կառավարության աջակցությամբ իրականացվող Վեդու ջրամբարի կառուցման ծրագրի խորհրդատվություն և կառավարում </t>
  </si>
  <si>
    <t xml:space="preserve"> Միջոցառումն իրականացնողի անվանումը </t>
  </si>
  <si>
    <t xml:space="preserve"> 31001 </t>
  </si>
  <si>
    <t xml:space="preserve"> Ֆրանսիայի Հանրապետության կառավարության աջակցությամբ իրականացվող Վեդու ջրամբարի կառուցում </t>
  </si>
  <si>
    <t xml:space="preserve"> Ակտիվն օգտագործող կազմակերպության(ների) անվանում(ները)՛ </t>
  </si>
  <si>
    <t xml:space="preserve"> Մասնագիտացված միավոր </t>
  </si>
  <si>
    <t>Ջրամատակարարման և ջրահեռացման բարելավում</t>
  </si>
  <si>
    <t xml:space="preserve"> 11003 </t>
  </si>
  <si>
    <t xml:space="preserve"> Վերակառուցման և զարգացման եվրոպական բանկի աջակցությամբ իրականացվող Երևանի ջրամատակարարման բարելավման դրամաշնորհային ծրագիր </t>
  </si>
  <si>
    <t xml:space="preserve"> 11004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</si>
  <si>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</si>
  <si>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</si>
  <si>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Դպրոցների սեյսմիկ անվտանգության մակարդակի բարձրացման ծրագիր </t>
  </si>
  <si>
    <t xml:space="preserve"> 12001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</si>
  <si>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</si>
  <si>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Միջոցառումն իրականացնողի անվանումը՛ </t>
  </si>
  <si>
    <t xml:space="preserve">  Մասնագիտացված միավոր 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</si>
  <si>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</si>
  <si>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31003</t>
  </si>
  <si>
    <t>Եվրոպակական ներդրումային բանկի աջակցությամբ իրականացվող Երևանի ջրամատակարարման_x000D_ բարելավման ծրագրի շրջանակներում ջրամատակարարման և ջրահեռացման_x000D_ ենթակառուցվածքների հիմնանորոգում</t>
  </si>
  <si>
    <t>- Շենքերի և շինությունների կապիտալ վերանորոգում</t>
  </si>
  <si>
    <t xml:space="preserve"> 31003 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</si>
  <si>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</si>
  <si>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</si>
  <si>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</si>
  <si>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</si>
  <si>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 ՀՀ  տարածքային կառավարման և ենթակառուցվածքների նախարարության միգրացիոն ծառայություն </t>
  </si>
  <si>
    <t xml:space="preserve"> ՀՀ  տարածքային կառավարման և ենթակառուցվածքների նախարարության ջրային կոմիտե </t>
  </si>
  <si>
    <t xml:space="preserve"> ՀՀ տարածքային կառավարման և ենթակառուցվածքների նախարարություն </t>
  </si>
  <si>
    <t xml:space="preserve"> «ՀԱՅԱՍՏԱՆԻ ՀԱՆՐԱՊԵՏՈՒԹՅԱՆ 2021 ԹՎԱԿԱՆԻ ՊԵՏԱԿԱՆ ԲՅՈՒՋԵԻ ՄԱՍԻՆ» ՀԱՅԱՍՏԱՆԻ ՀԱՆՐԱՊԵՏՈՒԹՅԱՆ ՕՐԵՆՔԻ N 1 ՀԱՎԵԼՎԱԾԻ N 4 ԱՂՅՈՒՍԱԿՈՒՄ ԿԱՏԱՐՎՈՂ ՓՈՓՈԽՈՒԹՅՈՒՆՆԵՐ ԵՎ ՀԱՅԱՍՏԱՆԻ ՀԱՆՐԱՊԵՏՈՒԹՅԱՆ ԿԱՌԱՎԱՐՈՒԹՅԱՆ 2020 ԹՎԱԿԱՆԻ ԴԵԿՏԵՄԲԵՐԻ 30-Ի N 2215-Ն ՈՐՈՇՄԱՆ N 5 ՀԱՎԵԼՎԱԾԻ N 3 ԱՂՅՈՒՍԱԿՈՒՄ ԿԱՏԱՐՎՈՂ ՓՈՓՈԽՈՒԹՅՈՒՆՆԵՐԸ</t>
  </si>
  <si>
    <t xml:space="preserve">Վարկային միջոցներ </t>
  </si>
  <si>
    <t xml:space="preserve"> «ՀԱՅԱՍՏԱՆԻ ՀԱՆՐԱՊԵՏՈՒԹՅԱՆ 2021 ԹՎԱԿԱՆԻ ՊԵՏԱԿԱՆ ԲՅՈՒՋԵԻ ՄԱՍԻՆ» ՀԱՅԱՍՏԱՆԻ ՀԱՆՐԱՊԵՏՈՒԹՅԱՆ ՕՐԵՆՔԻ N 1 ՀԱՎԵԼՎԱԾԻ N 5 ԱՂՅՈՒՍԱԿՈՒՄ ԿԱՏԱՐՎՈՂ ՓՈՓՈԽՈՒԹՅՈՒՆՆԵՐ ԵՎ ՀԱՅԱՍՏԱՆԻ ՀԱՆՐԱՊԵՏՈՒԹՅԱՆ ԿԱՌԱՎԱՐՈՒԹՅԱՆ 2020 ԹՎԱԿԱՆԻ ԴԵԿՏԵՄԲԵՐԻ 30-Ի N 2215-Ն ՈՐՈՇՄԱՆ N 5 ՀԱՎԵԼՎԱԾԻ N 4 ԱՂՅՈՒՍԱԿՈՒՄ ԿԱՏԱՐՎՈՂ ՓՈՓՈԽՈՒԹՅՈՒՆՆԵՐԸ</t>
  </si>
  <si>
    <t>Բնակարաններ վարձակալելու նպատակով աջակցություն ստացող ընտանիքների թիվ, ընտանիք</t>
  </si>
  <si>
    <t xml:space="preserve">Հավելված N 6 </t>
  </si>
  <si>
    <r>
      <t xml:space="preserve"> </t>
    </r>
    <r>
      <rPr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9.1.35 ԱՂՅՈՒՍԱԿՈՒՄ ԿԱՏԱՐՎՈՂ ՓՈՓՈԽՈՒԹՅՈՒՆՆԵՐԸ ԵՎ ԼՐԱՑՈՒՄՆԵՐԸ</t>
    </r>
  </si>
  <si>
    <r>
      <t xml:space="preserve"> </t>
    </r>
    <r>
      <rPr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9.1.26 ԱՂՅՈՒՍԱԿՈՒՄ ԿԱՏԱՐՎՈՂ ՓՈՓՈԽՈՒԹՅՈՒՆՆԵՐԸ ԵՎ ԼՐԱՑՈՒՄՆԵՐԸ</t>
    </r>
  </si>
  <si>
    <r>
      <t xml:space="preserve"> </t>
    </r>
    <r>
      <rPr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9.1.8 ԱՂՅՈՒՍԱԿՈՒՄ ԿԱՏԱՐՎՈՂ ՓՈՓՈԽՈՒԹՅՈՒՆՆԵՐԸ ԵՎ ԼՐԱՑՈՒՄՆԵՐԸ</t>
    </r>
  </si>
  <si>
    <r>
      <t xml:space="preserve"> </t>
    </r>
    <r>
      <rPr>
        <sz val="12"/>
        <rFont val="GHEA Grapalat"/>
        <family val="3"/>
      </rPr>
      <t>ՀԱՅԱՍՏԱՆԻ ՀԱՆՐԱՊԵՏՈՒԹՅԱՆ ԿԱՌԱՎԱՐՈՒԹՅԱՆ 2020 ԹՎԱԿԱՆԻ ԴԵԿՏԵՄԲԵՐԻ 30-Ի N 2215-Ն ՈՐՈՇՄԱՆ N 9 ՀԱՎԵԼՎԱԾԻ 9.8 ԱՂՅՈՒՍԱԿՈՒՄ ԿԱՏԱՐՎՈՂ ՓՈՓՈԽՈՒԹՅՈՒՆՆԵՐԸ ԵՎ ԼՐԱՑՈՒՄՆԵՐԸ</t>
    </r>
  </si>
  <si>
    <t>«ՀԱՅԱՍՏԱՆԻ  ՀԱՆՐԱՊԵՏՈՒԹՅԱՆ 2021 ԹՎԱԿԱՆԻ ՊԵՏԱԿԱՆ ԲՅՈՒՋԵԻ ՄԱՍԻՆ» ՀԱՅԱՍՏԱՆԻ ՀԱՆՐԱՊԵՏՈՒԹՅԱՆ ՕՐԵՆՔԻ N 1 ՀԱՎԵԼՎԱԾԻ N 2 ԱՂՅՈՒՍԱԿՈՒՄ ՎԵՐԱԲԱՇԽՈՒՄ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</si>
  <si>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</si>
  <si>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 xml:space="preserve"> Ցուցանիշների փոփոխությունը (նվազեցումները նշված են փակագծերում)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</si>
</sst>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(* #,##0.0_);_(* \(#,##0.0\);_(* &quot;-&quot;?_);_(@_)"/>
    <numFmt numFmtId="167" formatCode="_(* #,##0.00_);_(* \(#,##0.00\);_(* &quot;-&quot;?_);_(@_)"/>
    <numFmt numFmtId="168" formatCode="_ * #,##0.0_)\ _ _ ;_ * \(#,##0.0\)\ _ _ ;_ * &quot;-&quot;?_)\ _ _ ;_ @_ "/>
    <numFmt numFmtId="169" formatCode="##,##0.0;\(##,##0.0\);\-"/>
    <numFmt numFmtId="170" formatCode="#,##0.0"/>
    <numFmt numFmtId="171" formatCode="##,##0;\(##,##0\);\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GHEA Grapalat"/>
      <family val="3"/>
    </font>
    <font>
      <sz val="12"/>
      <name val="GHEA Grapalat"/>
      <family val="3"/>
    </font>
    <font>
      <sz val="10"/>
      <name val="Arial LatArm"/>
      <family val="2"/>
    </font>
    <font>
      <sz val="12"/>
      <color theme="1"/>
      <name val="GHEA Grapalat"/>
      <family val="3"/>
    </font>
    <font>
      <sz val="11"/>
      <name val="Times Armenian"/>
      <family val="1"/>
    </font>
    <font>
      <sz val="10"/>
      <name val="Times Armenian"/>
      <family val="1"/>
    </font>
    <font>
      <b/>
      <sz val="8"/>
      <name val="GHEA Grapalat"/>
      <family val="2"/>
    </font>
    <font>
      <sz val="8"/>
      <name val="GHEA Grapalat"/>
      <family val="2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169" fontId="8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9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</cellStyleXfs>
  <cellXfs count="216">
    <xf numFmtId="0" fontId="0" fillId="0" borderId="0" xfId="0"/>
    <xf numFmtId="164" fontId="2" fillId="2" borderId="0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2" borderId="0" xfId="0" applyFont="1" applyFill="1"/>
    <xf numFmtId="165" fontId="3" fillId="2" borderId="0" xfId="0" applyNumberFormat="1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170" fontId="3" fillId="2" borderId="2" xfId="0" applyNumberFormat="1" applyFont="1" applyFill="1" applyBorder="1" applyAlignment="1">
      <alignment horizontal="left" vertical="center" wrapText="1"/>
    </xf>
    <xf numFmtId="165" fontId="3" fillId="2" borderId="2" xfId="1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wrapText="1"/>
    </xf>
    <xf numFmtId="0" fontId="3" fillId="2" borderId="11" xfId="7" applyFont="1" applyFill="1" applyBorder="1" applyAlignment="1">
      <alignment horizontal="center" vertical="top" wrapText="1"/>
    </xf>
    <xf numFmtId="0" fontId="3" fillId="2" borderId="8" xfId="7" applyFont="1" applyFill="1" applyBorder="1" applyAlignment="1">
      <alignment vertical="top" wrapText="1"/>
    </xf>
    <xf numFmtId="0" fontId="3" fillId="2" borderId="9" xfId="7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165" fontId="3" fillId="2" borderId="6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vertical="top"/>
    </xf>
    <xf numFmtId="0" fontId="10" fillId="2" borderId="8" xfId="2" applyFont="1" applyFill="1" applyBorder="1" applyAlignment="1">
      <alignment vertical="top"/>
    </xf>
    <xf numFmtId="0" fontId="11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/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/>
    </xf>
    <xf numFmtId="166" fontId="3" fillId="0" borderId="0" xfId="0" applyNumberFormat="1" applyFont="1" applyFill="1" applyBorder="1" applyAlignment="1">
      <alignment horizontal="right" wrapText="1"/>
    </xf>
    <xf numFmtId="166" fontId="3" fillId="2" borderId="0" xfId="0" applyNumberFormat="1" applyFont="1" applyFill="1" applyBorder="1" applyAlignment="1">
      <alignment horizontal="right" wrapText="1"/>
    </xf>
    <xf numFmtId="166" fontId="3" fillId="0" borderId="0" xfId="3" applyNumberFormat="1" applyFont="1" applyFill="1" applyBorder="1" applyAlignment="1">
      <alignment horizontal="right" vertical="center" wrapText="1"/>
    </xf>
    <xf numFmtId="167" fontId="3" fillId="0" borderId="0" xfId="0" applyNumberFormat="1" applyFont="1" applyFill="1" applyAlignment="1">
      <alignment vertical="center" wrapText="1"/>
    </xf>
    <xf numFmtId="166" fontId="11" fillId="2" borderId="0" xfId="0" applyNumberFormat="1" applyFont="1" applyFill="1" applyBorder="1" applyAlignment="1">
      <alignment horizontal="right"/>
    </xf>
    <xf numFmtId="166" fontId="3" fillId="0" borderId="0" xfId="0" applyNumberFormat="1" applyFont="1" applyFill="1" applyBorder="1" applyAlignment="1">
      <alignment vertical="center" wrapText="1"/>
    </xf>
    <xf numFmtId="166" fontId="3" fillId="0" borderId="2" xfId="4" applyNumberFormat="1" applyFont="1" applyFill="1" applyBorder="1" applyAlignment="1">
      <alignment horizontal="center"/>
    </xf>
    <xf numFmtId="166" fontId="3" fillId="0" borderId="2" xfId="3" applyNumberFormat="1" applyFont="1" applyFill="1" applyBorder="1" applyAlignment="1">
      <alignment vertical="center" wrapText="1"/>
    </xf>
    <xf numFmtId="165" fontId="3" fillId="0" borderId="2" xfId="1" applyNumberFormat="1" applyFont="1" applyFill="1" applyBorder="1" applyAlignment="1">
      <alignment horizontal="center" vertical="center" wrapText="1"/>
    </xf>
    <xf numFmtId="165" fontId="3" fillId="0" borderId="2" xfId="5" applyNumberFormat="1" applyFont="1" applyFill="1" applyBorder="1" applyAlignment="1">
      <alignment horizontal="center" vertical="center" wrapText="1"/>
    </xf>
    <xf numFmtId="166" fontId="3" fillId="0" borderId="0" xfId="4" applyNumberFormat="1" applyFont="1" applyFill="1"/>
    <xf numFmtId="166" fontId="3" fillId="0" borderId="2" xfId="3" quotePrefix="1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3" fontId="3" fillId="0" borderId="2" xfId="0" applyNumberFormat="1" applyFont="1" applyFill="1" applyBorder="1" applyAlignment="1">
      <alignment horizontal="left" vertical="center" wrapText="1"/>
    </xf>
    <xf numFmtId="43" fontId="11" fillId="0" borderId="2" xfId="0" applyNumberFormat="1" applyFont="1" applyFill="1" applyBorder="1" applyAlignment="1">
      <alignment horizontal="left" vertical="center" wrapText="1"/>
    </xf>
    <xf numFmtId="43" fontId="3" fillId="0" borderId="2" xfId="0" quotePrefix="1" applyNumberFormat="1" applyFont="1" applyFill="1" applyBorder="1" applyAlignment="1">
      <alignment horizontal="left" vertical="center" wrapText="1"/>
    </xf>
    <xf numFmtId="166" fontId="3" fillId="2" borderId="0" xfId="0" applyNumberFormat="1" applyFont="1" applyFill="1" applyBorder="1" applyAlignment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/>
    </xf>
    <xf numFmtId="166" fontId="11" fillId="0" borderId="0" xfId="0" applyNumberFormat="1" applyFont="1" applyFill="1" applyBorder="1" applyAlignment="1">
      <alignment horizontal="right"/>
    </xf>
    <xf numFmtId="165" fontId="10" fillId="0" borderId="2" xfId="5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165" fontId="10" fillId="0" borderId="2" xfId="1" applyNumberFormat="1" applyFont="1" applyFill="1" applyBorder="1" applyAlignment="1">
      <alignment horizontal="center" vertical="center" wrapText="1"/>
    </xf>
    <xf numFmtId="49" fontId="3" fillId="0" borderId="2" xfId="0" quotePrefix="1" applyNumberFormat="1" applyFont="1" applyFill="1" applyBorder="1" applyAlignment="1">
      <alignment horizontal="left" vertical="center" wrapText="1"/>
    </xf>
    <xf numFmtId="168" fontId="3" fillId="2" borderId="2" xfId="0" applyNumberFormat="1" applyFont="1" applyFill="1" applyBorder="1" applyAlignment="1">
      <alignment wrapText="1"/>
    </xf>
    <xf numFmtId="0" fontId="3" fillId="2" borderId="15" xfId="0" applyFont="1" applyFill="1" applyBorder="1" applyAlignment="1">
      <alignment horizontal="left" vertical="center" wrapText="1"/>
    </xf>
    <xf numFmtId="169" fontId="3" fillId="2" borderId="2" xfId="6" applyNumberFormat="1" applyFont="1" applyFill="1" applyBorder="1" applyAlignment="1"/>
    <xf numFmtId="165" fontId="3" fillId="2" borderId="2" xfId="1" applyNumberFormat="1" applyFont="1" applyFill="1" applyBorder="1" applyAlignment="1"/>
    <xf numFmtId="49" fontId="3" fillId="2" borderId="6" xfId="0" applyNumberFormat="1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vertical="top" wrapText="1"/>
    </xf>
    <xf numFmtId="49" fontId="3" fillId="2" borderId="9" xfId="0" applyNumberFormat="1" applyFont="1" applyFill="1" applyBorder="1" applyAlignment="1">
      <alignment vertical="top" wrapText="1"/>
    </xf>
    <xf numFmtId="0" fontId="3" fillId="2" borderId="6" xfId="7" applyFont="1" applyFill="1" applyBorder="1" applyAlignment="1">
      <alignment vertical="top" wrapText="1"/>
    </xf>
    <xf numFmtId="0" fontId="5" fillId="0" borderId="0" xfId="0" applyFont="1"/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3" fillId="0" borderId="0" xfId="0" applyFont="1" applyBorder="1" applyAlignment="1"/>
    <xf numFmtId="0" fontId="5" fillId="0" borderId="0" xfId="0" applyFont="1" applyBorder="1" applyAlignment="1">
      <alignment horizontal="right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3" fillId="0" borderId="0" xfId="0" applyFont="1" applyBorder="1" applyAlignment="1">
      <alignment horizontal="right" vertical="center" wrapText="1"/>
    </xf>
    <xf numFmtId="0" fontId="5" fillId="0" borderId="0" xfId="0" applyFont="1" applyBorder="1"/>
    <xf numFmtId="0" fontId="5" fillId="0" borderId="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right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171" fontId="3" fillId="0" borderId="2" xfId="8" applyNumberFormat="1" applyFont="1" applyBorder="1">
      <alignment horizontal="right" vertical="top"/>
    </xf>
    <xf numFmtId="0" fontId="5" fillId="0" borderId="0" xfId="0" applyFont="1" applyFill="1"/>
    <xf numFmtId="169" fontId="3" fillId="0" borderId="2" xfId="8" applyFont="1" applyBorder="1">
      <alignment horizontal="right" vertical="top"/>
    </xf>
    <xf numFmtId="0" fontId="5" fillId="0" borderId="2" xfId="0" applyFont="1" applyBorder="1"/>
    <xf numFmtId="0" fontId="3" fillId="0" borderId="3" xfId="0" applyFont="1" applyBorder="1" applyAlignment="1"/>
    <xf numFmtId="0" fontId="3" fillId="0" borderId="5" xfId="0" applyFont="1" applyBorder="1" applyAlignment="1"/>
    <xf numFmtId="0" fontId="5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169" fontId="3" fillId="0" borderId="0" xfId="8" applyFont="1" applyBorder="1">
      <alignment horizontal="right" vertical="top"/>
    </xf>
    <xf numFmtId="0" fontId="5" fillId="0" borderId="0" xfId="0" applyFont="1" applyAlignment="1">
      <alignment vertical="top"/>
    </xf>
    <xf numFmtId="0" fontId="11" fillId="0" borderId="0" xfId="0" applyFont="1" applyBorder="1" applyAlignment="1">
      <alignment horizontal="right" vertical="center" wrapText="1"/>
    </xf>
    <xf numFmtId="0" fontId="12" fillId="0" borderId="0" xfId="0" applyFont="1" applyBorder="1"/>
    <xf numFmtId="0" fontId="11" fillId="0" borderId="0" xfId="0" applyFont="1" applyBorder="1" applyAlignment="1">
      <alignment horizontal="right" vertical="top" wrapText="1"/>
    </xf>
    <xf numFmtId="0" fontId="12" fillId="0" borderId="0" xfId="0" applyFont="1"/>
    <xf numFmtId="0" fontId="11" fillId="0" borderId="0" xfId="0" applyFont="1" applyAlignment="1">
      <alignment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6" xfId="0" applyFont="1" applyBorder="1"/>
    <xf numFmtId="169" fontId="3" fillId="0" borderId="6" xfId="8" applyFont="1" applyBorder="1">
      <alignment horizontal="right" vertical="top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/>
    </xf>
    <xf numFmtId="166" fontId="3" fillId="0" borderId="2" xfId="1" applyNumberFormat="1" applyFont="1" applyFill="1" applyBorder="1" applyAlignment="1">
      <alignment horizontal="center" vertical="center" wrapText="1"/>
    </xf>
    <xf numFmtId="0" fontId="3" fillId="2" borderId="8" xfId="7" applyFont="1" applyFill="1" applyBorder="1" applyAlignment="1">
      <alignment horizontal="center" vertical="top" wrapText="1"/>
    </xf>
    <xf numFmtId="0" fontId="3" fillId="2" borderId="9" xfId="7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center" vertical="top" wrapText="1"/>
    </xf>
    <xf numFmtId="49" fontId="3" fillId="2" borderId="9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center" vertical="center" textRotation="90" wrapText="1"/>
    </xf>
    <xf numFmtId="49" fontId="3" fillId="2" borderId="13" xfId="0" applyNumberFormat="1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top"/>
    </xf>
    <xf numFmtId="0" fontId="1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2" borderId="8" xfId="0" applyFont="1" applyFill="1" applyBorder="1" applyAlignment="1">
      <alignment vertical="top" wrapText="1"/>
    </xf>
    <xf numFmtId="0" fontId="3" fillId="2" borderId="0" xfId="0" applyFont="1" applyFill="1" applyBorder="1" applyAlignment="1">
      <alignment wrapText="1"/>
    </xf>
    <xf numFmtId="0" fontId="3" fillId="2" borderId="9" xfId="0" applyFont="1" applyFill="1" applyBorder="1" applyAlignment="1">
      <alignment vertical="top" wrapText="1"/>
    </xf>
    <xf numFmtId="165" fontId="3" fillId="2" borderId="2" xfId="0" applyNumberFormat="1" applyFont="1" applyFill="1" applyBorder="1" applyAlignment="1">
      <alignment wrapText="1"/>
    </xf>
    <xf numFmtId="0" fontId="10" fillId="2" borderId="6" xfId="2" applyFont="1" applyFill="1" applyBorder="1" applyAlignment="1">
      <alignment vertical="top"/>
    </xf>
    <xf numFmtId="0" fontId="10" fillId="2" borderId="9" xfId="2" applyFont="1" applyFill="1" applyBorder="1" applyAlignment="1">
      <alignment vertical="top"/>
    </xf>
    <xf numFmtId="166" fontId="3" fillId="2" borderId="2" xfId="1" applyNumberFormat="1" applyFont="1" applyFill="1" applyBorder="1" applyAlignment="1">
      <alignment horizontal="center" vertical="center" wrapText="1"/>
    </xf>
    <xf numFmtId="165" fontId="3" fillId="2" borderId="2" xfId="5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/>
    </xf>
    <xf numFmtId="165" fontId="3" fillId="2" borderId="2" xfId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165" fontId="3" fillId="2" borderId="6" xfId="1" applyNumberFormat="1" applyFont="1" applyFill="1" applyBorder="1" applyAlignment="1">
      <alignment horizontal="center" vertical="center" wrapText="1"/>
    </xf>
    <xf numFmtId="165" fontId="3" fillId="2" borderId="8" xfId="1" applyNumberFormat="1" applyFont="1" applyFill="1" applyBorder="1" applyAlignment="1">
      <alignment horizontal="center" vertical="center" wrapText="1"/>
    </xf>
    <xf numFmtId="165" fontId="3" fillId="2" borderId="9" xfId="1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6" fontId="3" fillId="0" borderId="6" xfId="0" applyNumberFormat="1" applyFont="1" applyFill="1" applyBorder="1" applyAlignment="1">
      <alignment horizontal="center"/>
    </xf>
    <xf numFmtId="166" fontId="3" fillId="0" borderId="8" xfId="0" applyNumberFormat="1" applyFont="1" applyFill="1" applyBorder="1" applyAlignment="1">
      <alignment horizontal="center"/>
    </xf>
    <xf numFmtId="166" fontId="3" fillId="0" borderId="9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 vertical="top"/>
    </xf>
    <xf numFmtId="49" fontId="3" fillId="0" borderId="8" xfId="0" applyNumberFormat="1" applyFont="1" applyFill="1" applyBorder="1" applyAlignment="1">
      <alignment horizontal="center" vertical="top"/>
    </xf>
    <xf numFmtId="49" fontId="3" fillId="0" borderId="9" xfId="0" applyNumberFormat="1" applyFont="1" applyFill="1" applyBorder="1" applyAlignment="1">
      <alignment horizontal="center" vertical="top"/>
    </xf>
    <xf numFmtId="166" fontId="3" fillId="0" borderId="2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 vertical="top"/>
    </xf>
    <xf numFmtId="0" fontId="3" fillId="2" borderId="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6" fontId="11" fillId="0" borderId="9" xfId="1" applyNumberFormat="1" applyFont="1" applyFill="1" applyBorder="1" applyAlignment="1">
      <alignment horizontal="center" vertical="center" wrapText="1"/>
    </xf>
    <xf numFmtId="166" fontId="11" fillId="0" borderId="2" xfId="1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textRotation="90" wrapText="1"/>
    </xf>
    <xf numFmtId="166" fontId="3" fillId="0" borderId="2" xfId="1" applyNumberFormat="1" applyFont="1" applyFill="1" applyBorder="1" applyAlignment="1">
      <alignment horizontal="center" vertical="center" wrapText="1"/>
    </xf>
    <xf numFmtId="0" fontId="3" fillId="2" borderId="8" xfId="7" applyFont="1" applyFill="1" applyBorder="1" applyAlignment="1">
      <alignment horizontal="center" vertical="top" wrapText="1"/>
    </xf>
    <xf numFmtId="0" fontId="3" fillId="2" borderId="9" xfId="7" applyFont="1" applyFill="1" applyBorder="1" applyAlignment="1">
      <alignment horizontal="center" vertical="top" wrapText="1"/>
    </xf>
    <xf numFmtId="49" fontId="3" fillId="2" borderId="6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center" vertical="top" wrapText="1"/>
    </xf>
    <xf numFmtId="49" fontId="3" fillId="2" borderId="9" xfId="0" applyNumberFormat="1" applyFont="1" applyFill="1" applyBorder="1" applyAlignment="1">
      <alignment horizontal="center" vertical="top" wrapText="1"/>
    </xf>
    <xf numFmtId="0" fontId="3" fillId="2" borderId="6" xfId="7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textRotation="90" wrapText="1"/>
    </xf>
    <xf numFmtId="49" fontId="3" fillId="2" borderId="9" xfId="0" applyNumberFormat="1" applyFont="1" applyFill="1" applyBorder="1" applyAlignment="1">
      <alignment horizontal="center" vertical="center" textRotation="90" wrapText="1"/>
    </xf>
    <xf numFmtId="49" fontId="3" fillId="2" borderId="8" xfId="0" applyNumberFormat="1" applyFont="1" applyFill="1" applyBorder="1" applyAlignment="1">
      <alignment horizontal="center" vertical="center" textRotation="90" wrapText="1"/>
    </xf>
    <xf numFmtId="49" fontId="3" fillId="2" borderId="13" xfId="0" applyNumberFormat="1" applyFont="1" applyFill="1" applyBorder="1" applyAlignment="1">
      <alignment horizontal="center" vertical="center" textRotation="90" wrapText="1"/>
    </xf>
    <xf numFmtId="49" fontId="3" fillId="2" borderId="14" xfId="0" applyNumberFormat="1" applyFont="1" applyFill="1" applyBorder="1" applyAlignment="1">
      <alignment horizontal="center" vertical="center" textRotation="90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3" fillId="2" borderId="12" xfId="7" applyFont="1" applyFill="1" applyBorder="1" applyAlignment="1">
      <alignment horizontal="center" vertical="top" wrapText="1"/>
    </xf>
    <xf numFmtId="0" fontId="3" fillId="2" borderId="13" xfId="7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4" borderId="2" xfId="0" applyFont="1" applyFill="1" applyBorder="1" applyAlignment="1">
      <alignment horizontal="left" vertical="center" wrapText="1"/>
    </xf>
  </cellXfs>
  <cellStyles count="10">
    <cellStyle name="Comma" xfId="1" builtinId="3"/>
    <cellStyle name="Comma 4 3" xfId="5"/>
    <cellStyle name="Normal" xfId="0" builtinId="0"/>
    <cellStyle name="Normal 11 2" xfId="4"/>
    <cellStyle name="Normal 8" xfId="7"/>
    <cellStyle name="Normal_2007_12" xfId="2"/>
    <cellStyle name="Normal_Book2" xfId="3"/>
    <cellStyle name="SN_241" xfId="8"/>
    <cellStyle name="SN_b" xfId="6"/>
    <cellStyle name="Обычный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21\poxancumBGV2021\VERABASHXUM\&#1359;&#1343;&#1350;\ardi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-1"/>
      <sheetName val="5-3"/>
      <sheetName val="5-4"/>
      <sheetName val="3ev4"/>
      <sheetName val="9-9.1"/>
    </sheetNames>
    <sheetDataSet>
      <sheetData sheetId="0">
        <row r="16">
          <cell r="D16">
            <v>457082</v>
          </cell>
        </row>
        <row r="22">
          <cell r="D22">
            <v>-5366.1</v>
          </cell>
        </row>
        <row r="28">
          <cell r="D28">
            <v>-3420</v>
          </cell>
        </row>
        <row r="29">
          <cell r="C29" t="str">
            <v xml:space="preserve"> ՀՀ-ում փախստական ճանաչված և ապաստան ստացած անձանց վարձակալությամբ բնակարանների ձեռքբերման ծախսերի փոխհատուցման տրամադրում </v>
          </cell>
        </row>
        <row r="34">
          <cell r="D34">
            <v>-3900</v>
          </cell>
        </row>
        <row r="47">
          <cell r="D47">
            <v>-85764.4</v>
          </cell>
        </row>
        <row r="53">
          <cell r="D53">
            <v>-30842</v>
          </cell>
        </row>
        <row r="59">
          <cell r="D59">
            <v>-165996.70000000001</v>
          </cell>
        </row>
        <row r="72">
          <cell r="D72">
            <v>-7674</v>
          </cell>
        </row>
        <row r="78">
          <cell r="D78">
            <v>-2352</v>
          </cell>
        </row>
        <row r="84">
          <cell r="D84">
            <v>-857</v>
          </cell>
        </row>
        <row r="90">
          <cell r="D90">
            <v>-100000</v>
          </cell>
        </row>
        <row r="96">
          <cell r="D96">
            <v>-1087</v>
          </cell>
        </row>
        <row r="109">
          <cell r="D109">
            <v>-49822.8</v>
          </cell>
        </row>
      </sheetData>
      <sheetData sheetId="1"/>
      <sheetData sheetId="2"/>
      <sheetData sheetId="3">
        <row r="68">
          <cell r="F68" t="str">
            <v xml:space="preserve"> Եվրասիական զարգացման բանկի աջակցությամբ իրականացվող ոռոգման համակարգերի զարգացման ծրագրի խորհրդատվություն և կառավարում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opLeftCell="A46" workbookViewId="0">
      <selection activeCell="C56" sqref="C56"/>
    </sheetView>
  </sheetViews>
  <sheetFormatPr defaultColWidth="11.28515625" defaultRowHeight="17.25" x14ac:dyDescent="0.25"/>
  <cols>
    <col min="1" max="1" width="13.7109375" style="2" customWidth="1"/>
    <col min="2" max="2" width="15.5703125" style="2" customWidth="1"/>
    <col min="3" max="3" width="69.28515625" style="2" customWidth="1"/>
    <col min="4" max="4" width="39.5703125" style="2" customWidth="1"/>
    <col min="5" max="251" width="9.140625" style="2" customWidth="1"/>
    <col min="252" max="256" width="11.28515625" style="2"/>
    <col min="257" max="257" width="13.7109375" style="2" customWidth="1"/>
    <col min="258" max="258" width="15.5703125" style="2" customWidth="1"/>
    <col min="259" max="259" width="69.28515625" style="2" customWidth="1"/>
    <col min="260" max="260" width="39.5703125" style="2" customWidth="1"/>
    <col min="261" max="507" width="9.140625" style="2" customWidth="1"/>
    <col min="508" max="512" width="11.28515625" style="2"/>
    <col min="513" max="513" width="13.7109375" style="2" customWidth="1"/>
    <col min="514" max="514" width="15.5703125" style="2" customWidth="1"/>
    <col min="515" max="515" width="69.28515625" style="2" customWidth="1"/>
    <col min="516" max="516" width="39.5703125" style="2" customWidth="1"/>
    <col min="517" max="763" width="9.140625" style="2" customWidth="1"/>
    <col min="764" max="768" width="11.28515625" style="2"/>
    <col min="769" max="769" width="13.7109375" style="2" customWidth="1"/>
    <col min="770" max="770" width="15.5703125" style="2" customWidth="1"/>
    <col min="771" max="771" width="69.28515625" style="2" customWidth="1"/>
    <col min="772" max="772" width="39.5703125" style="2" customWidth="1"/>
    <col min="773" max="1019" width="9.140625" style="2" customWidth="1"/>
    <col min="1020" max="1024" width="11.28515625" style="2"/>
    <col min="1025" max="1025" width="13.7109375" style="2" customWidth="1"/>
    <col min="1026" max="1026" width="15.5703125" style="2" customWidth="1"/>
    <col min="1027" max="1027" width="69.28515625" style="2" customWidth="1"/>
    <col min="1028" max="1028" width="39.5703125" style="2" customWidth="1"/>
    <col min="1029" max="1275" width="9.140625" style="2" customWidth="1"/>
    <col min="1276" max="1280" width="11.28515625" style="2"/>
    <col min="1281" max="1281" width="13.7109375" style="2" customWidth="1"/>
    <col min="1282" max="1282" width="15.5703125" style="2" customWidth="1"/>
    <col min="1283" max="1283" width="69.28515625" style="2" customWidth="1"/>
    <col min="1284" max="1284" width="39.5703125" style="2" customWidth="1"/>
    <col min="1285" max="1531" width="9.140625" style="2" customWidth="1"/>
    <col min="1532" max="1536" width="11.28515625" style="2"/>
    <col min="1537" max="1537" width="13.7109375" style="2" customWidth="1"/>
    <col min="1538" max="1538" width="15.5703125" style="2" customWidth="1"/>
    <col min="1539" max="1539" width="69.28515625" style="2" customWidth="1"/>
    <col min="1540" max="1540" width="39.5703125" style="2" customWidth="1"/>
    <col min="1541" max="1787" width="9.140625" style="2" customWidth="1"/>
    <col min="1788" max="1792" width="11.28515625" style="2"/>
    <col min="1793" max="1793" width="13.7109375" style="2" customWidth="1"/>
    <col min="1794" max="1794" width="15.5703125" style="2" customWidth="1"/>
    <col min="1795" max="1795" width="69.28515625" style="2" customWidth="1"/>
    <col min="1796" max="1796" width="39.5703125" style="2" customWidth="1"/>
    <col min="1797" max="2043" width="9.140625" style="2" customWidth="1"/>
    <col min="2044" max="2048" width="11.28515625" style="2"/>
    <col min="2049" max="2049" width="13.7109375" style="2" customWidth="1"/>
    <col min="2050" max="2050" width="15.5703125" style="2" customWidth="1"/>
    <col min="2051" max="2051" width="69.28515625" style="2" customWidth="1"/>
    <col min="2052" max="2052" width="39.5703125" style="2" customWidth="1"/>
    <col min="2053" max="2299" width="9.140625" style="2" customWidth="1"/>
    <col min="2300" max="2304" width="11.28515625" style="2"/>
    <col min="2305" max="2305" width="13.7109375" style="2" customWidth="1"/>
    <col min="2306" max="2306" width="15.5703125" style="2" customWidth="1"/>
    <col min="2307" max="2307" width="69.28515625" style="2" customWidth="1"/>
    <col min="2308" max="2308" width="39.5703125" style="2" customWidth="1"/>
    <col min="2309" max="2555" width="9.140625" style="2" customWidth="1"/>
    <col min="2556" max="2560" width="11.28515625" style="2"/>
    <col min="2561" max="2561" width="13.7109375" style="2" customWidth="1"/>
    <col min="2562" max="2562" width="15.5703125" style="2" customWidth="1"/>
    <col min="2563" max="2563" width="69.28515625" style="2" customWidth="1"/>
    <col min="2564" max="2564" width="39.5703125" style="2" customWidth="1"/>
    <col min="2565" max="2811" width="9.140625" style="2" customWidth="1"/>
    <col min="2812" max="2816" width="11.28515625" style="2"/>
    <col min="2817" max="2817" width="13.7109375" style="2" customWidth="1"/>
    <col min="2818" max="2818" width="15.5703125" style="2" customWidth="1"/>
    <col min="2819" max="2819" width="69.28515625" style="2" customWidth="1"/>
    <col min="2820" max="2820" width="39.5703125" style="2" customWidth="1"/>
    <col min="2821" max="3067" width="9.140625" style="2" customWidth="1"/>
    <col min="3068" max="3072" width="11.28515625" style="2"/>
    <col min="3073" max="3073" width="13.7109375" style="2" customWidth="1"/>
    <col min="3074" max="3074" width="15.5703125" style="2" customWidth="1"/>
    <col min="3075" max="3075" width="69.28515625" style="2" customWidth="1"/>
    <col min="3076" max="3076" width="39.5703125" style="2" customWidth="1"/>
    <col min="3077" max="3323" width="9.140625" style="2" customWidth="1"/>
    <col min="3324" max="3328" width="11.28515625" style="2"/>
    <col min="3329" max="3329" width="13.7109375" style="2" customWidth="1"/>
    <col min="3330" max="3330" width="15.5703125" style="2" customWidth="1"/>
    <col min="3331" max="3331" width="69.28515625" style="2" customWidth="1"/>
    <col min="3332" max="3332" width="39.5703125" style="2" customWidth="1"/>
    <col min="3333" max="3579" width="9.140625" style="2" customWidth="1"/>
    <col min="3580" max="3584" width="11.28515625" style="2"/>
    <col min="3585" max="3585" width="13.7109375" style="2" customWidth="1"/>
    <col min="3586" max="3586" width="15.5703125" style="2" customWidth="1"/>
    <col min="3587" max="3587" width="69.28515625" style="2" customWidth="1"/>
    <col min="3588" max="3588" width="39.5703125" style="2" customWidth="1"/>
    <col min="3589" max="3835" width="9.140625" style="2" customWidth="1"/>
    <col min="3836" max="3840" width="11.28515625" style="2"/>
    <col min="3841" max="3841" width="13.7109375" style="2" customWidth="1"/>
    <col min="3842" max="3842" width="15.5703125" style="2" customWidth="1"/>
    <col min="3843" max="3843" width="69.28515625" style="2" customWidth="1"/>
    <col min="3844" max="3844" width="39.5703125" style="2" customWidth="1"/>
    <col min="3845" max="4091" width="9.140625" style="2" customWidth="1"/>
    <col min="4092" max="4096" width="11.28515625" style="2"/>
    <col min="4097" max="4097" width="13.7109375" style="2" customWidth="1"/>
    <col min="4098" max="4098" width="15.5703125" style="2" customWidth="1"/>
    <col min="4099" max="4099" width="69.28515625" style="2" customWidth="1"/>
    <col min="4100" max="4100" width="39.5703125" style="2" customWidth="1"/>
    <col min="4101" max="4347" width="9.140625" style="2" customWidth="1"/>
    <col min="4348" max="4352" width="11.28515625" style="2"/>
    <col min="4353" max="4353" width="13.7109375" style="2" customWidth="1"/>
    <col min="4354" max="4354" width="15.5703125" style="2" customWidth="1"/>
    <col min="4355" max="4355" width="69.28515625" style="2" customWidth="1"/>
    <col min="4356" max="4356" width="39.5703125" style="2" customWidth="1"/>
    <col min="4357" max="4603" width="9.140625" style="2" customWidth="1"/>
    <col min="4604" max="4608" width="11.28515625" style="2"/>
    <col min="4609" max="4609" width="13.7109375" style="2" customWidth="1"/>
    <col min="4610" max="4610" width="15.5703125" style="2" customWidth="1"/>
    <col min="4611" max="4611" width="69.28515625" style="2" customWidth="1"/>
    <col min="4612" max="4612" width="39.5703125" style="2" customWidth="1"/>
    <col min="4613" max="4859" width="9.140625" style="2" customWidth="1"/>
    <col min="4860" max="4864" width="11.28515625" style="2"/>
    <col min="4865" max="4865" width="13.7109375" style="2" customWidth="1"/>
    <col min="4866" max="4866" width="15.5703125" style="2" customWidth="1"/>
    <col min="4867" max="4867" width="69.28515625" style="2" customWidth="1"/>
    <col min="4868" max="4868" width="39.5703125" style="2" customWidth="1"/>
    <col min="4869" max="5115" width="9.140625" style="2" customWidth="1"/>
    <col min="5116" max="5120" width="11.28515625" style="2"/>
    <col min="5121" max="5121" width="13.7109375" style="2" customWidth="1"/>
    <col min="5122" max="5122" width="15.5703125" style="2" customWidth="1"/>
    <col min="5123" max="5123" width="69.28515625" style="2" customWidth="1"/>
    <col min="5124" max="5124" width="39.5703125" style="2" customWidth="1"/>
    <col min="5125" max="5371" width="9.140625" style="2" customWidth="1"/>
    <col min="5372" max="5376" width="11.28515625" style="2"/>
    <col min="5377" max="5377" width="13.7109375" style="2" customWidth="1"/>
    <col min="5378" max="5378" width="15.5703125" style="2" customWidth="1"/>
    <col min="5379" max="5379" width="69.28515625" style="2" customWidth="1"/>
    <col min="5380" max="5380" width="39.5703125" style="2" customWidth="1"/>
    <col min="5381" max="5627" width="9.140625" style="2" customWidth="1"/>
    <col min="5628" max="5632" width="11.28515625" style="2"/>
    <col min="5633" max="5633" width="13.7109375" style="2" customWidth="1"/>
    <col min="5634" max="5634" width="15.5703125" style="2" customWidth="1"/>
    <col min="5635" max="5635" width="69.28515625" style="2" customWidth="1"/>
    <col min="5636" max="5636" width="39.5703125" style="2" customWidth="1"/>
    <col min="5637" max="5883" width="9.140625" style="2" customWidth="1"/>
    <col min="5884" max="5888" width="11.28515625" style="2"/>
    <col min="5889" max="5889" width="13.7109375" style="2" customWidth="1"/>
    <col min="5890" max="5890" width="15.5703125" style="2" customWidth="1"/>
    <col min="5891" max="5891" width="69.28515625" style="2" customWidth="1"/>
    <col min="5892" max="5892" width="39.5703125" style="2" customWidth="1"/>
    <col min="5893" max="6139" width="9.140625" style="2" customWidth="1"/>
    <col min="6140" max="6144" width="11.28515625" style="2"/>
    <col min="6145" max="6145" width="13.7109375" style="2" customWidth="1"/>
    <col min="6146" max="6146" width="15.5703125" style="2" customWidth="1"/>
    <col min="6147" max="6147" width="69.28515625" style="2" customWidth="1"/>
    <col min="6148" max="6148" width="39.5703125" style="2" customWidth="1"/>
    <col min="6149" max="6395" width="9.140625" style="2" customWidth="1"/>
    <col min="6396" max="6400" width="11.28515625" style="2"/>
    <col min="6401" max="6401" width="13.7109375" style="2" customWidth="1"/>
    <col min="6402" max="6402" width="15.5703125" style="2" customWidth="1"/>
    <col min="6403" max="6403" width="69.28515625" style="2" customWidth="1"/>
    <col min="6404" max="6404" width="39.5703125" style="2" customWidth="1"/>
    <col min="6405" max="6651" width="9.140625" style="2" customWidth="1"/>
    <col min="6652" max="6656" width="11.28515625" style="2"/>
    <col min="6657" max="6657" width="13.7109375" style="2" customWidth="1"/>
    <col min="6658" max="6658" width="15.5703125" style="2" customWidth="1"/>
    <col min="6659" max="6659" width="69.28515625" style="2" customWidth="1"/>
    <col min="6660" max="6660" width="39.5703125" style="2" customWidth="1"/>
    <col min="6661" max="6907" width="9.140625" style="2" customWidth="1"/>
    <col min="6908" max="6912" width="11.28515625" style="2"/>
    <col min="6913" max="6913" width="13.7109375" style="2" customWidth="1"/>
    <col min="6914" max="6914" width="15.5703125" style="2" customWidth="1"/>
    <col min="6915" max="6915" width="69.28515625" style="2" customWidth="1"/>
    <col min="6916" max="6916" width="39.5703125" style="2" customWidth="1"/>
    <col min="6917" max="7163" width="9.140625" style="2" customWidth="1"/>
    <col min="7164" max="7168" width="11.28515625" style="2"/>
    <col min="7169" max="7169" width="13.7109375" style="2" customWidth="1"/>
    <col min="7170" max="7170" width="15.5703125" style="2" customWidth="1"/>
    <col min="7171" max="7171" width="69.28515625" style="2" customWidth="1"/>
    <col min="7172" max="7172" width="39.5703125" style="2" customWidth="1"/>
    <col min="7173" max="7419" width="9.140625" style="2" customWidth="1"/>
    <col min="7420" max="7424" width="11.28515625" style="2"/>
    <col min="7425" max="7425" width="13.7109375" style="2" customWidth="1"/>
    <col min="7426" max="7426" width="15.5703125" style="2" customWidth="1"/>
    <col min="7427" max="7427" width="69.28515625" style="2" customWidth="1"/>
    <col min="7428" max="7428" width="39.5703125" style="2" customWidth="1"/>
    <col min="7429" max="7675" width="9.140625" style="2" customWidth="1"/>
    <col min="7676" max="7680" width="11.28515625" style="2"/>
    <col min="7681" max="7681" width="13.7109375" style="2" customWidth="1"/>
    <col min="7682" max="7682" width="15.5703125" style="2" customWidth="1"/>
    <col min="7683" max="7683" width="69.28515625" style="2" customWidth="1"/>
    <col min="7684" max="7684" width="39.5703125" style="2" customWidth="1"/>
    <col min="7685" max="7931" width="9.140625" style="2" customWidth="1"/>
    <col min="7932" max="7936" width="11.28515625" style="2"/>
    <col min="7937" max="7937" width="13.7109375" style="2" customWidth="1"/>
    <col min="7938" max="7938" width="15.5703125" style="2" customWidth="1"/>
    <col min="7939" max="7939" width="69.28515625" style="2" customWidth="1"/>
    <col min="7940" max="7940" width="39.5703125" style="2" customWidth="1"/>
    <col min="7941" max="8187" width="9.140625" style="2" customWidth="1"/>
    <col min="8188" max="8192" width="11.28515625" style="2"/>
    <col min="8193" max="8193" width="13.7109375" style="2" customWidth="1"/>
    <col min="8194" max="8194" width="15.5703125" style="2" customWidth="1"/>
    <col min="8195" max="8195" width="69.28515625" style="2" customWidth="1"/>
    <col min="8196" max="8196" width="39.5703125" style="2" customWidth="1"/>
    <col min="8197" max="8443" width="9.140625" style="2" customWidth="1"/>
    <col min="8444" max="8448" width="11.28515625" style="2"/>
    <col min="8449" max="8449" width="13.7109375" style="2" customWidth="1"/>
    <col min="8450" max="8450" width="15.5703125" style="2" customWidth="1"/>
    <col min="8451" max="8451" width="69.28515625" style="2" customWidth="1"/>
    <col min="8452" max="8452" width="39.5703125" style="2" customWidth="1"/>
    <col min="8453" max="8699" width="9.140625" style="2" customWidth="1"/>
    <col min="8700" max="8704" width="11.28515625" style="2"/>
    <col min="8705" max="8705" width="13.7109375" style="2" customWidth="1"/>
    <col min="8706" max="8706" width="15.5703125" style="2" customWidth="1"/>
    <col min="8707" max="8707" width="69.28515625" style="2" customWidth="1"/>
    <col min="8708" max="8708" width="39.5703125" style="2" customWidth="1"/>
    <col min="8709" max="8955" width="9.140625" style="2" customWidth="1"/>
    <col min="8956" max="8960" width="11.28515625" style="2"/>
    <col min="8961" max="8961" width="13.7109375" style="2" customWidth="1"/>
    <col min="8962" max="8962" width="15.5703125" style="2" customWidth="1"/>
    <col min="8963" max="8963" width="69.28515625" style="2" customWidth="1"/>
    <col min="8964" max="8964" width="39.5703125" style="2" customWidth="1"/>
    <col min="8965" max="9211" width="9.140625" style="2" customWidth="1"/>
    <col min="9212" max="9216" width="11.28515625" style="2"/>
    <col min="9217" max="9217" width="13.7109375" style="2" customWidth="1"/>
    <col min="9218" max="9218" width="15.5703125" style="2" customWidth="1"/>
    <col min="9219" max="9219" width="69.28515625" style="2" customWidth="1"/>
    <col min="9220" max="9220" width="39.5703125" style="2" customWidth="1"/>
    <col min="9221" max="9467" width="9.140625" style="2" customWidth="1"/>
    <col min="9468" max="9472" width="11.28515625" style="2"/>
    <col min="9473" max="9473" width="13.7109375" style="2" customWidth="1"/>
    <col min="9474" max="9474" width="15.5703125" style="2" customWidth="1"/>
    <col min="9475" max="9475" width="69.28515625" style="2" customWidth="1"/>
    <col min="9476" max="9476" width="39.5703125" style="2" customWidth="1"/>
    <col min="9477" max="9723" width="9.140625" style="2" customWidth="1"/>
    <col min="9724" max="9728" width="11.28515625" style="2"/>
    <col min="9729" max="9729" width="13.7109375" style="2" customWidth="1"/>
    <col min="9730" max="9730" width="15.5703125" style="2" customWidth="1"/>
    <col min="9731" max="9731" width="69.28515625" style="2" customWidth="1"/>
    <col min="9732" max="9732" width="39.5703125" style="2" customWidth="1"/>
    <col min="9733" max="9979" width="9.140625" style="2" customWidth="1"/>
    <col min="9980" max="9984" width="11.28515625" style="2"/>
    <col min="9985" max="9985" width="13.7109375" style="2" customWidth="1"/>
    <col min="9986" max="9986" width="15.5703125" style="2" customWidth="1"/>
    <col min="9987" max="9987" width="69.28515625" style="2" customWidth="1"/>
    <col min="9988" max="9988" width="39.5703125" style="2" customWidth="1"/>
    <col min="9989" max="10235" width="9.140625" style="2" customWidth="1"/>
    <col min="10236" max="10240" width="11.28515625" style="2"/>
    <col min="10241" max="10241" width="13.7109375" style="2" customWidth="1"/>
    <col min="10242" max="10242" width="15.5703125" style="2" customWidth="1"/>
    <col min="10243" max="10243" width="69.28515625" style="2" customWidth="1"/>
    <col min="10244" max="10244" width="39.5703125" style="2" customWidth="1"/>
    <col min="10245" max="10491" width="9.140625" style="2" customWidth="1"/>
    <col min="10492" max="10496" width="11.28515625" style="2"/>
    <col min="10497" max="10497" width="13.7109375" style="2" customWidth="1"/>
    <col min="10498" max="10498" width="15.5703125" style="2" customWidth="1"/>
    <col min="10499" max="10499" width="69.28515625" style="2" customWidth="1"/>
    <col min="10500" max="10500" width="39.5703125" style="2" customWidth="1"/>
    <col min="10501" max="10747" width="9.140625" style="2" customWidth="1"/>
    <col min="10748" max="10752" width="11.28515625" style="2"/>
    <col min="10753" max="10753" width="13.7109375" style="2" customWidth="1"/>
    <col min="10754" max="10754" width="15.5703125" style="2" customWidth="1"/>
    <col min="10755" max="10755" width="69.28515625" style="2" customWidth="1"/>
    <col min="10756" max="10756" width="39.5703125" style="2" customWidth="1"/>
    <col min="10757" max="11003" width="9.140625" style="2" customWidth="1"/>
    <col min="11004" max="11008" width="11.28515625" style="2"/>
    <col min="11009" max="11009" width="13.7109375" style="2" customWidth="1"/>
    <col min="11010" max="11010" width="15.5703125" style="2" customWidth="1"/>
    <col min="11011" max="11011" width="69.28515625" style="2" customWidth="1"/>
    <col min="11012" max="11012" width="39.5703125" style="2" customWidth="1"/>
    <col min="11013" max="11259" width="9.140625" style="2" customWidth="1"/>
    <col min="11260" max="11264" width="11.28515625" style="2"/>
    <col min="11265" max="11265" width="13.7109375" style="2" customWidth="1"/>
    <col min="11266" max="11266" width="15.5703125" style="2" customWidth="1"/>
    <col min="11267" max="11267" width="69.28515625" style="2" customWidth="1"/>
    <col min="11268" max="11268" width="39.5703125" style="2" customWidth="1"/>
    <col min="11269" max="11515" width="9.140625" style="2" customWidth="1"/>
    <col min="11516" max="11520" width="11.28515625" style="2"/>
    <col min="11521" max="11521" width="13.7109375" style="2" customWidth="1"/>
    <col min="11522" max="11522" width="15.5703125" style="2" customWidth="1"/>
    <col min="11523" max="11523" width="69.28515625" style="2" customWidth="1"/>
    <col min="11524" max="11524" width="39.5703125" style="2" customWidth="1"/>
    <col min="11525" max="11771" width="9.140625" style="2" customWidth="1"/>
    <col min="11772" max="11776" width="11.28515625" style="2"/>
    <col min="11777" max="11777" width="13.7109375" style="2" customWidth="1"/>
    <col min="11778" max="11778" width="15.5703125" style="2" customWidth="1"/>
    <col min="11779" max="11779" width="69.28515625" style="2" customWidth="1"/>
    <col min="11780" max="11780" width="39.5703125" style="2" customWidth="1"/>
    <col min="11781" max="12027" width="9.140625" style="2" customWidth="1"/>
    <col min="12028" max="12032" width="11.28515625" style="2"/>
    <col min="12033" max="12033" width="13.7109375" style="2" customWidth="1"/>
    <col min="12034" max="12034" width="15.5703125" style="2" customWidth="1"/>
    <col min="12035" max="12035" width="69.28515625" style="2" customWidth="1"/>
    <col min="12036" max="12036" width="39.5703125" style="2" customWidth="1"/>
    <col min="12037" max="12283" width="9.140625" style="2" customWidth="1"/>
    <col min="12284" max="12288" width="11.28515625" style="2"/>
    <col min="12289" max="12289" width="13.7109375" style="2" customWidth="1"/>
    <col min="12290" max="12290" width="15.5703125" style="2" customWidth="1"/>
    <col min="12291" max="12291" width="69.28515625" style="2" customWidth="1"/>
    <col min="12292" max="12292" width="39.5703125" style="2" customWidth="1"/>
    <col min="12293" max="12539" width="9.140625" style="2" customWidth="1"/>
    <col min="12540" max="12544" width="11.28515625" style="2"/>
    <col min="12545" max="12545" width="13.7109375" style="2" customWidth="1"/>
    <col min="12546" max="12546" width="15.5703125" style="2" customWidth="1"/>
    <col min="12547" max="12547" width="69.28515625" style="2" customWidth="1"/>
    <col min="12548" max="12548" width="39.5703125" style="2" customWidth="1"/>
    <col min="12549" max="12795" width="9.140625" style="2" customWidth="1"/>
    <col min="12796" max="12800" width="11.28515625" style="2"/>
    <col min="12801" max="12801" width="13.7109375" style="2" customWidth="1"/>
    <col min="12802" max="12802" width="15.5703125" style="2" customWidth="1"/>
    <col min="12803" max="12803" width="69.28515625" style="2" customWidth="1"/>
    <col min="12804" max="12804" width="39.5703125" style="2" customWidth="1"/>
    <col min="12805" max="13051" width="9.140625" style="2" customWidth="1"/>
    <col min="13052" max="13056" width="11.28515625" style="2"/>
    <col min="13057" max="13057" width="13.7109375" style="2" customWidth="1"/>
    <col min="13058" max="13058" width="15.5703125" style="2" customWidth="1"/>
    <col min="13059" max="13059" width="69.28515625" style="2" customWidth="1"/>
    <col min="13060" max="13060" width="39.5703125" style="2" customWidth="1"/>
    <col min="13061" max="13307" width="9.140625" style="2" customWidth="1"/>
    <col min="13308" max="13312" width="11.28515625" style="2"/>
    <col min="13313" max="13313" width="13.7109375" style="2" customWidth="1"/>
    <col min="13314" max="13314" width="15.5703125" style="2" customWidth="1"/>
    <col min="13315" max="13315" width="69.28515625" style="2" customWidth="1"/>
    <col min="13316" max="13316" width="39.5703125" style="2" customWidth="1"/>
    <col min="13317" max="13563" width="9.140625" style="2" customWidth="1"/>
    <col min="13564" max="13568" width="11.28515625" style="2"/>
    <col min="13569" max="13569" width="13.7109375" style="2" customWidth="1"/>
    <col min="13570" max="13570" width="15.5703125" style="2" customWidth="1"/>
    <col min="13571" max="13571" width="69.28515625" style="2" customWidth="1"/>
    <col min="13572" max="13572" width="39.5703125" style="2" customWidth="1"/>
    <col min="13573" max="13819" width="9.140625" style="2" customWidth="1"/>
    <col min="13820" max="13824" width="11.28515625" style="2"/>
    <col min="13825" max="13825" width="13.7109375" style="2" customWidth="1"/>
    <col min="13826" max="13826" width="15.5703125" style="2" customWidth="1"/>
    <col min="13827" max="13827" width="69.28515625" style="2" customWidth="1"/>
    <col min="13828" max="13828" width="39.5703125" style="2" customWidth="1"/>
    <col min="13829" max="14075" width="9.140625" style="2" customWidth="1"/>
    <col min="14076" max="14080" width="11.28515625" style="2"/>
    <col min="14081" max="14081" width="13.7109375" style="2" customWidth="1"/>
    <col min="14082" max="14082" width="15.5703125" style="2" customWidth="1"/>
    <col min="14083" max="14083" width="69.28515625" style="2" customWidth="1"/>
    <col min="14084" max="14084" width="39.5703125" style="2" customWidth="1"/>
    <col min="14085" max="14331" width="9.140625" style="2" customWidth="1"/>
    <col min="14332" max="14336" width="11.28515625" style="2"/>
    <col min="14337" max="14337" width="13.7109375" style="2" customWidth="1"/>
    <col min="14338" max="14338" width="15.5703125" style="2" customWidth="1"/>
    <col min="14339" max="14339" width="69.28515625" style="2" customWidth="1"/>
    <col min="14340" max="14340" width="39.5703125" style="2" customWidth="1"/>
    <col min="14341" max="14587" width="9.140625" style="2" customWidth="1"/>
    <col min="14588" max="14592" width="11.28515625" style="2"/>
    <col min="14593" max="14593" width="13.7109375" style="2" customWidth="1"/>
    <col min="14594" max="14594" width="15.5703125" style="2" customWidth="1"/>
    <col min="14595" max="14595" width="69.28515625" style="2" customWidth="1"/>
    <col min="14596" max="14596" width="39.5703125" style="2" customWidth="1"/>
    <col min="14597" max="14843" width="9.140625" style="2" customWidth="1"/>
    <col min="14844" max="14848" width="11.28515625" style="2"/>
    <col min="14849" max="14849" width="13.7109375" style="2" customWidth="1"/>
    <col min="14850" max="14850" width="15.5703125" style="2" customWidth="1"/>
    <col min="14851" max="14851" width="69.28515625" style="2" customWidth="1"/>
    <col min="14852" max="14852" width="39.5703125" style="2" customWidth="1"/>
    <col min="14853" max="15099" width="9.140625" style="2" customWidth="1"/>
    <col min="15100" max="15104" width="11.28515625" style="2"/>
    <col min="15105" max="15105" width="13.7109375" style="2" customWidth="1"/>
    <col min="15106" max="15106" width="15.5703125" style="2" customWidth="1"/>
    <col min="15107" max="15107" width="69.28515625" style="2" customWidth="1"/>
    <col min="15108" max="15108" width="39.5703125" style="2" customWidth="1"/>
    <col min="15109" max="15355" width="9.140625" style="2" customWidth="1"/>
    <col min="15356" max="15360" width="11.28515625" style="2"/>
    <col min="15361" max="15361" width="13.7109375" style="2" customWidth="1"/>
    <col min="15362" max="15362" width="15.5703125" style="2" customWidth="1"/>
    <col min="15363" max="15363" width="69.28515625" style="2" customWidth="1"/>
    <col min="15364" max="15364" width="39.5703125" style="2" customWidth="1"/>
    <col min="15365" max="15611" width="9.140625" style="2" customWidth="1"/>
    <col min="15612" max="15616" width="11.28515625" style="2"/>
    <col min="15617" max="15617" width="13.7109375" style="2" customWidth="1"/>
    <col min="15618" max="15618" width="15.5703125" style="2" customWidth="1"/>
    <col min="15619" max="15619" width="69.28515625" style="2" customWidth="1"/>
    <col min="15620" max="15620" width="39.5703125" style="2" customWidth="1"/>
    <col min="15621" max="15867" width="9.140625" style="2" customWidth="1"/>
    <col min="15868" max="15872" width="11.28515625" style="2"/>
    <col min="15873" max="15873" width="13.7109375" style="2" customWidth="1"/>
    <col min="15874" max="15874" width="15.5703125" style="2" customWidth="1"/>
    <col min="15875" max="15875" width="69.28515625" style="2" customWidth="1"/>
    <col min="15876" max="15876" width="39.5703125" style="2" customWidth="1"/>
    <col min="15877" max="16123" width="9.140625" style="2" customWidth="1"/>
    <col min="16124" max="16128" width="11.28515625" style="2"/>
    <col min="16129" max="16129" width="13.7109375" style="2" customWidth="1"/>
    <col min="16130" max="16130" width="15.5703125" style="2" customWidth="1"/>
    <col min="16131" max="16131" width="69.28515625" style="2" customWidth="1"/>
    <col min="16132" max="16132" width="39.5703125" style="2" customWidth="1"/>
    <col min="16133" max="16379" width="9.140625" style="2" customWidth="1"/>
    <col min="16380" max="16384" width="11.28515625" style="2"/>
  </cols>
  <sheetData>
    <row r="1" spans="1:5" ht="57.75" customHeight="1" x14ac:dyDescent="0.25">
      <c r="A1" s="155" t="s">
        <v>0</v>
      </c>
      <c r="B1" s="155"/>
      <c r="C1" s="155"/>
      <c r="D1" s="155"/>
      <c r="E1" s="1"/>
    </row>
    <row r="3" spans="1:5" ht="75" customHeight="1" x14ac:dyDescent="0.25">
      <c r="A3" s="156" t="s">
        <v>236</v>
      </c>
      <c r="B3" s="156"/>
      <c r="C3" s="156"/>
      <c r="D3" s="156"/>
    </row>
    <row r="4" spans="1:5" ht="21.75" customHeight="1" x14ac:dyDescent="0.25">
      <c r="A4" s="21"/>
      <c r="D4" s="3"/>
    </row>
    <row r="5" spans="1:5" ht="96.75" customHeight="1" x14ac:dyDescent="0.25">
      <c r="A5" s="157" t="s">
        <v>1</v>
      </c>
      <c r="B5" s="157"/>
      <c r="C5" s="157" t="s">
        <v>2</v>
      </c>
      <c r="D5" s="19" t="s">
        <v>3</v>
      </c>
    </row>
    <row r="6" spans="1:5" ht="36.75" customHeight="1" x14ac:dyDescent="0.25">
      <c r="A6" s="19" t="s">
        <v>4</v>
      </c>
      <c r="B6" s="19" t="s">
        <v>5</v>
      </c>
      <c r="C6" s="157"/>
      <c r="D6" s="19" t="s">
        <v>6</v>
      </c>
    </row>
    <row r="7" spans="1:5" ht="21.75" customHeight="1" x14ac:dyDescent="0.25">
      <c r="A7" s="158" t="s">
        <v>7</v>
      </c>
      <c r="B7" s="159"/>
      <c r="C7" s="160"/>
      <c r="D7" s="23">
        <f>+D8</f>
        <v>0</v>
      </c>
    </row>
    <row r="8" spans="1:5" ht="23.25" customHeight="1" x14ac:dyDescent="0.25">
      <c r="A8" s="153" t="s">
        <v>8</v>
      </c>
      <c r="B8" s="154"/>
      <c r="C8" s="154"/>
      <c r="D8" s="20">
        <f>D9+D40+D65+D102</f>
        <v>0</v>
      </c>
    </row>
    <row r="9" spans="1:5" ht="21" customHeight="1" x14ac:dyDescent="0.25">
      <c r="A9" s="150">
        <v>1070</v>
      </c>
      <c r="B9" s="150"/>
      <c r="C9" s="26" t="s">
        <v>9</v>
      </c>
      <c r="D9" s="147">
        <f>D16+D22+D28+D34</f>
        <v>444395.9</v>
      </c>
    </row>
    <row r="10" spans="1:5" ht="24" customHeight="1" x14ac:dyDescent="0.25">
      <c r="A10" s="151"/>
      <c r="B10" s="151"/>
      <c r="C10" s="27" t="s">
        <v>10</v>
      </c>
      <c r="D10" s="148"/>
    </row>
    <row r="11" spans="1:5" ht="22.5" customHeight="1" x14ac:dyDescent="0.25">
      <c r="A11" s="151"/>
      <c r="B11" s="151"/>
      <c r="C11" s="26" t="s">
        <v>11</v>
      </c>
      <c r="D11" s="148"/>
    </row>
    <row r="12" spans="1:5" ht="18" customHeight="1" x14ac:dyDescent="0.25">
      <c r="A12" s="151"/>
      <c r="B12" s="151"/>
      <c r="C12" s="27" t="s">
        <v>12</v>
      </c>
      <c r="D12" s="148"/>
    </row>
    <row r="13" spans="1:5" ht="18" customHeight="1" x14ac:dyDescent="0.25">
      <c r="A13" s="151"/>
      <c r="B13" s="151"/>
      <c r="C13" s="26" t="s">
        <v>13</v>
      </c>
      <c r="D13" s="148"/>
    </row>
    <row r="14" spans="1:5" ht="36.75" customHeight="1" x14ac:dyDescent="0.25">
      <c r="A14" s="152"/>
      <c r="B14" s="152"/>
      <c r="C14" s="27" t="s">
        <v>14</v>
      </c>
      <c r="D14" s="149"/>
    </row>
    <row r="15" spans="1:5" s="4" customFormat="1" x14ac:dyDescent="0.3">
      <c r="A15" s="24"/>
      <c r="B15" s="141" t="s">
        <v>15</v>
      </c>
      <c r="C15" s="142"/>
      <c r="D15" s="143"/>
    </row>
    <row r="16" spans="1:5" ht="22.5" customHeight="1" x14ac:dyDescent="0.25">
      <c r="A16" s="25"/>
      <c r="B16" s="144">
        <v>12003</v>
      </c>
      <c r="C16" s="26" t="s">
        <v>16</v>
      </c>
      <c r="D16" s="147">
        <v>457082</v>
      </c>
    </row>
    <row r="17" spans="1:4" ht="53.25" customHeight="1" x14ac:dyDescent="0.25">
      <c r="A17" s="25"/>
      <c r="B17" s="145"/>
      <c r="C17" s="27" t="s">
        <v>17</v>
      </c>
      <c r="D17" s="148"/>
    </row>
    <row r="18" spans="1:4" ht="22.5" customHeight="1" x14ac:dyDescent="0.25">
      <c r="A18" s="25"/>
      <c r="B18" s="145"/>
      <c r="C18" s="26" t="s">
        <v>18</v>
      </c>
      <c r="D18" s="148"/>
    </row>
    <row r="19" spans="1:4" ht="70.5" customHeight="1" x14ac:dyDescent="0.25">
      <c r="A19" s="25"/>
      <c r="B19" s="145"/>
      <c r="C19" s="27" t="s">
        <v>19</v>
      </c>
      <c r="D19" s="148"/>
    </row>
    <row r="20" spans="1:4" ht="18.75" customHeight="1" x14ac:dyDescent="0.25">
      <c r="A20" s="25"/>
      <c r="B20" s="145"/>
      <c r="C20" s="26" t="s">
        <v>20</v>
      </c>
      <c r="D20" s="148"/>
    </row>
    <row r="21" spans="1:4" ht="25.5" customHeight="1" x14ac:dyDescent="0.25">
      <c r="A21" s="25"/>
      <c r="B21" s="146"/>
      <c r="C21" s="27" t="s">
        <v>21</v>
      </c>
      <c r="D21" s="149"/>
    </row>
    <row r="22" spans="1:4" ht="22.5" customHeight="1" x14ac:dyDescent="0.25">
      <c r="A22" s="25"/>
      <c r="B22" s="144">
        <v>11002</v>
      </c>
      <c r="C22" s="26" t="s">
        <v>16</v>
      </c>
      <c r="D22" s="147">
        <v>-5366.1</v>
      </c>
    </row>
    <row r="23" spans="1:4" ht="54" customHeight="1" x14ac:dyDescent="0.25">
      <c r="A23" s="25"/>
      <c r="B23" s="145"/>
      <c r="C23" s="27" t="s">
        <v>22</v>
      </c>
      <c r="D23" s="148"/>
    </row>
    <row r="24" spans="1:4" ht="22.5" customHeight="1" x14ac:dyDescent="0.25">
      <c r="A24" s="25"/>
      <c r="B24" s="145"/>
      <c r="C24" s="26" t="s">
        <v>18</v>
      </c>
      <c r="D24" s="148"/>
    </row>
    <row r="25" spans="1:4" ht="86.25" x14ac:dyDescent="0.25">
      <c r="A25" s="25"/>
      <c r="B25" s="145"/>
      <c r="C25" s="27" t="s">
        <v>23</v>
      </c>
      <c r="D25" s="148"/>
    </row>
    <row r="26" spans="1:4" ht="18.75" customHeight="1" x14ac:dyDescent="0.25">
      <c r="A26" s="25"/>
      <c r="B26" s="145"/>
      <c r="C26" s="26" t="s">
        <v>20</v>
      </c>
      <c r="D26" s="148"/>
    </row>
    <row r="27" spans="1:4" ht="25.5" customHeight="1" x14ac:dyDescent="0.25">
      <c r="A27" s="25"/>
      <c r="B27" s="146"/>
      <c r="C27" s="27" t="s">
        <v>24</v>
      </c>
      <c r="D27" s="149"/>
    </row>
    <row r="28" spans="1:4" ht="22.5" customHeight="1" x14ac:dyDescent="0.25">
      <c r="A28" s="25"/>
      <c r="B28" s="144">
        <v>12002</v>
      </c>
      <c r="C28" s="26" t="s">
        <v>16</v>
      </c>
      <c r="D28" s="147">
        <v>-3420</v>
      </c>
    </row>
    <row r="29" spans="1:4" ht="60" customHeight="1" x14ac:dyDescent="0.25">
      <c r="A29" s="25"/>
      <c r="B29" s="145"/>
      <c r="C29" s="27" t="s">
        <v>25</v>
      </c>
      <c r="D29" s="148"/>
    </row>
    <row r="30" spans="1:4" ht="22.5" customHeight="1" x14ac:dyDescent="0.25">
      <c r="A30" s="25"/>
      <c r="B30" s="145"/>
      <c r="C30" s="26" t="s">
        <v>18</v>
      </c>
      <c r="D30" s="148"/>
    </row>
    <row r="31" spans="1:4" ht="60.75" customHeight="1" x14ac:dyDescent="0.25">
      <c r="A31" s="25"/>
      <c r="B31" s="145"/>
      <c r="C31" s="27" t="s">
        <v>26</v>
      </c>
      <c r="D31" s="148"/>
    </row>
    <row r="32" spans="1:4" ht="18.75" customHeight="1" x14ac:dyDescent="0.25">
      <c r="A32" s="25"/>
      <c r="B32" s="145"/>
      <c r="C32" s="26" t="s">
        <v>20</v>
      </c>
      <c r="D32" s="148"/>
    </row>
    <row r="33" spans="1:4" ht="25.5" customHeight="1" x14ac:dyDescent="0.25">
      <c r="A33" s="25"/>
      <c r="B33" s="146"/>
      <c r="C33" s="27" t="s">
        <v>21</v>
      </c>
      <c r="D33" s="149"/>
    </row>
    <row r="34" spans="1:4" ht="22.5" customHeight="1" x14ac:dyDescent="0.25">
      <c r="A34" s="25"/>
      <c r="B34" s="144">
        <v>12004</v>
      </c>
      <c r="C34" s="26" t="s">
        <v>16</v>
      </c>
      <c r="D34" s="147">
        <v>-3900</v>
      </c>
    </row>
    <row r="35" spans="1:4" ht="51.75" x14ac:dyDescent="0.25">
      <c r="A35" s="25"/>
      <c r="B35" s="145"/>
      <c r="C35" s="27" t="s">
        <v>27</v>
      </c>
      <c r="D35" s="148"/>
    </row>
    <row r="36" spans="1:4" ht="22.5" customHeight="1" x14ac:dyDescent="0.25">
      <c r="A36" s="25"/>
      <c r="B36" s="145"/>
      <c r="C36" s="26" t="s">
        <v>18</v>
      </c>
      <c r="D36" s="148"/>
    </row>
    <row r="37" spans="1:4" ht="69" x14ac:dyDescent="0.25">
      <c r="A37" s="25"/>
      <c r="B37" s="145"/>
      <c r="C37" s="27" t="s">
        <v>28</v>
      </c>
      <c r="D37" s="148"/>
    </row>
    <row r="38" spans="1:4" ht="18.75" customHeight="1" x14ac:dyDescent="0.25">
      <c r="A38" s="25"/>
      <c r="B38" s="145"/>
      <c r="C38" s="26" t="s">
        <v>20</v>
      </c>
      <c r="D38" s="148"/>
    </row>
    <row r="39" spans="1:4" ht="25.5" customHeight="1" x14ac:dyDescent="0.25">
      <c r="A39" s="25"/>
      <c r="B39" s="146"/>
      <c r="C39" s="27" t="s">
        <v>21</v>
      </c>
      <c r="D39" s="149"/>
    </row>
    <row r="40" spans="1:4" ht="21" customHeight="1" x14ac:dyDescent="0.25">
      <c r="A40" s="150">
        <v>1004</v>
      </c>
      <c r="B40" s="150"/>
      <c r="C40" s="26" t="s">
        <v>9</v>
      </c>
      <c r="D40" s="147">
        <f>D47+D53+D59</f>
        <v>-282603.09999999998</v>
      </c>
    </row>
    <row r="41" spans="1:4" ht="24" customHeight="1" x14ac:dyDescent="0.25">
      <c r="A41" s="151"/>
      <c r="B41" s="151"/>
      <c r="C41" s="27" t="s">
        <v>29</v>
      </c>
      <c r="D41" s="148"/>
    </row>
    <row r="42" spans="1:4" ht="22.5" customHeight="1" x14ac:dyDescent="0.25">
      <c r="A42" s="151"/>
      <c r="B42" s="151"/>
      <c r="C42" s="26" t="s">
        <v>11</v>
      </c>
      <c r="D42" s="148"/>
    </row>
    <row r="43" spans="1:4" ht="34.5" x14ac:dyDescent="0.25">
      <c r="A43" s="151"/>
      <c r="B43" s="151"/>
      <c r="C43" s="27" t="s">
        <v>30</v>
      </c>
      <c r="D43" s="148"/>
    </row>
    <row r="44" spans="1:4" ht="18" customHeight="1" x14ac:dyDescent="0.25">
      <c r="A44" s="151"/>
      <c r="B44" s="151"/>
      <c r="C44" s="26" t="s">
        <v>13</v>
      </c>
      <c r="D44" s="148"/>
    </row>
    <row r="45" spans="1:4" ht="34.5" x14ac:dyDescent="0.25">
      <c r="A45" s="152"/>
      <c r="B45" s="152"/>
      <c r="C45" s="27" t="s">
        <v>31</v>
      </c>
      <c r="D45" s="149"/>
    </row>
    <row r="46" spans="1:4" s="4" customFormat="1" x14ac:dyDescent="0.3">
      <c r="A46" s="24"/>
      <c r="B46" s="141" t="s">
        <v>15</v>
      </c>
      <c r="C46" s="142"/>
      <c r="D46" s="143"/>
    </row>
    <row r="47" spans="1:4" ht="22.5" customHeight="1" x14ac:dyDescent="0.25">
      <c r="A47" s="25"/>
      <c r="B47" s="144">
        <v>11005</v>
      </c>
      <c r="C47" s="26" t="s">
        <v>16</v>
      </c>
      <c r="D47" s="147">
        <f>-85764.4</f>
        <v>-85764.4</v>
      </c>
    </row>
    <row r="48" spans="1:4" ht="51.75" x14ac:dyDescent="0.25">
      <c r="A48" s="25"/>
      <c r="B48" s="145"/>
      <c r="C48" s="27" t="str">
        <f>'[1]3ev4'!F68</f>
        <v xml:space="preserve"> Եվրասիական զարգացման բանկի աջակցությամբ իրականացվող ոռոգման համակարգերի զարգացման ծրագրի խորհրդատվություն և կառավարում</v>
      </c>
      <c r="D48" s="148"/>
    </row>
    <row r="49" spans="1:4" ht="22.5" customHeight="1" x14ac:dyDescent="0.25">
      <c r="A49" s="25"/>
      <c r="B49" s="145"/>
      <c r="C49" s="26" t="s">
        <v>18</v>
      </c>
      <c r="D49" s="148"/>
    </row>
    <row r="50" spans="1:4" ht="51.75" x14ac:dyDescent="0.25">
      <c r="A50" s="25"/>
      <c r="B50" s="145"/>
      <c r="C50" s="27" t="s">
        <v>32</v>
      </c>
      <c r="D50" s="148"/>
    </row>
    <row r="51" spans="1:4" ht="18.75" customHeight="1" x14ac:dyDescent="0.25">
      <c r="A51" s="25"/>
      <c r="B51" s="145"/>
      <c r="C51" s="26" t="s">
        <v>20</v>
      </c>
      <c r="D51" s="148"/>
    </row>
    <row r="52" spans="1:4" x14ac:dyDescent="0.25">
      <c r="A52" s="25"/>
      <c r="B52" s="146"/>
      <c r="C52" s="27" t="s">
        <v>24</v>
      </c>
      <c r="D52" s="149"/>
    </row>
    <row r="53" spans="1:4" ht="22.5" customHeight="1" x14ac:dyDescent="0.25">
      <c r="A53" s="25"/>
      <c r="B53" s="144">
        <v>11006</v>
      </c>
      <c r="C53" s="26" t="s">
        <v>16</v>
      </c>
      <c r="D53" s="147">
        <v>-30842</v>
      </c>
    </row>
    <row r="54" spans="1:4" ht="51.75" x14ac:dyDescent="0.25">
      <c r="A54" s="25"/>
      <c r="B54" s="145"/>
      <c r="C54" s="27" t="s">
        <v>33</v>
      </c>
      <c r="D54" s="148"/>
    </row>
    <row r="55" spans="1:4" ht="22.5" customHeight="1" x14ac:dyDescent="0.25">
      <c r="A55" s="25"/>
      <c r="B55" s="145"/>
      <c r="C55" s="26" t="s">
        <v>18</v>
      </c>
      <c r="D55" s="148"/>
    </row>
    <row r="56" spans="1:4" ht="51.75" x14ac:dyDescent="0.25">
      <c r="A56" s="25"/>
      <c r="B56" s="145"/>
      <c r="C56" s="27" t="s">
        <v>34</v>
      </c>
      <c r="D56" s="148"/>
    </row>
    <row r="57" spans="1:4" ht="18.75" customHeight="1" x14ac:dyDescent="0.25">
      <c r="A57" s="25"/>
      <c r="B57" s="145"/>
      <c r="C57" s="26" t="s">
        <v>20</v>
      </c>
      <c r="D57" s="148"/>
    </row>
    <row r="58" spans="1:4" ht="25.5" customHeight="1" x14ac:dyDescent="0.25">
      <c r="A58" s="25"/>
      <c r="B58" s="146"/>
      <c r="C58" s="27" t="s">
        <v>24</v>
      </c>
      <c r="D58" s="149"/>
    </row>
    <row r="59" spans="1:4" ht="22.5" customHeight="1" x14ac:dyDescent="0.25">
      <c r="A59" s="25"/>
      <c r="B59" s="144">
        <v>31001</v>
      </c>
      <c r="C59" s="26" t="s">
        <v>16</v>
      </c>
      <c r="D59" s="147">
        <f>-165996.7</f>
        <v>-165996.70000000001</v>
      </c>
    </row>
    <row r="60" spans="1:4" ht="37.5" customHeight="1" x14ac:dyDescent="0.25">
      <c r="A60" s="25"/>
      <c r="B60" s="145"/>
      <c r="C60" s="27" t="s">
        <v>35</v>
      </c>
      <c r="D60" s="148"/>
    </row>
    <row r="61" spans="1:4" ht="22.5" customHeight="1" x14ac:dyDescent="0.25">
      <c r="A61" s="25"/>
      <c r="B61" s="145"/>
      <c r="C61" s="26" t="s">
        <v>18</v>
      </c>
      <c r="D61" s="148"/>
    </row>
    <row r="62" spans="1:4" ht="45" customHeight="1" x14ac:dyDescent="0.25">
      <c r="A62" s="25"/>
      <c r="B62" s="145"/>
      <c r="C62" s="27" t="s">
        <v>36</v>
      </c>
      <c r="D62" s="148"/>
    </row>
    <row r="63" spans="1:4" ht="18.75" customHeight="1" x14ac:dyDescent="0.25">
      <c r="A63" s="25"/>
      <c r="B63" s="145"/>
      <c r="C63" s="26" t="s">
        <v>20</v>
      </c>
      <c r="D63" s="148"/>
    </row>
    <row r="64" spans="1:4" ht="34.5" x14ac:dyDescent="0.25">
      <c r="A64" s="25"/>
      <c r="B64" s="146"/>
      <c r="C64" s="27" t="s">
        <v>37</v>
      </c>
      <c r="D64" s="149"/>
    </row>
    <row r="65" spans="1:4" ht="21" customHeight="1" x14ac:dyDescent="0.25">
      <c r="A65" s="150">
        <v>1072</v>
      </c>
      <c r="B65" s="150"/>
      <c r="C65" s="26" t="s">
        <v>9</v>
      </c>
      <c r="D65" s="147">
        <f>+D72+D84+D78+D90+D96</f>
        <v>-111970</v>
      </c>
    </row>
    <row r="66" spans="1:4" ht="24" customHeight="1" x14ac:dyDescent="0.25">
      <c r="A66" s="151"/>
      <c r="B66" s="151"/>
      <c r="C66" s="27" t="s">
        <v>38</v>
      </c>
      <c r="D66" s="148"/>
    </row>
    <row r="67" spans="1:4" ht="22.5" customHeight="1" x14ac:dyDescent="0.25">
      <c r="A67" s="151"/>
      <c r="B67" s="151"/>
      <c r="C67" s="26" t="s">
        <v>11</v>
      </c>
      <c r="D67" s="148"/>
    </row>
    <row r="68" spans="1:4" ht="34.5" x14ac:dyDescent="0.25">
      <c r="A68" s="151"/>
      <c r="B68" s="151"/>
      <c r="C68" s="27" t="s">
        <v>39</v>
      </c>
      <c r="D68" s="148"/>
    </row>
    <row r="69" spans="1:4" ht="18" customHeight="1" x14ac:dyDescent="0.25">
      <c r="A69" s="151"/>
      <c r="B69" s="151"/>
      <c r="C69" s="26" t="s">
        <v>13</v>
      </c>
      <c r="D69" s="148"/>
    </row>
    <row r="70" spans="1:4" ht="34.5" x14ac:dyDescent="0.25">
      <c r="A70" s="152"/>
      <c r="B70" s="152"/>
      <c r="C70" s="27" t="s">
        <v>40</v>
      </c>
      <c r="D70" s="149"/>
    </row>
    <row r="71" spans="1:4" s="4" customFormat="1" x14ac:dyDescent="0.3">
      <c r="A71" s="24"/>
      <c r="B71" s="141" t="s">
        <v>15</v>
      </c>
      <c r="C71" s="142"/>
      <c r="D71" s="143"/>
    </row>
    <row r="72" spans="1:4" ht="22.5" customHeight="1" x14ac:dyDescent="0.25">
      <c r="A72" s="25"/>
      <c r="B72" s="144">
        <v>11003</v>
      </c>
      <c r="C72" s="26" t="s">
        <v>16</v>
      </c>
      <c r="D72" s="147">
        <v>-7674</v>
      </c>
    </row>
    <row r="73" spans="1:4" ht="51.75" customHeight="1" x14ac:dyDescent="0.25">
      <c r="A73" s="25"/>
      <c r="B73" s="145"/>
      <c r="C73" s="27" t="s">
        <v>41</v>
      </c>
      <c r="D73" s="148"/>
    </row>
    <row r="74" spans="1:4" ht="22.5" customHeight="1" x14ac:dyDescent="0.25">
      <c r="A74" s="25"/>
      <c r="B74" s="145"/>
      <c r="C74" s="26" t="s">
        <v>18</v>
      </c>
      <c r="D74" s="148"/>
    </row>
    <row r="75" spans="1:4" ht="39" customHeight="1" x14ac:dyDescent="0.25">
      <c r="A75" s="25"/>
      <c r="B75" s="145"/>
      <c r="C75" s="27" t="s">
        <v>42</v>
      </c>
      <c r="D75" s="148"/>
    </row>
    <row r="76" spans="1:4" ht="18.75" customHeight="1" x14ac:dyDescent="0.25">
      <c r="A76" s="25"/>
      <c r="B76" s="145"/>
      <c r="C76" s="26" t="s">
        <v>20</v>
      </c>
      <c r="D76" s="148"/>
    </row>
    <row r="77" spans="1:4" ht="23.25" customHeight="1" x14ac:dyDescent="0.25">
      <c r="A77" s="25"/>
      <c r="B77" s="146"/>
      <c r="C77" s="27" t="s">
        <v>24</v>
      </c>
      <c r="D77" s="149"/>
    </row>
    <row r="78" spans="1:4" ht="22.5" customHeight="1" x14ac:dyDescent="0.25">
      <c r="A78" s="25"/>
      <c r="B78" s="144">
        <v>11004</v>
      </c>
      <c r="C78" s="26" t="s">
        <v>16</v>
      </c>
      <c r="D78" s="147">
        <v>-2352</v>
      </c>
    </row>
    <row r="79" spans="1:4" ht="51.75" customHeight="1" x14ac:dyDescent="0.25">
      <c r="A79" s="25"/>
      <c r="B79" s="145"/>
      <c r="C79" s="27" t="s">
        <v>43</v>
      </c>
      <c r="D79" s="148"/>
    </row>
    <row r="80" spans="1:4" ht="22.5" customHeight="1" x14ac:dyDescent="0.25">
      <c r="A80" s="25"/>
      <c r="B80" s="145"/>
      <c r="C80" s="26" t="s">
        <v>18</v>
      </c>
      <c r="D80" s="148"/>
    </row>
    <row r="81" spans="1:4" ht="34.5" x14ac:dyDescent="0.25">
      <c r="A81" s="25"/>
      <c r="B81" s="145"/>
      <c r="C81" s="27" t="s">
        <v>44</v>
      </c>
      <c r="D81" s="148"/>
    </row>
    <row r="82" spans="1:4" ht="18.75" customHeight="1" x14ac:dyDescent="0.25">
      <c r="A82" s="25"/>
      <c r="B82" s="145"/>
      <c r="C82" s="26" t="s">
        <v>20</v>
      </c>
      <c r="D82" s="148"/>
    </row>
    <row r="83" spans="1:4" ht="17.25" customHeight="1" x14ac:dyDescent="0.25">
      <c r="A83" s="25"/>
      <c r="B83" s="146"/>
      <c r="C83" s="27" t="s">
        <v>24</v>
      </c>
      <c r="D83" s="149"/>
    </row>
    <row r="84" spans="1:4" ht="22.5" customHeight="1" x14ac:dyDescent="0.25">
      <c r="A84" s="25"/>
      <c r="B84" s="144">
        <v>12001</v>
      </c>
      <c r="C84" s="26" t="s">
        <v>16</v>
      </c>
      <c r="D84" s="147">
        <v>-857</v>
      </c>
    </row>
    <row r="85" spans="1:4" ht="86.25" x14ac:dyDescent="0.25">
      <c r="A85" s="25"/>
      <c r="B85" s="145"/>
      <c r="C85" s="27" t="s">
        <v>45</v>
      </c>
      <c r="D85" s="148"/>
    </row>
    <row r="86" spans="1:4" ht="22.5" customHeight="1" x14ac:dyDescent="0.25">
      <c r="A86" s="25"/>
      <c r="B86" s="145"/>
      <c r="C86" s="26" t="s">
        <v>18</v>
      </c>
      <c r="D86" s="148"/>
    </row>
    <row r="87" spans="1:4" ht="86.25" x14ac:dyDescent="0.25">
      <c r="A87" s="25"/>
      <c r="B87" s="145"/>
      <c r="C87" s="27" t="s">
        <v>46</v>
      </c>
      <c r="D87" s="148"/>
    </row>
    <row r="88" spans="1:4" ht="18.75" customHeight="1" x14ac:dyDescent="0.25">
      <c r="A88" s="25"/>
      <c r="B88" s="145"/>
      <c r="C88" s="26" t="s">
        <v>20</v>
      </c>
      <c r="D88" s="148"/>
    </row>
    <row r="89" spans="1:4" ht="25.5" customHeight="1" x14ac:dyDescent="0.25">
      <c r="A89" s="25"/>
      <c r="B89" s="146"/>
      <c r="C89" s="27" t="s">
        <v>21</v>
      </c>
      <c r="D89" s="149"/>
    </row>
    <row r="90" spans="1:4" ht="22.5" customHeight="1" x14ac:dyDescent="0.25">
      <c r="A90" s="25"/>
      <c r="B90" s="144">
        <v>31001</v>
      </c>
      <c r="C90" s="26" t="s">
        <v>16</v>
      </c>
      <c r="D90" s="147">
        <v>-100000</v>
      </c>
    </row>
    <row r="91" spans="1:4" ht="86.25" x14ac:dyDescent="0.25">
      <c r="A91" s="25"/>
      <c r="B91" s="145"/>
      <c r="C91" s="27" t="s">
        <v>47</v>
      </c>
      <c r="D91" s="148"/>
    </row>
    <row r="92" spans="1:4" ht="22.5" customHeight="1" x14ac:dyDescent="0.25">
      <c r="A92" s="25"/>
      <c r="B92" s="145"/>
      <c r="C92" s="26" t="s">
        <v>18</v>
      </c>
      <c r="D92" s="148"/>
    </row>
    <row r="93" spans="1:4" ht="69" x14ac:dyDescent="0.25">
      <c r="A93" s="25"/>
      <c r="B93" s="145"/>
      <c r="C93" s="27" t="s">
        <v>48</v>
      </c>
      <c r="D93" s="148"/>
    </row>
    <row r="94" spans="1:4" ht="18.75" customHeight="1" x14ac:dyDescent="0.25">
      <c r="A94" s="25"/>
      <c r="B94" s="145"/>
      <c r="C94" s="26" t="s">
        <v>20</v>
      </c>
      <c r="D94" s="148"/>
    </row>
    <row r="95" spans="1:4" ht="34.5" x14ac:dyDescent="0.25">
      <c r="A95" s="25"/>
      <c r="B95" s="146"/>
      <c r="C95" s="27" t="s">
        <v>37</v>
      </c>
      <c r="D95" s="149"/>
    </row>
    <row r="96" spans="1:4" ht="22.5" customHeight="1" x14ac:dyDescent="0.25">
      <c r="A96" s="25"/>
      <c r="B96" s="144">
        <v>31003</v>
      </c>
      <c r="C96" s="26" t="s">
        <v>16</v>
      </c>
      <c r="D96" s="147">
        <v>-1087</v>
      </c>
    </row>
    <row r="97" spans="1:4" ht="69" x14ac:dyDescent="0.25">
      <c r="A97" s="25"/>
      <c r="B97" s="145"/>
      <c r="C97" s="27" t="s">
        <v>49</v>
      </c>
      <c r="D97" s="148"/>
    </row>
    <row r="98" spans="1:4" ht="18.75" customHeight="1" x14ac:dyDescent="0.25">
      <c r="A98" s="25"/>
      <c r="B98" s="145"/>
      <c r="C98" s="26" t="s">
        <v>18</v>
      </c>
      <c r="D98" s="148"/>
    </row>
    <row r="99" spans="1:4" ht="34.5" x14ac:dyDescent="0.25">
      <c r="A99" s="25"/>
      <c r="B99" s="145"/>
      <c r="C99" s="27" t="s">
        <v>50</v>
      </c>
      <c r="D99" s="148"/>
    </row>
    <row r="100" spans="1:4" ht="18.75" customHeight="1" x14ac:dyDescent="0.25">
      <c r="A100" s="25"/>
      <c r="B100" s="145"/>
      <c r="C100" s="26" t="s">
        <v>20</v>
      </c>
      <c r="D100" s="148"/>
    </row>
    <row r="101" spans="1:4" ht="34.5" x14ac:dyDescent="0.25">
      <c r="A101" s="25"/>
      <c r="B101" s="146"/>
      <c r="C101" s="27" t="s">
        <v>37</v>
      </c>
      <c r="D101" s="149"/>
    </row>
    <row r="102" spans="1:4" ht="21" customHeight="1" x14ac:dyDescent="0.25">
      <c r="A102" s="150">
        <v>1189</v>
      </c>
      <c r="B102" s="150"/>
      <c r="C102" s="26" t="s">
        <v>9</v>
      </c>
      <c r="D102" s="147">
        <f>+D109</f>
        <v>-49822.8</v>
      </c>
    </row>
    <row r="103" spans="1:4" ht="34.5" x14ac:dyDescent="0.25">
      <c r="A103" s="151"/>
      <c r="B103" s="151"/>
      <c r="C103" s="27" t="s">
        <v>51</v>
      </c>
      <c r="D103" s="148"/>
    </row>
    <row r="104" spans="1:4" ht="16.5" customHeight="1" x14ac:dyDescent="0.25">
      <c r="A104" s="151"/>
      <c r="B104" s="151"/>
      <c r="C104" s="26" t="s">
        <v>11</v>
      </c>
      <c r="D104" s="148"/>
    </row>
    <row r="105" spans="1:4" ht="36.75" customHeight="1" x14ac:dyDescent="0.25">
      <c r="A105" s="151"/>
      <c r="B105" s="151"/>
      <c r="C105" s="27" t="s">
        <v>52</v>
      </c>
      <c r="D105" s="148"/>
    </row>
    <row r="106" spans="1:4" ht="18" customHeight="1" x14ac:dyDescent="0.25">
      <c r="A106" s="151"/>
      <c r="B106" s="151"/>
      <c r="C106" s="26" t="s">
        <v>13</v>
      </c>
      <c r="D106" s="148"/>
    </row>
    <row r="107" spans="1:4" ht="34.5" x14ac:dyDescent="0.25">
      <c r="A107" s="152"/>
      <c r="B107" s="152"/>
      <c r="C107" s="27" t="s">
        <v>53</v>
      </c>
      <c r="D107" s="149"/>
    </row>
    <row r="108" spans="1:4" s="4" customFormat="1" x14ac:dyDescent="0.3">
      <c r="A108" s="24"/>
      <c r="B108" s="141" t="s">
        <v>15</v>
      </c>
      <c r="C108" s="142"/>
      <c r="D108" s="143"/>
    </row>
    <row r="109" spans="1:4" ht="22.5" customHeight="1" x14ac:dyDescent="0.25">
      <c r="A109" s="135"/>
      <c r="B109" s="144">
        <v>12001</v>
      </c>
      <c r="C109" s="26" t="s">
        <v>16</v>
      </c>
      <c r="D109" s="147">
        <v>-49822.8</v>
      </c>
    </row>
    <row r="110" spans="1:4" ht="69" x14ac:dyDescent="0.25">
      <c r="A110" s="25"/>
      <c r="B110" s="145"/>
      <c r="C110" s="27" t="s">
        <v>54</v>
      </c>
      <c r="D110" s="148"/>
    </row>
    <row r="111" spans="1:4" ht="22.5" customHeight="1" x14ac:dyDescent="0.25">
      <c r="A111" s="25"/>
      <c r="B111" s="145"/>
      <c r="C111" s="26" t="s">
        <v>18</v>
      </c>
      <c r="D111" s="148"/>
    </row>
    <row r="112" spans="1:4" ht="86.25" x14ac:dyDescent="0.25">
      <c r="A112" s="25"/>
      <c r="B112" s="145"/>
      <c r="C112" s="27" t="s">
        <v>55</v>
      </c>
      <c r="D112" s="148"/>
    </row>
    <row r="113" spans="1:4" ht="18.75" customHeight="1" x14ac:dyDescent="0.25">
      <c r="A113" s="25"/>
      <c r="B113" s="145"/>
      <c r="C113" s="26" t="s">
        <v>20</v>
      </c>
      <c r="D113" s="148"/>
    </row>
    <row r="114" spans="1:4" ht="25.5" customHeight="1" x14ac:dyDescent="0.25">
      <c r="A114" s="136"/>
      <c r="B114" s="146"/>
      <c r="C114" s="27" t="s">
        <v>21</v>
      </c>
      <c r="D114" s="149"/>
    </row>
    <row r="115" spans="1:4" x14ac:dyDescent="0.25">
      <c r="D115" s="5"/>
    </row>
  </sheetData>
  <mergeCells count="48">
    <mergeCell ref="A8:C8"/>
    <mergeCell ref="A1:D1"/>
    <mergeCell ref="A3:D3"/>
    <mergeCell ref="A5:B5"/>
    <mergeCell ref="C5:C6"/>
    <mergeCell ref="A7:C7"/>
    <mergeCell ref="A9:A14"/>
    <mergeCell ref="B9:B14"/>
    <mergeCell ref="D9:D14"/>
    <mergeCell ref="B15:D15"/>
    <mergeCell ref="B16:B21"/>
    <mergeCell ref="D16:D21"/>
    <mergeCell ref="B22:B27"/>
    <mergeCell ref="D22:D27"/>
    <mergeCell ref="B28:B33"/>
    <mergeCell ref="D28:D33"/>
    <mergeCell ref="B34:B39"/>
    <mergeCell ref="D34:D39"/>
    <mergeCell ref="A40:A45"/>
    <mergeCell ref="B40:B45"/>
    <mergeCell ref="D40:D45"/>
    <mergeCell ref="B46:D46"/>
    <mergeCell ref="B47:B52"/>
    <mergeCell ref="D47:D52"/>
    <mergeCell ref="B72:B77"/>
    <mergeCell ref="D72:D77"/>
    <mergeCell ref="B78:B83"/>
    <mergeCell ref="D78:D83"/>
    <mergeCell ref="A65:A70"/>
    <mergeCell ref="B65:B70"/>
    <mergeCell ref="D65:D70"/>
    <mergeCell ref="B53:B58"/>
    <mergeCell ref="D53:D58"/>
    <mergeCell ref="B59:B64"/>
    <mergeCell ref="D59:D64"/>
    <mergeCell ref="B71:D71"/>
    <mergeCell ref="A102:A107"/>
    <mergeCell ref="B102:B107"/>
    <mergeCell ref="D102:D107"/>
    <mergeCell ref="B84:B89"/>
    <mergeCell ref="D84:D89"/>
    <mergeCell ref="B108:D108"/>
    <mergeCell ref="B109:B114"/>
    <mergeCell ref="D109:D114"/>
    <mergeCell ref="B90:B95"/>
    <mergeCell ref="D90:D95"/>
    <mergeCell ref="B96:B101"/>
    <mergeCell ref="D96:D10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opLeftCell="A16" workbookViewId="0">
      <selection activeCell="C28" sqref="C28"/>
    </sheetView>
  </sheetViews>
  <sheetFormatPr defaultColWidth="9.42578125" defaultRowHeight="17.25" x14ac:dyDescent="0.3"/>
  <cols>
    <col min="1" max="1" width="10.140625" style="28" customWidth="1"/>
    <col min="2" max="2" width="11.42578125" style="28" customWidth="1"/>
    <col min="3" max="3" width="83.42578125" style="28" customWidth="1"/>
    <col min="4" max="4" width="19.140625" style="28" customWidth="1"/>
    <col min="5" max="5" width="21" style="28" customWidth="1"/>
    <col min="6" max="6" width="20.140625" style="49" customWidth="1"/>
    <col min="7" max="7" width="18.42578125" style="28" customWidth="1"/>
    <col min="8" max="8" width="12.140625" style="28" customWidth="1"/>
    <col min="9" max="9" width="11.42578125" style="28" customWidth="1"/>
    <col min="10" max="10" width="14.42578125" style="28" customWidth="1"/>
    <col min="11" max="256" width="9.42578125" style="28"/>
    <col min="257" max="257" width="10.140625" style="28" customWidth="1"/>
    <col min="258" max="258" width="11.42578125" style="28" customWidth="1"/>
    <col min="259" max="259" width="83.42578125" style="28" customWidth="1"/>
    <col min="260" max="260" width="19.140625" style="28" customWidth="1"/>
    <col min="261" max="261" width="21" style="28" customWidth="1"/>
    <col min="262" max="262" width="20.140625" style="28" customWidth="1"/>
    <col min="263" max="263" width="18.42578125" style="28" customWidth="1"/>
    <col min="264" max="264" width="12.140625" style="28" customWidth="1"/>
    <col min="265" max="265" width="11.42578125" style="28" customWidth="1"/>
    <col min="266" max="266" width="14.42578125" style="28" customWidth="1"/>
    <col min="267" max="512" width="9.42578125" style="28"/>
    <col min="513" max="513" width="10.140625" style="28" customWidth="1"/>
    <col min="514" max="514" width="11.42578125" style="28" customWidth="1"/>
    <col min="515" max="515" width="83.42578125" style="28" customWidth="1"/>
    <col min="516" max="516" width="19.140625" style="28" customWidth="1"/>
    <col min="517" max="517" width="21" style="28" customWidth="1"/>
    <col min="518" max="518" width="20.140625" style="28" customWidth="1"/>
    <col min="519" max="519" width="18.42578125" style="28" customWidth="1"/>
    <col min="520" max="520" width="12.140625" style="28" customWidth="1"/>
    <col min="521" max="521" width="11.42578125" style="28" customWidth="1"/>
    <col min="522" max="522" width="14.42578125" style="28" customWidth="1"/>
    <col min="523" max="768" width="9.42578125" style="28"/>
    <col min="769" max="769" width="10.140625" style="28" customWidth="1"/>
    <col min="770" max="770" width="11.42578125" style="28" customWidth="1"/>
    <col min="771" max="771" width="83.42578125" style="28" customWidth="1"/>
    <col min="772" max="772" width="19.140625" style="28" customWidth="1"/>
    <col min="773" max="773" width="21" style="28" customWidth="1"/>
    <col min="774" max="774" width="20.140625" style="28" customWidth="1"/>
    <col min="775" max="775" width="18.42578125" style="28" customWidth="1"/>
    <col min="776" max="776" width="12.140625" style="28" customWidth="1"/>
    <col min="777" max="777" width="11.42578125" style="28" customWidth="1"/>
    <col min="778" max="778" width="14.42578125" style="28" customWidth="1"/>
    <col min="779" max="1024" width="9.42578125" style="28"/>
    <col min="1025" max="1025" width="10.140625" style="28" customWidth="1"/>
    <col min="1026" max="1026" width="11.42578125" style="28" customWidth="1"/>
    <col min="1027" max="1027" width="83.42578125" style="28" customWidth="1"/>
    <col min="1028" max="1028" width="19.140625" style="28" customWidth="1"/>
    <col min="1029" max="1029" width="21" style="28" customWidth="1"/>
    <col min="1030" max="1030" width="20.140625" style="28" customWidth="1"/>
    <col min="1031" max="1031" width="18.42578125" style="28" customWidth="1"/>
    <col min="1032" max="1032" width="12.140625" style="28" customWidth="1"/>
    <col min="1033" max="1033" width="11.42578125" style="28" customWidth="1"/>
    <col min="1034" max="1034" width="14.42578125" style="28" customWidth="1"/>
    <col min="1035" max="1280" width="9.42578125" style="28"/>
    <col min="1281" max="1281" width="10.140625" style="28" customWidth="1"/>
    <col min="1282" max="1282" width="11.42578125" style="28" customWidth="1"/>
    <col min="1283" max="1283" width="83.42578125" style="28" customWidth="1"/>
    <col min="1284" max="1284" width="19.140625" style="28" customWidth="1"/>
    <col min="1285" max="1285" width="21" style="28" customWidth="1"/>
    <col min="1286" max="1286" width="20.140625" style="28" customWidth="1"/>
    <col min="1287" max="1287" width="18.42578125" style="28" customWidth="1"/>
    <col min="1288" max="1288" width="12.140625" style="28" customWidth="1"/>
    <col min="1289" max="1289" width="11.42578125" style="28" customWidth="1"/>
    <col min="1290" max="1290" width="14.42578125" style="28" customWidth="1"/>
    <col min="1291" max="1536" width="9.42578125" style="28"/>
    <col min="1537" max="1537" width="10.140625" style="28" customWidth="1"/>
    <col min="1538" max="1538" width="11.42578125" style="28" customWidth="1"/>
    <col min="1539" max="1539" width="83.42578125" style="28" customWidth="1"/>
    <col min="1540" max="1540" width="19.140625" style="28" customWidth="1"/>
    <col min="1541" max="1541" width="21" style="28" customWidth="1"/>
    <col min="1542" max="1542" width="20.140625" style="28" customWidth="1"/>
    <col min="1543" max="1543" width="18.42578125" style="28" customWidth="1"/>
    <col min="1544" max="1544" width="12.140625" style="28" customWidth="1"/>
    <col min="1545" max="1545" width="11.42578125" style="28" customWidth="1"/>
    <col min="1546" max="1546" width="14.42578125" style="28" customWidth="1"/>
    <col min="1547" max="1792" width="9.42578125" style="28"/>
    <col min="1793" max="1793" width="10.140625" style="28" customWidth="1"/>
    <col min="1794" max="1794" width="11.42578125" style="28" customWidth="1"/>
    <col min="1795" max="1795" width="83.42578125" style="28" customWidth="1"/>
    <col min="1796" max="1796" width="19.140625" style="28" customWidth="1"/>
    <col min="1797" max="1797" width="21" style="28" customWidth="1"/>
    <col min="1798" max="1798" width="20.140625" style="28" customWidth="1"/>
    <col min="1799" max="1799" width="18.42578125" style="28" customWidth="1"/>
    <col min="1800" max="1800" width="12.140625" style="28" customWidth="1"/>
    <col min="1801" max="1801" width="11.42578125" style="28" customWidth="1"/>
    <col min="1802" max="1802" width="14.42578125" style="28" customWidth="1"/>
    <col min="1803" max="2048" width="9.42578125" style="28"/>
    <col min="2049" max="2049" width="10.140625" style="28" customWidth="1"/>
    <col min="2050" max="2050" width="11.42578125" style="28" customWidth="1"/>
    <col min="2051" max="2051" width="83.42578125" style="28" customWidth="1"/>
    <col min="2052" max="2052" width="19.140625" style="28" customWidth="1"/>
    <col min="2053" max="2053" width="21" style="28" customWidth="1"/>
    <col min="2054" max="2054" width="20.140625" style="28" customWidth="1"/>
    <col min="2055" max="2055" width="18.42578125" style="28" customWidth="1"/>
    <col min="2056" max="2056" width="12.140625" style="28" customWidth="1"/>
    <col min="2057" max="2057" width="11.42578125" style="28" customWidth="1"/>
    <col min="2058" max="2058" width="14.42578125" style="28" customWidth="1"/>
    <col min="2059" max="2304" width="9.42578125" style="28"/>
    <col min="2305" max="2305" width="10.140625" style="28" customWidth="1"/>
    <col min="2306" max="2306" width="11.42578125" style="28" customWidth="1"/>
    <col min="2307" max="2307" width="83.42578125" style="28" customWidth="1"/>
    <col min="2308" max="2308" width="19.140625" style="28" customWidth="1"/>
    <col min="2309" max="2309" width="21" style="28" customWidth="1"/>
    <col min="2310" max="2310" width="20.140625" style="28" customWidth="1"/>
    <col min="2311" max="2311" width="18.42578125" style="28" customWidth="1"/>
    <col min="2312" max="2312" width="12.140625" style="28" customWidth="1"/>
    <col min="2313" max="2313" width="11.42578125" style="28" customWidth="1"/>
    <col min="2314" max="2314" width="14.42578125" style="28" customWidth="1"/>
    <col min="2315" max="2560" width="9.42578125" style="28"/>
    <col min="2561" max="2561" width="10.140625" style="28" customWidth="1"/>
    <col min="2562" max="2562" width="11.42578125" style="28" customWidth="1"/>
    <col min="2563" max="2563" width="83.42578125" style="28" customWidth="1"/>
    <col min="2564" max="2564" width="19.140625" style="28" customWidth="1"/>
    <col min="2565" max="2565" width="21" style="28" customWidth="1"/>
    <col min="2566" max="2566" width="20.140625" style="28" customWidth="1"/>
    <col min="2567" max="2567" width="18.42578125" style="28" customWidth="1"/>
    <col min="2568" max="2568" width="12.140625" style="28" customWidth="1"/>
    <col min="2569" max="2569" width="11.42578125" style="28" customWidth="1"/>
    <col min="2570" max="2570" width="14.42578125" style="28" customWidth="1"/>
    <col min="2571" max="2816" width="9.42578125" style="28"/>
    <col min="2817" max="2817" width="10.140625" style="28" customWidth="1"/>
    <col min="2818" max="2818" width="11.42578125" style="28" customWidth="1"/>
    <col min="2819" max="2819" width="83.42578125" style="28" customWidth="1"/>
    <col min="2820" max="2820" width="19.140625" style="28" customWidth="1"/>
    <col min="2821" max="2821" width="21" style="28" customWidth="1"/>
    <col min="2822" max="2822" width="20.140625" style="28" customWidth="1"/>
    <col min="2823" max="2823" width="18.42578125" style="28" customWidth="1"/>
    <col min="2824" max="2824" width="12.140625" style="28" customWidth="1"/>
    <col min="2825" max="2825" width="11.42578125" style="28" customWidth="1"/>
    <col min="2826" max="2826" width="14.42578125" style="28" customWidth="1"/>
    <col min="2827" max="3072" width="9.42578125" style="28"/>
    <col min="3073" max="3073" width="10.140625" style="28" customWidth="1"/>
    <col min="3074" max="3074" width="11.42578125" style="28" customWidth="1"/>
    <col min="3075" max="3075" width="83.42578125" style="28" customWidth="1"/>
    <col min="3076" max="3076" width="19.140625" style="28" customWidth="1"/>
    <col min="3077" max="3077" width="21" style="28" customWidth="1"/>
    <col min="3078" max="3078" width="20.140625" style="28" customWidth="1"/>
    <col min="3079" max="3079" width="18.42578125" style="28" customWidth="1"/>
    <col min="3080" max="3080" width="12.140625" style="28" customWidth="1"/>
    <col min="3081" max="3081" width="11.42578125" style="28" customWidth="1"/>
    <col min="3082" max="3082" width="14.42578125" style="28" customWidth="1"/>
    <col min="3083" max="3328" width="9.42578125" style="28"/>
    <col min="3329" max="3329" width="10.140625" style="28" customWidth="1"/>
    <col min="3330" max="3330" width="11.42578125" style="28" customWidth="1"/>
    <col min="3331" max="3331" width="83.42578125" style="28" customWidth="1"/>
    <col min="3332" max="3332" width="19.140625" style="28" customWidth="1"/>
    <col min="3333" max="3333" width="21" style="28" customWidth="1"/>
    <col min="3334" max="3334" width="20.140625" style="28" customWidth="1"/>
    <col min="3335" max="3335" width="18.42578125" style="28" customWidth="1"/>
    <col min="3336" max="3336" width="12.140625" style="28" customWidth="1"/>
    <col min="3337" max="3337" width="11.42578125" style="28" customWidth="1"/>
    <col min="3338" max="3338" width="14.42578125" style="28" customWidth="1"/>
    <col min="3339" max="3584" width="9.42578125" style="28"/>
    <col min="3585" max="3585" width="10.140625" style="28" customWidth="1"/>
    <col min="3586" max="3586" width="11.42578125" style="28" customWidth="1"/>
    <col min="3587" max="3587" width="83.42578125" style="28" customWidth="1"/>
    <col min="3588" max="3588" width="19.140625" style="28" customWidth="1"/>
    <col min="3589" max="3589" width="21" style="28" customWidth="1"/>
    <col min="3590" max="3590" width="20.140625" style="28" customWidth="1"/>
    <col min="3591" max="3591" width="18.42578125" style="28" customWidth="1"/>
    <col min="3592" max="3592" width="12.140625" style="28" customWidth="1"/>
    <col min="3593" max="3593" width="11.42578125" style="28" customWidth="1"/>
    <col min="3594" max="3594" width="14.42578125" style="28" customWidth="1"/>
    <col min="3595" max="3840" width="9.42578125" style="28"/>
    <col min="3841" max="3841" width="10.140625" style="28" customWidth="1"/>
    <col min="3842" max="3842" width="11.42578125" style="28" customWidth="1"/>
    <col min="3843" max="3843" width="83.42578125" style="28" customWidth="1"/>
    <col min="3844" max="3844" width="19.140625" style="28" customWidth="1"/>
    <col min="3845" max="3845" width="21" style="28" customWidth="1"/>
    <col min="3846" max="3846" width="20.140625" style="28" customWidth="1"/>
    <col min="3847" max="3847" width="18.42578125" style="28" customWidth="1"/>
    <col min="3848" max="3848" width="12.140625" style="28" customWidth="1"/>
    <col min="3849" max="3849" width="11.42578125" style="28" customWidth="1"/>
    <col min="3850" max="3850" width="14.42578125" style="28" customWidth="1"/>
    <col min="3851" max="4096" width="9.42578125" style="28"/>
    <col min="4097" max="4097" width="10.140625" style="28" customWidth="1"/>
    <col min="4098" max="4098" width="11.42578125" style="28" customWidth="1"/>
    <col min="4099" max="4099" width="83.42578125" style="28" customWidth="1"/>
    <col min="4100" max="4100" width="19.140625" style="28" customWidth="1"/>
    <col min="4101" max="4101" width="21" style="28" customWidth="1"/>
    <col min="4102" max="4102" width="20.140625" style="28" customWidth="1"/>
    <col min="4103" max="4103" width="18.42578125" style="28" customWidth="1"/>
    <col min="4104" max="4104" width="12.140625" style="28" customWidth="1"/>
    <col min="4105" max="4105" width="11.42578125" style="28" customWidth="1"/>
    <col min="4106" max="4106" width="14.42578125" style="28" customWidth="1"/>
    <col min="4107" max="4352" width="9.42578125" style="28"/>
    <col min="4353" max="4353" width="10.140625" style="28" customWidth="1"/>
    <col min="4354" max="4354" width="11.42578125" style="28" customWidth="1"/>
    <col min="4355" max="4355" width="83.42578125" style="28" customWidth="1"/>
    <col min="4356" max="4356" width="19.140625" style="28" customWidth="1"/>
    <col min="4357" max="4357" width="21" style="28" customWidth="1"/>
    <col min="4358" max="4358" width="20.140625" style="28" customWidth="1"/>
    <col min="4359" max="4359" width="18.42578125" style="28" customWidth="1"/>
    <col min="4360" max="4360" width="12.140625" style="28" customWidth="1"/>
    <col min="4361" max="4361" width="11.42578125" style="28" customWidth="1"/>
    <col min="4362" max="4362" width="14.42578125" style="28" customWidth="1"/>
    <col min="4363" max="4608" width="9.42578125" style="28"/>
    <col min="4609" max="4609" width="10.140625" style="28" customWidth="1"/>
    <col min="4610" max="4610" width="11.42578125" style="28" customWidth="1"/>
    <col min="4611" max="4611" width="83.42578125" style="28" customWidth="1"/>
    <col min="4612" max="4612" width="19.140625" style="28" customWidth="1"/>
    <col min="4613" max="4613" width="21" style="28" customWidth="1"/>
    <col min="4614" max="4614" width="20.140625" style="28" customWidth="1"/>
    <col min="4615" max="4615" width="18.42578125" style="28" customWidth="1"/>
    <col min="4616" max="4616" width="12.140625" style="28" customWidth="1"/>
    <col min="4617" max="4617" width="11.42578125" style="28" customWidth="1"/>
    <col min="4618" max="4618" width="14.42578125" style="28" customWidth="1"/>
    <col min="4619" max="4864" width="9.42578125" style="28"/>
    <col min="4865" max="4865" width="10.140625" style="28" customWidth="1"/>
    <col min="4866" max="4866" width="11.42578125" style="28" customWidth="1"/>
    <col min="4867" max="4867" width="83.42578125" style="28" customWidth="1"/>
    <col min="4868" max="4868" width="19.140625" style="28" customWidth="1"/>
    <col min="4869" max="4869" width="21" style="28" customWidth="1"/>
    <col min="4870" max="4870" width="20.140625" style="28" customWidth="1"/>
    <col min="4871" max="4871" width="18.42578125" style="28" customWidth="1"/>
    <col min="4872" max="4872" width="12.140625" style="28" customWidth="1"/>
    <col min="4873" max="4873" width="11.42578125" style="28" customWidth="1"/>
    <col min="4874" max="4874" width="14.42578125" style="28" customWidth="1"/>
    <col min="4875" max="5120" width="9.42578125" style="28"/>
    <col min="5121" max="5121" width="10.140625" style="28" customWidth="1"/>
    <col min="5122" max="5122" width="11.42578125" style="28" customWidth="1"/>
    <col min="5123" max="5123" width="83.42578125" style="28" customWidth="1"/>
    <col min="5124" max="5124" width="19.140625" style="28" customWidth="1"/>
    <col min="5125" max="5125" width="21" style="28" customWidth="1"/>
    <col min="5126" max="5126" width="20.140625" style="28" customWidth="1"/>
    <col min="5127" max="5127" width="18.42578125" style="28" customWidth="1"/>
    <col min="5128" max="5128" width="12.140625" style="28" customWidth="1"/>
    <col min="5129" max="5129" width="11.42578125" style="28" customWidth="1"/>
    <col min="5130" max="5130" width="14.42578125" style="28" customWidth="1"/>
    <col min="5131" max="5376" width="9.42578125" style="28"/>
    <col min="5377" max="5377" width="10.140625" style="28" customWidth="1"/>
    <col min="5378" max="5378" width="11.42578125" style="28" customWidth="1"/>
    <col min="5379" max="5379" width="83.42578125" style="28" customWidth="1"/>
    <col min="5380" max="5380" width="19.140625" style="28" customWidth="1"/>
    <col min="5381" max="5381" width="21" style="28" customWidth="1"/>
    <col min="5382" max="5382" width="20.140625" style="28" customWidth="1"/>
    <col min="5383" max="5383" width="18.42578125" style="28" customWidth="1"/>
    <col min="5384" max="5384" width="12.140625" style="28" customWidth="1"/>
    <col min="5385" max="5385" width="11.42578125" style="28" customWidth="1"/>
    <col min="5386" max="5386" width="14.42578125" style="28" customWidth="1"/>
    <col min="5387" max="5632" width="9.42578125" style="28"/>
    <col min="5633" max="5633" width="10.140625" style="28" customWidth="1"/>
    <col min="5634" max="5634" width="11.42578125" style="28" customWidth="1"/>
    <col min="5635" max="5635" width="83.42578125" style="28" customWidth="1"/>
    <col min="5636" max="5636" width="19.140625" style="28" customWidth="1"/>
    <col min="5637" max="5637" width="21" style="28" customWidth="1"/>
    <col min="5638" max="5638" width="20.140625" style="28" customWidth="1"/>
    <col min="5639" max="5639" width="18.42578125" style="28" customWidth="1"/>
    <col min="5640" max="5640" width="12.140625" style="28" customWidth="1"/>
    <col min="5641" max="5641" width="11.42578125" style="28" customWidth="1"/>
    <col min="5642" max="5642" width="14.42578125" style="28" customWidth="1"/>
    <col min="5643" max="5888" width="9.42578125" style="28"/>
    <col min="5889" max="5889" width="10.140625" style="28" customWidth="1"/>
    <col min="5890" max="5890" width="11.42578125" style="28" customWidth="1"/>
    <col min="5891" max="5891" width="83.42578125" style="28" customWidth="1"/>
    <col min="5892" max="5892" width="19.140625" style="28" customWidth="1"/>
    <col min="5893" max="5893" width="21" style="28" customWidth="1"/>
    <col min="5894" max="5894" width="20.140625" style="28" customWidth="1"/>
    <col min="5895" max="5895" width="18.42578125" style="28" customWidth="1"/>
    <col min="5896" max="5896" width="12.140625" style="28" customWidth="1"/>
    <col min="5897" max="5897" width="11.42578125" style="28" customWidth="1"/>
    <col min="5898" max="5898" width="14.42578125" style="28" customWidth="1"/>
    <col min="5899" max="6144" width="9.42578125" style="28"/>
    <col min="6145" max="6145" width="10.140625" style="28" customWidth="1"/>
    <col min="6146" max="6146" width="11.42578125" style="28" customWidth="1"/>
    <col min="6147" max="6147" width="83.42578125" style="28" customWidth="1"/>
    <col min="6148" max="6148" width="19.140625" style="28" customWidth="1"/>
    <col min="6149" max="6149" width="21" style="28" customWidth="1"/>
    <col min="6150" max="6150" width="20.140625" style="28" customWidth="1"/>
    <col min="6151" max="6151" width="18.42578125" style="28" customWidth="1"/>
    <col min="6152" max="6152" width="12.140625" style="28" customWidth="1"/>
    <col min="6153" max="6153" width="11.42578125" style="28" customWidth="1"/>
    <col min="6154" max="6154" width="14.42578125" style="28" customWidth="1"/>
    <col min="6155" max="6400" width="9.42578125" style="28"/>
    <col min="6401" max="6401" width="10.140625" style="28" customWidth="1"/>
    <col min="6402" max="6402" width="11.42578125" style="28" customWidth="1"/>
    <col min="6403" max="6403" width="83.42578125" style="28" customWidth="1"/>
    <col min="6404" max="6404" width="19.140625" style="28" customWidth="1"/>
    <col min="6405" max="6405" width="21" style="28" customWidth="1"/>
    <col min="6406" max="6406" width="20.140625" style="28" customWidth="1"/>
    <col min="6407" max="6407" width="18.42578125" style="28" customWidth="1"/>
    <col min="6408" max="6408" width="12.140625" style="28" customWidth="1"/>
    <col min="6409" max="6409" width="11.42578125" style="28" customWidth="1"/>
    <col min="6410" max="6410" width="14.42578125" style="28" customWidth="1"/>
    <col min="6411" max="6656" width="9.42578125" style="28"/>
    <col min="6657" max="6657" width="10.140625" style="28" customWidth="1"/>
    <col min="6658" max="6658" width="11.42578125" style="28" customWidth="1"/>
    <col min="6659" max="6659" width="83.42578125" style="28" customWidth="1"/>
    <col min="6660" max="6660" width="19.140625" style="28" customWidth="1"/>
    <col min="6661" max="6661" width="21" style="28" customWidth="1"/>
    <col min="6662" max="6662" width="20.140625" style="28" customWidth="1"/>
    <col min="6663" max="6663" width="18.42578125" style="28" customWidth="1"/>
    <col min="6664" max="6664" width="12.140625" style="28" customWidth="1"/>
    <col min="6665" max="6665" width="11.42578125" style="28" customWidth="1"/>
    <col min="6666" max="6666" width="14.42578125" style="28" customWidth="1"/>
    <col min="6667" max="6912" width="9.42578125" style="28"/>
    <col min="6913" max="6913" width="10.140625" style="28" customWidth="1"/>
    <col min="6914" max="6914" width="11.42578125" style="28" customWidth="1"/>
    <col min="6915" max="6915" width="83.42578125" style="28" customWidth="1"/>
    <col min="6916" max="6916" width="19.140625" style="28" customWidth="1"/>
    <col min="6917" max="6917" width="21" style="28" customWidth="1"/>
    <col min="6918" max="6918" width="20.140625" style="28" customWidth="1"/>
    <col min="6919" max="6919" width="18.42578125" style="28" customWidth="1"/>
    <col min="6920" max="6920" width="12.140625" style="28" customWidth="1"/>
    <col min="6921" max="6921" width="11.42578125" style="28" customWidth="1"/>
    <col min="6922" max="6922" width="14.42578125" style="28" customWidth="1"/>
    <col min="6923" max="7168" width="9.42578125" style="28"/>
    <col min="7169" max="7169" width="10.140625" style="28" customWidth="1"/>
    <col min="7170" max="7170" width="11.42578125" style="28" customWidth="1"/>
    <col min="7171" max="7171" width="83.42578125" style="28" customWidth="1"/>
    <col min="7172" max="7172" width="19.140625" style="28" customWidth="1"/>
    <col min="7173" max="7173" width="21" style="28" customWidth="1"/>
    <col min="7174" max="7174" width="20.140625" style="28" customWidth="1"/>
    <col min="7175" max="7175" width="18.42578125" style="28" customWidth="1"/>
    <col min="7176" max="7176" width="12.140625" style="28" customWidth="1"/>
    <col min="7177" max="7177" width="11.42578125" style="28" customWidth="1"/>
    <col min="7178" max="7178" width="14.42578125" style="28" customWidth="1"/>
    <col min="7179" max="7424" width="9.42578125" style="28"/>
    <col min="7425" max="7425" width="10.140625" style="28" customWidth="1"/>
    <col min="7426" max="7426" width="11.42578125" style="28" customWidth="1"/>
    <col min="7427" max="7427" width="83.42578125" style="28" customWidth="1"/>
    <col min="7428" max="7428" width="19.140625" style="28" customWidth="1"/>
    <col min="7429" max="7429" width="21" style="28" customWidth="1"/>
    <col min="7430" max="7430" width="20.140625" style="28" customWidth="1"/>
    <col min="7431" max="7431" width="18.42578125" style="28" customWidth="1"/>
    <col min="7432" max="7432" width="12.140625" style="28" customWidth="1"/>
    <col min="7433" max="7433" width="11.42578125" style="28" customWidth="1"/>
    <col min="7434" max="7434" width="14.42578125" style="28" customWidth="1"/>
    <col min="7435" max="7680" width="9.42578125" style="28"/>
    <col min="7681" max="7681" width="10.140625" style="28" customWidth="1"/>
    <col min="7682" max="7682" width="11.42578125" style="28" customWidth="1"/>
    <col min="7683" max="7683" width="83.42578125" style="28" customWidth="1"/>
    <col min="7684" max="7684" width="19.140625" style="28" customWidth="1"/>
    <col min="7685" max="7685" width="21" style="28" customWidth="1"/>
    <col min="7686" max="7686" width="20.140625" style="28" customWidth="1"/>
    <col min="7687" max="7687" width="18.42578125" style="28" customWidth="1"/>
    <col min="7688" max="7688" width="12.140625" style="28" customWidth="1"/>
    <col min="7689" max="7689" width="11.42578125" style="28" customWidth="1"/>
    <col min="7690" max="7690" width="14.42578125" style="28" customWidth="1"/>
    <col min="7691" max="7936" width="9.42578125" style="28"/>
    <col min="7937" max="7937" width="10.140625" style="28" customWidth="1"/>
    <col min="7938" max="7938" width="11.42578125" style="28" customWidth="1"/>
    <col min="7939" max="7939" width="83.42578125" style="28" customWidth="1"/>
    <col min="7940" max="7940" width="19.140625" style="28" customWidth="1"/>
    <col min="7941" max="7941" width="21" style="28" customWidth="1"/>
    <col min="7942" max="7942" width="20.140625" style="28" customWidth="1"/>
    <col min="7943" max="7943" width="18.42578125" style="28" customWidth="1"/>
    <col min="7944" max="7944" width="12.140625" style="28" customWidth="1"/>
    <col min="7945" max="7945" width="11.42578125" style="28" customWidth="1"/>
    <col min="7946" max="7946" width="14.42578125" style="28" customWidth="1"/>
    <col min="7947" max="8192" width="9.42578125" style="28"/>
    <col min="8193" max="8193" width="10.140625" style="28" customWidth="1"/>
    <col min="8194" max="8194" width="11.42578125" style="28" customWidth="1"/>
    <col min="8195" max="8195" width="83.42578125" style="28" customWidth="1"/>
    <col min="8196" max="8196" width="19.140625" style="28" customWidth="1"/>
    <col min="8197" max="8197" width="21" style="28" customWidth="1"/>
    <col min="8198" max="8198" width="20.140625" style="28" customWidth="1"/>
    <col min="8199" max="8199" width="18.42578125" style="28" customWidth="1"/>
    <col min="8200" max="8200" width="12.140625" style="28" customWidth="1"/>
    <col min="8201" max="8201" width="11.42578125" style="28" customWidth="1"/>
    <col min="8202" max="8202" width="14.42578125" style="28" customWidth="1"/>
    <col min="8203" max="8448" width="9.42578125" style="28"/>
    <col min="8449" max="8449" width="10.140625" style="28" customWidth="1"/>
    <col min="8450" max="8450" width="11.42578125" style="28" customWidth="1"/>
    <col min="8451" max="8451" width="83.42578125" style="28" customWidth="1"/>
    <col min="8452" max="8452" width="19.140625" style="28" customWidth="1"/>
    <col min="8453" max="8453" width="21" style="28" customWidth="1"/>
    <col min="8454" max="8454" width="20.140625" style="28" customWidth="1"/>
    <col min="8455" max="8455" width="18.42578125" style="28" customWidth="1"/>
    <col min="8456" max="8456" width="12.140625" style="28" customWidth="1"/>
    <col min="8457" max="8457" width="11.42578125" style="28" customWidth="1"/>
    <col min="8458" max="8458" width="14.42578125" style="28" customWidth="1"/>
    <col min="8459" max="8704" width="9.42578125" style="28"/>
    <col min="8705" max="8705" width="10.140625" style="28" customWidth="1"/>
    <col min="8706" max="8706" width="11.42578125" style="28" customWidth="1"/>
    <col min="8707" max="8707" width="83.42578125" style="28" customWidth="1"/>
    <col min="8708" max="8708" width="19.140625" style="28" customWidth="1"/>
    <col min="8709" max="8709" width="21" style="28" customWidth="1"/>
    <col min="8710" max="8710" width="20.140625" style="28" customWidth="1"/>
    <col min="8711" max="8711" width="18.42578125" style="28" customWidth="1"/>
    <col min="8712" max="8712" width="12.140625" style="28" customWidth="1"/>
    <col min="8713" max="8713" width="11.42578125" style="28" customWidth="1"/>
    <col min="8714" max="8714" width="14.42578125" style="28" customWidth="1"/>
    <col min="8715" max="8960" width="9.42578125" style="28"/>
    <col min="8961" max="8961" width="10.140625" style="28" customWidth="1"/>
    <col min="8962" max="8962" width="11.42578125" style="28" customWidth="1"/>
    <col min="8963" max="8963" width="83.42578125" style="28" customWidth="1"/>
    <col min="8964" max="8964" width="19.140625" style="28" customWidth="1"/>
    <col min="8965" max="8965" width="21" style="28" customWidth="1"/>
    <col min="8966" max="8966" width="20.140625" style="28" customWidth="1"/>
    <col min="8967" max="8967" width="18.42578125" style="28" customWidth="1"/>
    <col min="8968" max="8968" width="12.140625" style="28" customWidth="1"/>
    <col min="8969" max="8969" width="11.42578125" style="28" customWidth="1"/>
    <col min="8970" max="8970" width="14.42578125" style="28" customWidth="1"/>
    <col min="8971" max="9216" width="9.42578125" style="28"/>
    <col min="9217" max="9217" width="10.140625" style="28" customWidth="1"/>
    <col min="9218" max="9218" width="11.42578125" style="28" customWidth="1"/>
    <col min="9219" max="9219" width="83.42578125" style="28" customWidth="1"/>
    <col min="9220" max="9220" width="19.140625" style="28" customWidth="1"/>
    <col min="9221" max="9221" width="21" style="28" customWidth="1"/>
    <col min="9222" max="9222" width="20.140625" style="28" customWidth="1"/>
    <col min="9223" max="9223" width="18.42578125" style="28" customWidth="1"/>
    <col min="9224" max="9224" width="12.140625" style="28" customWidth="1"/>
    <col min="9225" max="9225" width="11.42578125" style="28" customWidth="1"/>
    <col min="9226" max="9226" width="14.42578125" style="28" customWidth="1"/>
    <col min="9227" max="9472" width="9.42578125" style="28"/>
    <col min="9473" max="9473" width="10.140625" style="28" customWidth="1"/>
    <col min="9474" max="9474" width="11.42578125" style="28" customWidth="1"/>
    <col min="9475" max="9475" width="83.42578125" style="28" customWidth="1"/>
    <col min="9476" max="9476" width="19.140625" style="28" customWidth="1"/>
    <col min="9477" max="9477" width="21" style="28" customWidth="1"/>
    <col min="9478" max="9478" width="20.140625" style="28" customWidth="1"/>
    <col min="9479" max="9479" width="18.42578125" style="28" customWidth="1"/>
    <col min="9480" max="9480" width="12.140625" style="28" customWidth="1"/>
    <col min="9481" max="9481" width="11.42578125" style="28" customWidth="1"/>
    <col min="9482" max="9482" width="14.42578125" style="28" customWidth="1"/>
    <col min="9483" max="9728" width="9.42578125" style="28"/>
    <col min="9729" max="9729" width="10.140625" style="28" customWidth="1"/>
    <col min="9730" max="9730" width="11.42578125" style="28" customWidth="1"/>
    <col min="9731" max="9731" width="83.42578125" style="28" customWidth="1"/>
    <col min="9732" max="9732" width="19.140625" style="28" customWidth="1"/>
    <col min="9733" max="9733" width="21" style="28" customWidth="1"/>
    <col min="9734" max="9734" width="20.140625" style="28" customWidth="1"/>
    <col min="9735" max="9735" width="18.42578125" style="28" customWidth="1"/>
    <col min="9736" max="9736" width="12.140625" style="28" customWidth="1"/>
    <col min="9737" max="9737" width="11.42578125" style="28" customWidth="1"/>
    <col min="9738" max="9738" width="14.42578125" style="28" customWidth="1"/>
    <col min="9739" max="9984" width="9.42578125" style="28"/>
    <col min="9985" max="9985" width="10.140625" style="28" customWidth="1"/>
    <col min="9986" max="9986" width="11.42578125" style="28" customWidth="1"/>
    <col min="9987" max="9987" width="83.42578125" style="28" customWidth="1"/>
    <col min="9988" max="9988" width="19.140625" style="28" customWidth="1"/>
    <col min="9989" max="9989" width="21" style="28" customWidth="1"/>
    <col min="9990" max="9990" width="20.140625" style="28" customWidth="1"/>
    <col min="9991" max="9991" width="18.42578125" style="28" customWidth="1"/>
    <col min="9992" max="9992" width="12.140625" style="28" customWidth="1"/>
    <col min="9993" max="9993" width="11.42578125" style="28" customWidth="1"/>
    <col min="9994" max="9994" width="14.42578125" style="28" customWidth="1"/>
    <col min="9995" max="10240" width="9.42578125" style="28"/>
    <col min="10241" max="10241" width="10.140625" style="28" customWidth="1"/>
    <col min="10242" max="10242" width="11.42578125" style="28" customWidth="1"/>
    <col min="10243" max="10243" width="83.42578125" style="28" customWidth="1"/>
    <col min="10244" max="10244" width="19.140625" style="28" customWidth="1"/>
    <col min="10245" max="10245" width="21" style="28" customWidth="1"/>
    <col min="10246" max="10246" width="20.140625" style="28" customWidth="1"/>
    <col min="10247" max="10247" width="18.42578125" style="28" customWidth="1"/>
    <col min="10248" max="10248" width="12.140625" style="28" customWidth="1"/>
    <col min="10249" max="10249" width="11.42578125" style="28" customWidth="1"/>
    <col min="10250" max="10250" width="14.42578125" style="28" customWidth="1"/>
    <col min="10251" max="10496" width="9.42578125" style="28"/>
    <col min="10497" max="10497" width="10.140625" style="28" customWidth="1"/>
    <col min="10498" max="10498" width="11.42578125" style="28" customWidth="1"/>
    <col min="10499" max="10499" width="83.42578125" style="28" customWidth="1"/>
    <col min="10500" max="10500" width="19.140625" style="28" customWidth="1"/>
    <col min="10501" max="10501" width="21" style="28" customWidth="1"/>
    <col min="10502" max="10502" width="20.140625" style="28" customWidth="1"/>
    <col min="10503" max="10503" width="18.42578125" style="28" customWidth="1"/>
    <col min="10504" max="10504" width="12.140625" style="28" customWidth="1"/>
    <col min="10505" max="10505" width="11.42578125" style="28" customWidth="1"/>
    <col min="10506" max="10506" width="14.42578125" style="28" customWidth="1"/>
    <col min="10507" max="10752" width="9.42578125" style="28"/>
    <col min="10753" max="10753" width="10.140625" style="28" customWidth="1"/>
    <col min="10754" max="10754" width="11.42578125" style="28" customWidth="1"/>
    <col min="10755" max="10755" width="83.42578125" style="28" customWidth="1"/>
    <col min="10756" max="10756" width="19.140625" style="28" customWidth="1"/>
    <col min="10757" max="10757" width="21" style="28" customWidth="1"/>
    <col min="10758" max="10758" width="20.140625" style="28" customWidth="1"/>
    <col min="10759" max="10759" width="18.42578125" style="28" customWidth="1"/>
    <col min="10760" max="10760" width="12.140625" style="28" customWidth="1"/>
    <col min="10761" max="10761" width="11.42578125" style="28" customWidth="1"/>
    <col min="10762" max="10762" width="14.42578125" style="28" customWidth="1"/>
    <col min="10763" max="11008" width="9.42578125" style="28"/>
    <col min="11009" max="11009" width="10.140625" style="28" customWidth="1"/>
    <col min="11010" max="11010" width="11.42578125" style="28" customWidth="1"/>
    <col min="11011" max="11011" width="83.42578125" style="28" customWidth="1"/>
    <col min="11012" max="11012" width="19.140625" style="28" customWidth="1"/>
    <col min="11013" max="11013" width="21" style="28" customWidth="1"/>
    <col min="11014" max="11014" width="20.140625" style="28" customWidth="1"/>
    <col min="11015" max="11015" width="18.42578125" style="28" customWidth="1"/>
    <col min="11016" max="11016" width="12.140625" style="28" customWidth="1"/>
    <col min="11017" max="11017" width="11.42578125" style="28" customWidth="1"/>
    <col min="11018" max="11018" width="14.42578125" style="28" customWidth="1"/>
    <col min="11019" max="11264" width="9.42578125" style="28"/>
    <col min="11265" max="11265" width="10.140625" style="28" customWidth="1"/>
    <col min="11266" max="11266" width="11.42578125" style="28" customWidth="1"/>
    <col min="11267" max="11267" width="83.42578125" style="28" customWidth="1"/>
    <col min="11268" max="11268" width="19.140625" style="28" customWidth="1"/>
    <col min="11269" max="11269" width="21" style="28" customWidth="1"/>
    <col min="11270" max="11270" width="20.140625" style="28" customWidth="1"/>
    <col min="11271" max="11271" width="18.42578125" style="28" customWidth="1"/>
    <col min="11272" max="11272" width="12.140625" style="28" customWidth="1"/>
    <col min="11273" max="11273" width="11.42578125" style="28" customWidth="1"/>
    <col min="11274" max="11274" width="14.42578125" style="28" customWidth="1"/>
    <col min="11275" max="11520" width="9.42578125" style="28"/>
    <col min="11521" max="11521" width="10.140625" style="28" customWidth="1"/>
    <col min="11522" max="11522" width="11.42578125" style="28" customWidth="1"/>
    <col min="11523" max="11523" width="83.42578125" style="28" customWidth="1"/>
    <col min="11524" max="11524" width="19.140625" style="28" customWidth="1"/>
    <col min="11525" max="11525" width="21" style="28" customWidth="1"/>
    <col min="11526" max="11526" width="20.140625" style="28" customWidth="1"/>
    <col min="11527" max="11527" width="18.42578125" style="28" customWidth="1"/>
    <col min="11528" max="11528" width="12.140625" style="28" customWidth="1"/>
    <col min="11529" max="11529" width="11.42578125" style="28" customWidth="1"/>
    <col min="11530" max="11530" width="14.42578125" style="28" customWidth="1"/>
    <col min="11531" max="11776" width="9.42578125" style="28"/>
    <col min="11777" max="11777" width="10.140625" style="28" customWidth="1"/>
    <col min="11778" max="11778" width="11.42578125" style="28" customWidth="1"/>
    <col min="11779" max="11779" width="83.42578125" style="28" customWidth="1"/>
    <col min="11780" max="11780" width="19.140625" style="28" customWidth="1"/>
    <col min="11781" max="11781" width="21" style="28" customWidth="1"/>
    <col min="11782" max="11782" width="20.140625" style="28" customWidth="1"/>
    <col min="11783" max="11783" width="18.42578125" style="28" customWidth="1"/>
    <col min="11784" max="11784" width="12.140625" style="28" customWidth="1"/>
    <col min="11785" max="11785" width="11.42578125" style="28" customWidth="1"/>
    <col min="11786" max="11786" width="14.42578125" style="28" customWidth="1"/>
    <col min="11787" max="12032" width="9.42578125" style="28"/>
    <col min="12033" max="12033" width="10.140625" style="28" customWidth="1"/>
    <col min="12034" max="12034" width="11.42578125" style="28" customWidth="1"/>
    <col min="12035" max="12035" width="83.42578125" style="28" customWidth="1"/>
    <col min="12036" max="12036" width="19.140625" style="28" customWidth="1"/>
    <col min="12037" max="12037" width="21" style="28" customWidth="1"/>
    <col min="12038" max="12038" width="20.140625" style="28" customWidth="1"/>
    <col min="12039" max="12039" width="18.42578125" style="28" customWidth="1"/>
    <col min="12040" max="12040" width="12.140625" style="28" customWidth="1"/>
    <col min="12041" max="12041" width="11.42578125" style="28" customWidth="1"/>
    <col min="12042" max="12042" width="14.42578125" style="28" customWidth="1"/>
    <col min="12043" max="12288" width="9.42578125" style="28"/>
    <col min="12289" max="12289" width="10.140625" style="28" customWidth="1"/>
    <col min="12290" max="12290" width="11.42578125" style="28" customWidth="1"/>
    <col min="12291" max="12291" width="83.42578125" style="28" customWidth="1"/>
    <col min="12292" max="12292" width="19.140625" style="28" customWidth="1"/>
    <col min="12293" max="12293" width="21" style="28" customWidth="1"/>
    <col min="12294" max="12294" width="20.140625" style="28" customWidth="1"/>
    <col min="12295" max="12295" width="18.42578125" style="28" customWidth="1"/>
    <col min="12296" max="12296" width="12.140625" style="28" customWidth="1"/>
    <col min="12297" max="12297" width="11.42578125" style="28" customWidth="1"/>
    <col min="12298" max="12298" width="14.42578125" style="28" customWidth="1"/>
    <col min="12299" max="12544" width="9.42578125" style="28"/>
    <col min="12545" max="12545" width="10.140625" style="28" customWidth="1"/>
    <col min="12546" max="12546" width="11.42578125" style="28" customWidth="1"/>
    <col min="12547" max="12547" width="83.42578125" style="28" customWidth="1"/>
    <col min="12548" max="12548" width="19.140625" style="28" customWidth="1"/>
    <col min="12549" max="12549" width="21" style="28" customWidth="1"/>
    <col min="12550" max="12550" width="20.140625" style="28" customWidth="1"/>
    <col min="12551" max="12551" width="18.42578125" style="28" customWidth="1"/>
    <col min="12552" max="12552" width="12.140625" style="28" customWidth="1"/>
    <col min="12553" max="12553" width="11.42578125" style="28" customWidth="1"/>
    <col min="12554" max="12554" width="14.42578125" style="28" customWidth="1"/>
    <col min="12555" max="12800" width="9.42578125" style="28"/>
    <col min="12801" max="12801" width="10.140625" style="28" customWidth="1"/>
    <col min="12802" max="12802" width="11.42578125" style="28" customWidth="1"/>
    <col min="12803" max="12803" width="83.42578125" style="28" customWidth="1"/>
    <col min="12804" max="12804" width="19.140625" style="28" customWidth="1"/>
    <col min="12805" max="12805" width="21" style="28" customWidth="1"/>
    <col min="12806" max="12806" width="20.140625" style="28" customWidth="1"/>
    <col min="12807" max="12807" width="18.42578125" style="28" customWidth="1"/>
    <col min="12808" max="12808" width="12.140625" style="28" customWidth="1"/>
    <col min="12809" max="12809" width="11.42578125" style="28" customWidth="1"/>
    <col min="12810" max="12810" width="14.42578125" style="28" customWidth="1"/>
    <col min="12811" max="13056" width="9.42578125" style="28"/>
    <col min="13057" max="13057" width="10.140625" style="28" customWidth="1"/>
    <col min="13058" max="13058" width="11.42578125" style="28" customWidth="1"/>
    <col min="13059" max="13059" width="83.42578125" style="28" customWidth="1"/>
    <col min="13060" max="13060" width="19.140625" style="28" customWidth="1"/>
    <col min="13061" max="13061" width="21" style="28" customWidth="1"/>
    <col min="13062" max="13062" width="20.140625" style="28" customWidth="1"/>
    <col min="13063" max="13063" width="18.42578125" style="28" customWidth="1"/>
    <col min="13064" max="13064" width="12.140625" style="28" customWidth="1"/>
    <col min="13065" max="13065" width="11.42578125" style="28" customWidth="1"/>
    <col min="13066" max="13066" width="14.42578125" style="28" customWidth="1"/>
    <col min="13067" max="13312" width="9.42578125" style="28"/>
    <col min="13313" max="13313" width="10.140625" style="28" customWidth="1"/>
    <col min="13314" max="13314" width="11.42578125" style="28" customWidth="1"/>
    <col min="13315" max="13315" width="83.42578125" style="28" customWidth="1"/>
    <col min="13316" max="13316" width="19.140625" style="28" customWidth="1"/>
    <col min="13317" max="13317" width="21" style="28" customWidth="1"/>
    <col min="13318" max="13318" width="20.140625" style="28" customWidth="1"/>
    <col min="13319" max="13319" width="18.42578125" style="28" customWidth="1"/>
    <col min="13320" max="13320" width="12.140625" style="28" customWidth="1"/>
    <col min="13321" max="13321" width="11.42578125" style="28" customWidth="1"/>
    <col min="13322" max="13322" width="14.42578125" style="28" customWidth="1"/>
    <col min="13323" max="13568" width="9.42578125" style="28"/>
    <col min="13569" max="13569" width="10.140625" style="28" customWidth="1"/>
    <col min="13570" max="13570" width="11.42578125" style="28" customWidth="1"/>
    <col min="13571" max="13571" width="83.42578125" style="28" customWidth="1"/>
    <col min="13572" max="13572" width="19.140625" style="28" customWidth="1"/>
    <col min="13573" max="13573" width="21" style="28" customWidth="1"/>
    <col min="13574" max="13574" width="20.140625" style="28" customWidth="1"/>
    <col min="13575" max="13575" width="18.42578125" style="28" customWidth="1"/>
    <col min="13576" max="13576" width="12.140625" style="28" customWidth="1"/>
    <col min="13577" max="13577" width="11.42578125" style="28" customWidth="1"/>
    <col min="13578" max="13578" width="14.42578125" style="28" customWidth="1"/>
    <col min="13579" max="13824" width="9.42578125" style="28"/>
    <col min="13825" max="13825" width="10.140625" style="28" customWidth="1"/>
    <col min="13826" max="13826" width="11.42578125" style="28" customWidth="1"/>
    <col min="13827" max="13827" width="83.42578125" style="28" customWidth="1"/>
    <col min="13828" max="13828" width="19.140625" style="28" customWidth="1"/>
    <col min="13829" max="13829" width="21" style="28" customWidth="1"/>
    <col min="13830" max="13830" width="20.140625" style="28" customWidth="1"/>
    <col min="13831" max="13831" width="18.42578125" style="28" customWidth="1"/>
    <col min="13832" max="13832" width="12.140625" style="28" customWidth="1"/>
    <col min="13833" max="13833" width="11.42578125" style="28" customWidth="1"/>
    <col min="13834" max="13834" width="14.42578125" style="28" customWidth="1"/>
    <col min="13835" max="14080" width="9.42578125" style="28"/>
    <col min="14081" max="14081" width="10.140625" style="28" customWidth="1"/>
    <col min="14082" max="14082" width="11.42578125" style="28" customWidth="1"/>
    <col min="14083" max="14083" width="83.42578125" style="28" customWidth="1"/>
    <col min="14084" max="14084" width="19.140625" style="28" customWidth="1"/>
    <col min="14085" max="14085" width="21" style="28" customWidth="1"/>
    <col min="14086" max="14086" width="20.140625" style="28" customWidth="1"/>
    <col min="14087" max="14087" width="18.42578125" style="28" customWidth="1"/>
    <col min="14088" max="14088" width="12.140625" style="28" customWidth="1"/>
    <col min="14089" max="14089" width="11.42578125" style="28" customWidth="1"/>
    <col min="14090" max="14090" width="14.42578125" style="28" customWidth="1"/>
    <col min="14091" max="14336" width="9.42578125" style="28"/>
    <col min="14337" max="14337" width="10.140625" style="28" customWidth="1"/>
    <col min="14338" max="14338" width="11.42578125" style="28" customWidth="1"/>
    <col min="14339" max="14339" width="83.42578125" style="28" customWidth="1"/>
    <col min="14340" max="14340" width="19.140625" style="28" customWidth="1"/>
    <col min="14341" max="14341" width="21" style="28" customWidth="1"/>
    <col min="14342" max="14342" width="20.140625" style="28" customWidth="1"/>
    <col min="14343" max="14343" width="18.42578125" style="28" customWidth="1"/>
    <col min="14344" max="14344" width="12.140625" style="28" customWidth="1"/>
    <col min="14345" max="14345" width="11.42578125" style="28" customWidth="1"/>
    <col min="14346" max="14346" width="14.42578125" style="28" customWidth="1"/>
    <col min="14347" max="14592" width="9.42578125" style="28"/>
    <col min="14593" max="14593" width="10.140625" style="28" customWidth="1"/>
    <col min="14594" max="14594" width="11.42578125" style="28" customWidth="1"/>
    <col min="14595" max="14595" width="83.42578125" style="28" customWidth="1"/>
    <col min="14596" max="14596" width="19.140625" style="28" customWidth="1"/>
    <col min="14597" max="14597" width="21" style="28" customWidth="1"/>
    <col min="14598" max="14598" width="20.140625" style="28" customWidth="1"/>
    <col min="14599" max="14599" width="18.42578125" style="28" customWidth="1"/>
    <col min="14600" max="14600" width="12.140625" style="28" customWidth="1"/>
    <col min="14601" max="14601" width="11.42578125" style="28" customWidth="1"/>
    <col min="14602" max="14602" width="14.42578125" style="28" customWidth="1"/>
    <col min="14603" max="14848" width="9.42578125" style="28"/>
    <col min="14849" max="14849" width="10.140625" style="28" customWidth="1"/>
    <col min="14850" max="14850" width="11.42578125" style="28" customWidth="1"/>
    <col min="14851" max="14851" width="83.42578125" style="28" customWidth="1"/>
    <col min="14852" max="14852" width="19.140625" style="28" customWidth="1"/>
    <col min="14853" max="14853" width="21" style="28" customWidth="1"/>
    <col min="14854" max="14854" width="20.140625" style="28" customWidth="1"/>
    <col min="14855" max="14855" width="18.42578125" style="28" customWidth="1"/>
    <col min="14856" max="14856" width="12.140625" style="28" customWidth="1"/>
    <col min="14857" max="14857" width="11.42578125" style="28" customWidth="1"/>
    <col min="14858" max="14858" width="14.42578125" style="28" customWidth="1"/>
    <col min="14859" max="15104" width="9.42578125" style="28"/>
    <col min="15105" max="15105" width="10.140625" style="28" customWidth="1"/>
    <col min="15106" max="15106" width="11.42578125" style="28" customWidth="1"/>
    <col min="15107" max="15107" width="83.42578125" style="28" customWidth="1"/>
    <col min="15108" max="15108" width="19.140625" style="28" customWidth="1"/>
    <col min="15109" max="15109" width="21" style="28" customWidth="1"/>
    <col min="15110" max="15110" width="20.140625" style="28" customWidth="1"/>
    <col min="15111" max="15111" width="18.42578125" style="28" customWidth="1"/>
    <col min="15112" max="15112" width="12.140625" style="28" customWidth="1"/>
    <col min="15113" max="15113" width="11.42578125" style="28" customWidth="1"/>
    <col min="15114" max="15114" width="14.42578125" style="28" customWidth="1"/>
    <col min="15115" max="15360" width="9.42578125" style="28"/>
    <col min="15361" max="15361" width="10.140625" style="28" customWidth="1"/>
    <col min="15362" max="15362" width="11.42578125" style="28" customWidth="1"/>
    <col min="15363" max="15363" width="83.42578125" style="28" customWidth="1"/>
    <col min="15364" max="15364" width="19.140625" style="28" customWidth="1"/>
    <col min="15365" max="15365" width="21" style="28" customWidth="1"/>
    <col min="15366" max="15366" width="20.140625" style="28" customWidth="1"/>
    <col min="15367" max="15367" width="18.42578125" style="28" customWidth="1"/>
    <col min="15368" max="15368" width="12.140625" style="28" customWidth="1"/>
    <col min="15369" max="15369" width="11.42578125" style="28" customWidth="1"/>
    <col min="15370" max="15370" width="14.42578125" style="28" customWidth="1"/>
    <col min="15371" max="15616" width="9.42578125" style="28"/>
    <col min="15617" max="15617" width="10.140625" style="28" customWidth="1"/>
    <col min="15618" max="15618" width="11.42578125" style="28" customWidth="1"/>
    <col min="15619" max="15619" width="83.42578125" style="28" customWidth="1"/>
    <col min="15620" max="15620" width="19.140625" style="28" customWidth="1"/>
    <col min="15621" max="15621" width="21" style="28" customWidth="1"/>
    <col min="15622" max="15622" width="20.140625" style="28" customWidth="1"/>
    <col min="15623" max="15623" width="18.42578125" style="28" customWidth="1"/>
    <col min="15624" max="15624" width="12.140625" style="28" customWidth="1"/>
    <col min="15625" max="15625" width="11.42578125" style="28" customWidth="1"/>
    <col min="15626" max="15626" width="14.42578125" style="28" customWidth="1"/>
    <col min="15627" max="15872" width="9.42578125" style="28"/>
    <col min="15873" max="15873" width="10.140625" style="28" customWidth="1"/>
    <col min="15874" max="15874" width="11.42578125" style="28" customWidth="1"/>
    <col min="15875" max="15875" width="83.42578125" style="28" customWidth="1"/>
    <col min="15876" max="15876" width="19.140625" style="28" customWidth="1"/>
    <col min="15877" max="15877" width="21" style="28" customWidth="1"/>
    <col min="15878" max="15878" width="20.140625" style="28" customWidth="1"/>
    <col min="15879" max="15879" width="18.42578125" style="28" customWidth="1"/>
    <col min="15880" max="15880" width="12.140625" style="28" customWidth="1"/>
    <col min="15881" max="15881" width="11.42578125" style="28" customWidth="1"/>
    <col min="15882" max="15882" width="14.42578125" style="28" customWidth="1"/>
    <col min="15883" max="16128" width="9.42578125" style="28"/>
    <col min="16129" max="16129" width="10.140625" style="28" customWidth="1"/>
    <col min="16130" max="16130" width="11.42578125" style="28" customWidth="1"/>
    <col min="16131" max="16131" width="83.42578125" style="28" customWidth="1"/>
    <col min="16132" max="16132" width="19.140625" style="28" customWidth="1"/>
    <col min="16133" max="16133" width="21" style="28" customWidth="1"/>
    <col min="16134" max="16134" width="20.140625" style="28" customWidth="1"/>
    <col min="16135" max="16135" width="18.42578125" style="28" customWidth="1"/>
    <col min="16136" max="16136" width="12.140625" style="28" customWidth="1"/>
    <col min="16137" max="16137" width="11.42578125" style="28" customWidth="1"/>
    <col min="16138" max="16138" width="14.42578125" style="28" customWidth="1"/>
    <col min="16139" max="16384" width="9.42578125" style="28"/>
  </cols>
  <sheetData>
    <row r="1" spans="1:6" ht="13.5" customHeight="1" x14ac:dyDescent="0.3">
      <c r="F1" s="29" t="s">
        <v>56</v>
      </c>
    </row>
    <row r="2" spans="1:6" ht="13.5" customHeight="1" x14ac:dyDescent="0.3">
      <c r="C2" s="30"/>
      <c r="D2" s="30"/>
      <c r="F2" s="31" t="s">
        <v>57</v>
      </c>
    </row>
    <row r="3" spans="1:6" ht="13.5" customHeight="1" x14ac:dyDescent="0.3">
      <c r="C3" s="30"/>
      <c r="D3" s="30"/>
      <c r="F3" s="32" t="s">
        <v>58</v>
      </c>
    </row>
    <row r="4" spans="1:6" ht="13.5" customHeight="1" x14ac:dyDescent="0.3">
      <c r="C4" s="30"/>
      <c r="D4" s="30"/>
      <c r="E4" s="33"/>
      <c r="F4" s="34"/>
    </row>
    <row r="5" spans="1:6" ht="66" customHeight="1" x14ac:dyDescent="0.3">
      <c r="A5" s="169" t="s">
        <v>227</v>
      </c>
      <c r="B5" s="169"/>
      <c r="C5" s="169"/>
      <c r="D5" s="169"/>
      <c r="E5" s="169"/>
      <c r="F5" s="169"/>
    </row>
    <row r="6" spans="1:6" ht="17.25" hidden="1" customHeight="1" x14ac:dyDescent="0.3">
      <c r="A6" s="6"/>
      <c r="B6" s="6"/>
      <c r="C6" s="6"/>
      <c r="D6" s="6"/>
      <c r="E6" s="6"/>
      <c r="F6" s="22"/>
    </row>
    <row r="7" spans="1:6" ht="12.75" customHeight="1" x14ac:dyDescent="0.3">
      <c r="A7" s="35"/>
      <c r="B7" s="35"/>
      <c r="C7" s="36"/>
      <c r="F7" s="37" t="s">
        <v>59</v>
      </c>
    </row>
    <row r="8" spans="1:6" ht="9.75" customHeight="1" x14ac:dyDescent="0.3">
      <c r="A8" s="35"/>
      <c r="B8" s="35"/>
      <c r="C8" s="36"/>
      <c r="F8" s="37"/>
    </row>
    <row r="9" spans="1:6" ht="44.25" customHeight="1" x14ac:dyDescent="0.3">
      <c r="A9" s="170" t="s">
        <v>1</v>
      </c>
      <c r="B9" s="171"/>
      <c r="C9" s="176" t="s">
        <v>60</v>
      </c>
      <c r="D9" s="179" t="s">
        <v>237</v>
      </c>
      <c r="E9" s="180"/>
      <c r="F9" s="181"/>
    </row>
    <row r="10" spans="1:6" ht="13.5" customHeight="1" x14ac:dyDescent="0.3">
      <c r="A10" s="172"/>
      <c r="B10" s="173"/>
      <c r="C10" s="177"/>
      <c r="D10" s="182" t="s">
        <v>62</v>
      </c>
      <c r="E10" s="182"/>
      <c r="F10" s="182"/>
    </row>
    <row r="11" spans="1:6" ht="13.5" customHeight="1" x14ac:dyDescent="0.3">
      <c r="A11" s="172"/>
      <c r="B11" s="173"/>
      <c r="C11" s="177"/>
      <c r="D11" s="183"/>
      <c r="E11" s="183"/>
      <c r="F11" s="183"/>
    </row>
    <row r="12" spans="1:6" ht="1.5" customHeight="1" x14ac:dyDescent="0.3">
      <c r="A12" s="174"/>
      <c r="B12" s="175"/>
      <c r="C12" s="177"/>
      <c r="D12" s="183"/>
      <c r="E12" s="183"/>
      <c r="F12" s="183"/>
    </row>
    <row r="13" spans="1:6" s="38" customFormat="1" ht="14.25" customHeight="1" x14ac:dyDescent="0.25">
      <c r="A13" s="184" t="s">
        <v>4</v>
      </c>
      <c r="B13" s="184" t="s">
        <v>5</v>
      </c>
      <c r="C13" s="177"/>
      <c r="D13" s="185" t="s">
        <v>63</v>
      </c>
      <c r="E13" s="185" t="s">
        <v>64</v>
      </c>
      <c r="F13" s="185"/>
    </row>
    <row r="14" spans="1:6" s="38" customFormat="1" ht="42" customHeight="1" x14ac:dyDescent="0.25">
      <c r="A14" s="184"/>
      <c r="B14" s="184"/>
      <c r="C14" s="178"/>
      <c r="D14" s="185"/>
      <c r="E14" s="118" t="s">
        <v>228</v>
      </c>
      <c r="F14" s="137" t="s">
        <v>66</v>
      </c>
    </row>
    <row r="15" spans="1:6" s="43" customFormat="1" ht="36" customHeight="1" x14ac:dyDescent="0.3">
      <c r="A15" s="39"/>
      <c r="B15" s="39"/>
      <c r="C15" s="40" t="s">
        <v>67</v>
      </c>
      <c r="D15" s="41">
        <f>SUM(E15:F15)</f>
        <v>-433512.9</v>
      </c>
      <c r="E15" s="42">
        <f>E16+E17</f>
        <v>0</v>
      </c>
      <c r="F15" s="138">
        <f>F16+F17</f>
        <v>-433512.9</v>
      </c>
    </row>
    <row r="16" spans="1:6" s="43" customFormat="1" ht="22.5" customHeight="1" x14ac:dyDescent="0.3">
      <c r="A16" s="39"/>
      <c r="B16" s="39"/>
      <c r="C16" s="44" t="s">
        <v>68</v>
      </c>
      <c r="D16" s="41">
        <f>SUM(E16:F16)</f>
        <v>-116606.39999999999</v>
      </c>
      <c r="E16" s="42">
        <f>+E20+E26</f>
        <v>0</v>
      </c>
      <c r="F16" s="138">
        <f>F20+F26</f>
        <v>-116606.39999999999</v>
      </c>
    </row>
    <row r="17" spans="1:6" s="43" customFormat="1" ht="22.5" customHeight="1" x14ac:dyDescent="0.3">
      <c r="A17" s="39"/>
      <c r="B17" s="39"/>
      <c r="C17" s="44" t="s">
        <v>69</v>
      </c>
      <c r="D17" s="41">
        <f>SUM(E17:F17)</f>
        <v>-316906.5</v>
      </c>
      <c r="E17" s="42">
        <f>+E19</f>
        <v>0</v>
      </c>
      <c r="F17" s="138">
        <f>F36+F38+F51</f>
        <v>-316906.5</v>
      </c>
    </row>
    <row r="18" spans="1:6" s="43" customFormat="1" ht="30" customHeight="1" x14ac:dyDescent="0.3">
      <c r="A18" s="39"/>
      <c r="B18" s="39"/>
      <c r="C18" s="45" t="s">
        <v>70</v>
      </c>
      <c r="D18" s="42">
        <f>D19+D38+D51</f>
        <v>-433512.89999999997</v>
      </c>
      <c r="E18" s="42"/>
      <c r="F18" s="42">
        <f>F19+F38+F51</f>
        <v>-433512.89999999997</v>
      </c>
    </row>
    <row r="19" spans="1:6" ht="22.5" customHeight="1" x14ac:dyDescent="0.3">
      <c r="A19" s="139" t="s">
        <v>71</v>
      </c>
      <c r="B19" s="117"/>
      <c r="C19" s="46" t="s">
        <v>72</v>
      </c>
      <c r="D19" s="41">
        <f>+D20+D26+D32</f>
        <v>-282603.09999999998</v>
      </c>
      <c r="E19" s="41">
        <f>+E20+E26</f>
        <v>0</v>
      </c>
      <c r="F19" s="140">
        <f>+F20+F26+F32</f>
        <v>-282603.09999999998</v>
      </c>
    </row>
    <row r="20" spans="1:6" ht="34.5" customHeight="1" x14ac:dyDescent="0.3">
      <c r="A20" s="161"/>
      <c r="B20" s="164" t="s">
        <v>73</v>
      </c>
      <c r="C20" s="46" t="s">
        <v>74</v>
      </c>
      <c r="D20" s="41">
        <f>SUM(D25:D25)</f>
        <v>-85764.4</v>
      </c>
      <c r="E20" s="41">
        <f>SUM(E25:E25)</f>
        <v>0</v>
      </c>
      <c r="F20" s="140">
        <f>F24</f>
        <v>-85764.4</v>
      </c>
    </row>
    <row r="21" spans="1:6" x14ac:dyDescent="0.3">
      <c r="A21" s="162"/>
      <c r="B21" s="165"/>
      <c r="C21" s="46" t="s">
        <v>75</v>
      </c>
      <c r="D21" s="41"/>
      <c r="E21" s="41"/>
      <c r="F21" s="140"/>
    </row>
    <row r="22" spans="1:6" ht="34.5" x14ac:dyDescent="0.3">
      <c r="A22" s="162"/>
      <c r="B22" s="165"/>
      <c r="C22" s="47" t="s">
        <v>76</v>
      </c>
      <c r="D22" s="41">
        <f>+D25</f>
        <v>-85764.4</v>
      </c>
      <c r="E22" s="41">
        <f>+E25</f>
        <v>0</v>
      </c>
      <c r="F22" s="140">
        <f>+F24</f>
        <v>-85764.4</v>
      </c>
    </row>
    <row r="23" spans="1:6" ht="34.5" x14ac:dyDescent="0.3">
      <c r="A23" s="162"/>
      <c r="B23" s="165"/>
      <c r="C23" s="46" t="s">
        <v>77</v>
      </c>
      <c r="D23" s="41"/>
      <c r="E23" s="41"/>
      <c r="F23" s="140"/>
    </row>
    <row r="24" spans="1:6" x14ac:dyDescent="0.3">
      <c r="A24" s="162"/>
      <c r="B24" s="165"/>
      <c r="C24" s="46" t="s">
        <v>78</v>
      </c>
      <c r="D24" s="41">
        <f>+D25</f>
        <v>-85764.4</v>
      </c>
      <c r="E24" s="41">
        <f>+E25</f>
        <v>0</v>
      </c>
      <c r="F24" s="140">
        <f>+F25</f>
        <v>-85764.4</v>
      </c>
    </row>
    <row r="25" spans="1:6" ht="14.25" customHeight="1" x14ac:dyDescent="0.3">
      <c r="A25" s="162"/>
      <c r="B25" s="165"/>
      <c r="C25" s="45" t="s">
        <v>79</v>
      </c>
      <c r="D25" s="41">
        <f>E25+F25</f>
        <v>-85764.4</v>
      </c>
      <c r="E25" s="41"/>
      <c r="F25" s="140">
        <v>-85764.4</v>
      </c>
    </row>
    <row r="26" spans="1:6" ht="51.75" x14ac:dyDescent="0.3">
      <c r="A26" s="167"/>
      <c r="B26" s="164" t="s">
        <v>80</v>
      </c>
      <c r="C26" s="46" t="s">
        <v>81</v>
      </c>
      <c r="D26" s="41">
        <f>SUM(E26:F26)</f>
        <v>-30842</v>
      </c>
      <c r="E26" s="41">
        <f>+E31</f>
        <v>0</v>
      </c>
      <c r="F26" s="140">
        <f>+F31</f>
        <v>-30842</v>
      </c>
    </row>
    <row r="27" spans="1:6" x14ac:dyDescent="0.3">
      <c r="A27" s="167"/>
      <c r="B27" s="165"/>
      <c r="C27" s="46" t="s">
        <v>75</v>
      </c>
      <c r="D27" s="41"/>
      <c r="E27" s="41"/>
      <c r="F27" s="140"/>
    </row>
    <row r="28" spans="1:6" ht="34.5" x14ac:dyDescent="0.3">
      <c r="A28" s="167"/>
      <c r="B28" s="165"/>
      <c r="C28" s="47" t="s">
        <v>76</v>
      </c>
      <c r="D28" s="41">
        <f>+D31</f>
        <v>-30842</v>
      </c>
      <c r="E28" s="41">
        <f>+E31</f>
        <v>0</v>
      </c>
      <c r="F28" s="140">
        <f>+F30</f>
        <v>-30842</v>
      </c>
    </row>
    <row r="29" spans="1:6" ht="34.5" x14ac:dyDescent="0.3">
      <c r="A29" s="167"/>
      <c r="B29" s="165"/>
      <c r="C29" s="46" t="s">
        <v>77</v>
      </c>
      <c r="D29" s="41"/>
      <c r="E29" s="41"/>
      <c r="F29" s="140"/>
    </row>
    <row r="30" spans="1:6" x14ac:dyDescent="0.3">
      <c r="A30" s="167"/>
      <c r="B30" s="165"/>
      <c r="C30" s="46" t="s">
        <v>78</v>
      </c>
      <c r="D30" s="41">
        <f>+D31</f>
        <v>-30842</v>
      </c>
      <c r="E30" s="41">
        <f>+E31</f>
        <v>0</v>
      </c>
      <c r="F30" s="140">
        <f>+F31</f>
        <v>-30842</v>
      </c>
    </row>
    <row r="31" spans="1:6" ht="18.75" customHeight="1" x14ac:dyDescent="0.3">
      <c r="A31" s="167"/>
      <c r="B31" s="165"/>
      <c r="C31" s="45" t="s">
        <v>79</v>
      </c>
      <c r="D31" s="41">
        <f>SUM(E31:F31)</f>
        <v>-30842</v>
      </c>
      <c r="E31" s="41">
        <v>0</v>
      </c>
      <c r="F31" s="140">
        <v>-30842</v>
      </c>
    </row>
    <row r="32" spans="1:6" ht="34.5" x14ac:dyDescent="0.3">
      <c r="A32" s="167"/>
      <c r="B32" s="168" t="s">
        <v>82</v>
      </c>
      <c r="C32" s="46" t="s">
        <v>83</v>
      </c>
      <c r="D32" s="41">
        <f>SUM(E32:F32)</f>
        <v>-165996.70000000001</v>
      </c>
      <c r="E32" s="41">
        <f>+E37</f>
        <v>0</v>
      </c>
      <c r="F32" s="140">
        <f>+F37</f>
        <v>-165996.70000000001</v>
      </c>
    </row>
    <row r="33" spans="1:6" x14ac:dyDescent="0.3">
      <c r="A33" s="167"/>
      <c r="B33" s="168"/>
      <c r="C33" s="46" t="s">
        <v>75</v>
      </c>
      <c r="D33" s="41"/>
      <c r="E33" s="41"/>
      <c r="F33" s="140"/>
    </row>
    <row r="34" spans="1:6" ht="34.5" x14ac:dyDescent="0.3">
      <c r="A34" s="167"/>
      <c r="B34" s="168"/>
      <c r="C34" s="47" t="s">
        <v>76</v>
      </c>
      <c r="D34" s="41">
        <f>+D37</f>
        <v>-165996.70000000001</v>
      </c>
      <c r="E34" s="41">
        <f>+E37</f>
        <v>0</v>
      </c>
      <c r="F34" s="140">
        <f>+F36</f>
        <v>-165996.70000000001</v>
      </c>
    </row>
    <row r="35" spans="1:6" ht="34.5" x14ac:dyDescent="0.3">
      <c r="A35" s="167"/>
      <c r="B35" s="168"/>
      <c r="C35" s="46" t="s">
        <v>77</v>
      </c>
      <c r="D35" s="41"/>
      <c r="E35" s="41"/>
      <c r="F35" s="140"/>
    </row>
    <row r="36" spans="1:6" x14ac:dyDescent="0.3">
      <c r="A36" s="167"/>
      <c r="B36" s="168"/>
      <c r="C36" s="46" t="s">
        <v>84</v>
      </c>
      <c r="D36" s="41">
        <f>+D37</f>
        <v>-165996.70000000001</v>
      </c>
      <c r="E36" s="41">
        <f>+E37</f>
        <v>0</v>
      </c>
      <c r="F36" s="140">
        <f>+F37</f>
        <v>-165996.70000000001</v>
      </c>
    </row>
    <row r="37" spans="1:6" ht="21" customHeight="1" x14ac:dyDescent="0.3">
      <c r="A37" s="167"/>
      <c r="B37" s="168"/>
      <c r="C37" s="45" t="s">
        <v>85</v>
      </c>
      <c r="D37" s="41">
        <f>SUM(E37:F37)</f>
        <v>-165996.70000000001</v>
      </c>
      <c r="E37" s="41">
        <v>0</v>
      </c>
      <c r="F37" s="140">
        <v>-165996.70000000001</v>
      </c>
    </row>
    <row r="38" spans="1:6" ht="22.5" customHeight="1" x14ac:dyDescent="0.3">
      <c r="A38" s="139" t="s">
        <v>92</v>
      </c>
      <c r="B38" s="117"/>
      <c r="C38" s="46" t="s">
        <v>93</v>
      </c>
      <c r="D38" s="41">
        <f>SUM(E38:F38)</f>
        <v>-101087</v>
      </c>
      <c r="E38" s="41">
        <f>+E39+E45</f>
        <v>0</v>
      </c>
      <c r="F38" s="140">
        <f>+F39+F45</f>
        <v>-101087</v>
      </c>
    </row>
    <row r="39" spans="1:6" ht="93.75" customHeight="1" x14ac:dyDescent="0.3">
      <c r="A39" s="161"/>
      <c r="B39" s="164">
        <v>31001</v>
      </c>
      <c r="C39" s="46" t="s">
        <v>215</v>
      </c>
      <c r="D39" s="41">
        <f>SUM(D44:D44)</f>
        <v>-100000</v>
      </c>
      <c r="E39" s="41">
        <f>SUM(E44:E44)</f>
        <v>0</v>
      </c>
      <c r="F39" s="140">
        <f>SUM(F44)</f>
        <v>-100000</v>
      </c>
    </row>
    <row r="40" spans="1:6" x14ac:dyDescent="0.3">
      <c r="A40" s="162"/>
      <c r="B40" s="165"/>
      <c r="C40" s="46" t="s">
        <v>75</v>
      </c>
      <c r="D40" s="41"/>
      <c r="E40" s="41"/>
      <c r="F40" s="140"/>
    </row>
    <row r="41" spans="1:6" ht="34.5" x14ac:dyDescent="0.3">
      <c r="A41" s="162"/>
      <c r="B41" s="165"/>
      <c r="C41" s="47" t="s">
        <v>76</v>
      </c>
      <c r="D41" s="41">
        <f>D43</f>
        <v>-100000</v>
      </c>
      <c r="E41" s="41"/>
      <c r="F41" s="140">
        <f>F43</f>
        <v>-100000</v>
      </c>
    </row>
    <row r="42" spans="1:6" ht="34.5" x14ac:dyDescent="0.3">
      <c r="A42" s="162"/>
      <c r="B42" s="165"/>
      <c r="C42" s="46" t="s">
        <v>77</v>
      </c>
      <c r="D42" s="41"/>
      <c r="E42" s="41"/>
      <c r="F42" s="140"/>
    </row>
    <row r="43" spans="1:6" x14ac:dyDescent="0.3">
      <c r="A43" s="162"/>
      <c r="B43" s="165"/>
      <c r="C43" s="46" t="s">
        <v>84</v>
      </c>
      <c r="D43" s="41">
        <f>+D44</f>
        <v>-100000</v>
      </c>
      <c r="E43" s="41">
        <f>+E44</f>
        <v>0</v>
      </c>
      <c r="F43" s="140">
        <f>+F44</f>
        <v>-100000</v>
      </c>
    </row>
    <row r="44" spans="1:6" ht="18.75" customHeight="1" x14ac:dyDescent="0.3">
      <c r="A44" s="162"/>
      <c r="B44" s="165"/>
      <c r="C44" s="48" t="s">
        <v>85</v>
      </c>
      <c r="D44" s="41">
        <f>E44+F44</f>
        <v>-100000</v>
      </c>
      <c r="E44" s="41"/>
      <c r="F44" s="140">
        <v>-100000</v>
      </c>
    </row>
    <row r="45" spans="1:6" ht="69" x14ac:dyDescent="0.3">
      <c r="A45" s="167"/>
      <c r="B45" s="164" t="s">
        <v>216</v>
      </c>
      <c r="C45" s="46" t="s">
        <v>217</v>
      </c>
      <c r="D45" s="41">
        <f>SUM(E45:F45)</f>
        <v>-1087</v>
      </c>
      <c r="E45" s="41">
        <f>+E50</f>
        <v>0</v>
      </c>
      <c r="F45" s="140">
        <f>+F50</f>
        <v>-1087</v>
      </c>
    </row>
    <row r="46" spans="1:6" x14ac:dyDescent="0.3">
      <c r="A46" s="167"/>
      <c r="B46" s="165"/>
      <c r="C46" s="46" t="s">
        <v>75</v>
      </c>
      <c r="D46" s="41"/>
      <c r="E46" s="41"/>
      <c r="F46" s="140"/>
    </row>
    <row r="47" spans="1:6" ht="34.5" x14ac:dyDescent="0.3">
      <c r="A47" s="167"/>
      <c r="B47" s="165"/>
      <c r="C47" s="47" t="s">
        <v>76</v>
      </c>
      <c r="D47" s="41">
        <f>+D50</f>
        <v>-1087</v>
      </c>
      <c r="E47" s="41">
        <f>+E50</f>
        <v>0</v>
      </c>
      <c r="F47" s="140">
        <f>+F49</f>
        <v>-1087</v>
      </c>
    </row>
    <row r="48" spans="1:6" ht="34.5" x14ac:dyDescent="0.3">
      <c r="A48" s="167"/>
      <c r="B48" s="165"/>
      <c r="C48" s="46" t="s">
        <v>77</v>
      </c>
      <c r="D48" s="41"/>
      <c r="E48" s="41"/>
      <c r="F48" s="140"/>
    </row>
    <row r="49" spans="1:6" x14ac:dyDescent="0.3">
      <c r="A49" s="167"/>
      <c r="B49" s="165"/>
      <c r="C49" s="46" t="s">
        <v>84</v>
      </c>
      <c r="D49" s="41">
        <f>+D50</f>
        <v>-1087</v>
      </c>
      <c r="E49" s="41">
        <f>+E50</f>
        <v>0</v>
      </c>
      <c r="F49" s="140">
        <f>+F50</f>
        <v>-1087</v>
      </c>
    </row>
    <row r="50" spans="1:6" ht="18.75" customHeight="1" x14ac:dyDescent="0.3">
      <c r="A50" s="167"/>
      <c r="B50" s="165"/>
      <c r="C50" s="48" t="s">
        <v>218</v>
      </c>
      <c r="D50" s="41">
        <f>SUM(E50:F50)</f>
        <v>-1087</v>
      </c>
      <c r="E50" s="41">
        <v>0</v>
      </c>
      <c r="F50" s="140">
        <v>-1087</v>
      </c>
    </row>
    <row r="51" spans="1:6" ht="22.5" customHeight="1" x14ac:dyDescent="0.3">
      <c r="A51" s="139" t="s">
        <v>86</v>
      </c>
      <c r="B51" s="117"/>
      <c r="C51" s="46" t="s">
        <v>87</v>
      </c>
      <c r="D51" s="41">
        <f>+D52+D58+D64</f>
        <v>-49822.8</v>
      </c>
      <c r="E51" s="41">
        <f>+E52+E58</f>
        <v>0</v>
      </c>
      <c r="F51" s="140">
        <f>+F52</f>
        <v>-49822.8</v>
      </c>
    </row>
    <row r="52" spans="1:6" ht="51.75" x14ac:dyDescent="0.3">
      <c r="A52" s="161"/>
      <c r="B52" s="164" t="s">
        <v>88</v>
      </c>
      <c r="C52" s="46" t="s">
        <v>89</v>
      </c>
      <c r="D52" s="41">
        <f>SUM(D57:D57)</f>
        <v>-49822.8</v>
      </c>
      <c r="E52" s="41">
        <f>SUM(E57:E57)</f>
        <v>0</v>
      </c>
      <c r="F52" s="140">
        <f>SUM(F57:F57)</f>
        <v>-49822.8</v>
      </c>
    </row>
    <row r="53" spans="1:6" x14ac:dyDescent="0.3">
      <c r="A53" s="162"/>
      <c r="B53" s="165"/>
      <c r="C53" s="46" t="s">
        <v>75</v>
      </c>
      <c r="D53" s="41"/>
      <c r="E53" s="41"/>
      <c r="F53" s="140"/>
    </row>
    <row r="54" spans="1:6" ht="34.5" x14ac:dyDescent="0.3">
      <c r="A54" s="162"/>
      <c r="B54" s="165"/>
      <c r="C54" s="47" t="s">
        <v>90</v>
      </c>
      <c r="D54" s="41">
        <f>D56</f>
        <v>-49822.8</v>
      </c>
      <c r="E54" s="41"/>
      <c r="F54" s="140">
        <f>F56</f>
        <v>-49822.8</v>
      </c>
    </row>
    <row r="55" spans="1:6" ht="34.5" x14ac:dyDescent="0.3">
      <c r="A55" s="162"/>
      <c r="B55" s="165"/>
      <c r="C55" s="46" t="s">
        <v>77</v>
      </c>
      <c r="D55" s="41"/>
      <c r="E55" s="41"/>
      <c r="F55" s="140"/>
    </row>
    <row r="56" spans="1:6" x14ac:dyDescent="0.3">
      <c r="A56" s="162"/>
      <c r="B56" s="165"/>
      <c r="C56" s="46" t="s">
        <v>84</v>
      </c>
      <c r="D56" s="41">
        <f>+D57</f>
        <v>-49822.8</v>
      </c>
      <c r="E56" s="41">
        <f>+E57</f>
        <v>0</v>
      </c>
      <c r="F56" s="140">
        <f>+F57</f>
        <v>-49822.8</v>
      </c>
    </row>
    <row r="57" spans="1:6" ht="14.25" customHeight="1" x14ac:dyDescent="0.3">
      <c r="A57" s="163"/>
      <c r="B57" s="166"/>
      <c r="C57" s="45" t="s">
        <v>85</v>
      </c>
      <c r="D57" s="41">
        <f>E57+F57</f>
        <v>-49822.8</v>
      </c>
      <c r="E57" s="41"/>
      <c r="F57" s="140">
        <v>-49822.8</v>
      </c>
    </row>
  </sheetData>
  <mergeCells count="21">
    <mergeCell ref="A5:F5"/>
    <mergeCell ref="A9:B12"/>
    <mergeCell ref="C9:C14"/>
    <mergeCell ref="D9:F9"/>
    <mergeCell ref="D10:F12"/>
    <mergeCell ref="A13:A14"/>
    <mergeCell ref="B13:B14"/>
    <mergeCell ref="D13:D14"/>
    <mergeCell ref="E13:F13"/>
    <mergeCell ref="A52:A57"/>
    <mergeCell ref="B52:B57"/>
    <mergeCell ref="A20:A25"/>
    <mergeCell ref="B20:B25"/>
    <mergeCell ref="A26:A31"/>
    <mergeCell ref="B26:B31"/>
    <mergeCell ref="A32:A37"/>
    <mergeCell ref="B32:B37"/>
    <mergeCell ref="A39:A44"/>
    <mergeCell ref="B39:B44"/>
    <mergeCell ref="A45:A50"/>
    <mergeCell ref="B45:B5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22" workbookViewId="0">
      <selection activeCell="C28" sqref="C28"/>
    </sheetView>
  </sheetViews>
  <sheetFormatPr defaultColWidth="9.42578125" defaultRowHeight="17.25" x14ac:dyDescent="0.3"/>
  <cols>
    <col min="1" max="1" width="10.140625" style="28" customWidth="1"/>
    <col min="2" max="2" width="11.42578125" style="28" customWidth="1"/>
    <col min="3" max="3" width="83.42578125" style="28" customWidth="1"/>
    <col min="4" max="4" width="19.140625" style="28" customWidth="1"/>
    <col min="5" max="5" width="21" style="28" customWidth="1"/>
    <col min="6" max="6" width="20.140625" style="28" customWidth="1"/>
    <col min="7" max="7" width="18.42578125" style="28" customWidth="1"/>
    <col min="8" max="8" width="12.140625" style="28" customWidth="1"/>
    <col min="9" max="9" width="11.42578125" style="28" customWidth="1"/>
    <col min="10" max="10" width="14.42578125" style="28" customWidth="1"/>
    <col min="11" max="256" width="9.42578125" style="28"/>
    <col min="257" max="257" width="10.140625" style="28" customWidth="1"/>
    <col min="258" max="258" width="11.42578125" style="28" customWidth="1"/>
    <col min="259" max="259" width="83.42578125" style="28" customWidth="1"/>
    <col min="260" max="260" width="19.140625" style="28" customWidth="1"/>
    <col min="261" max="261" width="21" style="28" customWidth="1"/>
    <col min="262" max="262" width="20.140625" style="28" customWidth="1"/>
    <col min="263" max="263" width="18.42578125" style="28" customWidth="1"/>
    <col min="264" max="264" width="12.140625" style="28" customWidth="1"/>
    <col min="265" max="265" width="11.42578125" style="28" customWidth="1"/>
    <col min="266" max="266" width="14.42578125" style="28" customWidth="1"/>
    <col min="267" max="512" width="9.42578125" style="28"/>
    <col min="513" max="513" width="10.140625" style="28" customWidth="1"/>
    <col min="514" max="514" width="11.42578125" style="28" customWidth="1"/>
    <col min="515" max="515" width="83.42578125" style="28" customWidth="1"/>
    <col min="516" max="516" width="19.140625" style="28" customWidth="1"/>
    <col min="517" max="517" width="21" style="28" customWidth="1"/>
    <col min="518" max="518" width="20.140625" style="28" customWidth="1"/>
    <col min="519" max="519" width="18.42578125" style="28" customWidth="1"/>
    <col min="520" max="520" width="12.140625" style="28" customWidth="1"/>
    <col min="521" max="521" width="11.42578125" style="28" customWidth="1"/>
    <col min="522" max="522" width="14.42578125" style="28" customWidth="1"/>
    <col min="523" max="768" width="9.42578125" style="28"/>
    <col min="769" max="769" width="10.140625" style="28" customWidth="1"/>
    <col min="770" max="770" width="11.42578125" style="28" customWidth="1"/>
    <col min="771" max="771" width="83.42578125" style="28" customWidth="1"/>
    <col min="772" max="772" width="19.140625" style="28" customWidth="1"/>
    <col min="773" max="773" width="21" style="28" customWidth="1"/>
    <col min="774" max="774" width="20.140625" style="28" customWidth="1"/>
    <col min="775" max="775" width="18.42578125" style="28" customWidth="1"/>
    <col min="776" max="776" width="12.140625" style="28" customWidth="1"/>
    <col min="777" max="777" width="11.42578125" style="28" customWidth="1"/>
    <col min="778" max="778" width="14.42578125" style="28" customWidth="1"/>
    <col min="779" max="1024" width="9.42578125" style="28"/>
    <col min="1025" max="1025" width="10.140625" style="28" customWidth="1"/>
    <col min="1026" max="1026" width="11.42578125" style="28" customWidth="1"/>
    <col min="1027" max="1027" width="83.42578125" style="28" customWidth="1"/>
    <col min="1028" max="1028" width="19.140625" style="28" customWidth="1"/>
    <col min="1029" max="1029" width="21" style="28" customWidth="1"/>
    <col min="1030" max="1030" width="20.140625" style="28" customWidth="1"/>
    <col min="1031" max="1031" width="18.42578125" style="28" customWidth="1"/>
    <col min="1032" max="1032" width="12.140625" style="28" customWidth="1"/>
    <col min="1033" max="1033" width="11.42578125" style="28" customWidth="1"/>
    <col min="1034" max="1034" width="14.42578125" style="28" customWidth="1"/>
    <col min="1035" max="1280" width="9.42578125" style="28"/>
    <col min="1281" max="1281" width="10.140625" style="28" customWidth="1"/>
    <col min="1282" max="1282" width="11.42578125" style="28" customWidth="1"/>
    <col min="1283" max="1283" width="83.42578125" style="28" customWidth="1"/>
    <col min="1284" max="1284" width="19.140625" style="28" customWidth="1"/>
    <col min="1285" max="1285" width="21" style="28" customWidth="1"/>
    <col min="1286" max="1286" width="20.140625" style="28" customWidth="1"/>
    <col min="1287" max="1287" width="18.42578125" style="28" customWidth="1"/>
    <col min="1288" max="1288" width="12.140625" style="28" customWidth="1"/>
    <col min="1289" max="1289" width="11.42578125" style="28" customWidth="1"/>
    <col min="1290" max="1290" width="14.42578125" style="28" customWidth="1"/>
    <col min="1291" max="1536" width="9.42578125" style="28"/>
    <col min="1537" max="1537" width="10.140625" style="28" customWidth="1"/>
    <col min="1538" max="1538" width="11.42578125" style="28" customWidth="1"/>
    <col min="1539" max="1539" width="83.42578125" style="28" customWidth="1"/>
    <col min="1540" max="1540" width="19.140625" style="28" customWidth="1"/>
    <col min="1541" max="1541" width="21" style="28" customWidth="1"/>
    <col min="1542" max="1542" width="20.140625" style="28" customWidth="1"/>
    <col min="1543" max="1543" width="18.42578125" style="28" customWidth="1"/>
    <col min="1544" max="1544" width="12.140625" style="28" customWidth="1"/>
    <col min="1545" max="1545" width="11.42578125" style="28" customWidth="1"/>
    <col min="1546" max="1546" width="14.42578125" style="28" customWidth="1"/>
    <col min="1547" max="1792" width="9.42578125" style="28"/>
    <col min="1793" max="1793" width="10.140625" style="28" customWidth="1"/>
    <col min="1794" max="1794" width="11.42578125" style="28" customWidth="1"/>
    <col min="1795" max="1795" width="83.42578125" style="28" customWidth="1"/>
    <col min="1796" max="1796" width="19.140625" style="28" customWidth="1"/>
    <col min="1797" max="1797" width="21" style="28" customWidth="1"/>
    <col min="1798" max="1798" width="20.140625" style="28" customWidth="1"/>
    <col min="1799" max="1799" width="18.42578125" style="28" customWidth="1"/>
    <col min="1800" max="1800" width="12.140625" style="28" customWidth="1"/>
    <col min="1801" max="1801" width="11.42578125" style="28" customWidth="1"/>
    <col min="1802" max="1802" width="14.42578125" style="28" customWidth="1"/>
    <col min="1803" max="2048" width="9.42578125" style="28"/>
    <col min="2049" max="2049" width="10.140625" style="28" customWidth="1"/>
    <col min="2050" max="2050" width="11.42578125" style="28" customWidth="1"/>
    <col min="2051" max="2051" width="83.42578125" style="28" customWidth="1"/>
    <col min="2052" max="2052" width="19.140625" style="28" customWidth="1"/>
    <col min="2053" max="2053" width="21" style="28" customWidth="1"/>
    <col min="2054" max="2054" width="20.140625" style="28" customWidth="1"/>
    <col min="2055" max="2055" width="18.42578125" style="28" customWidth="1"/>
    <col min="2056" max="2056" width="12.140625" style="28" customWidth="1"/>
    <col min="2057" max="2057" width="11.42578125" style="28" customWidth="1"/>
    <col min="2058" max="2058" width="14.42578125" style="28" customWidth="1"/>
    <col min="2059" max="2304" width="9.42578125" style="28"/>
    <col min="2305" max="2305" width="10.140625" style="28" customWidth="1"/>
    <col min="2306" max="2306" width="11.42578125" style="28" customWidth="1"/>
    <col min="2307" max="2307" width="83.42578125" style="28" customWidth="1"/>
    <col min="2308" max="2308" width="19.140625" style="28" customWidth="1"/>
    <col min="2309" max="2309" width="21" style="28" customWidth="1"/>
    <col min="2310" max="2310" width="20.140625" style="28" customWidth="1"/>
    <col min="2311" max="2311" width="18.42578125" style="28" customWidth="1"/>
    <col min="2312" max="2312" width="12.140625" style="28" customWidth="1"/>
    <col min="2313" max="2313" width="11.42578125" style="28" customWidth="1"/>
    <col min="2314" max="2314" width="14.42578125" style="28" customWidth="1"/>
    <col min="2315" max="2560" width="9.42578125" style="28"/>
    <col min="2561" max="2561" width="10.140625" style="28" customWidth="1"/>
    <col min="2562" max="2562" width="11.42578125" style="28" customWidth="1"/>
    <col min="2563" max="2563" width="83.42578125" style="28" customWidth="1"/>
    <col min="2564" max="2564" width="19.140625" style="28" customWidth="1"/>
    <col min="2565" max="2565" width="21" style="28" customWidth="1"/>
    <col min="2566" max="2566" width="20.140625" style="28" customWidth="1"/>
    <col min="2567" max="2567" width="18.42578125" style="28" customWidth="1"/>
    <col min="2568" max="2568" width="12.140625" style="28" customWidth="1"/>
    <col min="2569" max="2569" width="11.42578125" style="28" customWidth="1"/>
    <col min="2570" max="2570" width="14.42578125" style="28" customWidth="1"/>
    <col min="2571" max="2816" width="9.42578125" style="28"/>
    <col min="2817" max="2817" width="10.140625" style="28" customWidth="1"/>
    <col min="2818" max="2818" width="11.42578125" style="28" customWidth="1"/>
    <col min="2819" max="2819" width="83.42578125" style="28" customWidth="1"/>
    <col min="2820" max="2820" width="19.140625" style="28" customWidth="1"/>
    <col min="2821" max="2821" width="21" style="28" customWidth="1"/>
    <col min="2822" max="2822" width="20.140625" style="28" customWidth="1"/>
    <col min="2823" max="2823" width="18.42578125" style="28" customWidth="1"/>
    <col min="2824" max="2824" width="12.140625" style="28" customWidth="1"/>
    <col min="2825" max="2825" width="11.42578125" style="28" customWidth="1"/>
    <col min="2826" max="2826" width="14.42578125" style="28" customWidth="1"/>
    <col min="2827" max="3072" width="9.42578125" style="28"/>
    <col min="3073" max="3073" width="10.140625" style="28" customWidth="1"/>
    <col min="3074" max="3074" width="11.42578125" style="28" customWidth="1"/>
    <col min="3075" max="3075" width="83.42578125" style="28" customWidth="1"/>
    <col min="3076" max="3076" width="19.140625" style="28" customWidth="1"/>
    <col min="3077" max="3077" width="21" style="28" customWidth="1"/>
    <col min="3078" max="3078" width="20.140625" style="28" customWidth="1"/>
    <col min="3079" max="3079" width="18.42578125" style="28" customWidth="1"/>
    <col min="3080" max="3080" width="12.140625" style="28" customWidth="1"/>
    <col min="3081" max="3081" width="11.42578125" style="28" customWidth="1"/>
    <col min="3082" max="3082" width="14.42578125" style="28" customWidth="1"/>
    <col min="3083" max="3328" width="9.42578125" style="28"/>
    <col min="3329" max="3329" width="10.140625" style="28" customWidth="1"/>
    <col min="3330" max="3330" width="11.42578125" style="28" customWidth="1"/>
    <col min="3331" max="3331" width="83.42578125" style="28" customWidth="1"/>
    <col min="3332" max="3332" width="19.140625" style="28" customWidth="1"/>
    <col min="3333" max="3333" width="21" style="28" customWidth="1"/>
    <col min="3334" max="3334" width="20.140625" style="28" customWidth="1"/>
    <col min="3335" max="3335" width="18.42578125" style="28" customWidth="1"/>
    <col min="3336" max="3336" width="12.140625" style="28" customWidth="1"/>
    <col min="3337" max="3337" width="11.42578125" style="28" customWidth="1"/>
    <col min="3338" max="3338" width="14.42578125" style="28" customWidth="1"/>
    <col min="3339" max="3584" width="9.42578125" style="28"/>
    <col min="3585" max="3585" width="10.140625" style="28" customWidth="1"/>
    <col min="3586" max="3586" width="11.42578125" style="28" customWidth="1"/>
    <col min="3587" max="3587" width="83.42578125" style="28" customWidth="1"/>
    <col min="3588" max="3588" width="19.140625" style="28" customWidth="1"/>
    <col min="3589" max="3589" width="21" style="28" customWidth="1"/>
    <col min="3590" max="3590" width="20.140625" style="28" customWidth="1"/>
    <col min="3591" max="3591" width="18.42578125" style="28" customWidth="1"/>
    <col min="3592" max="3592" width="12.140625" style="28" customWidth="1"/>
    <col min="3593" max="3593" width="11.42578125" style="28" customWidth="1"/>
    <col min="3594" max="3594" width="14.42578125" style="28" customWidth="1"/>
    <col min="3595" max="3840" width="9.42578125" style="28"/>
    <col min="3841" max="3841" width="10.140625" style="28" customWidth="1"/>
    <col min="3842" max="3842" width="11.42578125" style="28" customWidth="1"/>
    <col min="3843" max="3843" width="83.42578125" style="28" customWidth="1"/>
    <col min="3844" max="3844" width="19.140625" style="28" customWidth="1"/>
    <col min="3845" max="3845" width="21" style="28" customWidth="1"/>
    <col min="3846" max="3846" width="20.140625" style="28" customWidth="1"/>
    <col min="3847" max="3847" width="18.42578125" style="28" customWidth="1"/>
    <col min="3848" max="3848" width="12.140625" style="28" customWidth="1"/>
    <col min="3849" max="3849" width="11.42578125" style="28" customWidth="1"/>
    <col min="3850" max="3850" width="14.42578125" style="28" customWidth="1"/>
    <col min="3851" max="4096" width="9.42578125" style="28"/>
    <col min="4097" max="4097" width="10.140625" style="28" customWidth="1"/>
    <col min="4098" max="4098" width="11.42578125" style="28" customWidth="1"/>
    <col min="4099" max="4099" width="83.42578125" style="28" customWidth="1"/>
    <col min="4100" max="4100" width="19.140625" style="28" customWidth="1"/>
    <col min="4101" max="4101" width="21" style="28" customWidth="1"/>
    <col min="4102" max="4102" width="20.140625" style="28" customWidth="1"/>
    <col min="4103" max="4103" width="18.42578125" style="28" customWidth="1"/>
    <col min="4104" max="4104" width="12.140625" style="28" customWidth="1"/>
    <col min="4105" max="4105" width="11.42578125" style="28" customWidth="1"/>
    <col min="4106" max="4106" width="14.42578125" style="28" customWidth="1"/>
    <col min="4107" max="4352" width="9.42578125" style="28"/>
    <col min="4353" max="4353" width="10.140625" style="28" customWidth="1"/>
    <col min="4354" max="4354" width="11.42578125" style="28" customWidth="1"/>
    <col min="4355" max="4355" width="83.42578125" style="28" customWidth="1"/>
    <col min="4356" max="4356" width="19.140625" style="28" customWidth="1"/>
    <col min="4357" max="4357" width="21" style="28" customWidth="1"/>
    <col min="4358" max="4358" width="20.140625" style="28" customWidth="1"/>
    <col min="4359" max="4359" width="18.42578125" style="28" customWidth="1"/>
    <col min="4360" max="4360" width="12.140625" style="28" customWidth="1"/>
    <col min="4361" max="4361" width="11.42578125" style="28" customWidth="1"/>
    <col min="4362" max="4362" width="14.42578125" style="28" customWidth="1"/>
    <col min="4363" max="4608" width="9.42578125" style="28"/>
    <col min="4609" max="4609" width="10.140625" style="28" customWidth="1"/>
    <col min="4610" max="4610" width="11.42578125" style="28" customWidth="1"/>
    <col min="4611" max="4611" width="83.42578125" style="28" customWidth="1"/>
    <col min="4612" max="4612" width="19.140625" style="28" customWidth="1"/>
    <col min="4613" max="4613" width="21" style="28" customWidth="1"/>
    <col min="4614" max="4614" width="20.140625" style="28" customWidth="1"/>
    <col min="4615" max="4615" width="18.42578125" style="28" customWidth="1"/>
    <col min="4616" max="4616" width="12.140625" style="28" customWidth="1"/>
    <col min="4617" max="4617" width="11.42578125" style="28" customWidth="1"/>
    <col min="4618" max="4618" width="14.42578125" style="28" customWidth="1"/>
    <col min="4619" max="4864" width="9.42578125" style="28"/>
    <col min="4865" max="4865" width="10.140625" style="28" customWidth="1"/>
    <col min="4866" max="4866" width="11.42578125" style="28" customWidth="1"/>
    <col min="4867" max="4867" width="83.42578125" style="28" customWidth="1"/>
    <col min="4868" max="4868" width="19.140625" style="28" customWidth="1"/>
    <col min="4869" max="4869" width="21" style="28" customWidth="1"/>
    <col min="4870" max="4870" width="20.140625" style="28" customWidth="1"/>
    <col min="4871" max="4871" width="18.42578125" style="28" customWidth="1"/>
    <col min="4872" max="4872" width="12.140625" style="28" customWidth="1"/>
    <col min="4873" max="4873" width="11.42578125" style="28" customWidth="1"/>
    <col min="4874" max="4874" width="14.42578125" style="28" customWidth="1"/>
    <col min="4875" max="5120" width="9.42578125" style="28"/>
    <col min="5121" max="5121" width="10.140625" style="28" customWidth="1"/>
    <col min="5122" max="5122" width="11.42578125" style="28" customWidth="1"/>
    <col min="5123" max="5123" width="83.42578125" style="28" customWidth="1"/>
    <col min="5124" max="5124" width="19.140625" style="28" customWidth="1"/>
    <col min="5125" max="5125" width="21" style="28" customWidth="1"/>
    <col min="5126" max="5126" width="20.140625" style="28" customWidth="1"/>
    <col min="5127" max="5127" width="18.42578125" style="28" customWidth="1"/>
    <col min="5128" max="5128" width="12.140625" style="28" customWidth="1"/>
    <col min="5129" max="5129" width="11.42578125" style="28" customWidth="1"/>
    <col min="5130" max="5130" width="14.42578125" style="28" customWidth="1"/>
    <col min="5131" max="5376" width="9.42578125" style="28"/>
    <col min="5377" max="5377" width="10.140625" style="28" customWidth="1"/>
    <col min="5378" max="5378" width="11.42578125" style="28" customWidth="1"/>
    <col min="5379" max="5379" width="83.42578125" style="28" customWidth="1"/>
    <col min="5380" max="5380" width="19.140625" style="28" customWidth="1"/>
    <col min="5381" max="5381" width="21" style="28" customWidth="1"/>
    <col min="5382" max="5382" width="20.140625" style="28" customWidth="1"/>
    <col min="5383" max="5383" width="18.42578125" style="28" customWidth="1"/>
    <col min="5384" max="5384" width="12.140625" style="28" customWidth="1"/>
    <col min="5385" max="5385" width="11.42578125" style="28" customWidth="1"/>
    <col min="5386" max="5386" width="14.42578125" style="28" customWidth="1"/>
    <col min="5387" max="5632" width="9.42578125" style="28"/>
    <col min="5633" max="5633" width="10.140625" style="28" customWidth="1"/>
    <col min="5634" max="5634" width="11.42578125" style="28" customWidth="1"/>
    <col min="5635" max="5635" width="83.42578125" style="28" customWidth="1"/>
    <col min="5636" max="5636" width="19.140625" style="28" customWidth="1"/>
    <col min="5637" max="5637" width="21" style="28" customWidth="1"/>
    <col min="5638" max="5638" width="20.140625" style="28" customWidth="1"/>
    <col min="5639" max="5639" width="18.42578125" style="28" customWidth="1"/>
    <col min="5640" max="5640" width="12.140625" style="28" customWidth="1"/>
    <col min="5641" max="5641" width="11.42578125" style="28" customWidth="1"/>
    <col min="5642" max="5642" width="14.42578125" style="28" customWidth="1"/>
    <col min="5643" max="5888" width="9.42578125" style="28"/>
    <col min="5889" max="5889" width="10.140625" style="28" customWidth="1"/>
    <col min="5890" max="5890" width="11.42578125" style="28" customWidth="1"/>
    <col min="5891" max="5891" width="83.42578125" style="28" customWidth="1"/>
    <col min="5892" max="5892" width="19.140625" style="28" customWidth="1"/>
    <col min="5893" max="5893" width="21" style="28" customWidth="1"/>
    <col min="5894" max="5894" width="20.140625" style="28" customWidth="1"/>
    <col min="5895" max="5895" width="18.42578125" style="28" customWidth="1"/>
    <col min="5896" max="5896" width="12.140625" style="28" customWidth="1"/>
    <col min="5897" max="5897" width="11.42578125" style="28" customWidth="1"/>
    <col min="5898" max="5898" width="14.42578125" style="28" customWidth="1"/>
    <col min="5899" max="6144" width="9.42578125" style="28"/>
    <col min="6145" max="6145" width="10.140625" style="28" customWidth="1"/>
    <col min="6146" max="6146" width="11.42578125" style="28" customWidth="1"/>
    <col min="6147" max="6147" width="83.42578125" style="28" customWidth="1"/>
    <col min="6148" max="6148" width="19.140625" style="28" customWidth="1"/>
    <col min="6149" max="6149" width="21" style="28" customWidth="1"/>
    <col min="6150" max="6150" width="20.140625" style="28" customWidth="1"/>
    <col min="6151" max="6151" width="18.42578125" style="28" customWidth="1"/>
    <col min="6152" max="6152" width="12.140625" style="28" customWidth="1"/>
    <col min="6153" max="6153" width="11.42578125" style="28" customWidth="1"/>
    <col min="6154" max="6154" width="14.42578125" style="28" customWidth="1"/>
    <col min="6155" max="6400" width="9.42578125" style="28"/>
    <col min="6401" max="6401" width="10.140625" style="28" customWidth="1"/>
    <col min="6402" max="6402" width="11.42578125" style="28" customWidth="1"/>
    <col min="6403" max="6403" width="83.42578125" style="28" customWidth="1"/>
    <col min="6404" max="6404" width="19.140625" style="28" customWidth="1"/>
    <col min="6405" max="6405" width="21" style="28" customWidth="1"/>
    <col min="6406" max="6406" width="20.140625" style="28" customWidth="1"/>
    <col min="6407" max="6407" width="18.42578125" style="28" customWidth="1"/>
    <col min="6408" max="6408" width="12.140625" style="28" customWidth="1"/>
    <col min="6409" max="6409" width="11.42578125" style="28" customWidth="1"/>
    <col min="6410" max="6410" width="14.42578125" style="28" customWidth="1"/>
    <col min="6411" max="6656" width="9.42578125" style="28"/>
    <col min="6657" max="6657" width="10.140625" style="28" customWidth="1"/>
    <col min="6658" max="6658" width="11.42578125" style="28" customWidth="1"/>
    <col min="6659" max="6659" width="83.42578125" style="28" customWidth="1"/>
    <col min="6660" max="6660" width="19.140625" style="28" customWidth="1"/>
    <col min="6661" max="6661" width="21" style="28" customWidth="1"/>
    <col min="6662" max="6662" width="20.140625" style="28" customWidth="1"/>
    <col min="6663" max="6663" width="18.42578125" style="28" customWidth="1"/>
    <col min="6664" max="6664" width="12.140625" style="28" customWidth="1"/>
    <col min="6665" max="6665" width="11.42578125" style="28" customWidth="1"/>
    <col min="6666" max="6666" width="14.42578125" style="28" customWidth="1"/>
    <col min="6667" max="6912" width="9.42578125" style="28"/>
    <col min="6913" max="6913" width="10.140625" style="28" customWidth="1"/>
    <col min="6914" max="6914" width="11.42578125" style="28" customWidth="1"/>
    <col min="6915" max="6915" width="83.42578125" style="28" customWidth="1"/>
    <col min="6916" max="6916" width="19.140625" style="28" customWidth="1"/>
    <col min="6917" max="6917" width="21" style="28" customWidth="1"/>
    <col min="6918" max="6918" width="20.140625" style="28" customWidth="1"/>
    <col min="6919" max="6919" width="18.42578125" style="28" customWidth="1"/>
    <col min="6920" max="6920" width="12.140625" style="28" customWidth="1"/>
    <col min="6921" max="6921" width="11.42578125" style="28" customWidth="1"/>
    <col min="6922" max="6922" width="14.42578125" style="28" customWidth="1"/>
    <col min="6923" max="7168" width="9.42578125" style="28"/>
    <col min="7169" max="7169" width="10.140625" style="28" customWidth="1"/>
    <col min="7170" max="7170" width="11.42578125" style="28" customWidth="1"/>
    <col min="7171" max="7171" width="83.42578125" style="28" customWidth="1"/>
    <col min="7172" max="7172" width="19.140625" style="28" customWidth="1"/>
    <col min="7173" max="7173" width="21" style="28" customWidth="1"/>
    <col min="7174" max="7174" width="20.140625" style="28" customWidth="1"/>
    <col min="7175" max="7175" width="18.42578125" style="28" customWidth="1"/>
    <col min="7176" max="7176" width="12.140625" style="28" customWidth="1"/>
    <col min="7177" max="7177" width="11.42578125" style="28" customWidth="1"/>
    <col min="7178" max="7178" width="14.42578125" style="28" customWidth="1"/>
    <col min="7179" max="7424" width="9.42578125" style="28"/>
    <col min="7425" max="7425" width="10.140625" style="28" customWidth="1"/>
    <col min="7426" max="7426" width="11.42578125" style="28" customWidth="1"/>
    <col min="7427" max="7427" width="83.42578125" style="28" customWidth="1"/>
    <col min="7428" max="7428" width="19.140625" style="28" customWidth="1"/>
    <col min="7429" max="7429" width="21" style="28" customWidth="1"/>
    <col min="7430" max="7430" width="20.140625" style="28" customWidth="1"/>
    <col min="7431" max="7431" width="18.42578125" style="28" customWidth="1"/>
    <col min="7432" max="7432" width="12.140625" style="28" customWidth="1"/>
    <col min="7433" max="7433" width="11.42578125" style="28" customWidth="1"/>
    <col min="7434" max="7434" width="14.42578125" style="28" customWidth="1"/>
    <col min="7435" max="7680" width="9.42578125" style="28"/>
    <col min="7681" max="7681" width="10.140625" style="28" customWidth="1"/>
    <col min="7682" max="7682" width="11.42578125" style="28" customWidth="1"/>
    <col min="7683" max="7683" width="83.42578125" style="28" customWidth="1"/>
    <col min="7684" max="7684" width="19.140625" style="28" customWidth="1"/>
    <col min="7685" max="7685" width="21" style="28" customWidth="1"/>
    <col min="7686" max="7686" width="20.140625" style="28" customWidth="1"/>
    <col min="7687" max="7687" width="18.42578125" style="28" customWidth="1"/>
    <col min="7688" max="7688" width="12.140625" style="28" customWidth="1"/>
    <col min="7689" max="7689" width="11.42578125" style="28" customWidth="1"/>
    <col min="7690" max="7690" width="14.42578125" style="28" customWidth="1"/>
    <col min="7691" max="7936" width="9.42578125" style="28"/>
    <col min="7937" max="7937" width="10.140625" style="28" customWidth="1"/>
    <col min="7938" max="7938" width="11.42578125" style="28" customWidth="1"/>
    <col min="7939" max="7939" width="83.42578125" style="28" customWidth="1"/>
    <col min="7940" max="7940" width="19.140625" style="28" customWidth="1"/>
    <col min="7941" max="7941" width="21" style="28" customWidth="1"/>
    <col min="7942" max="7942" width="20.140625" style="28" customWidth="1"/>
    <col min="7943" max="7943" width="18.42578125" style="28" customWidth="1"/>
    <col min="7944" max="7944" width="12.140625" style="28" customWidth="1"/>
    <col min="7945" max="7945" width="11.42578125" style="28" customWidth="1"/>
    <col min="7946" max="7946" width="14.42578125" style="28" customWidth="1"/>
    <col min="7947" max="8192" width="9.42578125" style="28"/>
    <col min="8193" max="8193" width="10.140625" style="28" customWidth="1"/>
    <col min="8194" max="8194" width="11.42578125" style="28" customWidth="1"/>
    <col min="8195" max="8195" width="83.42578125" style="28" customWidth="1"/>
    <col min="8196" max="8196" width="19.140625" style="28" customWidth="1"/>
    <col min="8197" max="8197" width="21" style="28" customWidth="1"/>
    <col min="8198" max="8198" width="20.140625" style="28" customWidth="1"/>
    <col min="8199" max="8199" width="18.42578125" style="28" customWidth="1"/>
    <col min="8200" max="8200" width="12.140625" style="28" customWidth="1"/>
    <col min="8201" max="8201" width="11.42578125" style="28" customWidth="1"/>
    <col min="8202" max="8202" width="14.42578125" style="28" customWidth="1"/>
    <col min="8203" max="8448" width="9.42578125" style="28"/>
    <col min="8449" max="8449" width="10.140625" style="28" customWidth="1"/>
    <col min="8450" max="8450" width="11.42578125" style="28" customWidth="1"/>
    <col min="8451" max="8451" width="83.42578125" style="28" customWidth="1"/>
    <col min="8452" max="8452" width="19.140625" style="28" customWidth="1"/>
    <col min="8453" max="8453" width="21" style="28" customWidth="1"/>
    <col min="8454" max="8454" width="20.140625" style="28" customWidth="1"/>
    <col min="8455" max="8455" width="18.42578125" style="28" customWidth="1"/>
    <col min="8456" max="8456" width="12.140625" style="28" customWidth="1"/>
    <col min="8457" max="8457" width="11.42578125" style="28" customWidth="1"/>
    <col min="8458" max="8458" width="14.42578125" style="28" customWidth="1"/>
    <col min="8459" max="8704" width="9.42578125" style="28"/>
    <col min="8705" max="8705" width="10.140625" style="28" customWidth="1"/>
    <col min="8706" max="8706" width="11.42578125" style="28" customWidth="1"/>
    <col min="8707" max="8707" width="83.42578125" style="28" customWidth="1"/>
    <col min="8708" max="8708" width="19.140625" style="28" customWidth="1"/>
    <col min="8709" max="8709" width="21" style="28" customWidth="1"/>
    <col min="8710" max="8710" width="20.140625" style="28" customWidth="1"/>
    <col min="8711" max="8711" width="18.42578125" style="28" customWidth="1"/>
    <col min="8712" max="8712" width="12.140625" style="28" customWidth="1"/>
    <col min="8713" max="8713" width="11.42578125" style="28" customWidth="1"/>
    <col min="8714" max="8714" width="14.42578125" style="28" customWidth="1"/>
    <col min="8715" max="8960" width="9.42578125" style="28"/>
    <col min="8961" max="8961" width="10.140625" style="28" customWidth="1"/>
    <col min="8962" max="8962" width="11.42578125" style="28" customWidth="1"/>
    <col min="8963" max="8963" width="83.42578125" style="28" customWidth="1"/>
    <col min="8964" max="8964" width="19.140625" style="28" customWidth="1"/>
    <col min="8965" max="8965" width="21" style="28" customWidth="1"/>
    <col min="8966" max="8966" width="20.140625" style="28" customWidth="1"/>
    <col min="8967" max="8967" width="18.42578125" style="28" customWidth="1"/>
    <col min="8968" max="8968" width="12.140625" style="28" customWidth="1"/>
    <col min="8969" max="8969" width="11.42578125" style="28" customWidth="1"/>
    <col min="8970" max="8970" width="14.42578125" style="28" customWidth="1"/>
    <col min="8971" max="9216" width="9.42578125" style="28"/>
    <col min="9217" max="9217" width="10.140625" style="28" customWidth="1"/>
    <col min="9218" max="9218" width="11.42578125" style="28" customWidth="1"/>
    <col min="9219" max="9219" width="83.42578125" style="28" customWidth="1"/>
    <col min="9220" max="9220" width="19.140625" style="28" customWidth="1"/>
    <col min="9221" max="9221" width="21" style="28" customWidth="1"/>
    <col min="9222" max="9222" width="20.140625" style="28" customWidth="1"/>
    <col min="9223" max="9223" width="18.42578125" style="28" customWidth="1"/>
    <col min="9224" max="9224" width="12.140625" style="28" customWidth="1"/>
    <col min="9225" max="9225" width="11.42578125" style="28" customWidth="1"/>
    <col min="9226" max="9226" width="14.42578125" style="28" customWidth="1"/>
    <col min="9227" max="9472" width="9.42578125" style="28"/>
    <col min="9473" max="9473" width="10.140625" style="28" customWidth="1"/>
    <col min="9474" max="9474" width="11.42578125" style="28" customWidth="1"/>
    <col min="9475" max="9475" width="83.42578125" style="28" customWidth="1"/>
    <col min="9476" max="9476" width="19.140625" style="28" customWidth="1"/>
    <col min="9477" max="9477" width="21" style="28" customWidth="1"/>
    <col min="9478" max="9478" width="20.140625" style="28" customWidth="1"/>
    <col min="9479" max="9479" width="18.42578125" style="28" customWidth="1"/>
    <col min="9480" max="9480" width="12.140625" style="28" customWidth="1"/>
    <col min="9481" max="9481" width="11.42578125" style="28" customWidth="1"/>
    <col min="9482" max="9482" width="14.42578125" style="28" customWidth="1"/>
    <col min="9483" max="9728" width="9.42578125" style="28"/>
    <col min="9729" max="9729" width="10.140625" style="28" customWidth="1"/>
    <col min="9730" max="9730" width="11.42578125" style="28" customWidth="1"/>
    <col min="9731" max="9731" width="83.42578125" style="28" customWidth="1"/>
    <col min="9732" max="9732" width="19.140625" style="28" customWidth="1"/>
    <col min="9733" max="9733" width="21" style="28" customWidth="1"/>
    <col min="9734" max="9734" width="20.140625" style="28" customWidth="1"/>
    <col min="9735" max="9735" width="18.42578125" style="28" customWidth="1"/>
    <col min="9736" max="9736" width="12.140625" style="28" customWidth="1"/>
    <col min="9737" max="9737" width="11.42578125" style="28" customWidth="1"/>
    <col min="9738" max="9738" width="14.42578125" style="28" customWidth="1"/>
    <col min="9739" max="9984" width="9.42578125" style="28"/>
    <col min="9985" max="9985" width="10.140625" style="28" customWidth="1"/>
    <col min="9986" max="9986" width="11.42578125" style="28" customWidth="1"/>
    <col min="9987" max="9987" width="83.42578125" style="28" customWidth="1"/>
    <col min="9988" max="9988" width="19.140625" style="28" customWidth="1"/>
    <col min="9989" max="9989" width="21" style="28" customWidth="1"/>
    <col min="9990" max="9990" width="20.140625" style="28" customWidth="1"/>
    <col min="9991" max="9991" width="18.42578125" style="28" customWidth="1"/>
    <col min="9992" max="9992" width="12.140625" style="28" customWidth="1"/>
    <col min="9993" max="9993" width="11.42578125" style="28" customWidth="1"/>
    <col min="9994" max="9994" width="14.42578125" style="28" customWidth="1"/>
    <col min="9995" max="10240" width="9.42578125" style="28"/>
    <col min="10241" max="10241" width="10.140625" style="28" customWidth="1"/>
    <col min="10242" max="10242" width="11.42578125" style="28" customWidth="1"/>
    <col min="10243" max="10243" width="83.42578125" style="28" customWidth="1"/>
    <col min="10244" max="10244" width="19.140625" style="28" customWidth="1"/>
    <col min="10245" max="10245" width="21" style="28" customWidth="1"/>
    <col min="10246" max="10246" width="20.140625" style="28" customWidth="1"/>
    <col min="10247" max="10247" width="18.42578125" style="28" customWidth="1"/>
    <col min="10248" max="10248" width="12.140625" style="28" customWidth="1"/>
    <col min="10249" max="10249" width="11.42578125" style="28" customWidth="1"/>
    <col min="10250" max="10250" width="14.42578125" style="28" customWidth="1"/>
    <col min="10251" max="10496" width="9.42578125" style="28"/>
    <col min="10497" max="10497" width="10.140625" style="28" customWidth="1"/>
    <col min="10498" max="10498" width="11.42578125" style="28" customWidth="1"/>
    <col min="10499" max="10499" width="83.42578125" style="28" customWidth="1"/>
    <col min="10500" max="10500" width="19.140625" style="28" customWidth="1"/>
    <col min="10501" max="10501" width="21" style="28" customWidth="1"/>
    <col min="10502" max="10502" width="20.140625" style="28" customWidth="1"/>
    <col min="10503" max="10503" width="18.42578125" style="28" customWidth="1"/>
    <col min="10504" max="10504" width="12.140625" style="28" customWidth="1"/>
    <col min="10505" max="10505" width="11.42578125" style="28" customWidth="1"/>
    <col min="10506" max="10506" width="14.42578125" style="28" customWidth="1"/>
    <col min="10507" max="10752" width="9.42578125" style="28"/>
    <col min="10753" max="10753" width="10.140625" style="28" customWidth="1"/>
    <col min="10754" max="10754" width="11.42578125" style="28" customWidth="1"/>
    <col min="10755" max="10755" width="83.42578125" style="28" customWidth="1"/>
    <col min="10756" max="10756" width="19.140625" style="28" customWidth="1"/>
    <col min="10757" max="10757" width="21" style="28" customWidth="1"/>
    <col min="10758" max="10758" width="20.140625" style="28" customWidth="1"/>
    <col min="10759" max="10759" width="18.42578125" style="28" customWidth="1"/>
    <col min="10760" max="10760" width="12.140625" style="28" customWidth="1"/>
    <col min="10761" max="10761" width="11.42578125" style="28" customWidth="1"/>
    <col min="10762" max="10762" width="14.42578125" style="28" customWidth="1"/>
    <col min="10763" max="11008" width="9.42578125" style="28"/>
    <col min="11009" max="11009" width="10.140625" style="28" customWidth="1"/>
    <col min="11010" max="11010" width="11.42578125" style="28" customWidth="1"/>
    <col min="11011" max="11011" width="83.42578125" style="28" customWidth="1"/>
    <col min="11012" max="11012" width="19.140625" style="28" customWidth="1"/>
    <col min="11013" max="11013" width="21" style="28" customWidth="1"/>
    <col min="11014" max="11014" width="20.140625" style="28" customWidth="1"/>
    <col min="11015" max="11015" width="18.42578125" style="28" customWidth="1"/>
    <col min="11016" max="11016" width="12.140625" style="28" customWidth="1"/>
    <col min="11017" max="11017" width="11.42578125" style="28" customWidth="1"/>
    <col min="11018" max="11018" width="14.42578125" style="28" customWidth="1"/>
    <col min="11019" max="11264" width="9.42578125" style="28"/>
    <col min="11265" max="11265" width="10.140625" style="28" customWidth="1"/>
    <col min="11266" max="11266" width="11.42578125" style="28" customWidth="1"/>
    <col min="11267" max="11267" width="83.42578125" style="28" customWidth="1"/>
    <col min="11268" max="11268" width="19.140625" style="28" customWidth="1"/>
    <col min="11269" max="11269" width="21" style="28" customWidth="1"/>
    <col min="11270" max="11270" width="20.140625" style="28" customWidth="1"/>
    <col min="11271" max="11271" width="18.42578125" style="28" customWidth="1"/>
    <col min="11272" max="11272" width="12.140625" style="28" customWidth="1"/>
    <col min="11273" max="11273" width="11.42578125" style="28" customWidth="1"/>
    <col min="11274" max="11274" width="14.42578125" style="28" customWidth="1"/>
    <col min="11275" max="11520" width="9.42578125" style="28"/>
    <col min="11521" max="11521" width="10.140625" style="28" customWidth="1"/>
    <col min="11522" max="11522" width="11.42578125" style="28" customWidth="1"/>
    <col min="11523" max="11523" width="83.42578125" style="28" customWidth="1"/>
    <col min="11524" max="11524" width="19.140625" style="28" customWidth="1"/>
    <col min="11525" max="11525" width="21" style="28" customWidth="1"/>
    <col min="11526" max="11526" width="20.140625" style="28" customWidth="1"/>
    <col min="11527" max="11527" width="18.42578125" style="28" customWidth="1"/>
    <col min="11528" max="11528" width="12.140625" style="28" customWidth="1"/>
    <col min="11529" max="11529" width="11.42578125" style="28" customWidth="1"/>
    <col min="11530" max="11530" width="14.42578125" style="28" customWidth="1"/>
    <col min="11531" max="11776" width="9.42578125" style="28"/>
    <col min="11777" max="11777" width="10.140625" style="28" customWidth="1"/>
    <col min="11778" max="11778" width="11.42578125" style="28" customWidth="1"/>
    <col min="11779" max="11779" width="83.42578125" style="28" customWidth="1"/>
    <col min="11780" max="11780" width="19.140625" style="28" customWidth="1"/>
    <col min="11781" max="11781" width="21" style="28" customWidth="1"/>
    <col min="11782" max="11782" width="20.140625" style="28" customWidth="1"/>
    <col min="11783" max="11783" width="18.42578125" style="28" customWidth="1"/>
    <col min="11784" max="11784" width="12.140625" style="28" customWidth="1"/>
    <col min="11785" max="11785" width="11.42578125" style="28" customWidth="1"/>
    <col min="11786" max="11786" width="14.42578125" style="28" customWidth="1"/>
    <col min="11787" max="12032" width="9.42578125" style="28"/>
    <col min="12033" max="12033" width="10.140625" style="28" customWidth="1"/>
    <col min="12034" max="12034" width="11.42578125" style="28" customWidth="1"/>
    <col min="12035" max="12035" width="83.42578125" style="28" customWidth="1"/>
    <col min="12036" max="12036" width="19.140625" style="28" customWidth="1"/>
    <col min="12037" max="12037" width="21" style="28" customWidth="1"/>
    <col min="12038" max="12038" width="20.140625" style="28" customWidth="1"/>
    <col min="12039" max="12039" width="18.42578125" style="28" customWidth="1"/>
    <col min="12040" max="12040" width="12.140625" style="28" customWidth="1"/>
    <col min="12041" max="12041" width="11.42578125" style="28" customWidth="1"/>
    <col min="12042" max="12042" width="14.42578125" style="28" customWidth="1"/>
    <col min="12043" max="12288" width="9.42578125" style="28"/>
    <col min="12289" max="12289" width="10.140625" style="28" customWidth="1"/>
    <col min="12290" max="12290" width="11.42578125" style="28" customWidth="1"/>
    <col min="12291" max="12291" width="83.42578125" style="28" customWidth="1"/>
    <col min="12292" max="12292" width="19.140625" style="28" customWidth="1"/>
    <col min="12293" max="12293" width="21" style="28" customWidth="1"/>
    <col min="12294" max="12294" width="20.140625" style="28" customWidth="1"/>
    <col min="12295" max="12295" width="18.42578125" style="28" customWidth="1"/>
    <col min="12296" max="12296" width="12.140625" style="28" customWidth="1"/>
    <col min="12297" max="12297" width="11.42578125" style="28" customWidth="1"/>
    <col min="12298" max="12298" width="14.42578125" style="28" customWidth="1"/>
    <col min="12299" max="12544" width="9.42578125" style="28"/>
    <col min="12545" max="12545" width="10.140625" style="28" customWidth="1"/>
    <col min="12546" max="12546" width="11.42578125" style="28" customWidth="1"/>
    <col min="12547" max="12547" width="83.42578125" style="28" customWidth="1"/>
    <col min="12548" max="12548" width="19.140625" style="28" customWidth="1"/>
    <col min="12549" max="12549" width="21" style="28" customWidth="1"/>
    <col min="12550" max="12550" width="20.140625" style="28" customWidth="1"/>
    <col min="12551" max="12551" width="18.42578125" style="28" customWidth="1"/>
    <col min="12552" max="12552" width="12.140625" style="28" customWidth="1"/>
    <col min="12553" max="12553" width="11.42578125" style="28" customWidth="1"/>
    <col min="12554" max="12554" width="14.42578125" style="28" customWidth="1"/>
    <col min="12555" max="12800" width="9.42578125" style="28"/>
    <col min="12801" max="12801" width="10.140625" style="28" customWidth="1"/>
    <col min="12802" max="12802" width="11.42578125" style="28" customWidth="1"/>
    <col min="12803" max="12803" width="83.42578125" style="28" customWidth="1"/>
    <col min="12804" max="12804" width="19.140625" style="28" customWidth="1"/>
    <col min="12805" max="12805" width="21" style="28" customWidth="1"/>
    <col min="12806" max="12806" width="20.140625" style="28" customWidth="1"/>
    <col min="12807" max="12807" width="18.42578125" style="28" customWidth="1"/>
    <col min="12808" max="12808" width="12.140625" style="28" customWidth="1"/>
    <col min="12809" max="12809" width="11.42578125" style="28" customWidth="1"/>
    <col min="12810" max="12810" width="14.42578125" style="28" customWidth="1"/>
    <col min="12811" max="13056" width="9.42578125" style="28"/>
    <col min="13057" max="13057" width="10.140625" style="28" customWidth="1"/>
    <col min="13058" max="13058" width="11.42578125" style="28" customWidth="1"/>
    <col min="13059" max="13059" width="83.42578125" style="28" customWidth="1"/>
    <col min="13060" max="13060" width="19.140625" style="28" customWidth="1"/>
    <col min="13061" max="13061" width="21" style="28" customWidth="1"/>
    <col min="13062" max="13062" width="20.140625" style="28" customWidth="1"/>
    <col min="13063" max="13063" width="18.42578125" style="28" customWidth="1"/>
    <col min="13064" max="13064" width="12.140625" style="28" customWidth="1"/>
    <col min="13065" max="13065" width="11.42578125" style="28" customWidth="1"/>
    <col min="13066" max="13066" width="14.42578125" style="28" customWidth="1"/>
    <col min="13067" max="13312" width="9.42578125" style="28"/>
    <col min="13313" max="13313" width="10.140625" style="28" customWidth="1"/>
    <col min="13314" max="13314" width="11.42578125" style="28" customWidth="1"/>
    <col min="13315" max="13315" width="83.42578125" style="28" customWidth="1"/>
    <col min="13316" max="13316" width="19.140625" style="28" customWidth="1"/>
    <col min="13317" max="13317" width="21" style="28" customWidth="1"/>
    <col min="13318" max="13318" width="20.140625" style="28" customWidth="1"/>
    <col min="13319" max="13319" width="18.42578125" style="28" customWidth="1"/>
    <col min="13320" max="13320" width="12.140625" style="28" customWidth="1"/>
    <col min="13321" max="13321" width="11.42578125" style="28" customWidth="1"/>
    <col min="13322" max="13322" width="14.42578125" style="28" customWidth="1"/>
    <col min="13323" max="13568" width="9.42578125" style="28"/>
    <col min="13569" max="13569" width="10.140625" style="28" customWidth="1"/>
    <col min="13570" max="13570" width="11.42578125" style="28" customWidth="1"/>
    <col min="13571" max="13571" width="83.42578125" style="28" customWidth="1"/>
    <col min="13572" max="13572" width="19.140625" style="28" customWidth="1"/>
    <col min="13573" max="13573" width="21" style="28" customWidth="1"/>
    <col min="13574" max="13574" width="20.140625" style="28" customWidth="1"/>
    <col min="13575" max="13575" width="18.42578125" style="28" customWidth="1"/>
    <col min="13576" max="13576" width="12.140625" style="28" customWidth="1"/>
    <col min="13577" max="13577" width="11.42578125" style="28" customWidth="1"/>
    <col min="13578" max="13578" width="14.42578125" style="28" customWidth="1"/>
    <col min="13579" max="13824" width="9.42578125" style="28"/>
    <col min="13825" max="13825" width="10.140625" style="28" customWidth="1"/>
    <col min="13826" max="13826" width="11.42578125" style="28" customWidth="1"/>
    <col min="13827" max="13827" width="83.42578125" style="28" customWidth="1"/>
    <col min="13828" max="13828" width="19.140625" style="28" customWidth="1"/>
    <col min="13829" max="13829" width="21" style="28" customWidth="1"/>
    <col min="13830" max="13830" width="20.140625" style="28" customWidth="1"/>
    <col min="13831" max="13831" width="18.42578125" style="28" customWidth="1"/>
    <col min="13832" max="13832" width="12.140625" style="28" customWidth="1"/>
    <col min="13833" max="13833" width="11.42578125" style="28" customWidth="1"/>
    <col min="13834" max="13834" width="14.42578125" style="28" customWidth="1"/>
    <col min="13835" max="14080" width="9.42578125" style="28"/>
    <col min="14081" max="14081" width="10.140625" style="28" customWidth="1"/>
    <col min="14082" max="14082" width="11.42578125" style="28" customWidth="1"/>
    <col min="14083" max="14083" width="83.42578125" style="28" customWidth="1"/>
    <col min="14084" max="14084" width="19.140625" style="28" customWidth="1"/>
    <col min="14085" max="14085" width="21" style="28" customWidth="1"/>
    <col min="14086" max="14086" width="20.140625" style="28" customWidth="1"/>
    <col min="14087" max="14087" width="18.42578125" style="28" customWidth="1"/>
    <col min="14088" max="14088" width="12.140625" style="28" customWidth="1"/>
    <col min="14089" max="14089" width="11.42578125" style="28" customWidth="1"/>
    <col min="14090" max="14090" width="14.42578125" style="28" customWidth="1"/>
    <col min="14091" max="14336" width="9.42578125" style="28"/>
    <col min="14337" max="14337" width="10.140625" style="28" customWidth="1"/>
    <col min="14338" max="14338" width="11.42578125" style="28" customWidth="1"/>
    <col min="14339" max="14339" width="83.42578125" style="28" customWidth="1"/>
    <col min="14340" max="14340" width="19.140625" style="28" customWidth="1"/>
    <col min="14341" max="14341" width="21" style="28" customWidth="1"/>
    <col min="14342" max="14342" width="20.140625" style="28" customWidth="1"/>
    <col min="14343" max="14343" width="18.42578125" style="28" customWidth="1"/>
    <col min="14344" max="14344" width="12.140625" style="28" customWidth="1"/>
    <col min="14345" max="14345" width="11.42578125" style="28" customWidth="1"/>
    <col min="14346" max="14346" width="14.42578125" style="28" customWidth="1"/>
    <col min="14347" max="14592" width="9.42578125" style="28"/>
    <col min="14593" max="14593" width="10.140625" style="28" customWidth="1"/>
    <col min="14594" max="14594" width="11.42578125" style="28" customWidth="1"/>
    <col min="14595" max="14595" width="83.42578125" style="28" customWidth="1"/>
    <col min="14596" max="14596" width="19.140625" style="28" customWidth="1"/>
    <col min="14597" max="14597" width="21" style="28" customWidth="1"/>
    <col min="14598" max="14598" width="20.140625" style="28" customWidth="1"/>
    <col min="14599" max="14599" width="18.42578125" style="28" customWidth="1"/>
    <col min="14600" max="14600" width="12.140625" style="28" customWidth="1"/>
    <col min="14601" max="14601" width="11.42578125" style="28" customWidth="1"/>
    <col min="14602" max="14602" width="14.42578125" style="28" customWidth="1"/>
    <col min="14603" max="14848" width="9.42578125" style="28"/>
    <col min="14849" max="14849" width="10.140625" style="28" customWidth="1"/>
    <col min="14850" max="14850" width="11.42578125" style="28" customWidth="1"/>
    <col min="14851" max="14851" width="83.42578125" style="28" customWidth="1"/>
    <col min="14852" max="14852" width="19.140625" style="28" customWidth="1"/>
    <col min="14853" max="14853" width="21" style="28" customWidth="1"/>
    <col min="14854" max="14854" width="20.140625" style="28" customWidth="1"/>
    <col min="14855" max="14855" width="18.42578125" style="28" customWidth="1"/>
    <col min="14856" max="14856" width="12.140625" style="28" customWidth="1"/>
    <col min="14857" max="14857" width="11.42578125" style="28" customWidth="1"/>
    <col min="14858" max="14858" width="14.42578125" style="28" customWidth="1"/>
    <col min="14859" max="15104" width="9.42578125" style="28"/>
    <col min="15105" max="15105" width="10.140625" style="28" customWidth="1"/>
    <col min="15106" max="15106" width="11.42578125" style="28" customWidth="1"/>
    <col min="15107" max="15107" width="83.42578125" style="28" customWidth="1"/>
    <col min="15108" max="15108" width="19.140625" style="28" customWidth="1"/>
    <col min="15109" max="15109" width="21" style="28" customWidth="1"/>
    <col min="15110" max="15110" width="20.140625" style="28" customWidth="1"/>
    <col min="15111" max="15111" width="18.42578125" style="28" customWidth="1"/>
    <col min="15112" max="15112" width="12.140625" style="28" customWidth="1"/>
    <col min="15113" max="15113" width="11.42578125" style="28" customWidth="1"/>
    <col min="15114" max="15114" width="14.42578125" style="28" customWidth="1"/>
    <col min="15115" max="15360" width="9.42578125" style="28"/>
    <col min="15361" max="15361" width="10.140625" style="28" customWidth="1"/>
    <col min="15362" max="15362" width="11.42578125" style="28" customWidth="1"/>
    <col min="15363" max="15363" width="83.42578125" style="28" customWidth="1"/>
    <col min="15364" max="15364" width="19.140625" style="28" customWidth="1"/>
    <col min="15365" max="15365" width="21" style="28" customWidth="1"/>
    <col min="15366" max="15366" width="20.140625" style="28" customWidth="1"/>
    <col min="15367" max="15367" width="18.42578125" style="28" customWidth="1"/>
    <col min="15368" max="15368" width="12.140625" style="28" customWidth="1"/>
    <col min="15369" max="15369" width="11.42578125" style="28" customWidth="1"/>
    <col min="15370" max="15370" width="14.42578125" style="28" customWidth="1"/>
    <col min="15371" max="15616" width="9.42578125" style="28"/>
    <col min="15617" max="15617" width="10.140625" style="28" customWidth="1"/>
    <col min="15618" max="15618" width="11.42578125" style="28" customWidth="1"/>
    <col min="15619" max="15619" width="83.42578125" style="28" customWidth="1"/>
    <col min="15620" max="15620" width="19.140625" style="28" customWidth="1"/>
    <col min="15621" max="15621" width="21" style="28" customWidth="1"/>
    <col min="15622" max="15622" width="20.140625" style="28" customWidth="1"/>
    <col min="15623" max="15623" width="18.42578125" style="28" customWidth="1"/>
    <col min="15624" max="15624" width="12.140625" style="28" customWidth="1"/>
    <col min="15625" max="15625" width="11.42578125" style="28" customWidth="1"/>
    <col min="15626" max="15626" width="14.42578125" style="28" customWidth="1"/>
    <col min="15627" max="15872" width="9.42578125" style="28"/>
    <col min="15873" max="15873" width="10.140625" style="28" customWidth="1"/>
    <col min="15874" max="15874" width="11.42578125" style="28" customWidth="1"/>
    <col min="15875" max="15875" width="83.42578125" style="28" customWidth="1"/>
    <col min="15876" max="15876" width="19.140625" style="28" customWidth="1"/>
    <col min="15877" max="15877" width="21" style="28" customWidth="1"/>
    <col min="15878" max="15878" width="20.140625" style="28" customWidth="1"/>
    <col min="15879" max="15879" width="18.42578125" style="28" customWidth="1"/>
    <col min="15880" max="15880" width="12.140625" style="28" customWidth="1"/>
    <col min="15881" max="15881" width="11.42578125" style="28" customWidth="1"/>
    <col min="15882" max="15882" width="14.42578125" style="28" customWidth="1"/>
    <col min="15883" max="16128" width="9.42578125" style="28"/>
    <col min="16129" max="16129" width="10.140625" style="28" customWidth="1"/>
    <col min="16130" max="16130" width="11.42578125" style="28" customWidth="1"/>
    <col min="16131" max="16131" width="83.42578125" style="28" customWidth="1"/>
    <col min="16132" max="16132" width="19.140625" style="28" customWidth="1"/>
    <col min="16133" max="16133" width="21" style="28" customWidth="1"/>
    <col min="16134" max="16134" width="20.140625" style="28" customWidth="1"/>
    <col min="16135" max="16135" width="18.42578125" style="28" customWidth="1"/>
    <col min="16136" max="16136" width="12.140625" style="28" customWidth="1"/>
    <col min="16137" max="16137" width="11.42578125" style="28" customWidth="1"/>
    <col min="16138" max="16138" width="14.42578125" style="28" customWidth="1"/>
    <col min="16139" max="16384" width="9.42578125" style="28"/>
  </cols>
  <sheetData>
    <row r="1" spans="1:6" x14ac:dyDescent="0.3">
      <c r="F1" s="50" t="s">
        <v>91</v>
      </c>
    </row>
    <row r="2" spans="1:6" x14ac:dyDescent="0.3">
      <c r="C2" s="30"/>
      <c r="D2" s="30"/>
      <c r="F2" s="51" t="s">
        <v>57</v>
      </c>
    </row>
    <row r="3" spans="1:6" x14ac:dyDescent="0.3">
      <c r="C3" s="30"/>
      <c r="D3" s="30"/>
      <c r="F3" s="52" t="s">
        <v>58</v>
      </c>
    </row>
    <row r="4" spans="1:6" x14ac:dyDescent="0.3">
      <c r="C4" s="30"/>
      <c r="D4" s="30"/>
      <c r="E4" s="33"/>
      <c r="F4" s="33"/>
    </row>
    <row r="5" spans="1:6" ht="57.75" customHeight="1" x14ac:dyDescent="0.3">
      <c r="A5" s="169" t="s">
        <v>229</v>
      </c>
      <c r="B5" s="169"/>
      <c r="C5" s="169"/>
      <c r="D5" s="169"/>
      <c r="E5" s="169"/>
      <c r="F5" s="169"/>
    </row>
    <row r="6" spans="1:6" x14ac:dyDescent="0.3">
      <c r="A6" s="6"/>
      <c r="B6" s="6"/>
      <c r="C6" s="6"/>
      <c r="D6" s="6"/>
      <c r="E6" s="6"/>
      <c r="F6" s="6"/>
    </row>
    <row r="7" spans="1:6" x14ac:dyDescent="0.3">
      <c r="A7" s="35"/>
      <c r="B7" s="35"/>
      <c r="C7" s="36"/>
      <c r="F7" s="53" t="s">
        <v>59</v>
      </c>
    </row>
    <row r="8" spans="1:6" x14ac:dyDescent="0.3">
      <c r="A8" s="35"/>
      <c r="B8" s="35"/>
      <c r="C8" s="36"/>
      <c r="F8" s="53"/>
    </row>
    <row r="9" spans="1:6" ht="57" customHeight="1" x14ac:dyDescent="0.3">
      <c r="A9" s="170" t="s">
        <v>1</v>
      </c>
      <c r="B9" s="171"/>
      <c r="C9" s="176" t="s">
        <v>60</v>
      </c>
      <c r="D9" s="179" t="s">
        <v>237</v>
      </c>
      <c r="E9" s="180"/>
      <c r="F9" s="181"/>
    </row>
    <row r="10" spans="1:6" x14ac:dyDescent="0.3">
      <c r="A10" s="172"/>
      <c r="B10" s="173"/>
      <c r="C10" s="177"/>
      <c r="D10" s="182" t="s">
        <v>62</v>
      </c>
      <c r="E10" s="182"/>
      <c r="F10" s="182"/>
    </row>
    <row r="11" spans="1:6" x14ac:dyDescent="0.3">
      <c r="A11" s="172"/>
      <c r="B11" s="173"/>
      <c r="C11" s="177"/>
      <c r="D11" s="183"/>
      <c r="E11" s="183"/>
      <c r="F11" s="183"/>
    </row>
    <row r="12" spans="1:6" ht="0.75" customHeight="1" x14ac:dyDescent="0.3">
      <c r="A12" s="174"/>
      <c r="B12" s="175"/>
      <c r="C12" s="177"/>
      <c r="D12" s="183"/>
      <c r="E12" s="183"/>
      <c r="F12" s="183"/>
    </row>
    <row r="13" spans="1:6" s="38" customFormat="1" x14ac:dyDescent="0.25">
      <c r="A13" s="184" t="s">
        <v>4</v>
      </c>
      <c r="B13" s="184" t="s">
        <v>5</v>
      </c>
      <c r="C13" s="177"/>
      <c r="D13" s="185" t="s">
        <v>63</v>
      </c>
      <c r="E13" s="185" t="s">
        <v>64</v>
      </c>
      <c r="F13" s="185"/>
    </row>
    <row r="14" spans="1:6" s="38" customFormat="1" ht="34.5" x14ac:dyDescent="0.25">
      <c r="A14" s="184"/>
      <c r="B14" s="184"/>
      <c r="C14" s="178"/>
      <c r="D14" s="185"/>
      <c r="E14" s="118" t="s">
        <v>65</v>
      </c>
      <c r="F14" s="118" t="s">
        <v>66</v>
      </c>
    </row>
    <row r="15" spans="1:6" s="43" customFormat="1" ht="34.5" x14ac:dyDescent="0.3">
      <c r="A15" s="39"/>
      <c r="B15" s="39"/>
      <c r="C15" s="40" t="s">
        <v>67</v>
      </c>
      <c r="D15" s="42">
        <f>D16+D17</f>
        <v>-10883</v>
      </c>
      <c r="E15" s="42">
        <f>E16+E17</f>
        <v>0</v>
      </c>
      <c r="F15" s="42">
        <f>F16+F17</f>
        <v>-10883</v>
      </c>
    </row>
    <row r="16" spans="1:6" s="43" customFormat="1" x14ac:dyDescent="0.3">
      <c r="A16" s="39"/>
      <c r="B16" s="39"/>
      <c r="C16" s="44" t="s">
        <v>68</v>
      </c>
      <c r="D16" s="42">
        <f>+D20+D26</f>
        <v>-10026</v>
      </c>
      <c r="E16" s="42">
        <f>+E20+E26</f>
        <v>0</v>
      </c>
      <c r="F16" s="42">
        <f>+F20+F26</f>
        <v>-10026</v>
      </c>
    </row>
    <row r="17" spans="1:6" s="43" customFormat="1" x14ac:dyDescent="0.3">
      <c r="A17" s="39"/>
      <c r="B17" s="39"/>
      <c r="C17" s="44" t="s">
        <v>69</v>
      </c>
      <c r="D17" s="54">
        <f>D36</f>
        <v>-857</v>
      </c>
      <c r="E17" s="54">
        <f>+E19</f>
        <v>0</v>
      </c>
      <c r="F17" s="54">
        <f>F32</f>
        <v>-857</v>
      </c>
    </row>
    <row r="18" spans="1:6" s="43" customFormat="1" ht="34.5" customHeight="1" x14ac:dyDescent="0.3">
      <c r="A18" s="39"/>
      <c r="B18" s="39"/>
      <c r="C18" s="45" t="s">
        <v>70</v>
      </c>
      <c r="D18" s="54">
        <f>D19</f>
        <v>-10883</v>
      </c>
      <c r="E18" s="54"/>
      <c r="F18" s="54">
        <f>F19</f>
        <v>-10883</v>
      </c>
    </row>
    <row r="19" spans="1:6" x14ac:dyDescent="0.3">
      <c r="A19" s="139" t="s">
        <v>92</v>
      </c>
      <c r="B19" s="117"/>
      <c r="C19" s="45" t="s">
        <v>93</v>
      </c>
      <c r="D19" s="41">
        <f>D20+D26+D32</f>
        <v>-10883</v>
      </c>
      <c r="E19" s="41">
        <f>+E20+E26</f>
        <v>0</v>
      </c>
      <c r="F19" s="41">
        <f>F20+F26+F32</f>
        <v>-10883</v>
      </c>
    </row>
    <row r="20" spans="1:6" ht="51.75" x14ac:dyDescent="0.3">
      <c r="A20" s="161"/>
      <c r="B20" s="164" t="s">
        <v>94</v>
      </c>
      <c r="C20" s="45" t="s">
        <v>95</v>
      </c>
      <c r="D20" s="41">
        <f>SUM(D25:D25)</f>
        <v>-7674</v>
      </c>
      <c r="E20" s="41">
        <f>SUM(E25:E25)</f>
        <v>0</v>
      </c>
      <c r="F20" s="41">
        <f>SUM(F25:F25)</f>
        <v>-7674</v>
      </c>
    </row>
    <row r="21" spans="1:6" x14ac:dyDescent="0.3">
      <c r="A21" s="162"/>
      <c r="B21" s="165"/>
      <c r="C21" s="45" t="s">
        <v>75</v>
      </c>
      <c r="D21" s="41"/>
      <c r="E21" s="41"/>
      <c r="F21" s="41"/>
    </row>
    <row r="22" spans="1:6" ht="34.5" x14ac:dyDescent="0.3">
      <c r="A22" s="162"/>
      <c r="B22" s="165"/>
      <c r="C22" s="55" t="s">
        <v>76</v>
      </c>
      <c r="D22" s="41">
        <f>D24</f>
        <v>-7674</v>
      </c>
      <c r="E22" s="41"/>
      <c r="F22" s="41">
        <f>F24</f>
        <v>-7674</v>
      </c>
    </row>
    <row r="23" spans="1:6" ht="34.5" x14ac:dyDescent="0.3">
      <c r="A23" s="162"/>
      <c r="B23" s="165"/>
      <c r="C23" s="45" t="s">
        <v>77</v>
      </c>
      <c r="D23" s="41"/>
      <c r="E23" s="41"/>
      <c r="F23" s="41"/>
    </row>
    <row r="24" spans="1:6" x14ac:dyDescent="0.3">
      <c r="A24" s="162"/>
      <c r="B24" s="165"/>
      <c r="C24" s="45" t="s">
        <v>78</v>
      </c>
      <c r="D24" s="56">
        <f>+D25</f>
        <v>-7674</v>
      </c>
      <c r="E24" s="56">
        <f>+E25</f>
        <v>0</v>
      </c>
      <c r="F24" s="41">
        <f>+F25</f>
        <v>-7674</v>
      </c>
    </row>
    <row r="25" spans="1:6" x14ac:dyDescent="0.3">
      <c r="A25" s="162"/>
      <c r="B25" s="165"/>
      <c r="C25" s="45" t="s">
        <v>79</v>
      </c>
      <c r="D25" s="56">
        <f>E25+F25</f>
        <v>-7674</v>
      </c>
      <c r="E25" s="41"/>
      <c r="F25" s="41">
        <v>-7674</v>
      </c>
    </row>
    <row r="26" spans="1:6" ht="51.75" x14ac:dyDescent="0.3">
      <c r="A26" s="167"/>
      <c r="B26" s="164" t="s">
        <v>96</v>
      </c>
      <c r="C26" s="45" t="s">
        <v>97</v>
      </c>
      <c r="D26" s="56">
        <f>SUM(E26:F26)</f>
        <v>-2352</v>
      </c>
      <c r="E26" s="41">
        <f>+E31</f>
        <v>0</v>
      </c>
      <c r="F26" s="41">
        <f>+F31</f>
        <v>-2352</v>
      </c>
    </row>
    <row r="27" spans="1:6" x14ac:dyDescent="0.3">
      <c r="A27" s="167"/>
      <c r="B27" s="165"/>
      <c r="C27" s="45" t="s">
        <v>75</v>
      </c>
      <c r="D27" s="56"/>
      <c r="E27" s="41"/>
      <c r="F27" s="41"/>
    </row>
    <row r="28" spans="1:6" ht="34.5" x14ac:dyDescent="0.3">
      <c r="A28" s="167"/>
      <c r="B28" s="165"/>
      <c r="C28" s="55" t="s">
        <v>76</v>
      </c>
      <c r="D28" s="56">
        <f>+D31</f>
        <v>-2352</v>
      </c>
      <c r="E28" s="56">
        <f>+E31</f>
        <v>0</v>
      </c>
      <c r="F28" s="41">
        <f>+F30</f>
        <v>-2352</v>
      </c>
    </row>
    <row r="29" spans="1:6" ht="34.5" x14ac:dyDescent="0.3">
      <c r="A29" s="167"/>
      <c r="B29" s="165"/>
      <c r="C29" s="45" t="s">
        <v>77</v>
      </c>
      <c r="D29" s="56"/>
      <c r="E29" s="41"/>
      <c r="F29" s="41"/>
    </row>
    <row r="30" spans="1:6" x14ac:dyDescent="0.3">
      <c r="A30" s="167"/>
      <c r="B30" s="165"/>
      <c r="C30" s="45" t="s">
        <v>78</v>
      </c>
      <c r="D30" s="56">
        <f>+D31</f>
        <v>-2352</v>
      </c>
      <c r="E30" s="56">
        <f>+E31</f>
        <v>0</v>
      </c>
      <c r="F30" s="41">
        <f>+F31</f>
        <v>-2352</v>
      </c>
    </row>
    <row r="31" spans="1:6" x14ac:dyDescent="0.3">
      <c r="A31" s="167"/>
      <c r="B31" s="165"/>
      <c r="C31" s="45" t="s">
        <v>79</v>
      </c>
      <c r="D31" s="56">
        <f>SUM(E31:F31)</f>
        <v>-2352</v>
      </c>
      <c r="E31" s="41">
        <v>0</v>
      </c>
      <c r="F31" s="41">
        <f>-2352</f>
        <v>-2352</v>
      </c>
    </row>
    <row r="32" spans="1:6" ht="69" x14ac:dyDescent="0.3">
      <c r="A32" s="167"/>
      <c r="B32" s="168" t="s">
        <v>88</v>
      </c>
      <c r="C32" s="45" t="s">
        <v>98</v>
      </c>
      <c r="D32" s="56">
        <f>SUM(E32:F32)</f>
        <v>-857</v>
      </c>
      <c r="E32" s="41">
        <f>+E37</f>
        <v>0</v>
      </c>
      <c r="F32" s="41">
        <f>+F37</f>
        <v>-857</v>
      </c>
    </row>
    <row r="33" spans="1:6" x14ac:dyDescent="0.3">
      <c r="A33" s="167"/>
      <c r="B33" s="168"/>
      <c r="C33" s="45" t="s">
        <v>75</v>
      </c>
      <c r="D33" s="56"/>
      <c r="E33" s="41"/>
      <c r="F33" s="41"/>
    </row>
    <row r="34" spans="1:6" ht="34.5" x14ac:dyDescent="0.3">
      <c r="A34" s="167"/>
      <c r="B34" s="168"/>
      <c r="C34" s="55" t="s">
        <v>76</v>
      </c>
      <c r="D34" s="56">
        <f>+D37</f>
        <v>-857</v>
      </c>
      <c r="E34" s="56">
        <f>+E37</f>
        <v>0</v>
      </c>
      <c r="F34" s="41">
        <f>+F36</f>
        <v>-857</v>
      </c>
    </row>
    <row r="35" spans="1:6" ht="34.5" x14ac:dyDescent="0.3">
      <c r="A35" s="167"/>
      <c r="B35" s="168"/>
      <c r="C35" s="45" t="s">
        <v>77</v>
      </c>
      <c r="D35" s="56"/>
      <c r="E35" s="41"/>
      <c r="F35" s="41"/>
    </row>
    <row r="36" spans="1:6" x14ac:dyDescent="0.3">
      <c r="A36" s="167"/>
      <c r="B36" s="168"/>
      <c r="C36" s="45" t="s">
        <v>84</v>
      </c>
      <c r="D36" s="56">
        <f>+D37</f>
        <v>-857</v>
      </c>
      <c r="E36" s="56">
        <f>+E37</f>
        <v>0</v>
      </c>
      <c r="F36" s="41">
        <f>+F37</f>
        <v>-857</v>
      </c>
    </row>
    <row r="37" spans="1:6" x14ac:dyDescent="0.3">
      <c r="A37" s="167"/>
      <c r="B37" s="168"/>
      <c r="C37" s="57" t="s">
        <v>99</v>
      </c>
      <c r="D37" s="56">
        <f>SUM(E37:F37)</f>
        <v>-857</v>
      </c>
      <c r="E37" s="41">
        <v>0</v>
      </c>
      <c r="F37" s="41">
        <v>-857</v>
      </c>
    </row>
  </sheetData>
  <mergeCells count="15">
    <mergeCell ref="A5:F5"/>
    <mergeCell ref="A9:B12"/>
    <mergeCell ref="C9:C14"/>
    <mergeCell ref="D9:F9"/>
    <mergeCell ref="D10:F12"/>
    <mergeCell ref="A13:A14"/>
    <mergeCell ref="B13:B14"/>
    <mergeCell ref="D13:D14"/>
    <mergeCell ref="E13:F13"/>
    <mergeCell ref="A20:A25"/>
    <mergeCell ref="B20:B25"/>
    <mergeCell ref="A26:A31"/>
    <mergeCell ref="B26:B31"/>
    <mergeCell ref="A32:A37"/>
    <mergeCell ref="B32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topLeftCell="A73" zoomScale="106" zoomScaleNormal="106" workbookViewId="0">
      <selection activeCell="F82" sqref="F82"/>
    </sheetView>
  </sheetViews>
  <sheetFormatPr defaultRowHeight="17.25" x14ac:dyDescent="0.3"/>
  <cols>
    <col min="1" max="1" width="8.85546875" style="115" customWidth="1"/>
    <col min="2" max="2" width="9.42578125" style="115" customWidth="1"/>
    <col min="3" max="3" width="7.85546875" style="115" customWidth="1"/>
    <col min="4" max="4" width="12.28515625" style="8" customWidth="1"/>
    <col min="5" max="5" width="16" style="8" customWidth="1"/>
    <col min="6" max="6" width="78.28515625" style="8" customWidth="1"/>
    <col min="7" max="7" width="32.5703125" style="8" customWidth="1"/>
    <col min="8" max="256" width="9.140625" style="8"/>
    <col min="257" max="257" width="8.85546875" style="8" customWidth="1"/>
    <col min="258" max="258" width="9.42578125" style="8" customWidth="1"/>
    <col min="259" max="259" width="7.85546875" style="8" customWidth="1"/>
    <col min="260" max="260" width="12.28515625" style="8" customWidth="1"/>
    <col min="261" max="261" width="16" style="8" customWidth="1"/>
    <col min="262" max="262" width="99.5703125" style="8" customWidth="1"/>
    <col min="263" max="263" width="39.5703125" style="8" bestFit="1" customWidth="1"/>
    <col min="264" max="512" width="9.140625" style="8"/>
    <col min="513" max="513" width="8.85546875" style="8" customWidth="1"/>
    <col min="514" max="514" width="9.42578125" style="8" customWidth="1"/>
    <col min="515" max="515" width="7.85546875" style="8" customWidth="1"/>
    <col min="516" max="516" width="12.28515625" style="8" customWidth="1"/>
    <col min="517" max="517" width="16" style="8" customWidth="1"/>
    <col min="518" max="518" width="99.5703125" style="8" customWidth="1"/>
    <col min="519" max="519" width="39.5703125" style="8" bestFit="1" customWidth="1"/>
    <col min="520" max="768" width="9.140625" style="8"/>
    <col min="769" max="769" width="8.85546875" style="8" customWidth="1"/>
    <col min="770" max="770" width="9.42578125" style="8" customWidth="1"/>
    <col min="771" max="771" width="7.85546875" style="8" customWidth="1"/>
    <col min="772" max="772" width="12.28515625" style="8" customWidth="1"/>
    <col min="773" max="773" width="16" style="8" customWidth="1"/>
    <col min="774" max="774" width="99.5703125" style="8" customWidth="1"/>
    <col min="775" max="775" width="39.5703125" style="8" bestFit="1" customWidth="1"/>
    <col min="776" max="1024" width="9.140625" style="8"/>
    <col min="1025" max="1025" width="8.85546875" style="8" customWidth="1"/>
    <col min="1026" max="1026" width="9.42578125" style="8" customWidth="1"/>
    <col min="1027" max="1027" width="7.85546875" style="8" customWidth="1"/>
    <col min="1028" max="1028" width="12.28515625" style="8" customWidth="1"/>
    <col min="1029" max="1029" width="16" style="8" customWidth="1"/>
    <col min="1030" max="1030" width="99.5703125" style="8" customWidth="1"/>
    <col min="1031" max="1031" width="39.5703125" style="8" bestFit="1" customWidth="1"/>
    <col min="1032" max="1280" width="9.140625" style="8"/>
    <col min="1281" max="1281" width="8.85546875" style="8" customWidth="1"/>
    <col min="1282" max="1282" width="9.42578125" style="8" customWidth="1"/>
    <col min="1283" max="1283" width="7.85546875" style="8" customWidth="1"/>
    <col min="1284" max="1284" width="12.28515625" style="8" customWidth="1"/>
    <col min="1285" max="1285" width="16" style="8" customWidth="1"/>
    <col min="1286" max="1286" width="99.5703125" style="8" customWidth="1"/>
    <col min="1287" max="1287" width="39.5703125" style="8" bestFit="1" customWidth="1"/>
    <col min="1288" max="1536" width="9.140625" style="8"/>
    <col min="1537" max="1537" width="8.85546875" style="8" customWidth="1"/>
    <col min="1538" max="1538" width="9.42578125" style="8" customWidth="1"/>
    <col min="1539" max="1539" width="7.85546875" style="8" customWidth="1"/>
    <col min="1540" max="1540" width="12.28515625" style="8" customWidth="1"/>
    <col min="1541" max="1541" width="16" style="8" customWidth="1"/>
    <col min="1542" max="1542" width="99.5703125" style="8" customWidth="1"/>
    <col min="1543" max="1543" width="39.5703125" style="8" bestFit="1" customWidth="1"/>
    <col min="1544" max="1792" width="9.140625" style="8"/>
    <col min="1793" max="1793" width="8.85546875" style="8" customWidth="1"/>
    <col min="1794" max="1794" width="9.42578125" style="8" customWidth="1"/>
    <col min="1795" max="1795" width="7.85546875" style="8" customWidth="1"/>
    <col min="1796" max="1796" width="12.28515625" style="8" customWidth="1"/>
    <col min="1797" max="1797" width="16" style="8" customWidth="1"/>
    <col min="1798" max="1798" width="99.5703125" style="8" customWidth="1"/>
    <col min="1799" max="1799" width="39.5703125" style="8" bestFit="1" customWidth="1"/>
    <col min="1800" max="2048" width="9.140625" style="8"/>
    <col min="2049" max="2049" width="8.85546875" style="8" customWidth="1"/>
    <col min="2050" max="2050" width="9.42578125" style="8" customWidth="1"/>
    <col min="2051" max="2051" width="7.85546875" style="8" customWidth="1"/>
    <col min="2052" max="2052" width="12.28515625" style="8" customWidth="1"/>
    <col min="2053" max="2053" width="16" style="8" customWidth="1"/>
    <col min="2054" max="2054" width="99.5703125" style="8" customWidth="1"/>
    <col min="2055" max="2055" width="39.5703125" style="8" bestFit="1" customWidth="1"/>
    <col min="2056" max="2304" width="9.140625" style="8"/>
    <col min="2305" max="2305" width="8.85546875" style="8" customWidth="1"/>
    <col min="2306" max="2306" width="9.42578125" style="8" customWidth="1"/>
    <col min="2307" max="2307" width="7.85546875" style="8" customWidth="1"/>
    <col min="2308" max="2308" width="12.28515625" style="8" customWidth="1"/>
    <col min="2309" max="2309" width="16" style="8" customWidth="1"/>
    <col min="2310" max="2310" width="99.5703125" style="8" customWidth="1"/>
    <col min="2311" max="2311" width="39.5703125" style="8" bestFit="1" customWidth="1"/>
    <col min="2312" max="2560" width="9.140625" style="8"/>
    <col min="2561" max="2561" width="8.85546875" style="8" customWidth="1"/>
    <col min="2562" max="2562" width="9.42578125" style="8" customWidth="1"/>
    <col min="2563" max="2563" width="7.85546875" style="8" customWidth="1"/>
    <col min="2564" max="2564" width="12.28515625" style="8" customWidth="1"/>
    <col min="2565" max="2565" width="16" style="8" customWidth="1"/>
    <col min="2566" max="2566" width="99.5703125" style="8" customWidth="1"/>
    <col min="2567" max="2567" width="39.5703125" style="8" bestFit="1" customWidth="1"/>
    <col min="2568" max="2816" width="9.140625" style="8"/>
    <col min="2817" max="2817" width="8.85546875" style="8" customWidth="1"/>
    <col min="2818" max="2818" width="9.42578125" style="8" customWidth="1"/>
    <col min="2819" max="2819" width="7.85546875" style="8" customWidth="1"/>
    <col min="2820" max="2820" width="12.28515625" style="8" customWidth="1"/>
    <col min="2821" max="2821" width="16" style="8" customWidth="1"/>
    <col min="2822" max="2822" width="99.5703125" style="8" customWidth="1"/>
    <col min="2823" max="2823" width="39.5703125" style="8" bestFit="1" customWidth="1"/>
    <col min="2824" max="3072" width="9.140625" style="8"/>
    <col min="3073" max="3073" width="8.85546875" style="8" customWidth="1"/>
    <col min="3074" max="3074" width="9.42578125" style="8" customWidth="1"/>
    <col min="3075" max="3075" width="7.85546875" style="8" customWidth="1"/>
    <col min="3076" max="3076" width="12.28515625" style="8" customWidth="1"/>
    <col min="3077" max="3077" width="16" style="8" customWidth="1"/>
    <col min="3078" max="3078" width="99.5703125" style="8" customWidth="1"/>
    <col min="3079" max="3079" width="39.5703125" style="8" bestFit="1" customWidth="1"/>
    <col min="3080" max="3328" width="9.140625" style="8"/>
    <col min="3329" max="3329" width="8.85546875" style="8" customWidth="1"/>
    <col min="3330" max="3330" width="9.42578125" style="8" customWidth="1"/>
    <col min="3331" max="3331" width="7.85546875" style="8" customWidth="1"/>
    <col min="3332" max="3332" width="12.28515625" style="8" customWidth="1"/>
    <col min="3333" max="3333" width="16" style="8" customWidth="1"/>
    <col min="3334" max="3334" width="99.5703125" style="8" customWidth="1"/>
    <col min="3335" max="3335" width="39.5703125" style="8" bestFit="1" customWidth="1"/>
    <col min="3336" max="3584" width="9.140625" style="8"/>
    <col min="3585" max="3585" width="8.85546875" style="8" customWidth="1"/>
    <col min="3586" max="3586" width="9.42578125" style="8" customWidth="1"/>
    <col min="3587" max="3587" width="7.85546875" style="8" customWidth="1"/>
    <col min="3588" max="3588" width="12.28515625" style="8" customWidth="1"/>
    <col min="3589" max="3589" width="16" style="8" customWidth="1"/>
    <col min="3590" max="3590" width="99.5703125" style="8" customWidth="1"/>
    <col min="3591" max="3591" width="39.5703125" style="8" bestFit="1" customWidth="1"/>
    <col min="3592" max="3840" width="9.140625" style="8"/>
    <col min="3841" max="3841" width="8.85546875" style="8" customWidth="1"/>
    <col min="3842" max="3842" width="9.42578125" style="8" customWidth="1"/>
    <col min="3843" max="3843" width="7.85546875" style="8" customWidth="1"/>
    <col min="3844" max="3844" width="12.28515625" style="8" customWidth="1"/>
    <col min="3845" max="3845" width="16" style="8" customWidth="1"/>
    <col min="3846" max="3846" width="99.5703125" style="8" customWidth="1"/>
    <col min="3847" max="3847" width="39.5703125" style="8" bestFit="1" customWidth="1"/>
    <col min="3848" max="4096" width="9.140625" style="8"/>
    <col min="4097" max="4097" width="8.85546875" style="8" customWidth="1"/>
    <col min="4098" max="4098" width="9.42578125" style="8" customWidth="1"/>
    <col min="4099" max="4099" width="7.85546875" style="8" customWidth="1"/>
    <col min="4100" max="4100" width="12.28515625" style="8" customWidth="1"/>
    <col min="4101" max="4101" width="16" style="8" customWidth="1"/>
    <col min="4102" max="4102" width="99.5703125" style="8" customWidth="1"/>
    <col min="4103" max="4103" width="39.5703125" style="8" bestFit="1" customWidth="1"/>
    <col min="4104" max="4352" width="9.140625" style="8"/>
    <col min="4353" max="4353" width="8.85546875" style="8" customWidth="1"/>
    <col min="4354" max="4354" width="9.42578125" style="8" customWidth="1"/>
    <col min="4355" max="4355" width="7.85546875" style="8" customWidth="1"/>
    <col min="4356" max="4356" width="12.28515625" style="8" customWidth="1"/>
    <col min="4357" max="4357" width="16" style="8" customWidth="1"/>
    <col min="4358" max="4358" width="99.5703125" style="8" customWidth="1"/>
    <col min="4359" max="4359" width="39.5703125" style="8" bestFit="1" customWidth="1"/>
    <col min="4360" max="4608" width="9.140625" style="8"/>
    <col min="4609" max="4609" width="8.85546875" style="8" customWidth="1"/>
    <col min="4610" max="4610" width="9.42578125" style="8" customWidth="1"/>
    <col min="4611" max="4611" width="7.85546875" style="8" customWidth="1"/>
    <col min="4612" max="4612" width="12.28515625" style="8" customWidth="1"/>
    <col min="4613" max="4613" width="16" style="8" customWidth="1"/>
    <col min="4614" max="4614" width="99.5703125" style="8" customWidth="1"/>
    <col min="4615" max="4615" width="39.5703125" style="8" bestFit="1" customWidth="1"/>
    <col min="4616" max="4864" width="9.140625" style="8"/>
    <col min="4865" max="4865" width="8.85546875" style="8" customWidth="1"/>
    <col min="4866" max="4866" width="9.42578125" style="8" customWidth="1"/>
    <col min="4867" max="4867" width="7.85546875" style="8" customWidth="1"/>
    <col min="4868" max="4868" width="12.28515625" style="8" customWidth="1"/>
    <col min="4869" max="4869" width="16" style="8" customWidth="1"/>
    <col min="4870" max="4870" width="99.5703125" style="8" customWidth="1"/>
    <col min="4871" max="4871" width="39.5703125" style="8" bestFit="1" customWidth="1"/>
    <col min="4872" max="5120" width="9.140625" style="8"/>
    <col min="5121" max="5121" width="8.85546875" style="8" customWidth="1"/>
    <col min="5122" max="5122" width="9.42578125" style="8" customWidth="1"/>
    <col min="5123" max="5123" width="7.85546875" style="8" customWidth="1"/>
    <col min="5124" max="5124" width="12.28515625" style="8" customWidth="1"/>
    <col min="5125" max="5125" width="16" style="8" customWidth="1"/>
    <col min="5126" max="5126" width="99.5703125" style="8" customWidth="1"/>
    <col min="5127" max="5127" width="39.5703125" style="8" bestFit="1" customWidth="1"/>
    <col min="5128" max="5376" width="9.140625" style="8"/>
    <col min="5377" max="5377" width="8.85546875" style="8" customWidth="1"/>
    <col min="5378" max="5378" width="9.42578125" style="8" customWidth="1"/>
    <col min="5379" max="5379" width="7.85546875" style="8" customWidth="1"/>
    <col min="5380" max="5380" width="12.28515625" style="8" customWidth="1"/>
    <col min="5381" max="5381" width="16" style="8" customWidth="1"/>
    <col min="5382" max="5382" width="99.5703125" style="8" customWidth="1"/>
    <col min="5383" max="5383" width="39.5703125" style="8" bestFit="1" customWidth="1"/>
    <col min="5384" max="5632" width="9.140625" style="8"/>
    <col min="5633" max="5633" width="8.85546875" style="8" customWidth="1"/>
    <col min="5634" max="5634" width="9.42578125" style="8" customWidth="1"/>
    <col min="5635" max="5635" width="7.85546875" style="8" customWidth="1"/>
    <col min="5636" max="5636" width="12.28515625" style="8" customWidth="1"/>
    <col min="5637" max="5637" width="16" style="8" customWidth="1"/>
    <col min="5638" max="5638" width="99.5703125" style="8" customWidth="1"/>
    <col min="5639" max="5639" width="39.5703125" style="8" bestFit="1" customWidth="1"/>
    <col min="5640" max="5888" width="9.140625" style="8"/>
    <col min="5889" max="5889" width="8.85546875" style="8" customWidth="1"/>
    <col min="5890" max="5890" width="9.42578125" style="8" customWidth="1"/>
    <col min="5891" max="5891" width="7.85546875" style="8" customWidth="1"/>
    <col min="5892" max="5892" width="12.28515625" style="8" customWidth="1"/>
    <col min="5893" max="5893" width="16" style="8" customWidth="1"/>
    <col min="5894" max="5894" width="99.5703125" style="8" customWidth="1"/>
    <col min="5895" max="5895" width="39.5703125" style="8" bestFit="1" customWidth="1"/>
    <col min="5896" max="6144" width="9.140625" style="8"/>
    <col min="6145" max="6145" width="8.85546875" style="8" customWidth="1"/>
    <col min="6146" max="6146" width="9.42578125" style="8" customWidth="1"/>
    <col min="6147" max="6147" width="7.85546875" style="8" customWidth="1"/>
    <col min="6148" max="6148" width="12.28515625" style="8" customWidth="1"/>
    <col min="6149" max="6149" width="16" style="8" customWidth="1"/>
    <col min="6150" max="6150" width="99.5703125" style="8" customWidth="1"/>
    <col min="6151" max="6151" width="39.5703125" style="8" bestFit="1" customWidth="1"/>
    <col min="6152" max="6400" width="9.140625" style="8"/>
    <col min="6401" max="6401" width="8.85546875" style="8" customWidth="1"/>
    <col min="6402" max="6402" width="9.42578125" style="8" customWidth="1"/>
    <col min="6403" max="6403" width="7.85546875" style="8" customWidth="1"/>
    <col min="6404" max="6404" width="12.28515625" style="8" customWidth="1"/>
    <col min="6405" max="6405" width="16" style="8" customWidth="1"/>
    <col min="6406" max="6406" width="99.5703125" style="8" customWidth="1"/>
    <col min="6407" max="6407" width="39.5703125" style="8" bestFit="1" customWidth="1"/>
    <col min="6408" max="6656" width="9.140625" style="8"/>
    <col min="6657" max="6657" width="8.85546875" style="8" customWidth="1"/>
    <col min="6658" max="6658" width="9.42578125" style="8" customWidth="1"/>
    <col min="6659" max="6659" width="7.85546875" style="8" customWidth="1"/>
    <col min="6660" max="6660" width="12.28515625" style="8" customWidth="1"/>
    <col min="6661" max="6661" width="16" style="8" customWidth="1"/>
    <col min="6662" max="6662" width="99.5703125" style="8" customWidth="1"/>
    <col min="6663" max="6663" width="39.5703125" style="8" bestFit="1" customWidth="1"/>
    <col min="6664" max="6912" width="9.140625" style="8"/>
    <col min="6913" max="6913" width="8.85546875" style="8" customWidth="1"/>
    <col min="6914" max="6914" width="9.42578125" style="8" customWidth="1"/>
    <col min="6915" max="6915" width="7.85546875" style="8" customWidth="1"/>
    <col min="6916" max="6916" width="12.28515625" style="8" customWidth="1"/>
    <col min="6917" max="6917" width="16" style="8" customWidth="1"/>
    <col min="6918" max="6918" width="99.5703125" style="8" customWidth="1"/>
    <col min="6919" max="6919" width="39.5703125" style="8" bestFit="1" customWidth="1"/>
    <col min="6920" max="7168" width="9.140625" style="8"/>
    <col min="7169" max="7169" width="8.85546875" style="8" customWidth="1"/>
    <col min="7170" max="7170" width="9.42578125" style="8" customWidth="1"/>
    <col min="7171" max="7171" width="7.85546875" style="8" customWidth="1"/>
    <col min="7172" max="7172" width="12.28515625" style="8" customWidth="1"/>
    <col min="7173" max="7173" width="16" style="8" customWidth="1"/>
    <col min="7174" max="7174" width="99.5703125" style="8" customWidth="1"/>
    <col min="7175" max="7175" width="39.5703125" style="8" bestFit="1" customWidth="1"/>
    <col min="7176" max="7424" width="9.140625" style="8"/>
    <col min="7425" max="7425" width="8.85546875" style="8" customWidth="1"/>
    <col min="7426" max="7426" width="9.42578125" style="8" customWidth="1"/>
    <col min="7427" max="7427" width="7.85546875" style="8" customWidth="1"/>
    <col min="7428" max="7428" width="12.28515625" style="8" customWidth="1"/>
    <col min="7429" max="7429" width="16" style="8" customWidth="1"/>
    <col min="7430" max="7430" width="99.5703125" style="8" customWidth="1"/>
    <col min="7431" max="7431" width="39.5703125" style="8" bestFit="1" customWidth="1"/>
    <col min="7432" max="7680" width="9.140625" style="8"/>
    <col min="7681" max="7681" width="8.85546875" style="8" customWidth="1"/>
    <col min="7682" max="7682" width="9.42578125" style="8" customWidth="1"/>
    <col min="7683" max="7683" width="7.85546875" style="8" customWidth="1"/>
    <col min="7684" max="7684" width="12.28515625" style="8" customWidth="1"/>
    <col min="7685" max="7685" width="16" style="8" customWidth="1"/>
    <col min="7686" max="7686" width="99.5703125" style="8" customWidth="1"/>
    <col min="7687" max="7687" width="39.5703125" style="8" bestFit="1" customWidth="1"/>
    <col min="7688" max="7936" width="9.140625" style="8"/>
    <col min="7937" max="7937" width="8.85546875" style="8" customWidth="1"/>
    <col min="7938" max="7938" width="9.42578125" style="8" customWidth="1"/>
    <col min="7939" max="7939" width="7.85546875" style="8" customWidth="1"/>
    <col min="7940" max="7940" width="12.28515625" style="8" customWidth="1"/>
    <col min="7941" max="7941" width="16" style="8" customWidth="1"/>
    <col min="7942" max="7942" width="99.5703125" style="8" customWidth="1"/>
    <col min="7943" max="7943" width="39.5703125" style="8" bestFit="1" customWidth="1"/>
    <col min="7944" max="8192" width="9.140625" style="8"/>
    <col min="8193" max="8193" width="8.85546875" style="8" customWidth="1"/>
    <col min="8194" max="8194" width="9.42578125" style="8" customWidth="1"/>
    <col min="8195" max="8195" width="7.85546875" style="8" customWidth="1"/>
    <col min="8196" max="8196" width="12.28515625" style="8" customWidth="1"/>
    <col min="8197" max="8197" width="16" style="8" customWidth="1"/>
    <col min="8198" max="8198" width="99.5703125" style="8" customWidth="1"/>
    <col min="8199" max="8199" width="39.5703125" style="8" bestFit="1" customWidth="1"/>
    <col min="8200" max="8448" width="9.140625" style="8"/>
    <col min="8449" max="8449" width="8.85546875" style="8" customWidth="1"/>
    <col min="8450" max="8450" width="9.42578125" style="8" customWidth="1"/>
    <col min="8451" max="8451" width="7.85546875" style="8" customWidth="1"/>
    <col min="8452" max="8452" width="12.28515625" style="8" customWidth="1"/>
    <col min="8453" max="8453" width="16" style="8" customWidth="1"/>
    <col min="8454" max="8454" width="99.5703125" style="8" customWidth="1"/>
    <col min="8455" max="8455" width="39.5703125" style="8" bestFit="1" customWidth="1"/>
    <col min="8456" max="8704" width="9.140625" style="8"/>
    <col min="8705" max="8705" width="8.85546875" style="8" customWidth="1"/>
    <col min="8706" max="8706" width="9.42578125" style="8" customWidth="1"/>
    <col min="8707" max="8707" width="7.85546875" style="8" customWidth="1"/>
    <col min="8708" max="8708" width="12.28515625" style="8" customWidth="1"/>
    <col min="8709" max="8709" width="16" style="8" customWidth="1"/>
    <col min="8710" max="8710" width="99.5703125" style="8" customWidth="1"/>
    <col min="8711" max="8711" width="39.5703125" style="8" bestFit="1" customWidth="1"/>
    <col min="8712" max="8960" width="9.140625" style="8"/>
    <col min="8961" max="8961" width="8.85546875" style="8" customWidth="1"/>
    <col min="8962" max="8962" width="9.42578125" style="8" customWidth="1"/>
    <col min="8963" max="8963" width="7.85546875" style="8" customWidth="1"/>
    <col min="8964" max="8964" width="12.28515625" style="8" customWidth="1"/>
    <col min="8965" max="8965" width="16" style="8" customWidth="1"/>
    <col min="8966" max="8966" width="99.5703125" style="8" customWidth="1"/>
    <col min="8967" max="8967" width="39.5703125" style="8" bestFit="1" customWidth="1"/>
    <col min="8968" max="9216" width="9.140625" style="8"/>
    <col min="9217" max="9217" width="8.85546875" style="8" customWidth="1"/>
    <col min="9218" max="9218" width="9.42578125" style="8" customWidth="1"/>
    <col min="9219" max="9219" width="7.85546875" style="8" customWidth="1"/>
    <col min="9220" max="9220" width="12.28515625" style="8" customWidth="1"/>
    <col min="9221" max="9221" width="16" style="8" customWidth="1"/>
    <col min="9222" max="9222" width="99.5703125" style="8" customWidth="1"/>
    <col min="9223" max="9223" width="39.5703125" style="8" bestFit="1" customWidth="1"/>
    <col min="9224" max="9472" width="9.140625" style="8"/>
    <col min="9473" max="9473" width="8.85546875" style="8" customWidth="1"/>
    <col min="9474" max="9474" width="9.42578125" style="8" customWidth="1"/>
    <col min="9475" max="9475" width="7.85546875" style="8" customWidth="1"/>
    <col min="9476" max="9476" width="12.28515625" style="8" customWidth="1"/>
    <col min="9477" max="9477" width="16" style="8" customWidth="1"/>
    <col min="9478" max="9478" width="99.5703125" style="8" customWidth="1"/>
    <col min="9479" max="9479" width="39.5703125" style="8" bestFit="1" customWidth="1"/>
    <col min="9480" max="9728" width="9.140625" style="8"/>
    <col min="9729" max="9729" width="8.85546875" style="8" customWidth="1"/>
    <col min="9730" max="9730" width="9.42578125" style="8" customWidth="1"/>
    <col min="9731" max="9731" width="7.85546875" style="8" customWidth="1"/>
    <col min="9732" max="9732" width="12.28515625" style="8" customWidth="1"/>
    <col min="9733" max="9733" width="16" style="8" customWidth="1"/>
    <col min="9734" max="9734" width="99.5703125" style="8" customWidth="1"/>
    <col min="9735" max="9735" width="39.5703125" style="8" bestFit="1" customWidth="1"/>
    <col min="9736" max="9984" width="9.140625" style="8"/>
    <col min="9985" max="9985" width="8.85546875" style="8" customWidth="1"/>
    <col min="9986" max="9986" width="9.42578125" style="8" customWidth="1"/>
    <col min="9987" max="9987" width="7.85546875" style="8" customWidth="1"/>
    <col min="9988" max="9988" width="12.28515625" style="8" customWidth="1"/>
    <col min="9989" max="9989" width="16" style="8" customWidth="1"/>
    <col min="9990" max="9990" width="99.5703125" style="8" customWidth="1"/>
    <col min="9991" max="9991" width="39.5703125" style="8" bestFit="1" customWidth="1"/>
    <col min="9992" max="10240" width="9.140625" style="8"/>
    <col min="10241" max="10241" width="8.85546875" style="8" customWidth="1"/>
    <col min="10242" max="10242" width="9.42578125" style="8" customWidth="1"/>
    <col min="10243" max="10243" width="7.85546875" style="8" customWidth="1"/>
    <col min="10244" max="10244" width="12.28515625" style="8" customWidth="1"/>
    <col min="10245" max="10245" width="16" style="8" customWidth="1"/>
    <col min="10246" max="10246" width="99.5703125" style="8" customWidth="1"/>
    <col min="10247" max="10247" width="39.5703125" style="8" bestFit="1" customWidth="1"/>
    <col min="10248" max="10496" width="9.140625" style="8"/>
    <col min="10497" max="10497" width="8.85546875" style="8" customWidth="1"/>
    <col min="10498" max="10498" width="9.42578125" style="8" customWidth="1"/>
    <col min="10499" max="10499" width="7.85546875" style="8" customWidth="1"/>
    <col min="10500" max="10500" width="12.28515625" style="8" customWidth="1"/>
    <col min="10501" max="10501" width="16" style="8" customWidth="1"/>
    <col min="10502" max="10502" width="99.5703125" style="8" customWidth="1"/>
    <col min="10503" max="10503" width="39.5703125" style="8" bestFit="1" customWidth="1"/>
    <col min="10504" max="10752" width="9.140625" style="8"/>
    <col min="10753" max="10753" width="8.85546875" style="8" customWidth="1"/>
    <col min="10754" max="10754" width="9.42578125" style="8" customWidth="1"/>
    <col min="10755" max="10755" width="7.85546875" style="8" customWidth="1"/>
    <col min="10756" max="10756" width="12.28515625" style="8" customWidth="1"/>
    <col min="10757" max="10757" width="16" style="8" customWidth="1"/>
    <col min="10758" max="10758" width="99.5703125" style="8" customWidth="1"/>
    <col min="10759" max="10759" width="39.5703125" style="8" bestFit="1" customWidth="1"/>
    <col min="10760" max="11008" width="9.140625" style="8"/>
    <col min="11009" max="11009" width="8.85546875" style="8" customWidth="1"/>
    <col min="11010" max="11010" width="9.42578125" style="8" customWidth="1"/>
    <col min="11011" max="11011" width="7.85546875" style="8" customWidth="1"/>
    <col min="11012" max="11012" width="12.28515625" style="8" customWidth="1"/>
    <col min="11013" max="11013" width="16" style="8" customWidth="1"/>
    <col min="11014" max="11014" width="99.5703125" style="8" customWidth="1"/>
    <col min="11015" max="11015" width="39.5703125" style="8" bestFit="1" customWidth="1"/>
    <col min="11016" max="11264" width="9.140625" style="8"/>
    <col min="11265" max="11265" width="8.85546875" style="8" customWidth="1"/>
    <col min="11266" max="11266" width="9.42578125" style="8" customWidth="1"/>
    <col min="11267" max="11267" width="7.85546875" style="8" customWidth="1"/>
    <col min="11268" max="11268" width="12.28515625" style="8" customWidth="1"/>
    <col min="11269" max="11269" width="16" style="8" customWidth="1"/>
    <col min="11270" max="11270" width="99.5703125" style="8" customWidth="1"/>
    <col min="11271" max="11271" width="39.5703125" style="8" bestFit="1" customWidth="1"/>
    <col min="11272" max="11520" width="9.140625" style="8"/>
    <col min="11521" max="11521" width="8.85546875" style="8" customWidth="1"/>
    <col min="11522" max="11522" width="9.42578125" style="8" customWidth="1"/>
    <col min="11523" max="11523" width="7.85546875" style="8" customWidth="1"/>
    <col min="11524" max="11524" width="12.28515625" style="8" customWidth="1"/>
    <col min="11525" max="11525" width="16" style="8" customWidth="1"/>
    <col min="11526" max="11526" width="99.5703125" style="8" customWidth="1"/>
    <col min="11527" max="11527" width="39.5703125" style="8" bestFit="1" customWidth="1"/>
    <col min="11528" max="11776" width="9.140625" style="8"/>
    <col min="11777" max="11777" width="8.85546875" style="8" customWidth="1"/>
    <col min="11778" max="11778" width="9.42578125" style="8" customWidth="1"/>
    <col min="11779" max="11779" width="7.85546875" style="8" customWidth="1"/>
    <col min="11780" max="11780" width="12.28515625" style="8" customWidth="1"/>
    <col min="11781" max="11781" width="16" style="8" customWidth="1"/>
    <col min="11782" max="11782" width="99.5703125" style="8" customWidth="1"/>
    <col min="11783" max="11783" width="39.5703125" style="8" bestFit="1" customWidth="1"/>
    <col min="11784" max="12032" width="9.140625" style="8"/>
    <col min="12033" max="12033" width="8.85546875" style="8" customWidth="1"/>
    <col min="12034" max="12034" width="9.42578125" style="8" customWidth="1"/>
    <col min="12035" max="12035" width="7.85546875" style="8" customWidth="1"/>
    <col min="12036" max="12036" width="12.28515625" style="8" customWidth="1"/>
    <col min="12037" max="12037" width="16" style="8" customWidth="1"/>
    <col min="12038" max="12038" width="99.5703125" style="8" customWidth="1"/>
    <col min="12039" max="12039" width="39.5703125" style="8" bestFit="1" customWidth="1"/>
    <col min="12040" max="12288" width="9.140625" style="8"/>
    <col min="12289" max="12289" width="8.85546875" style="8" customWidth="1"/>
    <col min="12290" max="12290" width="9.42578125" style="8" customWidth="1"/>
    <col min="12291" max="12291" width="7.85546875" style="8" customWidth="1"/>
    <col min="12292" max="12292" width="12.28515625" style="8" customWidth="1"/>
    <col min="12293" max="12293" width="16" style="8" customWidth="1"/>
    <col min="12294" max="12294" width="99.5703125" style="8" customWidth="1"/>
    <col min="12295" max="12295" width="39.5703125" style="8" bestFit="1" customWidth="1"/>
    <col min="12296" max="12544" width="9.140625" style="8"/>
    <col min="12545" max="12545" width="8.85546875" style="8" customWidth="1"/>
    <col min="12546" max="12546" width="9.42578125" style="8" customWidth="1"/>
    <col min="12547" max="12547" width="7.85546875" style="8" customWidth="1"/>
    <col min="12548" max="12548" width="12.28515625" style="8" customWidth="1"/>
    <col min="12549" max="12549" width="16" style="8" customWidth="1"/>
    <col min="12550" max="12550" width="99.5703125" style="8" customWidth="1"/>
    <col min="12551" max="12551" width="39.5703125" style="8" bestFit="1" customWidth="1"/>
    <col min="12552" max="12800" width="9.140625" style="8"/>
    <col min="12801" max="12801" width="8.85546875" style="8" customWidth="1"/>
    <col min="12802" max="12802" width="9.42578125" style="8" customWidth="1"/>
    <col min="12803" max="12803" width="7.85546875" style="8" customWidth="1"/>
    <col min="12804" max="12804" width="12.28515625" style="8" customWidth="1"/>
    <col min="12805" max="12805" width="16" style="8" customWidth="1"/>
    <col min="12806" max="12806" width="99.5703125" style="8" customWidth="1"/>
    <col min="12807" max="12807" width="39.5703125" style="8" bestFit="1" customWidth="1"/>
    <col min="12808" max="13056" width="9.140625" style="8"/>
    <col min="13057" max="13057" width="8.85546875" style="8" customWidth="1"/>
    <col min="13058" max="13058" width="9.42578125" style="8" customWidth="1"/>
    <col min="13059" max="13059" width="7.85546875" style="8" customWidth="1"/>
    <col min="13060" max="13060" width="12.28515625" style="8" customWidth="1"/>
    <col min="13061" max="13061" width="16" style="8" customWidth="1"/>
    <col min="13062" max="13062" width="99.5703125" style="8" customWidth="1"/>
    <col min="13063" max="13063" width="39.5703125" style="8" bestFit="1" customWidth="1"/>
    <col min="13064" max="13312" width="9.140625" style="8"/>
    <col min="13313" max="13313" width="8.85546875" style="8" customWidth="1"/>
    <col min="13314" max="13314" width="9.42578125" style="8" customWidth="1"/>
    <col min="13315" max="13315" width="7.85546875" style="8" customWidth="1"/>
    <col min="13316" max="13316" width="12.28515625" style="8" customWidth="1"/>
    <col min="13317" max="13317" width="16" style="8" customWidth="1"/>
    <col min="13318" max="13318" width="99.5703125" style="8" customWidth="1"/>
    <col min="13319" max="13319" width="39.5703125" style="8" bestFit="1" customWidth="1"/>
    <col min="13320" max="13568" width="9.140625" style="8"/>
    <col min="13569" max="13569" width="8.85546875" style="8" customWidth="1"/>
    <col min="13570" max="13570" width="9.42578125" style="8" customWidth="1"/>
    <col min="13571" max="13571" width="7.85546875" style="8" customWidth="1"/>
    <col min="13572" max="13572" width="12.28515625" style="8" customWidth="1"/>
    <col min="13573" max="13573" width="16" style="8" customWidth="1"/>
    <col min="13574" max="13574" width="99.5703125" style="8" customWidth="1"/>
    <col min="13575" max="13575" width="39.5703125" style="8" bestFit="1" customWidth="1"/>
    <col min="13576" max="13824" width="9.140625" style="8"/>
    <col min="13825" max="13825" width="8.85546875" style="8" customWidth="1"/>
    <col min="13826" max="13826" width="9.42578125" style="8" customWidth="1"/>
    <col min="13827" max="13827" width="7.85546875" style="8" customWidth="1"/>
    <col min="13828" max="13828" width="12.28515625" style="8" customWidth="1"/>
    <col min="13829" max="13829" width="16" style="8" customWidth="1"/>
    <col min="13830" max="13830" width="99.5703125" style="8" customWidth="1"/>
    <col min="13831" max="13831" width="39.5703125" style="8" bestFit="1" customWidth="1"/>
    <col min="13832" max="14080" width="9.140625" style="8"/>
    <col min="14081" max="14081" width="8.85546875" style="8" customWidth="1"/>
    <col min="14082" max="14082" width="9.42578125" style="8" customWidth="1"/>
    <col min="14083" max="14083" width="7.85546875" style="8" customWidth="1"/>
    <col min="14084" max="14084" width="12.28515625" style="8" customWidth="1"/>
    <col min="14085" max="14085" width="16" style="8" customWidth="1"/>
    <col min="14086" max="14086" width="99.5703125" style="8" customWidth="1"/>
    <col min="14087" max="14087" width="39.5703125" style="8" bestFit="1" customWidth="1"/>
    <col min="14088" max="14336" width="9.140625" style="8"/>
    <col min="14337" max="14337" width="8.85546875" style="8" customWidth="1"/>
    <col min="14338" max="14338" width="9.42578125" style="8" customWidth="1"/>
    <col min="14339" max="14339" width="7.85546875" style="8" customWidth="1"/>
    <col min="14340" max="14340" width="12.28515625" style="8" customWidth="1"/>
    <col min="14341" max="14341" width="16" style="8" customWidth="1"/>
    <col min="14342" max="14342" width="99.5703125" style="8" customWidth="1"/>
    <col min="14343" max="14343" width="39.5703125" style="8" bestFit="1" customWidth="1"/>
    <col min="14344" max="14592" width="9.140625" style="8"/>
    <col min="14593" max="14593" width="8.85546875" style="8" customWidth="1"/>
    <col min="14594" max="14594" width="9.42578125" style="8" customWidth="1"/>
    <col min="14595" max="14595" width="7.85546875" style="8" customWidth="1"/>
    <col min="14596" max="14596" width="12.28515625" style="8" customWidth="1"/>
    <col min="14597" max="14597" width="16" style="8" customWidth="1"/>
    <col min="14598" max="14598" width="99.5703125" style="8" customWidth="1"/>
    <col min="14599" max="14599" width="39.5703125" style="8" bestFit="1" customWidth="1"/>
    <col min="14600" max="14848" width="9.140625" style="8"/>
    <col min="14849" max="14849" width="8.85546875" style="8" customWidth="1"/>
    <col min="14850" max="14850" width="9.42578125" style="8" customWidth="1"/>
    <col min="14851" max="14851" width="7.85546875" style="8" customWidth="1"/>
    <col min="14852" max="14852" width="12.28515625" style="8" customWidth="1"/>
    <col min="14853" max="14853" width="16" style="8" customWidth="1"/>
    <col min="14854" max="14854" width="99.5703125" style="8" customWidth="1"/>
    <col min="14855" max="14855" width="39.5703125" style="8" bestFit="1" customWidth="1"/>
    <col min="14856" max="15104" width="9.140625" style="8"/>
    <col min="15105" max="15105" width="8.85546875" style="8" customWidth="1"/>
    <col min="15106" max="15106" width="9.42578125" style="8" customWidth="1"/>
    <col min="15107" max="15107" width="7.85546875" style="8" customWidth="1"/>
    <col min="15108" max="15108" width="12.28515625" style="8" customWidth="1"/>
    <col min="15109" max="15109" width="16" style="8" customWidth="1"/>
    <col min="15110" max="15110" width="99.5703125" style="8" customWidth="1"/>
    <col min="15111" max="15111" width="39.5703125" style="8" bestFit="1" customWidth="1"/>
    <col min="15112" max="15360" width="9.140625" style="8"/>
    <col min="15361" max="15361" width="8.85546875" style="8" customWidth="1"/>
    <col min="15362" max="15362" width="9.42578125" style="8" customWidth="1"/>
    <col min="15363" max="15363" width="7.85546875" style="8" customWidth="1"/>
    <col min="15364" max="15364" width="12.28515625" style="8" customWidth="1"/>
    <col min="15365" max="15365" width="16" style="8" customWidth="1"/>
    <col min="15366" max="15366" width="99.5703125" style="8" customWidth="1"/>
    <col min="15367" max="15367" width="39.5703125" style="8" bestFit="1" customWidth="1"/>
    <col min="15368" max="15616" width="9.140625" style="8"/>
    <col min="15617" max="15617" width="8.85546875" style="8" customWidth="1"/>
    <col min="15618" max="15618" width="9.42578125" style="8" customWidth="1"/>
    <col min="15619" max="15619" width="7.85546875" style="8" customWidth="1"/>
    <col min="15620" max="15620" width="12.28515625" style="8" customWidth="1"/>
    <col min="15621" max="15621" width="16" style="8" customWidth="1"/>
    <col min="15622" max="15622" width="99.5703125" style="8" customWidth="1"/>
    <col min="15623" max="15623" width="39.5703125" style="8" bestFit="1" customWidth="1"/>
    <col min="15624" max="15872" width="9.140625" style="8"/>
    <col min="15873" max="15873" width="8.85546875" style="8" customWidth="1"/>
    <col min="15874" max="15874" width="9.42578125" style="8" customWidth="1"/>
    <col min="15875" max="15875" width="7.85546875" style="8" customWidth="1"/>
    <col min="15876" max="15876" width="12.28515625" style="8" customWidth="1"/>
    <col min="15877" max="15877" width="16" style="8" customWidth="1"/>
    <col min="15878" max="15878" width="99.5703125" style="8" customWidth="1"/>
    <col min="15879" max="15879" width="39.5703125" style="8" bestFit="1" customWidth="1"/>
    <col min="15880" max="16128" width="9.140625" style="8"/>
    <col min="16129" max="16129" width="8.85546875" style="8" customWidth="1"/>
    <col min="16130" max="16130" width="9.42578125" style="8" customWidth="1"/>
    <col min="16131" max="16131" width="7.85546875" style="8" customWidth="1"/>
    <col min="16132" max="16132" width="12.28515625" style="8" customWidth="1"/>
    <col min="16133" max="16133" width="16" style="8" customWidth="1"/>
    <col min="16134" max="16134" width="99.5703125" style="8" customWidth="1"/>
    <col min="16135" max="16135" width="39.5703125" style="8" bestFit="1" customWidth="1"/>
    <col min="16136" max="16384" width="9.140625" style="8"/>
  </cols>
  <sheetData>
    <row r="1" spans="1:7" s="7" customFormat="1" ht="69.75" customHeight="1" x14ac:dyDescent="0.25">
      <c r="A1" s="202" t="s">
        <v>100</v>
      </c>
      <c r="B1" s="202"/>
      <c r="C1" s="202"/>
      <c r="D1" s="202"/>
      <c r="E1" s="202"/>
      <c r="F1" s="202"/>
      <c r="G1" s="202"/>
    </row>
    <row r="2" spans="1:7" s="7" customFormat="1" ht="79.5" customHeight="1" x14ac:dyDescent="0.25">
      <c r="A2" s="203" t="s">
        <v>101</v>
      </c>
      <c r="B2" s="203"/>
      <c r="C2" s="203"/>
      <c r="D2" s="203"/>
      <c r="E2" s="203"/>
      <c r="F2" s="203"/>
      <c r="G2" s="203"/>
    </row>
    <row r="3" spans="1:7" s="7" customFormat="1" x14ac:dyDescent="0.25">
      <c r="A3" s="114"/>
      <c r="B3" s="114"/>
      <c r="C3" s="114"/>
      <c r="D3" s="114"/>
      <c r="E3" s="114"/>
      <c r="F3" s="204" t="s">
        <v>59</v>
      </c>
      <c r="G3" s="204"/>
    </row>
    <row r="4" spans="1:7" ht="114.75" customHeight="1" x14ac:dyDescent="0.3">
      <c r="A4" s="205" t="s">
        <v>102</v>
      </c>
      <c r="B4" s="205"/>
      <c r="C4" s="205"/>
      <c r="D4" s="205" t="s">
        <v>103</v>
      </c>
      <c r="E4" s="205"/>
      <c r="F4" s="205" t="s">
        <v>104</v>
      </c>
      <c r="G4" s="125" t="s">
        <v>3</v>
      </c>
    </row>
    <row r="5" spans="1:7" ht="27" customHeight="1" x14ac:dyDescent="0.3">
      <c r="A5" s="9" t="s">
        <v>105</v>
      </c>
      <c r="B5" s="9" t="s">
        <v>106</v>
      </c>
      <c r="C5" s="9" t="s">
        <v>107</v>
      </c>
      <c r="D5" s="9" t="s">
        <v>108</v>
      </c>
      <c r="E5" s="9" t="s">
        <v>109</v>
      </c>
      <c r="F5" s="205"/>
      <c r="G5" s="116" t="s">
        <v>6</v>
      </c>
    </row>
    <row r="6" spans="1:7" ht="23.25" customHeight="1" x14ac:dyDescent="0.3">
      <c r="A6" s="194"/>
      <c r="B6" s="194"/>
      <c r="C6" s="194"/>
      <c r="D6" s="194"/>
      <c r="E6" s="194"/>
      <c r="F6" s="11" t="s">
        <v>110</v>
      </c>
      <c r="G6" s="58">
        <f>G8+G62+G98+G151</f>
        <v>0</v>
      </c>
    </row>
    <row r="7" spans="1:7" ht="19.5" customHeight="1" x14ac:dyDescent="0.3">
      <c r="A7" s="195"/>
      <c r="B7" s="196"/>
      <c r="C7" s="196"/>
      <c r="D7" s="196"/>
      <c r="E7" s="196"/>
      <c r="F7" s="11" t="s">
        <v>111</v>
      </c>
      <c r="G7" s="10"/>
    </row>
    <row r="8" spans="1:7" s="2" customFormat="1" x14ac:dyDescent="0.3">
      <c r="A8" s="150">
        <v>10</v>
      </c>
      <c r="B8" s="196"/>
      <c r="C8" s="196"/>
      <c r="D8" s="196"/>
      <c r="E8" s="196"/>
      <c r="F8" s="59" t="s">
        <v>112</v>
      </c>
      <c r="G8" s="60">
        <f>+G10+G31+G44+G53</f>
        <v>444395.9</v>
      </c>
    </row>
    <row r="9" spans="1:7" s="2" customFormat="1" x14ac:dyDescent="0.3">
      <c r="A9" s="151"/>
      <c r="B9" s="195"/>
      <c r="C9" s="196"/>
      <c r="D9" s="196"/>
      <c r="E9" s="196"/>
      <c r="F9" s="11" t="s">
        <v>113</v>
      </c>
      <c r="G9" s="10"/>
    </row>
    <row r="10" spans="1:7" s="2" customFormat="1" x14ac:dyDescent="0.3">
      <c r="A10" s="151"/>
      <c r="B10" s="199" t="s">
        <v>114</v>
      </c>
      <c r="C10" s="197"/>
      <c r="D10" s="196"/>
      <c r="E10" s="196"/>
      <c r="F10" s="11" t="s">
        <v>115</v>
      </c>
      <c r="G10" s="60">
        <f>+G12</f>
        <v>457082</v>
      </c>
    </row>
    <row r="11" spans="1:7" s="2" customFormat="1" x14ac:dyDescent="0.3">
      <c r="A11" s="151"/>
      <c r="B11" s="199"/>
      <c r="C11" s="197"/>
      <c r="D11" s="196"/>
      <c r="E11" s="196"/>
      <c r="F11" s="11" t="s">
        <v>113</v>
      </c>
      <c r="G11" s="10"/>
    </row>
    <row r="12" spans="1:7" s="2" customFormat="1" x14ac:dyDescent="0.3">
      <c r="A12" s="151"/>
      <c r="B12" s="199"/>
      <c r="C12" s="199" t="s">
        <v>116</v>
      </c>
      <c r="D12" s="197"/>
      <c r="E12" s="196"/>
      <c r="F12" s="11" t="s">
        <v>115</v>
      </c>
      <c r="G12" s="60">
        <f>+G16</f>
        <v>457082</v>
      </c>
    </row>
    <row r="13" spans="1:7" s="2" customFormat="1" x14ac:dyDescent="0.3">
      <c r="A13" s="151"/>
      <c r="B13" s="199"/>
      <c r="C13" s="199"/>
      <c r="D13" s="198"/>
      <c r="E13" s="196"/>
      <c r="F13" s="11" t="s">
        <v>113</v>
      </c>
      <c r="G13" s="10"/>
    </row>
    <row r="14" spans="1:7" s="2" customFormat="1" ht="34.5" x14ac:dyDescent="0.3">
      <c r="A14" s="151"/>
      <c r="B14" s="199"/>
      <c r="C14" s="199"/>
      <c r="D14" s="124"/>
      <c r="E14" s="123"/>
      <c r="F14" s="11" t="s">
        <v>149</v>
      </c>
      <c r="G14" s="134">
        <f>+G16</f>
        <v>457082</v>
      </c>
    </row>
    <row r="15" spans="1:7" s="2" customFormat="1" x14ac:dyDescent="0.3">
      <c r="A15" s="151"/>
      <c r="B15" s="199"/>
      <c r="C15" s="199"/>
      <c r="D15" s="124"/>
      <c r="E15" s="123"/>
      <c r="F15" s="11" t="s">
        <v>113</v>
      </c>
      <c r="G15" s="10"/>
    </row>
    <row r="16" spans="1:7" x14ac:dyDescent="0.3">
      <c r="A16" s="151"/>
      <c r="B16" s="199"/>
      <c r="C16" s="199"/>
      <c r="D16" s="200">
        <v>1070</v>
      </c>
      <c r="E16" s="192"/>
      <c r="F16" s="11" t="s">
        <v>117</v>
      </c>
      <c r="G16" s="61">
        <f>+G18</f>
        <v>457082</v>
      </c>
    </row>
    <row r="17" spans="1:7" ht="20.25" customHeight="1" x14ac:dyDescent="0.3">
      <c r="A17" s="151"/>
      <c r="B17" s="199"/>
      <c r="C17" s="199"/>
      <c r="D17" s="201"/>
      <c r="E17" s="193"/>
      <c r="F17" s="11" t="s">
        <v>118</v>
      </c>
      <c r="G17" s="10"/>
    </row>
    <row r="18" spans="1:7" ht="53.25" customHeight="1" x14ac:dyDescent="0.3">
      <c r="A18" s="151"/>
      <c r="B18" s="199"/>
      <c r="C18" s="199"/>
      <c r="D18" s="201"/>
      <c r="E18" s="191">
        <v>12003</v>
      </c>
      <c r="F18" s="11" t="s">
        <v>17</v>
      </c>
      <c r="G18" s="61">
        <f>+G20</f>
        <v>457082</v>
      </c>
    </row>
    <row r="19" spans="1:7" x14ac:dyDescent="0.3">
      <c r="A19" s="151"/>
      <c r="B19" s="199"/>
      <c r="C19" s="199"/>
      <c r="D19" s="201"/>
      <c r="E19" s="186"/>
      <c r="F19" s="13" t="s">
        <v>119</v>
      </c>
      <c r="G19" s="12"/>
    </row>
    <row r="20" spans="1:7" ht="34.5" customHeight="1" x14ac:dyDescent="0.3">
      <c r="A20" s="151"/>
      <c r="B20" s="199"/>
      <c r="C20" s="199"/>
      <c r="D20" s="201"/>
      <c r="E20" s="186"/>
      <c r="F20" s="13" t="s">
        <v>120</v>
      </c>
      <c r="G20" s="14">
        <f>+G22</f>
        <v>457082</v>
      </c>
    </row>
    <row r="21" spans="1:7" ht="34.5" x14ac:dyDescent="0.3">
      <c r="A21" s="151"/>
      <c r="B21" s="199"/>
      <c r="C21" s="199"/>
      <c r="D21" s="201"/>
      <c r="E21" s="186"/>
      <c r="F21" s="13" t="s">
        <v>121</v>
      </c>
      <c r="G21" s="12"/>
    </row>
    <row r="22" spans="1:7" x14ac:dyDescent="0.3">
      <c r="A22" s="151"/>
      <c r="B22" s="199"/>
      <c r="C22" s="199"/>
      <c r="D22" s="201"/>
      <c r="E22" s="186"/>
      <c r="F22" s="13" t="s">
        <v>122</v>
      </c>
      <c r="G22" s="14">
        <f>+G23</f>
        <v>457082</v>
      </c>
    </row>
    <row r="23" spans="1:7" x14ac:dyDescent="0.3">
      <c r="A23" s="151"/>
      <c r="B23" s="199"/>
      <c r="C23" s="199"/>
      <c r="D23" s="201"/>
      <c r="E23" s="186"/>
      <c r="F23" s="59" t="s">
        <v>123</v>
      </c>
      <c r="G23" s="14">
        <f>+G24</f>
        <v>457082</v>
      </c>
    </row>
    <row r="24" spans="1:7" x14ac:dyDescent="0.3">
      <c r="A24" s="151"/>
      <c r="B24" s="199"/>
      <c r="C24" s="199"/>
      <c r="D24" s="201"/>
      <c r="E24" s="186"/>
      <c r="F24" s="11" t="s">
        <v>124</v>
      </c>
      <c r="G24" s="14">
        <f>+G26</f>
        <v>457082</v>
      </c>
    </row>
    <row r="25" spans="1:7" ht="21" customHeight="1" x14ac:dyDescent="0.3">
      <c r="A25" s="151"/>
      <c r="B25" s="199"/>
      <c r="C25" s="199"/>
      <c r="D25" s="201"/>
      <c r="E25" s="186"/>
      <c r="F25" s="11" t="s">
        <v>125</v>
      </c>
      <c r="G25" s="14">
        <f>G26</f>
        <v>457082</v>
      </c>
    </row>
    <row r="26" spans="1:7" x14ac:dyDescent="0.3">
      <c r="A26" s="151"/>
      <c r="B26" s="199"/>
      <c r="C26" s="199"/>
      <c r="D26" s="201"/>
      <c r="E26" s="186"/>
      <c r="F26" s="11" t="s">
        <v>126</v>
      </c>
      <c r="G26" s="14">
        <f>'[1]5-1'!D16</f>
        <v>457082</v>
      </c>
    </row>
    <row r="27" spans="1:7" ht="26.25" customHeight="1" x14ac:dyDescent="0.3">
      <c r="A27" s="112"/>
      <c r="B27" s="121" t="s">
        <v>127</v>
      </c>
      <c r="C27" s="121"/>
      <c r="D27" s="119"/>
      <c r="E27" s="119"/>
      <c r="F27" s="59" t="s">
        <v>128</v>
      </c>
      <c r="G27" s="14">
        <f>G31</f>
        <v>-5366.1</v>
      </c>
    </row>
    <row r="28" spans="1:7" x14ac:dyDescent="0.3">
      <c r="A28" s="112"/>
      <c r="B28" s="121"/>
      <c r="C28" s="122"/>
      <c r="D28" s="119"/>
      <c r="E28" s="119"/>
      <c r="F28" s="11" t="s">
        <v>113</v>
      </c>
      <c r="G28" s="10"/>
    </row>
    <row r="29" spans="1:7" ht="26.25" customHeight="1" x14ac:dyDescent="0.3">
      <c r="A29" s="112"/>
      <c r="B29" s="121"/>
      <c r="C29" s="189" t="s">
        <v>116</v>
      </c>
      <c r="D29" s="119"/>
      <c r="E29" s="119"/>
      <c r="F29" s="11" t="s">
        <v>128</v>
      </c>
      <c r="G29" s="14">
        <f>G31</f>
        <v>-5366.1</v>
      </c>
    </row>
    <row r="30" spans="1:7" ht="14.25" customHeight="1" x14ac:dyDescent="0.3">
      <c r="A30" s="112"/>
      <c r="B30" s="121"/>
      <c r="C30" s="189"/>
      <c r="D30" s="119"/>
      <c r="E30" s="119"/>
      <c r="F30" s="11" t="s">
        <v>113</v>
      </c>
      <c r="G30" s="14"/>
    </row>
    <row r="31" spans="1:7" ht="50.25" customHeight="1" x14ac:dyDescent="0.3">
      <c r="A31" s="112"/>
      <c r="B31" s="132"/>
      <c r="C31" s="189"/>
      <c r="D31" s="119"/>
      <c r="E31" s="191">
        <v>11002</v>
      </c>
      <c r="F31" s="11" t="s">
        <v>129</v>
      </c>
      <c r="G31" s="61">
        <f>+G33</f>
        <v>-5366.1</v>
      </c>
    </row>
    <row r="32" spans="1:7" x14ac:dyDescent="0.3">
      <c r="A32" s="112"/>
      <c r="B32" s="121"/>
      <c r="C32" s="189"/>
      <c r="D32" s="119"/>
      <c r="E32" s="186"/>
      <c r="F32" s="11" t="s">
        <v>119</v>
      </c>
      <c r="G32" s="12"/>
    </row>
    <row r="33" spans="1:7" ht="34.5" x14ac:dyDescent="0.3">
      <c r="A33" s="112"/>
      <c r="B33" s="121"/>
      <c r="C33" s="189"/>
      <c r="D33" s="119"/>
      <c r="E33" s="186"/>
      <c r="F33" s="11" t="s">
        <v>120</v>
      </c>
      <c r="G33" s="14">
        <f>+G35</f>
        <v>-5366.1</v>
      </c>
    </row>
    <row r="34" spans="1:7" ht="34.5" x14ac:dyDescent="0.3">
      <c r="A34" s="112"/>
      <c r="B34" s="121"/>
      <c r="C34" s="189"/>
      <c r="D34" s="119"/>
      <c r="E34" s="186"/>
      <c r="F34" s="11" t="s">
        <v>121</v>
      </c>
      <c r="G34" s="12"/>
    </row>
    <row r="35" spans="1:7" x14ac:dyDescent="0.3">
      <c r="A35" s="112"/>
      <c r="B35" s="121"/>
      <c r="C35" s="189"/>
      <c r="D35" s="119"/>
      <c r="E35" s="186"/>
      <c r="F35" s="11" t="s">
        <v>122</v>
      </c>
      <c r="G35" s="14">
        <f>+G36</f>
        <v>-5366.1</v>
      </c>
    </row>
    <row r="36" spans="1:7" x14ac:dyDescent="0.3">
      <c r="A36" s="112"/>
      <c r="B36" s="121"/>
      <c r="C36" s="189"/>
      <c r="D36" s="119"/>
      <c r="E36" s="186"/>
      <c r="F36" s="11" t="s">
        <v>123</v>
      </c>
      <c r="G36" s="14">
        <f>+G37</f>
        <v>-5366.1</v>
      </c>
    </row>
    <row r="37" spans="1:7" x14ac:dyDescent="0.3">
      <c r="A37" s="112"/>
      <c r="B37" s="121"/>
      <c r="C37" s="189"/>
      <c r="D37" s="119"/>
      <c r="E37" s="186"/>
      <c r="F37" s="13" t="s">
        <v>124</v>
      </c>
      <c r="G37" s="14">
        <f>+G39</f>
        <v>-5366.1</v>
      </c>
    </row>
    <row r="38" spans="1:7" ht="34.5" x14ac:dyDescent="0.3">
      <c r="A38" s="112"/>
      <c r="B38" s="121"/>
      <c r="C38" s="189"/>
      <c r="D38" s="119"/>
      <c r="E38" s="186"/>
      <c r="F38" s="13" t="s">
        <v>130</v>
      </c>
      <c r="G38" s="14">
        <f>G39</f>
        <v>-5366.1</v>
      </c>
    </row>
    <row r="39" spans="1:7" x14ac:dyDescent="0.3">
      <c r="A39" s="112"/>
      <c r="B39" s="121"/>
      <c r="C39" s="189"/>
      <c r="D39" s="119"/>
      <c r="E39" s="186"/>
      <c r="F39" s="13" t="s">
        <v>131</v>
      </c>
      <c r="G39" s="14">
        <f>'[1]5-1'!D22</f>
        <v>-5366.1</v>
      </c>
    </row>
    <row r="40" spans="1:7" x14ac:dyDescent="0.3">
      <c r="A40" s="112"/>
      <c r="B40" s="62" t="s">
        <v>132</v>
      </c>
      <c r="C40" s="121"/>
      <c r="D40" s="119"/>
      <c r="E40" s="119"/>
      <c r="F40" s="59" t="s">
        <v>133</v>
      </c>
      <c r="G40" s="14">
        <f>G42</f>
        <v>-7320</v>
      </c>
    </row>
    <row r="41" spans="1:7" x14ac:dyDescent="0.3">
      <c r="A41" s="112"/>
      <c r="B41" s="121"/>
      <c r="C41" s="121"/>
      <c r="D41" s="119"/>
      <c r="E41" s="119"/>
      <c r="F41" s="11" t="s">
        <v>113</v>
      </c>
      <c r="G41" s="14"/>
    </row>
    <row r="42" spans="1:7" ht="34.5" x14ac:dyDescent="0.3">
      <c r="A42" s="112"/>
      <c r="B42" s="63"/>
      <c r="C42" s="62" t="s">
        <v>134</v>
      </c>
      <c r="D42" s="119"/>
      <c r="E42" s="119"/>
      <c r="F42" s="11" t="s">
        <v>135</v>
      </c>
      <c r="G42" s="14">
        <f>G44+G53</f>
        <v>-7320</v>
      </c>
    </row>
    <row r="43" spans="1:7" x14ac:dyDescent="0.3">
      <c r="A43" s="112"/>
      <c r="B43" s="63"/>
      <c r="C43" s="121"/>
      <c r="D43" s="119"/>
      <c r="E43" s="119"/>
      <c r="F43" s="11" t="s">
        <v>113</v>
      </c>
      <c r="G43" s="14"/>
    </row>
    <row r="44" spans="1:7" ht="45.75" customHeight="1" x14ac:dyDescent="0.3">
      <c r="A44" s="112"/>
      <c r="B44" s="132"/>
      <c r="C44" s="15"/>
      <c r="D44" s="119"/>
      <c r="E44" s="191">
        <v>12002</v>
      </c>
      <c r="F44" s="11" t="str">
        <f>'[1]5-1'!C29</f>
        <v xml:space="preserve"> ՀՀ-ում փախստական ճանաչված և ապաստան ստացած անձանց վարձակալությամբ բնակարանների ձեռքբերման ծախսերի փոխհատուցման տրամադրում </v>
      </c>
      <c r="G44" s="61">
        <f>+G46</f>
        <v>-3420</v>
      </c>
    </row>
    <row r="45" spans="1:7" x14ac:dyDescent="0.3">
      <c r="A45" s="112"/>
      <c r="B45" s="64"/>
      <c r="C45" s="64"/>
      <c r="D45" s="119"/>
      <c r="E45" s="186"/>
      <c r="F45" s="11" t="s">
        <v>119</v>
      </c>
      <c r="G45" s="12"/>
    </row>
    <row r="46" spans="1:7" ht="34.5" x14ac:dyDescent="0.3">
      <c r="A46" s="112"/>
      <c r="B46" s="64"/>
      <c r="C46" s="64"/>
      <c r="D46" s="119"/>
      <c r="E46" s="186"/>
      <c r="F46" s="11" t="s">
        <v>120</v>
      </c>
      <c r="G46" s="14">
        <f>+G48</f>
        <v>-3420</v>
      </c>
    </row>
    <row r="47" spans="1:7" ht="34.5" x14ac:dyDescent="0.3">
      <c r="A47" s="112"/>
      <c r="B47" s="64"/>
      <c r="C47" s="64"/>
      <c r="D47" s="119"/>
      <c r="E47" s="186"/>
      <c r="F47" s="11" t="s">
        <v>121</v>
      </c>
      <c r="G47" s="12"/>
    </row>
    <row r="48" spans="1:7" x14ac:dyDescent="0.3">
      <c r="A48" s="112"/>
      <c r="B48" s="64"/>
      <c r="C48" s="64"/>
      <c r="D48" s="119"/>
      <c r="E48" s="186"/>
      <c r="F48" s="11" t="s">
        <v>122</v>
      </c>
      <c r="G48" s="14">
        <f>+G49</f>
        <v>-3420</v>
      </c>
    </row>
    <row r="49" spans="1:7" x14ac:dyDescent="0.3">
      <c r="A49" s="112"/>
      <c r="B49" s="64"/>
      <c r="C49" s="64"/>
      <c r="D49" s="119"/>
      <c r="E49" s="186"/>
      <c r="F49" s="11" t="s">
        <v>123</v>
      </c>
      <c r="G49" s="14">
        <f>+G50</f>
        <v>-3420</v>
      </c>
    </row>
    <row r="50" spans="1:7" x14ac:dyDescent="0.3">
      <c r="A50" s="112"/>
      <c r="B50" s="64"/>
      <c r="C50" s="64"/>
      <c r="D50" s="119"/>
      <c r="E50" s="186"/>
      <c r="F50" s="13" t="s">
        <v>136</v>
      </c>
      <c r="G50" s="14">
        <f>+G52</f>
        <v>-3420</v>
      </c>
    </row>
    <row r="51" spans="1:7" ht="34.5" x14ac:dyDescent="0.3">
      <c r="A51" s="112"/>
      <c r="B51" s="64"/>
      <c r="C51" s="64"/>
      <c r="D51" s="119"/>
      <c r="E51" s="186"/>
      <c r="F51" s="13" t="s">
        <v>137</v>
      </c>
      <c r="G51" s="14">
        <f>G52</f>
        <v>-3420</v>
      </c>
    </row>
    <row r="52" spans="1:7" x14ac:dyDescent="0.3">
      <c r="A52" s="112"/>
      <c r="B52" s="64"/>
      <c r="C52" s="64"/>
      <c r="D52" s="119"/>
      <c r="E52" s="186"/>
      <c r="F52" s="13" t="s">
        <v>138</v>
      </c>
      <c r="G52" s="14">
        <f>'[1]5-1'!D28</f>
        <v>-3420</v>
      </c>
    </row>
    <row r="53" spans="1:7" ht="51.75" x14ac:dyDescent="0.3">
      <c r="A53" s="112"/>
      <c r="B53" s="64"/>
      <c r="C53" s="64"/>
      <c r="D53" s="119"/>
      <c r="E53" s="191">
        <v>12004</v>
      </c>
      <c r="F53" s="13" t="s">
        <v>139</v>
      </c>
      <c r="G53" s="61">
        <f>+G55</f>
        <v>-3900</v>
      </c>
    </row>
    <row r="54" spans="1:7" x14ac:dyDescent="0.3">
      <c r="A54" s="112"/>
      <c r="B54" s="64"/>
      <c r="C54" s="64"/>
      <c r="D54" s="119"/>
      <c r="E54" s="186"/>
      <c r="F54" s="13" t="s">
        <v>119</v>
      </c>
      <c r="G54" s="12"/>
    </row>
    <row r="55" spans="1:7" ht="34.5" x14ac:dyDescent="0.3">
      <c r="A55" s="112"/>
      <c r="B55" s="64"/>
      <c r="C55" s="64"/>
      <c r="D55" s="119"/>
      <c r="E55" s="186"/>
      <c r="F55" s="13" t="s">
        <v>120</v>
      </c>
      <c r="G55" s="14">
        <f>+G57</f>
        <v>-3900</v>
      </c>
    </row>
    <row r="56" spans="1:7" ht="34.5" x14ac:dyDescent="0.3">
      <c r="A56" s="112"/>
      <c r="B56" s="64"/>
      <c r="C56" s="64"/>
      <c r="D56" s="119"/>
      <c r="E56" s="186"/>
      <c r="F56" s="11" t="s">
        <v>121</v>
      </c>
      <c r="G56" s="12"/>
    </row>
    <row r="57" spans="1:7" x14ac:dyDescent="0.3">
      <c r="A57" s="112"/>
      <c r="B57" s="64"/>
      <c r="C57" s="64"/>
      <c r="D57" s="119"/>
      <c r="E57" s="186"/>
      <c r="F57" s="59" t="s">
        <v>122</v>
      </c>
      <c r="G57" s="14">
        <f>+G58</f>
        <v>-3900</v>
      </c>
    </row>
    <row r="58" spans="1:7" x14ac:dyDescent="0.3">
      <c r="A58" s="112"/>
      <c r="B58" s="64"/>
      <c r="C58" s="64"/>
      <c r="D58" s="119"/>
      <c r="E58" s="186"/>
      <c r="F58" s="11" t="s">
        <v>123</v>
      </c>
      <c r="G58" s="14">
        <f>+G59</f>
        <v>-3900</v>
      </c>
    </row>
    <row r="59" spans="1:7" x14ac:dyDescent="0.3">
      <c r="A59" s="112"/>
      <c r="B59" s="64"/>
      <c r="C59" s="64"/>
      <c r="D59" s="119"/>
      <c r="E59" s="186"/>
      <c r="F59" s="11" t="s">
        <v>136</v>
      </c>
      <c r="G59" s="14">
        <f>+G61</f>
        <v>-3900</v>
      </c>
    </row>
    <row r="60" spans="1:7" ht="34.5" x14ac:dyDescent="0.3">
      <c r="A60" s="112"/>
      <c r="B60" s="64"/>
      <c r="C60" s="64"/>
      <c r="D60" s="119"/>
      <c r="E60" s="186"/>
      <c r="F60" s="11" t="s">
        <v>137</v>
      </c>
      <c r="G60" s="14">
        <f>G61</f>
        <v>-3900</v>
      </c>
    </row>
    <row r="61" spans="1:7" x14ac:dyDescent="0.3">
      <c r="A61" s="113"/>
      <c r="B61" s="65"/>
      <c r="C61" s="65"/>
      <c r="D61" s="120"/>
      <c r="E61" s="187"/>
      <c r="F61" s="11" t="s">
        <v>138</v>
      </c>
      <c r="G61" s="14">
        <f>'[1]5-1'!D34</f>
        <v>-3900</v>
      </c>
    </row>
    <row r="62" spans="1:7" s="2" customFormat="1" x14ac:dyDescent="0.3">
      <c r="A62" s="188" t="s">
        <v>140</v>
      </c>
      <c r="B62" s="121"/>
      <c r="C62" s="121"/>
      <c r="D62" s="119"/>
      <c r="E62" s="16"/>
      <c r="F62" s="59" t="s">
        <v>141</v>
      </c>
      <c r="G62" s="60">
        <f>+G64</f>
        <v>-282603.09999999998</v>
      </c>
    </row>
    <row r="63" spans="1:7" s="2" customFormat="1" x14ac:dyDescent="0.3">
      <c r="A63" s="189"/>
      <c r="B63" s="121"/>
      <c r="C63" s="121"/>
      <c r="D63" s="119"/>
      <c r="E63" s="16"/>
      <c r="F63" s="11" t="s">
        <v>113</v>
      </c>
      <c r="G63" s="10"/>
    </row>
    <row r="64" spans="1:7" s="2" customFormat="1" ht="34.5" x14ac:dyDescent="0.3">
      <c r="A64" s="189"/>
      <c r="B64" s="188" t="s">
        <v>134</v>
      </c>
      <c r="C64" s="121"/>
      <c r="D64" s="119"/>
      <c r="E64" s="16"/>
      <c r="F64" s="11" t="s">
        <v>142</v>
      </c>
      <c r="G64" s="60">
        <f>+G66</f>
        <v>-282603.09999999998</v>
      </c>
    </row>
    <row r="65" spans="1:7" s="2" customFormat="1" x14ac:dyDescent="0.3">
      <c r="A65" s="189"/>
      <c r="B65" s="189"/>
      <c r="C65" s="121"/>
      <c r="D65" s="119"/>
      <c r="E65" s="16"/>
      <c r="F65" s="11" t="s">
        <v>113</v>
      </c>
      <c r="G65" s="10"/>
    </row>
    <row r="66" spans="1:7" s="2" customFormat="1" x14ac:dyDescent="0.3">
      <c r="A66" s="189"/>
      <c r="B66" s="189"/>
      <c r="C66" s="62" t="s">
        <v>140</v>
      </c>
      <c r="D66" s="119"/>
      <c r="E66" s="16"/>
      <c r="F66" s="11" t="s">
        <v>143</v>
      </c>
      <c r="G66" s="60">
        <f>+G70</f>
        <v>-282603.09999999998</v>
      </c>
    </row>
    <row r="67" spans="1:7" s="2" customFormat="1" x14ac:dyDescent="0.3">
      <c r="A67" s="189"/>
      <c r="B67" s="189"/>
      <c r="C67" s="64"/>
      <c r="D67" s="119"/>
      <c r="E67" s="16"/>
      <c r="F67" s="11" t="s">
        <v>113</v>
      </c>
      <c r="G67" s="10"/>
    </row>
    <row r="68" spans="1:7" s="2" customFormat="1" ht="34.5" x14ac:dyDescent="0.3">
      <c r="A68" s="189"/>
      <c r="B68" s="189"/>
      <c r="C68" s="64"/>
      <c r="D68" s="124"/>
      <c r="E68" s="123"/>
      <c r="F68" s="11" t="s">
        <v>149</v>
      </c>
      <c r="G68" s="134">
        <f>+G70</f>
        <v>-282603.09999999998</v>
      </c>
    </row>
    <row r="69" spans="1:7" s="2" customFormat="1" x14ac:dyDescent="0.3">
      <c r="A69" s="189"/>
      <c r="B69" s="189"/>
      <c r="C69" s="64"/>
      <c r="D69" s="124"/>
      <c r="E69" s="123"/>
      <c r="F69" s="11" t="s">
        <v>113</v>
      </c>
      <c r="G69" s="10"/>
    </row>
    <row r="70" spans="1:7" x14ac:dyDescent="0.3">
      <c r="A70" s="189"/>
      <c r="B70" s="189"/>
      <c r="C70" s="64"/>
      <c r="D70" s="191">
        <v>1004</v>
      </c>
      <c r="E70" s="192"/>
      <c r="F70" s="11" t="s">
        <v>144</v>
      </c>
      <c r="G70" s="61">
        <f>+G72+G80+G89</f>
        <v>-282603.09999999998</v>
      </c>
    </row>
    <row r="71" spans="1:7" ht="20.25" customHeight="1" x14ac:dyDescent="0.3">
      <c r="A71" s="189"/>
      <c r="B71" s="189"/>
      <c r="C71" s="64"/>
      <c r="D71" s="186"/>
      <c r="E71" s="193"/>
      <c r="F71" s="11" t="s">
        <v>118</v>
      </c>
      <c r="G71" s="10"/>
    </row>
    <row r="72" spans="1:7" ht="51.75" x14ac:dyDescent="0.3">
      <c r="A72" s="189"/>
      <c r="B72" s="189"/>
      <c r="C72" s="64"/>
      <c r="D72" s="186"/>
      <c r="E72" s="191">
        <v>11005</v>
      </c>
      <c r="F72" s="11" t="s">
        <v>145</v>
      </c>
      <c r="G72" s="61">
        <f>+G74</f>
        <v>-85764.4</v>
      </c>
    </row>
    <row r="73" spans="1:7" x14ac:dyDescent="0.3">
      <c r="A73" s="189"/>
      <c r="B73" s="189"/>
      <c r="C73" s="64"/>
      <c r="D73" s="186"/>
      <c r="E73" s="186"/>
      <c r="F73" s="13" t="s">
        <v>119</v>
      </c>
      <c r="G73" s="12"/>
    </row>
    <row r="74" spans="1:7" ht="34.5" x14ac:dyDescent="0.3">
      <c r="A74" s="189"/>
      <c r="B74" s="189"/>
      <c r="C74" s="64"/>
      <c r="D74" s="186"/>
      <c r="E74" s="186"/>
      <c r="F74" s="13" t="s">
        <v>146</v>
      </c>
      <c r="G74" s="14">
        <f>+G76</f>
        <v>-85764.4</v>
      </c>
    </row>
    <row r="75" spans="1:7" ht="34.5" x14ac:dyDescent="0.3">
      <c r="A75" s="189"/>
      <c r="B75" s="189"/>
      <c r="C75" s="64"/>
      <c r="D75" s="186"/>
      <c r="E75" s="186"/>
      <c r="F75" s="13" t="s">
        <v>121</v>
      </c>
      <c r="G75" s="12"/>
    </row>
    <row r="76" spans="1:7" x14ac:dyDescent="0.3">
      <c r="A76" s="189"/>
      <c r="B76" s="189"/>
      <c r="C76" s="64"/>
      <c r="D76" s="186"/>
      <c r="E76" s="186"/>
      <c r="F76" s="13" t="s">
        <v>122</v>
      </c>
      <c r="G76" s="14">
        <f>+G77</f>
        <v>-85764.4</v>
      </c>
    </row>
    <row r="77" spans="1:7" x14ac:dyDescent="0.3">
      <c r="A77" s="189"/>
      <c r="B77" s="189"/>
      <c r="C77" s="64"/>
      <c r="D77" s="186"/>
      <c r="E77" s="186"/>
      <c r="F77" s="13" t="s">
        <v>123</v>
      </c>
      <c r="G77" s="14">
        <f>+G78</f>
        <v>-85764.4</v>
      </c>
    </row>
    <row r="78" spans="1:7" x14ac:dyDescent="0.3">
      <c r="A78" s="189"/>
      <c r="B78" s="189"/>
      <c r="C78" s="64"/>
      <c r="D78" s="186"/>
      <c r="E78" s="186"/>
      <c r="F78" s="13" t="s">
        <v>147</v>
      </c>
      <c r="G78" s="14">
        <f>+G79</f>
        <v>-85764.4</v>
      </c>
    </row>
    <row r="79" spans="1:7" x14ac:dyDescent="0.3">
      <c r="A79" s="189"/>
      <c r="B79" s="189"/>
      <c r="C79" s="64"/>
      <c r="D79" s="186"/>
      <c r="E79" s="186"/>
      <c r="F79" s="13" t="s">
        <v>148</v>
      </c>
      <c r="G79" s="14">
        <f>'[1]5-1'!D47</f>
        <v>-85764.4</v>
      </c>
    </row>
    <row r="80" spans="1:7" ht="51.75" x14ac:dyDescent="0.3">
      <c r="A80" s="189"/>
      <c r="B80" s="189"/>
      <c r="C80" s="64"/>
      <c r="D80" s="119"/>
      <c r="E80" s="191">
        <v>11006</v>
      </c>
      <c r="F80" s="11" t="s">
        <v>33</v>
      </c>
      <c r="G80" s="61">
        <f>+G82</f>
        <v>-30842</v>
      </c>
    </row>
    <row r="81" spans="1:7" x14ac:dyDescent="0.3">
      <c r="A81" s="189"/>
      <c r="B81" s="189"/>
      <c r="C81" s="64"/>
      <c r="D81" s="119"/>
      <c r="E81" s="186"/>
      <c r="F81" s="59" t="s">
        <v>119</v>
      </c>
      <c r="G81" s="12"/>
    </row>
    <row r="82" spans="1:7" ht="61.5" customHeight="1" x14ac:dyDescent="0.3">
      <c r="A82" s="189"/>
      <c r="B82" s="189"/>
      <c r="C82" s="64"/>
      <c r="D82" s="119"/>
      <c r="E82" s="186"/>
      <c r="F82" s="215" t="s">
        <v>149</v>
      </c>
      <c r="G82" s="14">
        <f>+G84</f>
        <v>-30842</v>
      </c>
    </row>
    <row r="83" spans="1:7" ht="34.5" x14ac:dyDescent="0.3">
      <c r="A83" s="189"/>
      <c r="B83" s="189"/>
      <c r="C83" s="64"/>
      <c r="D83" s="119"/>
      <c r="E83" s="186"/>
      <c r="F83" s="11" t="s">
        <v>121</v>
      </c>
      <c r="G83" s="12"/>
    </row>
    <row r="84" spans="1:7" x14ac:dyDescent="0.3">
      <c r="A84" s="189"/>
      <c r="B84" s="189"/>
      <c r="C84" s="64"/>
      <c r="D84" s="119"/>
      <c r="E84" s="186"/>
      <c r="F84" s="11" t="s">
        <v>122</v>
      </c>
      <c r="G84" s="14">
        <f>+G85</f>
        <v>-30842</v>
      </c>
    </row>
    <row r="85" spans="1:7" x14ac:dyDescent="0.3">
      <c r="A85" s="189"/>
      <c r="B85" s="189"/>
      <c r="C85" s="64"/>
      <c r="D85" s="119"/>
      <c r="E85" s="186"/>
      <c r="F85" s="11" t="s">
        <v>123</v>
      </c>
      <c r="G85" s="14">
        <f>+G86</f>
        <v>-30842</v>
      </c>
    </row>
    <row r="86" spans="1:7" x14ac:dyDescent="0.3">
      <c r="A86" s="189"/>
      <c r="B86" s="189"/>
      <c r="C86" s="64"/>
      <c r="D86" s="119"/>
      <c r="E86" s="186"/>
      <c r="F86" s="11" t="s">
        <v>147</v>
      </c>
      <c r="G86" s="14">
        <f>+G88</f>
        <v>-30842</v>
      </c>
    </row>
    <row r="87" spans="1:7" ht="34.5" x14ac:dyDescent="0.3">
      <c r="A87" s="189"/>
      <c r="B87" s="189"/>
      <c r="C87" s="64"/>
      <c r="D87" s="119"/>
      <c r="E87" s="186"/>
      <c r="F87" s="11" t="s">
        <v>125</v>
      </c>
      <c r="G87" s="14">
        <f>G88</f>
        <v>-30842</v>
      </c>
    </row>
    <row r="88" spans="1:7" x14ac:dyDescent="0.3">
      <c r="A88" s="189"/>
      <c r="B88" s="189"/>
      <c r="C88" s="64"/>
      <c r="D88" s="119"/>
      <c r="E88" s="186"/>
      <c r="F88" s="11" t="s">
        <v>150</v>
      </c>
      <c r="G88" s="14">
        <f>'[1]5-1'!D53</f>
        <v>-30842</v>
      </c>
    </row>
    <row r="89" spans="1:7" ht="37.5" customHeight="1" x14ac:dyDescent="0.3">
      <c r="A89" s="189"/>
      <c r="B89" s="189"/>
      <c r="C89" s="64"/>
      <c r="D89" s="119"/>
      <c r="E89" s="191">
        <v>31001</v>
      </c>
      <c r="F89" s="11" t="s">
        <v>35</v>
      </c>
      <c r="G89" s="61">
        <f>+G91</f>
        <v>-165996.70000000001</v>
      </c>
    </row>
    <row r="90" spans="1:7" x14ac:dyDescent="0.3">
      <c r="A90" s="189"/>
      <c r="B90" s="189"/>
      <c r="C90" s="64"/>
      <c r="D90" s="119"/>
      <c r="E90" s="186"/>
      <c r="F90" s="13" t="s">
        <v>119</v>
      </c>
      <c r="G90" s="12"/>
    </row>
    <row r="91" spans="1:7" ht="34.5" x14ac:dyDescent="0.3">
      <c r="A91" s="189"/>
      <c r="B91" s="189"/>
      <c r="C91" s="64"/>
      <c r="D91" s="119"/>
      <c r="E91" s="186"/>
      <c r="F91" s="13" t="s">
        <v>146</v>
      </c>
      <c r="G91" s="14">
        <f>+G93</f>
        <v>-165996.70000000001</v>
      </c>
    </row>
    <row r="92" spans="1:7" ht="34.5" x14ac:dyDescent="0.3">
      <c r="A92" s="189"/>
      <c r="B92" s="189"/>
      <c r="C92" s="64"/>
      <c r="D92" s="119"/>
      <c r="E92" s="186"/>
      <c r="F92" s="13" t="s">
        <v>121</v>
      </c>
      <c r="G92" s="12"/>
    </row>
    <row r="93" spans="1:7" x14ac:dyDescent="0.3">
      <c r="A93" s="189"/>
      <c r="B93" s="189"/>
      <c r="C93" s="64"/>
      <c r="D93" s="119"/>
      <c r="E93" s="186"/>
      <c r="F93" s="13" t="s">
        <v>122</v>
      </c>
      <c r="G93" s="14">
        <f>+G94</f>
        <v>-165996.70000000001</v>
      </c>
    </row>
    <row r="94" spans="1:7" x14ac:dyDescent="0.3">
      <c r="A94" s="189"/>
      <c r="B94" s="189"/>
      <c r="C94" s="64"/>
      <c r="D94" s="119"/>
      <c r="E94" s="186"/>
      <c r="F94" s="13" t="s">
        <v>151</v>
      </c>
      <c r="G94" s="14">
        <f>+G95</f>
        <v>-165996.70000000001</v>
      </c>
    </row>
    <row r="95" spans="1:7" x14ac:dyDescent="0.3">
      <c r="A95" s="189"/>
      <c r="B95" s="189"/>
      <c r="C95" s="64"/>
      <c r="D95" s="119"/>
      <c r="E95" s="186"/>
      <c r="F95" s="13" t="s">
        <v>152</v>
      </c>
      <c r="G95" s="14">
        <f>+G97</f>
        <v>-165996.70000000001</v>
      </c>
    </row>
    <row r="96" spans="1:7" x14ac:dyDescent="0.3">
      <c r="A96" s="189"/>
      <c r="B96" s="189"/>
      <c r="C96" s="64"/>
      <c r="D96" s="119"/>
      <c r="E96" s="186"/>
      <c r="F96" s="13" t="s">
        <v>153</v>
      </c>
      <c r="G96" s="14">
        <f>G97</f>
        <v>-165996.70000000001</v>
      </c>
    </row>
    <row r="97" spans="1:7" x14ac:dyDescent="0.3">
      <c r="A97" s="190"/>
      <c r="B97" s="190"/>
      <c r="C97" s="65"/>
      <c r="D97" s="120"/>
      <c r="E97" s="187"/>
      <c r="F97" s="11" t="s">
        <v>154</v>
      </c>
      <c r="G97" s="14">
        <f>'[1]5-1'!D59</f>
        <v>-165996.70000000001</v>
      </c>
    </row>
    <row r="98" spans="1:7" s="2" customFormat="1" ht="34.5" x14ac:dyDescent="0.3">
      <c r="A98" s="188" t="s">
        <v>114</v>
      </c>
      <c r="B98" s="121"/>
      <c r="C98" s="121"/>
      <c r="D98" s="119"/>
      <c r="E98" s="16"/>
      <c r="F98" s="59" t="s">
        <v>155</v>
      </c>
      <c r="G98" s="60">
        <f>+G100</f>
        <v>-111970</v>
      </c>
    </row>
    <row r="99" spans="1:7" s="2" customFormat="1" x14ac:dyDescent="0.3">
      <c r="A99" s="189"/>
      <c r="B99" s="121"/>
      <c r="C99" s="121"/>
      <c r="D99" s="119"/>
      <c r="E99" s="16"/>
      <c r="F99" s="11" t="s">
        <v>113</v>
      </c>
      <c r="G99" s="10"/>
    </row>
    <row r="100" spans="1:7" s="2" customFormat="1" x14ac:dyDescent="0.3">
      <c r="A100" s="189"/>
      <c r="B100" s="188" t="s">
        <v>156</v>
      </c>
      <c r="C100" s="121"/>
      <c r="D100" s="119"/>
      <c r="E100" s="16"/>
      <c r="F100" s="11" t="s">
        <v>157</v>
      </c>
      <c r="G100" s="60">
        <f>+G102</f>
        <v>-111970</v>
      </c>
    </row>
    <row r="101" spans="1:7" s="2" customFormat="1" x14ac:dyDescent="0.3">
      <c r="A101" s="189"/>
      <c r="B101" s="189"/>
      <c r="C101" s="121"/>
      <c r="D101" s="119"/>
      <c r="E101" s="16"/>
      <c r="F101" s="11" t="s">
        <v>113</v>
      </c>
      <c r="G101" s="10"/>
    </row>
    <row r="102" spans="1:7" s="2" customFormat="1" x14ac:dyDescent="0.3">
      <c r="A102" s="189"/>
      <c r="B102" s="189"/>
      <c r="C102" s="62" t="s">
        <v>116</v>
      </c>
      <c r="D102" s="119"/>
      <c r="E102" s="16"/>
      <c r="F102" s="11" t="s">
        <v>157</v>
      </c>
      <c r="G102" s="60">
        <f>+G106</f>
        <v>-111970</v>
      </c>
    </row>
    <row r="103" spans="1:7" s="2" customFormat="1" x14ac:dyDescent="0.3">
      <c r="A103" s="189"/>
      <c r="B103" s="189"/>
      <c r="C103" s="64"/>
      <c r="D103" s="119"/>
      <c r="E103" s="16"/>
      <c r="F103" s="11" t="s">
        <v>113</v>
      </c>
      <c r="G103" s="10"/>
    </row>
    <row r="104" spans="1:7" s="2" customFormat="1" ht="34.5" x14ac:dyDescent="0.3">
      <c r="A104" s="189"/>
      <c r="B104" s="189"/>
      <c r="C104" s="64"/>
      <c r="D104" s="124"/>
      <c r="E104" s="123"/>
      <c r="F104" s="11" t="s">
        <v>149</v>
      </c>
      <c r="G104" s="134">
        <f>+G106</f>
        <v>-111970</v>
      </c>
    </row>
    <row r="105" spans="1:7" s="2" customFormat="1" x14ac:dyDescent="0.3">
      <c r="A105" s="189"/>
      <c r="B105" s="189"/>
      <c r="C105" s="64"/>
      <c r="D105" s="124"/>
      <c r="E105" s="123"/>
      <c r="F105" s="11" t="s">
        <v>113</v>
      </c>
      <c r="G105" s="10"/>
    </row>
    <row r="106" spans="1:7" x14ac:dyDescent="0.3">
      <c r="A106" s="189"/>
      <c r="B106" s="189"/>
      <c r="C106" s="64"/>
      <c r="D106" s="191">
        <v>1072</v>
      </c>
      <c r="E106" s="192"/>
      <c r="F106" s="11" t="s">
        <v>38</v>
      </c>
      <c r="G106" s="61">
        <f>+G108+G116+G124+G133+G142</f>
        <v>-111970</v>
      </c>
    </row>
    <row r="107" spans="1:7" ht="20.25" customHeight="1" x14ac:dyDescent="0.3">
      <c r="A107" s="189"/>
      <c r="B107" s="189"/>
      <c r="C107" s="64"/>
      <c r="D107" s="186"/>
      <c r="E107" s="193"/>
      <c r="F107" s="11" t="s">
        <v>118</v>
      </c>
      <c r="G107" s="10"/>
    </row>
    <row r="108" spans="1:7" ht="51.75" x14ac:dyDescent="0.3">
      <c r="A108" s="189"/>
      <c r="B108" s="189"/>
      <c r="C108" s="64"/>
      <c r="D108" s="186"/>
      <c r="E108" s="191">
        <v>11003</v>
      </c>
      <c r="F108" s="11" t="s">
        <v>41</v>
      </c>
      <c r="G108" s="61">
        <f>+G110</f>
        <v>-7674</v>
      </c>
    </row>
    <row r="109" spans="1:7" x14ac:dyDescent="0.3">
      <c r="A109" s="189"/>
      <c r="B109" s="189"/>
      <c r="C109" s="64"/>
      <c r="D109" s="186"/>
      <c r="E109" s="186"/>
      <c r="F109" s="13" t="s">
        <v>119</v>
      </c>
      <c r="G109" s="12"/>
    </row>
    <row r="110" spans="1:7" ht="34.5" x14ac:dyDescent="0.3">
      <c r="A110" s="189"/>
      <c r="B110" s="189"/>
      <c r="C110" s="64"/>
      <c r="D110" s="186"/>
      <c r="E110" s="186"/>
      <c r="F110" s="13" t="s">
        <v>146</v>
      </c>
      <c r="G110" s="14">
        <f>+G112</f>
        <v>-7674</v>
      </c>
    </row>
    <row r="111" spans="1:7" ht="34.5" x14ac:dyDescent="0.3">
      <c r="A111" s="189"/>
      <c r="B111" s="189"/>
      <c r="C111" s="64"/>
      <c r="D111" s="186"/>
      <c r="E111" s="186"/>
      <c r="F111" s="13" t="s">
        <v>121</v>
      </c>
      <c r="G111" s="12"/>
    </row>
    <row r="112" spans="1:7" x14ac:dyDescent="0.3">
      <c r="A112" s="189"/>
      <c r="B112" s="189"/>
      <c r="C112" s="64"/>
      <c r="D112" s="186"/>
      <c r="E112" s="186"/>
      <c r="F112" s="13" t="s">
        <v>122</v>
      </c>
      <c r="G112" s="14">
        <f>+G113</f>
        <v>-7674</v>
      </c>
    </row>
    <row r="113" spans="1:7" x14ac:dyDescent="0.3">
      <c r="A113" s="189"/>
      <c r="B113" s="189"/>
      <c r="C113" s="64"/>
      <c r="D113" s="186"/>
      <c r="E113" s="186"/>
      <c r="F113" s="13" t="s">
        <v>123</v>
      </c>
      <c r="G113" s="14">
        <f>+G114</f>
        <v>-7674</v>
      </c>
    </row>
    <row r="114" spans="1:7" x14ac:dyDescent="0.3">
      <c r="A114" s="189"/>
      <c r="B114" s="189"/>
      <c r="C114" s="64"/>
      <c r="D114" s="186"/>
      <c r="E114" s="186"/>
      <c r="F114" s="13" t="s">
        <v>147</v>
      </c>
      <c r="G114" s="14">
        <f>+G115</f>
        <v>-7674</v>
      </c>
    </row>
    <row r="115" spans="1:7" x14ac:dyDescent="0.3">
      <c r="A115" s="189"/>
      <c r="B115" s="189"/>
      <c r="C115" s="64"/>
      <c r="D115" s="186"/>
      <c r="E115" s="186"/>
      <c r="F115" s="13" t="s">
        <v>148</v>
      </c>
      <c r="G115" s="14">
        <f>'[1]5-1'!D72</f>
        <v>-7674</v>
      </c>
    </row>
    <row r="116" spans="1:7" ht="51.75" x14ac:dyDescent="0.3">
      <c r="A116" s="189"/>
      <c r="B116" s="189"/>
      <c r="C116" s="64"/>
      <c r="D116" s="119"/>
      <c r="E116" s="191">
        <v>11004</v>
      </c>
      <c r="F116" s="11" t="s">
        <v>43</v>
      </c>
      <c r="G116" s="61">
        <f>+G118</f>
        <v>-2352</v>
      </c>
    </row>
    <row r="117" spans="1:7" x14ac:dyDescent="0.3">
      <c r="A117" s="189"/>
      <c r="B117" s="189"/>
      <c r="C117" s="64"/>
      <c r="D117" s="119"/>
      <c r="E117" s="186"/>
      <c r="F117" s="59" t="s">
        <v>119</v>
      </c>
      <c r="G117" s="12"/>
    </row>
    <row r="118" spans="1:7" ht="34.5" x14ac:dyDescent="0.3">
      <c r="A118" s="189"/>
      <c r="B118" s="189"/>
      <c r="C118" s="64"/>
      <c r="D118" s="119"/>
      <c r="E118" s="186"/>
      <c r="F118" s="11" t="s">
        <v>146</v>
      </c>
      <c r="G118" s="14">
        <f>+G120</f>
        <v>-2352</v>
      </c>
    </row>
    <row r="119" spans="1:7" ht="34.5" x14ac:dyDescent="0.3">
      <c r="A119" s="189"/>
      <c r="B119" s="189"/>
      <c r="C119" s="64"/>
      <c r="D119" s="119"/>
      <c r="E119" s="186"/>
      <c r="F119" s="11" t="s">
        <v>121</v>
      </c>
      <c r="G119" s="12"/>
    </row>
    <row r="120" spans="1:7" x14ac:dyDescent="0.3">
      <c r="A120" s="189"/>
      <c r="B120" s="189"/>
      <c r="C120" s="64"/>
      <c r="D120" s="119"/>
      <c r="E120" s="186"/>
      <c r="F120" s="11" t="s">
        <v>122</v>
      </c>
      <c r="G120" s="14">
        <f>+G121</f>
        <v>-2352</v>
      </c>
    </row>
    <row r="121" spans="1:7" x14ac:dyDescent="0.3">
      <c r="A121" s="189"/>
      <c r="B121" s="189"/>
      <c r="C121" s="64"/>
      <c r="D121" s="119"/>
      <c r="E121" s="186"/>
      <c r="F121" s="11" t="s">
        <v>123</v>
      </c>
      <c r="G121" s="14">
        <f>+G122</f>
        <v>-2352</v>
      </c>
    </row>
    <row r="122" spans="1:7" x14ac:dyDescent="0.3">
      <c r="A122" s="189"/>
      <c r="B122" s="189"/>
      <c r="C122" s="64"/>
      <c r="D122" s="119"/>
      <c r="E122" s="186"/>
      <c r="F122" s="11" t="s">
        <v>147</v>
      </c>
      <c r="G122" s="14">
        <f>+G123</f>
        <v>-2352</v>
      </c>
    </row>
    <row r="123" spans="1:7" x14ac:dyDescent="0.3">
      <c r="A123" s="189"/>
      <c r="B123" s="189"/>
      <c r="C123" s="64"/>
      <c r="D123" s="119"/>
      <c r="E123" s="186"/>
      <c r="F123" s="11" t="s">
        <v>148</v>
      </c>
      <c r="G123" s="14">
        <f>'[1]5-1'!D78</f>
        <v>-2352</v>
      </c>
    </row>
    <row r="124" spans="1:7" ht="69" x14ac:dyDescent="0.3">
      <c r="A124" s="189"/>
      <c r="B124" s="189"/>
      <c r="C124" s="121"/>
      <c r="D124" s="119"/>
      <c r="E124" s="191">
        <v>12001</v>
      </c>
      <c r="F124" s="11" t="s">
        <v>45</v>
      </c>
      <c r="G124" s="61">
        <f>+G126</f>
        <v>-857</v>
      </c>
    </row>
    <row r="125" spans="1:7" x14ac:dyDescent="0.3">
      <c r="A125" s="189"/>
      <c r="B125" s="189"/>
      <c r="C125" s="121"/>
      <c r="D125" s="119"/>
      <c r="E125" s="186"/>
      <c r="F125" s="11" t="s">
        <v>119</v>
      </c>
      <c r="G125" s="12"/>
    </row>
    <row r="126" spans="1:7" ht="34.5" x14ac:dyDescent="0.3">
      <c r="A126" s="189"/>
      <c r="B126" s="189"/>
      <c r="C126" s="121"/>
      <c r="D126" s="119"/>
      <c r="E126" s="186"/>
      <c r="F126" s="13" t="s">
        <v>146</v>
      </c>
      <c r="G126" s="14">
        <f>+G128</f>
        <v>-857</v>
      </c>
    </row>
    <row r="127" spans="1:7" ht="34.5" x14ac:dyDescent="0.3">
      <c r="A127" s="189"/>
      <c r="B127" s="189"/>
      <c r="C127" s="121"/>
      <c r="D127" s="119"/>
      <c r="E127" s="186"/>
      <c r="F127" s="13" t="s">
        <v>121</v>
      </c>
      <c r="G127" s="12"/>
    </row>
    <row r="128" spans="1:7" x14ac:dyDescent="0.3">
      <c r="A128" s="112"/>
      <c r="B128" s="189"/>
      <c r="C128" s="121"/>
      <c r="D128" s="119"/>
      <c r="E128" s="186"/>
      <c r="F128" s="13" t="s">
        <v>122</v>
      </c>
      <c r="G128" s="14">
        <f>+G129</f>
        <v>-857</v>
      </c>
    </row>
    <row r="129" spans="1:7" x14ac:dyDescent="0.3">
      <c r="A129" s="112"/>
      <c r="B129" s="189"/>
      <c r="C129" s="121"/>
      <c r="D129" s="119"/>
      <c r="E129" s="186"/>
      <c r="F129" s="13" t="s">
        <v>151</v>
      </c>
      <c r="G129" s="14">
        <f>+G130</f>
        <v>-857</v>
      </c>
    </row>
    <row r="130" spans="1:7" x14ac:dyDescent="0.3">
      <c r="A130" s="112"/>
      <c r="B130" s="189"/>
      <c r="C130" s="121"/>
      <c r="D130" s="119"/>
      <c r="E130" s="186"/>
      <c r="F130" s="13" t="s">
        <v>152</v>
      </c>
      <c r="G130" s="14">
        <f>+G132</f>
        <v>-857</v>
      </c>
    </row>
    <row r="131" spans="1:7" x14ac:dyDescent="0.3">
      <c r="A131" s="112"/>
      <c r="B131" s="189"/>
      <c r="C131" s="121"/>
      <c r="D131" s="119"/>
      <c r="E131" s="186"/>
      <c r="F131" s="13" t="s">
        <v>158</v>
      </c>
      <c r="G131" s="14">
        <f>G132</f>
        <v>-857</v>
      </c>
    </row>
    <row r="132" spans="1:7" x14ac:dyDescent="0.3">
      <c r="A132" s="112"/>
      <c r="B132" s="189"/>
      <c r="C132" s="121"/>
      <c r="D132" s="119"/>
      <c r="E132" s="186"/>
      <c r="F132" s="13" t="s">
        <v>159</v>
      </c>
      <c r="G132" s="14">
        <f>'[1]5-1'!D84</f>
        <v>-857</v>
      </c>
    </row>
    <row r="133" spans="1:7" ht="86.25" x14ac:dyDescent="0.3">
      <c r="A133" s="112"/>
      <c r="B133" s="189"/>
      <c r="C133" s="121"/>
      <c r="D133" s="119"/>
      <c r="E133" s="191">
        <v>31001</v>
      </c>
      <c r="F133" s="11" t="s">
        <v>47</v>
      </c>
      <c r="G133" s="61">
        <f>+G135</f>
        <v>-100000</v>
      </c>
    </row>
    <row r="134" spans="1:7" x14ac:dyDescent="0.3">
      <c r="A134" s="131"/>
      <c r="B134" s="189"/>
      <c r="C134" s="121"/>
      <c r="D134" s="119"/>
      <c r="E134" s="186"/>
      <c r="F134" s="11" t="s">
        <v>119</v>
      </c>
      <c r="G134" s="12"/>
    </row>
    <row r="135" spans="1:7" ht="34.5" x14ac:dyDescent="0.3">
      <c r="A135" s="131"/>
      <c r="B135" s="189"/>
      <c r="C135" s="121"/>
      <c r="D135" s="119"/>
      <c r="E135" s="186"/>
      <c r="F135" s="11" t="s">
        <v>146</v>
      </c>
      <c r="G135" s="14">
        <f>+G137</f>
        <v>-100000</v>
      </c>
    </row>
    <row r="136" spans="1:7" ht="34.5" x14ac:dyDescent="0.3">
      <c r="A136" s="131"/>
      <c r="B136" s="189"/>
      <c r="C136" s="121"/>
      <c r="D136" s="119"/>
      <c r="E136" s="186"/>
      <c r="F136" s="11" t="s">
        <v>121</v>
      </c>
      <c r="G136" s="12"/>
    </row>
    <row r="137" spans="1:7" x14ac:dyDescent="0.3">
      <c r="A137" s="131"/>
      <c r="B137" s="189"/>
      <c r="C137" s="64"/>
      <c r="D137" s="119"/>
      <c r="E137" s="186"/>
      <c r="F137" s="11" t="s">
        <v>122</v>
      </c>
      <c r="G137" s="14">
        <f>+G138</f>
        <v>-100000</v>
      </c>
    </row>
    <row r="138" spans="1:7" x14ac:dyDescent="0.3">
      <c r="A138" s="131"/>
      <c r="B138" s="189"/>
      <c r="C138" s="64"/>
      <c r="D138" s="119"/>
      <c r="E138" s="186"/>
      <c r="F138" s="11" t="s">
        <v>151</v>
      </c>
      <c r="G138" s="14">
        <f>+G139</f>
        <v>-100000</v>
      </c>
    </row>
    <row r="139" spans="1:7" x14ac:dyDescent="0.3">
      <c r="A139" s="131"/>
      <c r="B139" s="189"/>
      <c r="C139" s="64"/>
      <c r="D139" s="119"/>
      <c r="E139" s="186"/>
      <c r="F139" s="11" t="s">
        <v>152</v>
      </c>
      <c r="G139" s="14">
        <f>+G141</f>
        <v>-100000</v>
      </c>
    </row>
    <row r="140" spans="1:7" x14ac:dyDescent="0.3">
      <c r="A140" s="131"/>
      <c r="B140" s="189"/>
      <c r="C140" s="64"/>
      <c r="D140" s="119"/>
      <c r="E140" s="186"/>
      <c r="F140" s="11" t="s">
        <v>153</v>
      </c>
      <c r="G140" s="14">
        <f>G141</f>
        <v>-100000</v>
      </c>
    </row>
    <row r="141" spans="1:7" x14ac:dyDescent="0.3">
      <c r="A141" s="131"/>
      <c r="B141" s="189"/>
      <c r="C141" s="64"/>
      <c r="D141" s="119"/>
      <c r="E141" s="186"/>
      <c r="F141" s="11" t="s">
        <v>154</v>
      </c>
      <c r="G141" s="14">
        <f>'[1]5-1'!D90</f>
        <v>-100000</v>
      </c>
    </row>
    <row r="142" spans="1:7" ht="71.25" customHeight="1" x14ac:dyDescent="0.3">
      <c r="A142" s="131"/>
      <c r="B142" s="189"/>
      <c r="C142" s="64"/>
      <c r="D142" s="119"/>
      <c r="E142" s="191">
        <v>31003</v>
      </c>
      <c r="F142" s="11" t="s">
        <v>49</v>
      </c>
      <c r="G142" s="61">
        <f>+G144</f>
        <v>-1087</v>
      </c>
    </row>
    <row r="143" spans="1:7" x14ac:dyDescent="0.3">
      <c r="A143" s="131"/>
      <c r="B143" s="189"/>
      <c r="C143" s="64"/>
      <c r="D143" s="119"/>
      <c r="E143" s="186"/>
      <c r="F143" s="13" t="s">
        <v>119</v>
      </c>
      <c r="G143" s="12"/>
    </row>
    <row r="144" spans="1:7" ht="34.5" x14ac:dyDescent="0.3">
      <c r="A144" s="131"/>
      <c r="B144" s="189"/>
      <c r="C144" s="64"/>
      <c r="D144" s="119"/>
      <c r="E144" s="186"/>
      <c r="F144" s="13" t="s">
        <v>146</v>
      </c>
      <c r="G144" s="14">
        <f>+G146</f>
        <v>-1087</v>
      </c>
    </row>
    <row r="145" spans="1:7" ht="34.5" x14ac:dyDescent="0.3">
      <c r="A145" s="131"/>
      <c r="B145" s="189"/>
      <c r="C145" s="64"/>
      <c r="D145" s="119"/>
      <c r="E145" s="186"/>
      <c r="F145" s="13" t="s">
        <v>121</v>
      </c>
      <c r="G145" s="12"/>
    </row>
    <row r="146" spans="1:7" x14ac:dyDescent="0.3">
      <c r="A146" s="131"/>
      <c r="B146" s="189"/>
      <c r="C146" s="64"/>
      <c r="D146" s="119"/>
      <c r="E146" s="186"/>
      <c r="F146" s="13" t="s">
        <v>122</v>
      </c>
      <c r="G146" s="14">
        <f>+G147</f>
        <v>-1087</v>
      </c>
    </row>
    <row r="147" spans="1:7" x14ac:dyDescent="0.3">
      <c r="A147" s="131"/>
      <c r="B147" s="189"/>
      <c r="C147" s="64"/>
      <c r="D147" s="119"/>
      <c r="E147" s="186"/>
      <c r="F147" s="13" t="s">
        <v>151</v>
      </c>
      <c r="G147" s="14">
        <f>+G148</f>
        <v>-1087</v>
      </c>
    </row>
    <row r="148" spans="1:7" x14ac:dyDescent="0.3">
      <c r="A148" s="131"/>
      <c r="B148" s="189"/>
      <c r="C148" s="64"/>
      <c r="D148" s="119"/>
      <c r="E148" s="186"/>
      <c r="F148" s="13" t="s">
        <v>152</v>
      </c>
      <c r="G148" s="14">
        <f>+G150</f>
        <v>-1087</v>
      </c>
    </row>
    <row r="149" spans="1:7" x14ac:dyDescent="0.3">
      <c r="A149" s="131"/>
      <c r="B149" s="189"/>
      <c r="C149" s="64"/>
      <c r="D149" s="119"/>
      <c r="E149" s="186"/>
      <c r="F149" s="13" t="s">
        <v>153</v>
      </c>
      <c r="G149" s="14">
        <f>G150</f>
        <v>-1087</v>
      </c>
    </row>
    <row r="150" spans="1:7" x14ac:dyDescent="0.3">
      <c r="A150" s="133"/>
      <c r="B150" s="190"/>
      <c r="C150" s="65"/>
      <c r="D150" s="120"/>
      <c r="E150" s="187"/>
      <c r="F150" s="11" t="s">
        <v>160</v>
      </c>
      <c r="G150" s="14">
        <f>'[1]5-1'!D96</f>
        <v>-1087</v>
      </c>
    </row>
    <row r="151" spans="1:7" s="2" customFormat="1" x14ac:dyDescent="0.3">
      <c r="A151" s="188" t="s">
        <v>132</v>
      </c>
      <c r="B151" s="121"/>
      <c r="C151" s="121"/>
      <c r="D151" s="119"/>
      <c r="E151" s="16"/>
      <c r="F151" s="59" t="s">
        <v>161</v>
      </c>
      <c r="G151" s="60">
        <f>+G153</f>
        <v>-49822.8</v>
      </c>
    </row>
    <row r="152" spans="1:7" s="2" customFormat="1" x14ac:dyDescent="0.3">
      <c r="A152" s="189"/>
      <c r="B152" s="121"/>
      <c r="C152" s="121"/>
      <c r="D152" s="119"/>
      <c r="E152" s="16"/>
      <c r="F152" s="11" t="s">
        <v>113</v>
      </c>
      <c r="G152" s="10"/>
    </row>
    <row r="153" spans="1:7" s="2" customFormat="1" x14ac:dyDescent="0.3">
      <c r="A153" s="189"/>
      <c r="B153" s="188" t="s">
        <v>114</v>
      </c>
      <c r="C153" s="121"/>
      <c r="D153" s="119"/>
      <c r="E153" s="16"/>
      <c r="F153" s="11" t="s">
        <v>162</v>
      </c>
      <c r="G153" s="60">
        <f>+G155</f>
        <v>-49822.8</v>
      </c>
    </row>
    <row r="154" spans="1:7" s="2" customFormat="1" x14ac:dyDescent="0.3">
      <c r="A154" s="189"/>
      <c r="B154" s="189"/>
      <c r="C154" s="121"/>
      <c r="D154" s="119"/>
      <c r="E154" s="16"/>
      <c r="F154" s="11" t="s">
        <v>113</v>
      </c>
      <c r="G154" s="10"/>
    </row>
    <row r="155" spans="1:7" s="2" customFormat="1" x14ac:dyDescent="0.3">
      <c r="A155" s="189"/>
      <c r="B155" s="189"/>
      <c r="C155" s="188" t="s">
        <v>116</v>
      </c>
      <c r="D155" s="119"/>
      <c r="E155" s="16"/>
      <c r="F155" s="11" t="s">
        <v>162</v>
      </c>
      <c r="G155" s="60">
        <f>+G159</f>
        <v>-49822.8</v>
      </c>
    </row>
    <row r="156" spans="1:7" s="2" customFormat="1" x14ac:dyDescent="0.3">
      <c r="A156" s="189"/>
      <c r="B156" s="189"/>
      <c r="C156" s="189"/>
      <c r="D156" s="119"/>
      <c r="E156" s="16"/>
      <c r="F156" s="11" t="s">
        <v>113</v>
      </c>
      <c r="G156" s="10"/>
    </row>
    <row r="157" spans="1:7" s="2" customFormat="1" ht="34.5" x14ac:dyDescent="0.3">
      <c r="A157" s="189"/>
      <c r="B157" s="189"/>
      <c r="C157" s="189"/>
      <c r="D157" s="124"/>
      <c r="E157" s="123"/>
      <c r="F157" s="11" t="s">
        <v>149</v>
      </c>
      <c r="G157" s="134">
        <f>+G159</f>
        <v>-49822.8</v>
      </c>
    </row>
    <row r="158" spans="1:7" s="2" customFormat="1" x14ac:dyDescent="0.3">
      <c r="A158" s="189"/>
      <c r="B158" s="189"/>
      <c r="C158" s="189"/>
      <c r="D158" s="124"/>
      <c r="E158" s="123"/>
      <c r="F158" s="11" t="s">
        <v>113</v>
      </c>
      <c r="G158" s="10"/>
    </row>
    <row r="159" spans="1:7" ht="34.5" x14ac:dyDescent="0.3">
      <c r="A159" s="189"/>
      <c r="B159" s="189"/>
      <c r="C159" s="189"/>
      <c r="D159" s="191">
        <v>1189</v>
      </c>
      <c r="E159" s="192"/>
      <c r="F159" s="11" t="s">
        <v>51</v>
      </c>
      <c r="G159" s="61">
        <f>+G161</f>
        <v>-49822.8</v>
      </c>
    </row>
    <row r="160" spans="1:7" ht="20.25" customHeight="1" x14ac:dyDescent="0.3">
      <c r="A160" s="189"/>
      <c r="B160" s="189"/>
      <c r="C160" s="189"/>
      <c r="D160" s="186"/>
      <c r="E160" s="193"/>
      <c r="F160" s="11" t="s">
        <v>113</v>
      </c>
      <c r="G160" s="10"/>
    </row>
    <row r="161" spans="1:7" ht="60" customHeight="1" x14ac:dyDescent="0.3">
      <c r="A161" s="189"/>
      <c r="B161" s="189"/>
      <c r="C161" s="189"/>
      <c r="D161" s="186"/>
      <c r="E161" s="66">
        <v>12001</v>
      </c>
      <c r="F161" s="11" t="s">
        <v>54</v>
      </c>
      <c r="G161" s="61">
        <f>+G163</f>
        <v>-49822.8</v>
      </c>
    </row>
    <row r="162" spans="1:7" x14ac:dyDescent="0.3">
      <c r="A162" s="189"/>
      <c r="B162" s="189"/>
      <c r="C162" s="189"/>
      <c r="D162" s="186"/>
      <c r="E162" s="17"/>
      <c r="F162" s="13" t="s">
        <v>119</v>
      </c>
      <c r="G162" s="12"/>
    </row>
    <row r="163" spans="1:7" ht="34.5" x14ac:dyDescent="0.3">
      <c r="A163" s="189"/>
      <c r="B163" s="189"/>
      <c r="C163" s="189"/>
      <c r="D163" s="186"/>
      <c r="E163" s="17"/>
      <c r="F163" s="13" t="s">
        <v>149</v>
      </c>
      <c r="G163" s="14">
        <f>+G165</f>
        <v>-49822.8</v>
      </c>
    </row>
    <row r="164" spans="1:7" ht="34.5" x14ac:dyDescent="0.3">
      <c r="A164" s="189"/>
      <c r="B164" s="189"/>
      <c r="C164" s="189"/>
      <c r="D164" s="186"/>
      <c r="E164" s="17"/>
      <c r="F164" s="13" t="s">
        <v>121</v>
      </c>
      <c r="G164" s="12"/>
    </row>
    <row r="165" spans="1:7" x14ac:dyDescent="0.3">
      <c r="A165" s="189"/>
      <c r="B165" s="189"/>
      <c r="C165" s="189"/>
      <c r="D165" s="186"/>
      <c r="E165" s="17"/>
      <c r="F165" s="13" t="s">
        <v>122</v>
      </c>
      <c r="G165" s="14">
        <f>+G166</f>
        <v>-49822.8</v>
      </c>
    </row>
    <row r="166" spans="1:7" x14ac:dyDescent="0.3">
      <c r="A166" s="189"/>
      <c r="B166" s="189"/>
      <c r="C166" s="189"/>
      <c r="D166" s="186"/>
      <c r="E166" s="17"/>
      <c r="F166" s="13" t="s">
        <v>151</v>
      </c>
      <c r="G166" s="14">
        <f>+G167</f>
        <v>-49822.8</v>
      </c>
    </row>
    <row r="167" spans="1:7" x14ac:dyDescent="0.3">
      <c r="A167" s="189"/>
      <c r="B167" s="189"/>
      <c r="C167" s="189"/>
      <c r="D167" s="186"/>
      <c r="E167" s="17"/>
      <c r="F167" s="13" t="s">
        <v>152</v>
      </c>
      <c r="G167" s="14">
        <f>+G169</f>
        <v>-49822.8</v>
      </c>
    </row>
    <row r="168" spans="1:7" x14ac:dyDescent="0.3">
      <c r="A168" s="189"/>
      <c r="B168" s="189"/>
      <c r="C168" s="189"/>
      <c r="D168" s="186"/>
      <c r="E168" s="17"/>
      <c r="F168" s="13" t="s">
        <v>153</v>
      </c>
      <c r="G168" s="14">
        <f>G169</f>
        <v>-49822.8</v>
      </c>
    </row>
    <row r="169" spans="1:7" x14ac:dyDescent="0.3">
      <c r="A169" s="190"/>
      <c r="B169" s="190"/>
      <c r="C169" s="190"/>
      <c r="D169" s="187"/>
      <c r="E169" s="18"/>
      <c r="F169" s="11" t="s">
        <v>154</v>
      </c>
      <c r="G169" s="14">
        <f>'[1]5-1'!D109</f>
        <v>-49822.8</v>
      </c>
    </row>
  </sheetData>
  <mergeCells count="54">
    <mergeCell ref="A1:G1"/>
    <mergeCell ref="A2:G2"/>
    <mergeCell ref="F3:G3"/>
    <mergeCell ref="A4:C4"/>
    <mergeCell ref="D4:E4"/>
    <mergeCell ref="F4:F5"/>
    <mergeCell ref="E44:E49"/>
    <mergeCell ref="A6:A7"/>
    <mergeCell ref="B6:B9"/>
    <mergeCell ref="C6:C11"/>
    <mergeCell ref="D6:D13"/>
    <mergeCell ref="E6:E13"/>
    <mergeCell ref="A8:A26"/>
    <mergeCell ref="B10:B26"/>
    <mergeCell ref="C12:C26"/>
    <mergeCell ref="D16:D26"/>
    <mergeCell ref="E16:E17"/>
    <mergeCell ref="E18:E23"/>
    <mergeCell ref="E24:E26"/>
    <mergeCell ref="C29:C39"/>
    <mergeCell ref="E31:E36"/>
    <mergeCell ref="E37:E39"/>
    <mergeCell ref="E50:E52"/>
    <mergeCell ref="E53:E58"/>
    <mergeCell ref="E59:E61"/>
    <mergeCell ref="A62:A97"/>
    <mergeCell ref="B64:B97"/>
    <mergeCell ref="D70:D79"/>
    <mergeCell ref="E70:E71"/>
    <mergeCell ref="E72:E77"/>
    <mergeCell ref="E78:E79"/>
    <mergeCell ref="E80:E85"/>
    <mergeCell ref="E142:E147"/>
    <mergeCell ref="E86:E88"/>
    <mergeCell ref="E89:E94"/>
    <mergeCell ref="E95:E97"/>
    <mergeCell ref="A98:A127"/>
    <mergeCell ref="B100:B150"/>
    <mergeCell ref="D106:D115"/>
    <mergeCell ref="E106:E107"/>
    <mergeCell ref="E108:E113"/>
    <mergeCell ref="E114:E115"/>
    <mergeCell ref="E116:E121"/>
    <mergeCell ref="E122:E123"/>
    <mergeCell ref="E124:E129"/>
    <mergeCell ref="E130:E132"/>
    <mergeCell ref="E133:E138"/>
    <mergeCell ref="E139:E141"/>
    <mergeCell ref="E148:E150"/>
    <mergeCell ref="A151:A169"/>
    <mergeCell ref="B153:B169"/>
    <mergeCell ref="C155:C169"/>
    <mergeCell ref="D159:D169"/>
    <mergeCell ref="E159:E16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3"/>
  <sheetViews>
    <sheetView topLeftCell="A124" zoomScale="106" zoomScaleNormal="106" workbookViewId="0">
      <selection activeCell="D66" sqref="D66"/>
    </sheetView>
  </sheetViews>
  <sheetFormatPr defaultRowHeight="17.25" x14ac:dyDescent="0.3"/>
  <cols>
    <col min="1" max="1" width="4.7109375" style="67" customWidth="1"/>
    <col min="2" max="2" width="29.85546875" style="67" customWidth="1"/>
    <col min="3" max="3" width="81.140625" style="67" customWidth="1"/>
    <col min="4" max="4" width="49" style="67" bestFit="1" customWidth="1"/>
    <col min="5" max="252" width="9.140625" style="67"/>
    <col min="253" max="253" width="4.7109375" style="67" customWidth="1"/>
    <col min="254" max="254" width="29.85546875" style="67" customWidth="1"/>
    <col min="255" max="255" width="81.140625" style="67" customWidth="1"/>
    <col min="256" max="256" width="40" style="67" customWidth="1"/>
    <col min="257" max="258" width="11.28515625" style="67" bestFit="1" customWidth="1"/>
    <col min="259" max="508" width="9.140625" style="67"/>
    <col min="509" max="509" width="4.7109375" style="67" customWidth="1"/>
    <col min="510" max="510" width="29.85546875" style="67" customWidth="1"/>
    <col min="511" max="511" width="81.140625" style="67" customWidth="1"/>
    <col min="512" max="512" width="40" style="67" customWidth="1"/>
    <col min="513" max="514" width="11.28515625" style="67" bestFit="1" customWidth="1"/>
    <col min="515" max="764" width="9.140625" style="67"/>
    <col min="765" max="765" width="4.7109375" style="67" customWidth="1"/>
    <col min="766" max="766" width="29.85546875" style="67" customWidth="1"/>
    <col min="767" max="767" width="81.140625" style="67" customWidth="1"/>
    <col min="768" max="768" width="40" style="67" customWidth="1"/>
    <col min="769" max="770" width="11.28515625" style="67" bestFit="1" customWidth="1"/>
    <col min="771" max="1020" width="9.140625" style="67"/>
    <col min="1021" max="1021" width="4.7109375" style="67" customWidth="1"/>
    <col min="1022" max="1022" width="29.85546875" style="67" customWidth="1"/>
    <col min="1023" max="1023" width="81.140625" style="67" customWidth="1"/>
    <col min="1024" max="1024" width="40" style="67" customWidth="1"/>
    <col min="1025" max="1026" width="11.28515625" style="67" bestFit="1" customWidth="1"/>
    <col min="1027" max="1276" width="9.140625" style="67"/>
    <col min="1277" max="1277" width="4.7109375" style="67" customWidth="1"/>
    <col min="1278" max="1278" width="29.85546875" style="67" customWidth="1"/>
    <col min="1279" max="1279" width="81.140625" style="67" customWidth="1"/>
    <col min="1280" max="1280" width="40" style="67" customWidth="1"/>
    <col min="1281" max="1282" width="11.28515625" style="67" bestFit="1" customWidth="1"/>
    <col min="1283" max="1532" width="9.140625" style="67"/>
    <col min="1533" max="1533" width="4.7109375" style="67" customWidth="1"/>
    <col min="1534" max="1534" width="29.85546875" style="67" customWidth="1"/>
    <col min="1535" max="1535" width="81.140625" style="67" customWidth="1"/>
    <col min="1536" max="1536" width="40" style="67" customWidth="1"/>
    <col min="1537" max="1538" width="11.28515625" style="67" bestFit="1" customWidth="1"/>
    <col min="1539" max="1788" width="9.140625" style="67"/>
    <col min="1789" max="1789" width="4.7109375" style="67" customWidth="1"/>
    <col min="1790" max="1790" width="29.85546875" style="67" customWidth="1"/>
    <col min="1791" max="1791" width="81.140625" style="67" customWidth="1"/>
    <col min="1792" max="1792" width="40" style="67" customWidth="1"/>
    <col min="1793" max="1794" width="11.28515625" style="67" bestFit="1" customWidth="1"/>
    <col min="1795" max="2044" width="9.140625" style="67"/>
    <col min="2045" max="2045" width="4.7109375" style="67" customWidth="1"/>
    <col min="2046" max="2046" width="29.85546875" style="67" customWidth="1"/>
    <col min="2047" max="2047" width="81.140625" style="67" customWidth="1"/>
    <col min="2048" max="2048" width="40" style="67" customWidth="1"/>
    <col min="2049" max="2050" width="11.28515625" style="67" bestFit="1" customWidth="1"/>
    <col min="2051" max="2300" width="9.140625" style="67"/>
    <col min="2301" max="2301" width="4.7109375" style="67" customWidth="1"/>
    <col min="2302" max="2302" width="29.85546875" style="67" customWidth="1"/>
    <col min="2303" max="2303" width="81.140625" style="67" customWidth="1"/>
    <col min="2304" max="2304" width="40" style="67" customWidth="1"/>
    <col min="2305" max="2306" width="11.28515625" style="67" bestFit="1" customWidth="1"/>
    <col min="2307" max="2556" width="9.140625" style="67"/>
    <col min="2557" max="2557" width="4.7109375" style="67" customWidth="1"/>
    <col min="2558" max="2558" width="29.85546875" style="67" customWidth="1"/>
    <col min="2559" max="2559" width="81.140625" style="67" customWidth="1"/>
    <col min="2560" max="2560" width="40" style="67" customWidth="1"/>
    <col min="2561" max="2562" width="11.28515625" style="67" bestFit="1" customWidth="1"/>
    <col min="2563" max="2812" width="9.140625" style="67"/>
    <col min="2813" max="2813" width="4.7109375" style="67" customWidth="1"/>
    <col min="2814" max="2814" width="29.85546875" style="67" customWidth="1"/>
    <col min="2815" max="2815" width="81.140625" style="67" customWidth="1"/>
    <col min="2816" max="2816" width="40" style="67" customWidth="1"/>
    <col min="2817" max="2818" width="11.28515625" style="67" bestFit="1" customWidth="1"/>
    <col min="2819" max="3068" width="9.140625" style="67"/>
    <col min="3069" max="3069" width="4.7109375" style="67" customWidth="1"/>
    <col min="3070" max="3070" width="29.85546875" style="67" customWidth="1"/>
    <col min="3071" max="3071" width="81.140625" style="67" customWidth="1"/>
    <col min="3072" max="3072" width="40" style="67" customWidth="1"/>
    <col min="3073" max="3074" width="11.28515625" style="67" bestFit="1" customWidth="1"/>
    <col min="3075" max="3324" width="9.140625" style="67"/>
    <col min="3325" max="3325" width="4.7109375" style="67" customWidth="1"/>
    <col min="3326" max="3326" width="29.85546875" style="67" customWidth="1"/>
    <col min="3327" max="3327" width="81.140625" style="67" customWidth="1"/>
    <col min="3328" max="3328" width="40" style="67" customWidth="1"/>
    <col min="3329" max="3330" width="11.28515625" style="67" bestFit="1" customWidth="1"/>
    <col min="3331" max="3580" width="9.140625" style="67"/>
    <col min="3581" max="3581" width="4.7109375" style="67" customWidth="1"/>
    <col min="3582" max="3582" width="29.85546875" style="67" customWidth="1"/>
    <col min="3583" max="3583" width="81.140625" style="67" customWidth="1"/>
    <col min="3584" max="3584" width="40" style="67" customWidth="1"/>
    <col min="3585" max="3586" width="11.28515625" style="67" bestFit="1" customWidth="1"/>
    <col min="3587" max="3836" width="9.140625" style="67"/>
    <col min="3837" max="3837" width="4.7109375" style="67" customWidth="1"/>
    <col min="3838" max="3838" width="29.85546875" style="67" customWidth="1"/>
    <col min="3839" max="3839" width="81.140625" style="67" customWidth="1"/>
    <col min="3840" max="3840" width="40" style="67" customWidth="1"/>
    <col min="3841" max="3842" width="11.28515625" style="67" bestFit="1" customWidth="1"/>
    <col min="3843" max="4092" width="9.140625" style="67"/>
    <col min="4093" max="4093" width="4.7109375" style="67" customWidth="1"/>
    <col min="4094" max="4094" width="29.85546875" style="67" customWidth="1"/>
    <col min="4095" max="4095" width="81.140625" style="67" customWidth="1"/>
    <col min="4096" max="4096" width="40" style="67" customWidth="1"/>
    <col min="4097" max="4098" width="11.28515625" style="67" bestFit="1" customWidth="1"/>
    <col min="4099" max="4348" width="9.140625" style="67"/>
    <col min="4349" max="4349" width="4.7109375" style="67" customWidth="1"/>
    <col min="4350" max="4350" width="29.85546875" style="67" customWidth="1"/>
    <col min="4351" max="4351" width="81.140625" style="67" customWidth="1"/>
    <col min="4352" max="4352" width="40" style="67" customWidth="1"/>
    <col min="4353" max="4354" width="11.28515625" style="67" bestFit="1" customWidth="1"/>
    <col min="4355" max="4604" width="9.140625" style="67"/>
    <col min="4605" max="4605" width="4.7109375" style="67" customWidth="1"/>
    <col min="4606" max="4606" width="29.85546875" style="67" customWidth="1"/>
    <col min="4607" max="4607" width="81.140625" style="67" customWidth="1"/>
    <col min="4608" max="4608" width="40" style="67" customWidth="1"/>
    <col min="4609" max="4610" width="11.28515625" style="67" bestFit="1" customWidth="1"/>
    <col min="4611" max="4860" width="9.140625" style="67"/>
    <col min="4861" max="4861" width="4.7109375" style="67" customWidth="1"/>
    <col min="4862" max="4862" width="29.85546875" style="67" customWidth="1"/>
    <col min="4863" max="4863" width="81.140625" style="67" customWidth="1"/>
    <col min="4864" max="4864" width="40" style="67" customWidth="1"/>
    <col min="4865" max="4866" width="11.28515625" style="67" bestFit="1" customWidth="1"/>
    <col min="4867" max="5116" width="9.140625" style="67"/>
    <col min="5117" max="5117" width="4.7109375" style="67" customWidth="1"/>
    <col min="5118" max="5118" width="29.85546875" style="67" customWidth="1"/>
    <col min="5119" max="5119" width="81.140625" style="67" customWidth="1"/>
    <col min="5120" max="5120" width="40" style="67" customWidth="1"/>
    <col min="5121" max="5122" width="11.28515625" style="67" bestFit="1" customWidth="1"/>
    <col min="5123" max="5372" width="9.140625" style="67"/>
    <col min="5373" max="5373" width="4.7109375" style="67" customWidth="1"/>
    <col min="5374" max="5374" width="29.85546875" style="67" customWidth="1"/>
    <col min="5375" max="5375" width="81.140625" style="67" customWidth="1"/>
    <col min="5376" max="5376" width="40" style="67" customWidth="1"/>
    <col min="5377" max="5378" width="11.28515625" style="67" bestFit="1" customWidth="1"/>
    <col min="5379" max="5628" width="9.140625" style="67"/>
    <col min="5629" max="5629" width="4.7109375" style="67" customWidth="1"/>
    <col min="5630" max="5630" width="29.85546875" style="67" customWidth="1"/>
    <col min="5631" max="5631" width="81.140625" style="67" customWidth="1"/>
    <col min="5632" max="5632" width="40" style="67" customWidth="1"/>
    <col min="5633" max="5634" width="11.28515625" style="67" bestFit="1" customWidth="1"/>
    <col min="5635" max="5884" width="9.140625" style="67"/>
    <col min="5885" max="5885" width="4.7109375" style="67" customWidth="1"/>
    <col min="5886" max="5886" width="29.85546875" style="67" customWidth="1"/>
    <col min="5887" max="5887" width="81.140625" style="67" customWidth="1"/>
    <col min="5888" max="5888" width="40" style="67" customWidth="1"/>
    <col min="5889" max="5890" width="11.28515625" style="67" bestFit="1" customWidth="1"/>
    <col min="5891" max="6140" width="9.140625" style="67"/>
    <col min="6141" max="6141" width="4.7109375" style="67" customWidth="1"/>
    <col min="6142" max="6142" width="29.85546875" style="67" customWidth="1"/>
    <col min="6143" max="6143" width="81.140625" style="67" customWidth="1"/>
    <col min="6144" max="6144" width="40" style="67" customWidth="1"/>
    <col min="6145" max="6146" width="11.28515625" style="67" bestFit="1" customWidth="1"/>
    <col min="6147" max="6396" width="9.140625" style="67"/>
    <col min="6397" max="6397" width="4.7109375" style="67" customWidth="1"/>
    <col min="6398" max="6398" width="29.85546875" style="67" customWidth="1"/>
    <col min="6399" max="6399" width="81.140625" style="67" customWidth="1"/>
    <col min="6400" max="6400" width="40" style="67" customWidth="1"/>
    <col min="6401" max="6402" width="11.28515625" style="67" bestFit="1" customWidth="1"/>
    <col min="6403" max="6652" width="9.140625" style="67"/>
    <col min="6653" max="6653" width="4.7109375" style="67" customWidth="1"/>
    <col min="6654" max="6654" width="29.85546875" style="67" customWidth="1"/>
    <col min="6655" max="6655" width="81.140625" style="67" customWidth="1"/>
    <col min="6656" max="6656" width="40" style="67" customWidth="1"/>
    <col min="6657" max="6658" width="11.28515625" style="67" bestFit="1" customWidth="1"/>
    <col min="6659" max="6908" width="9.140625" style="67"/>
    <col min="6909" max="6909" width="4.7109375" style="67" customWidth="1"/>
    <col min="6910" max="6910" width="29.85546875" style="67" customWidth="1"/>
    <col min="6911" max="6911" width="81.140625" style="67" customWidth="1"/>
    <col min="6912" max="6912" width="40" style="67" customWidth="1"/>
    <col min="6913" max="6914" width="11.28515625" style="67" bestFit="1" customWidth="1"/>
    <col min="6915" max="7164" width="9.140625" style="67"/>
    <col min="7165" max="7165" width="4.7109375" style="67" customWidth="1"/>
    <col min="7166" max="7166" width="29.85546875" style="67" customWidth="1"/>
    <col min="7167" max="7167" width="81.140625" style="67" customWidth="1"/>
    <col min="7168" max="7168" width="40" style="67" customWidth="1"/>
    <col min="7169" max="7170" width="11.28515625" style="67" bestFit="1" customWidth="1"/>
    <col min="7171" max="7420" width="9.140625" style="67"/>
    <col min="7421" max="7421" width="4.7109375" style="67" customWidth="1"/>
    <col min="7422" max="7422" width="29.85546875" style="67" customWidth="1"/>
    <col min="7423" max="7423" width="81.140625" style="67" customWidth="1"/>
    <col min="7424" max="7424" width="40" style="67" customWidth="1"/>
    <col min="7425" max="7426" width="11.28515625" style="67" bestFit="1" customWidth="1"/>
    <col min="7427" max="7676" width="9.140625" style="67"/>
    <col min="7677" max="7677" width="4.7109375" style="67" customWidth="1"/>
    <col min="7678" max="7678" width="29.85546875" style="67" customWidth="1"/>
    <col min="7679" max="7679" width="81.140625" style="67" customWidth="1"/>
    <col min="7680" max="7680" width="40" style="67" customWidth="1"/>
    <col min="7681" max="7682" width="11.28515625" style="67" bestFit="1" customWidth="1"/>
    <col min="7683" max="7932" width="9.140625" style="67"/>
    <col min="7933" max="7933" width="4.7109375" style="67" customWidth="1"/>
    <col min="7934" max="7934" width="29.85546875" style="67" customWidth="1"/>
    <col min="7935" max="7935" width="81.140625" style="67" customWidth="1"/>
    <col min="7936" max="7936" width="40" style="67" customWidth="1"/>
    <col min="7937" max="7938" width="11.28515625" style="67" bestFit="1" customWidth="1"/>
    <col min="7939" max="8188" width="9.140625" style="67"/>
    <col min="8189" max="8189" width="4.7109375" style="67" customWidth="1"/>
    <col min="8190" max="8190" width="29.85546875" style="67" customWidth="1"/>
    <col min="8191" max="8191" width="81.140625" style="67" customWidth="1"/>
    <col min="8192" max="8192" width="40" style="67" customWidth="1"/>
    <col min="8193" max="8194" width="11.28515625" style="67" bestFit="1" customWidth="1"/>
    <col min="8195" max="8444" width="9.140625" style="67"/>
    <col min="8445" max="8445" width="4.7109375" style="67" customWidth="1"/>
    <col min="8446" max="8446" width="29.85546875" style="67" customWidth="1"/>
    <col min="8447" max="8447" width="81.140625" style="67" customWidth="1"/>
    <col min="8448" max="8448" width="40" style="67" customWidth="1"/>
    <col min="8449" max="8450" width="11.28515625" style="67" bestFit="1" customWidth="1"/>
    <col min="8451" max="8700" width="9.140625" style="67"/>
    <col min="8701" max="8701" width="4.7109375" style="67" customWidth="1"/>
    <col min="8702" max="8702" width="29.85546875" style="67" customWidth="1"/>
    <col min="8703" max="8703" width="81.140625" style="67" customWidth="1"/>
    <col min="8704" max="8704" width="40" style="67" customWidth="1"/>
    <col min="8705" max="8706" width="11.28515625" style="67" bestFit="1" customWidth="1"/>
    <col min="8707" max="8956" width="9.140625" style="67"/>
    <col min="8957" max="8957" width="4.7109375" style="67" customWidth="1"/>
    <col min="8958" max="8958" width="29.85546875" style="67" customWidth="1"/>
    <col min="8959" max="8959" width="81.140625" style="67" customWidth="1"/>
    <col min="8960" max="8960" width="40" style="67" customWidth="1"/>
    <col min="8961" max="8962" width="11.28515625" style="67" bestFit="1" customWidth="1"/>
    <col min="8963" max="9212" width="9.140625" style="67"/>
    <col min="9213" max="9213" width="4.7109375" style="67" customWidth="1"/>
    <col min="9214" max="9214" width="29.85546875" style="67" customWidth="1"/>
    <col min="9215" max="9215" width="81.140625" style="67" customWidth="1"/>
    <col min="9216" max="9216" width="40" style="67" customWidth="1"/>
    <col min="9217" max="9218" width="11.28515625" style="67" bestFit="1" customWidth="1"/>
    <col min="9219" max="9468" width="9.140625" style="67"/>
    <col min="9469" max="9469" width="4.7109375" style="67" customWidth="1"/>
    <col min="9470" max="9470" width="29.85546875" style="67" customWidth="1"/>
    <col min="9471" max="9471" width="81.140625" style="67" customWidth="1"/>
    <col min="9472" max="9472" width="40" style="67" customWidth="1"/>
    <col min="9473" max="9474" width="11.28515625" style="67" bestFit="1" customWidth="1"/>
    <col min="9475" max="9724" width="9.140625" style="67"/>
    <col min="9725" max="9725" width="4.7109375" style="67" customWidth="1"/>
    <col min="9726" max="9726" width="29.85546875" style="67" customWidth="1"/>
    <col min="9727" max="9727" width="81.140625" style="67" customWidth="1"/>
    <col min="9728" max="9728" width="40" style="67" customWidth="1"/>
    <col min="9729" max="9730" width="11.28515625" style="67" bestFit="1" customWidth="1"/>
    <col min="9731" max="9980" width="9.140625" style="67"/>
    <col min="9981" max="9981" width="4.7109375" style="67" customWidth="1"/>
    <col min="9982" max="9982" width="29.85546875" style="67" customWidth="1"/>
    <col min="9983" max="9983" width="81.140625" style="67" customWidth="1"/>
    <col min="9984" max="9984" width="40" style="67" customWidth="1"/>
    <col min="9985" max="9986" width="11.28515625" style="67" bestFit="1" customWidth="1"/>
    <col min="9987" max="10236" width="9.140625" style="67"/>
    <col min="10237" max="10237" width="4.7109375" style="67" customWidth="1"/>
    <col min="10238" max="10238" width="29.85546875" style="67" customWidth="1"/>
    <col min="10239" max="10239" width="81.140625" style="67" customWidth="1"/>
    <col min="10240" max="10240" width="40" style="67" customWidth="1"/>
    <col min="10241" max="10242" width="11.28515625" style="67" bestFit="1" customWidth="1"/>
    <col min="10243" max="10492" width="9.140625" style="67"/>
    <col min="10493" max="10493" width="4.7109375" style="67" customWidth="1"/>
    <col min="10494" max="10494" width="29.85546875" style="67" customWidth="1"/>
    <col min="10495" max="10495" width="81.140625" style="67" customWidth="1"/>
    <col min="10496" max="10496" width="40" style="67" customWidth="1"/>
    <col min="10497" max="10498" width="11.28515625" style="67" bestFit="1" customWidth="1"/>
    <col min="10499" max="10748" width="9.140625" style="67"/>
    <col min="10749" max="10749" width="4.7109375" style="67" customWidth="1"/>
    <col min="10750" max="10750" width="29.85546875" style="67" customWidth="1"/>
    <col min="10751" max="10751" width="81.140625" style="67" customWidth="1"/>
    <col min="10752" max="10752" width="40" style="67" customWidth="1"/>
    <col min="10753" max="10754" width="11.28515625" style="67" bestFit="1" customWidth="1"/>
    <col min="10755" max="11004" width="9.140625" style="67"/>
    <col min="11005" max="11005" width="4.7109375" style="67" customWidth="1"/>
    <col min="11006" max="11006" width="29.85546875" style="67" customWidth="1"/>
    <col min="11007" max="11007" width="81.140625" style="67" customWidth="1"/>
    <col min="11008" max="11008" width="40" style="67" customWidth="1"/>
    <col min="11009" max="11010" width="11.28515625" style="67" bestFit="1" customWidth="1"/>
    <col min="11011" max="11260" width="9.140625" style="67"/>
    <col min="11261" max="11261" width="4.7109375" style="67" customWidth="1"/>
    <col min="11262" max="11262" width="29.85546875" style="67" customWidth="1"/>
    <col min="11263" max="11263" width="81.140625" style="67" customWidth="1"/>
    <col min="11264" max="11264" width="40" style="67" customWidth="1"/>
    <col min="11265" max="11266" width="11.28515625" style="67" bestFit="1" customWidth="1"/>
    <col min="11267" max="11516" width="9.140625" style="67"/>
    <col min="11517" max="11517" width="4.7109375" style="67" customWidth="1"/>
    <col min="11518" max="11518" width="29.85546875" style="67" customWidth="1"/>
    <col min="11519" max="11519" width="81.140625" style="67" customWidth="1"/>
    <col min="11520" max="11520" width="40" style="67" customWidth="1"/>
    <col min="11521" max="11522" width="11.28515625" style="67" bestFit="1" customWidth="1"/>
    <col min="11523" max="11772" width="9.140625" style="67"/>
    <col min="11773" max="11773" width="4.7109375" style="67" customWidth="1"/>
    <col min="11774" max="11774" width="29.85546875" style="67" customWidth="1"/>
    <col min="11775" max="11775" width="81.140625" style="67" customWidth="1"/>
    <col min="11776" max="11776" width="40" style="67" customWidth="1"/>
    <col min="11777" max="11778" width="11.28515625" style="67" bestFit="1" customWidth="1"/>
    <col min="11779" max="12028" width="9.140625" style="67"/>
    <col min="12029" max="12029" width="4.7109375" style="67" customWidth="1"/>
    <col min="12030" max="12030" width="29.85546875" style="67" customWidth="1"/>
    <col min="12031" max="12031" width="81.140625" style="67" customWidth="1"/>
    <col min="12032" max="12032" width="40" style="67" customWidth="1"/>
    <col min="12033" max="12034" width="11.28515625" style="67" bestFit="1" customWidth="1"/>
    <col min="12035" max="12284" width="9.140625" style="67"/>
    <col min="12285" max="12285" width="4.7109375" style="67" customWidth="1"/>
    <col min="12286" max="12286" width="29.85546875" style="67" customWidth="1"/>
    <col min="12287" max="12287" width="81.140625" style="67" customWidth="1"/>
    <col min="12288" max="12288" width="40" style="67" customWidth="1"/>
    <col min="12289" max="12290" width="11.28515625" style="67" bestFit="1" customWidth="1"/>
    <col min="12291" max="12540" width="9.140625" style="67"/>
    <col min="12541" max="12541" width="4.7109375" style="67" customWidth="1"/>
    <col min="12542" max="12542" width="29.85546875" style="67" customWidth="1"/>
    <col min="12543" max="12543" width="81.140625" style="67" customWidth="1"/>
    <col min="12544" max="12544" width="40" style="67" customWidth="1"/>
    <col min="12545" max="12546" width="11.28515625" style="67" bestFit="1" customWidth="1"/>
    <col min="12547" max="12796" width="9.140625" style="67"/>
    <col min="12797" max="12797" width="4.7109375" style="67" customWidth="1"/>
    <col min="12798" max="12798" width="29.85546875" style="67" customWidth="1"/>
    <col min="12799" max="12799" width="81.140625" style="67" customWidth="1"/>
    <col min="12800" max="12800" width="40" style="67" customWidth="1"/>
    <col min="12801" max="12802" width="11.28515625" style="67" bestFit="1" customWidth="1"/>
    <col min="12803" max="13052" width="9.140625" style="67"/>
    <col min="13053" max="13053" width="4.7109375" style="67" customWidth="1"/>
    <col min="13054" max="13054" width="29.85546875" style="67" customWidth="1"/>
    <col min="13055" max="13055" width="81.140625" style="67" customWidth="1"/>
    <col min="13056" max="13056" width="40" style="67" customWidth="1"/>
    <col min="13057" max="13058" width="11.28515625" style="67" bestFit="1" customWidth="1"/>
    <col min="13059" max="13308" width="9.140625" style="67"/>
    <col min="13309" max="13309" width="4.7109375" style="67" customWidth="1"/>
    <col min="13310" max="13310" width="29.85546875" style="67" customWidth="1"/>
    <col min="13311" max="13311" width="81.140625" style="67" customWidth="1"/>
    <col min="13312" max="13312" width="40" style="67" customWidth="1"/>
    <col min="13313" max="13314" width="11.28515625" style="67" bestFit="1" customWidth="1"/>
    <col min="13315" max="13564" width="9.140625" style="67"/>
    <col min="13565" max="13565" width="4.7109375" style="67" customWidth="1"/>
    <col min="13566" max="13566" width="29.85546875" style="67" customWidth="1"/>
    <col min="13567" max="13567" width="81.140625" style="67" customWidth="1"/>
    <col min="13568" max="13568" width="40" style="67" customWidth="1"/>
    <col min="13569" max="13570" width="11.28515625" style="67" bestFit="1" customWidth="1"/>
    <col min="13571" max="13820" width="9.140625" style="67"/>
    <col min="13821" max="13821" width="4.7109375" style="67" customWidth="1"/>
    <col min="13822" max="13822" width="29.85546875" style="67" customWidth="1"/>
    <col min="13823" max="13823" width="81.140625" style="67" customWidth="1"/>
    <col min="13824" max="13824" width="40" style="67" customWidth="1"/>
    <col min="13825" max="13826" width="11.28515625" style="67" bestFit="1" customWidth="1"/>
    <col min="13827" max="14076" width="9.140625" style="67"/>
    <col min="14077" max="14077" width="4.7109375" style="67" customWidth="1"/>
    <col min="14078" max="14078" width="29.85546875" style="67" customWidth="1"/>
    <col min="14079" max="14079" width="81.140625" style="67" customWidth="1"/>
    <col min="14080" max="14080" width="40" style="67" customWidth="1"/>
    <col min="14081" max="14082" width="11.28515625" style="67" bestFit="1" customWidth="1"/>
    <col min="14083" max="14332" width="9.140625" style="67"/>
    <col min="14333" max="14333" width="4.7109375" style="67" customWidth="1"/>
    <col min="14334" max="14334" width="29.85546875" style="67" customWidth="1"/>
    <col min="14335" max="14335" width="81.140625" style="67" customWidth="1"/>
    <col min="14336" max="14336" width="40" style="67" customWidth="1"/>
    <col min="14337" max="14338" width="11.28515625" style="67" bestFit="1" customWidth="1"/>
    <col min="14339" max="14588" width="9.140625" style="67"/>
    <col min="14589" max="14589" width="4.7109375" style="67" customWidth="1"/>
    <col min="14590" max="14590" width="29.85546875" style="67" customWidth="1"/>
    <col min="14591" max="14591" width="81.140625" style="67" customWidth="1"/>
    <col min="14592" max="14592" width="40" style="67" customWidth="1"/>
    <col min="14593" max="14594" width="11.28515625" style="67" bestFit="1" customWidth="1"/>
    <col min="14595" max="14844" width="9.140625" style="67"/>
    <col min="14845" max="14845" width="4.7109375" style="67" customWidth="1"/>
    <col min="14846" max="14846" width="29.85546875" style="67" customWidth="1"/>
    <col min="14847" max="14847" width="81.140625" style="67" customWidth="1"/>
    <col min="14848" max="14848" width="40" style="67" customWidth="1"/>
    <col min="14849" max="14850" width="11.28515625" style="67" bestFit="1" customWidth="1"/>
    <col min="14851" max="15100" width="9.140625" style="67"/>
    <col min="15101" max="15101" width="4.7109375" style="67" customWidth="1"/>
    <col min="15102" max="15102" width="29.85546875" style="67" customWidth="1"/>
    <col min="15103" max="15103" width="81.140625" style="67" customWidth="1"/>
    <col min="15104" max="15104" width="40" style="67" customWidth="1"/>
    <col min="15105" max="15106" width="11.28515625" style="67" bestFit="1" customWidth="1"/>
    <col min="15107" max="15356" width="9.140625" style="67"/>
    <col min="15357" max="15357" width="4.7109375" style="67" customWidth="1"/>
    <col min="15358" max="15358" width="29.85546875" style="67" customWidth="1"/>
    <col min="15359" max="15359" width="81.140625" style="67" customWidth="1"/>
    <col min="15360" max="15360" width="40" style="67" customWidth="1"/>
    <col min="15361" max="15362" width="11.28515625" style="67" bestFit="1" customWidth="1"/>
    <col min="15363" max="15612" width="9.140625" style="67"/>
    <col min="15613" max="15613" width="4.7109375" style="67" customWidth="1"/>
    <col min="15614" max="15614" width="29.85546875" style="67" customWidth="1"/>
    <col min="15615" max="15615" width="81.140625" style="67" customWidth="1"/>
    <col min="15616" max="15616" width="40" style="67" customWidth="1"/>
    <col min="15617" max="15618" width="11.28515625" style="67" bestFit="1" customWidth="1"/>
    <col min="15619" max="15868" width="9.140625" style="67"/>
    <col min="15869" max="15869" width="4.7109375" style="67" customWidth="1"/>
    <col min="15870" max="15870" width="29.85546875" style="67" customWidth="1"/>
    <col min="15871" max="15871" width="81.140625" style="67" customWidth="1"/>
    <col min="15872" max="15872" width="40" style="67" customWidth="1"/>
    <col min="15873" max="15874" width="11.28515625" style="67" bestFit="1" customWidth="1"/>
    <col min="15875" max="16124" width="9.140625" style="67"/>
    <col min="16125" max="16125" width="4.7109375" style="67" customWidth="1"/>
    <col min="16126" max="16126" width="29.85546875" style="67" customWidth="1"/>
    <col min="16127" max="16127" width="81.140625" style="67" customWidth="1"/>
    <col min="16128" max="16128" width="40" style="67" customWidth="1"/>
    <col min="16129" max="16130" width="11.28515625" style="67" bestFit="1" customWidth="1"/>
    <col min="16131" max="16384" width="9.140625" style="67"/>
  </cols>
  <sheetData>
    <row r="1" spans="2:4" ht="21.75" customHeight="1" x14ac:dyDescent="0.3">
      <c r="D1" s="68" t="s">
        <v>163</v>
      </c>
    </row>
    <row r="2" spans="2:4" ht="22.5" customHeight="1" x14ac:dyDescent="0.3">
      <c r="D2" s="69" t="s">
        <v>164</v>
      </c>
    </row>
    <row r="3" spans="2:4" ht="21.75" customHeight="1" x14ac:dyDescent="0.3">
      <c r="D3" s="70" t="s">
        <v>165</v>
      </c>
    </row>
    <row r="5" spans="2:4" ht="38.25" customHeight="1" x14ac:dyDescent="0.3">
      <c r="B5" s="212" t="s">
        <v>235</v>
      </c>
      <c r="C5" s="212"/>
      <c r="D5" s="212"/>
    </row>
    <row r="6" spans="2:4" x14ac:dyDescent="0.3">
      <c r="B6" s="127"/>
      <c r="C6" s="127"/>
      <c r="D6" s="71"/>
    </row>
    <row r="7" spans="2:4" s="99" customFormat="1" ht="20.25" customHeight="1" x14ac:dyDescent="0.25">
      <c r="B7" s="213" t="s">
        <v>8</v>
      </c>
      <c r="C7" s="213"/>
      <c r="D7" s="213"/>
    </row>
    <row r="8" spans="2:4" x14ac:dyDescent="0.3">
      <c r="B8" s="72" t="s">
        <v>222</v>
      </c>
      <c r="C8" s="72"/>
      <c r="D8" s="72"/>
    </row>
    <row r="9" spans="2:4" x14ac:dyDescent="0.3">
      <c r="B9" s="72"/>
      <c r="C9" s="72"/>
      <c r="D9" s="73"/>
    </row>
    <row r="10" spans="2:4" s="101" customFormat="1" x14ac:dyDescent="0.3">
      <c r="B10" s="105" t="s">
        <v>166</v>
      </c>
      <c r="C10" s="106" t="s">
        <v>167</v>
      </c>
      <c r="D10" s="100"/>
    </row>
    <row r="11" spans="2:4" s="101" customFormat="1" x14ac:dyDescent="0.3">
      <c r="B11" s="105">
        <v>1070</v>
      </c>
      <c r="C11" s="107" t="s">
        <v>168</v>
      </c>
      <c r="D11" s="102"/>
    </row>
    <row r="12" spans="2:4" s="103" customFormat="1" x14ac:dyDescent="0.3"/>
    <row r="13" spans="2:4" x14ac:dyDescent="0.3">
      <c r="B13" s="80" t="s">
        <v>169</v>
      </c>
      <c r="C13" s="80"/>
      <c r="D13" s="81"/>
    </row>
    <row r="14" spans="2:4" x14ac:dyDescent="0.3">
      <c r="B14" s="82"/>
      <c r="C14" s="83"/>
      <c r="D14" s="84"/>
    </row>
    <row r="15" spans="2:4" ht="69" x14ac:dyDescent="0.3">
      <c r="B15" s="85" t="s">
        <v>170</v>
      </c>
      <c r="C15" s="86">
        <v>1070</v>
      </c>
      <c r="D15" s="87" t="s">
        <v>61</v>
      </c>
    </row>
    <row r="16" spans="2:4" ht="20.25" customHeight="1" x14ac:dyDescent="0.3">
      <c r="B16" s="126" t="s">
        <v>171</v>
      </c>
      <c r="C16" s="86">
        <v>12003</v>
      </c>
      <c r="D16" s="88" t="s">
        <v>172</v>
      </c>
    </row>
    <row r="17" spans="2:4" ht="51.75" x14ac:dyDescent="0.3">
      <c r="B17" s="126" t="s">
        <v>173</v>
      </c>
      <c r="C17" s="129" t="s">
        <v>174</v>
      </c>
      <c r="D17" s="89"/>
    </row>
    <row r="18" spans="2:4" ht="69" x14ac:dyDescent="0.3">
      <c r="B18" s="126" t="s">
        <v>175</v>
      </c>
      <c r="C18" s="129" t="s">
        <v>176</v>
      </c>
      <c r="D18" s="89"/>
    </row>
    <row r="19" spans="2:4" x14ac:dyDescent="0.3">
      <c r="B19" s="126" t="s">
        <v>177</v>
      </c>
      <c r="C19" s="129" t="s">
        <v>21</v>
      </c>
      <c r="D19" s="89"/>
    </row>
    <row r="20" spans="2:4" ht="51.75" x14ac:dyDescent="0.3">
      <c r="B20" s="126" t="s">
        <v>178</v>
      </c>
      <c r="C20" s="129" t="s">
        <v>179</v>
      </c>
      <c r="D20" s="89"/>
    </row>
    <row r="21" spans="2:4" x14ac:dyDescent="0.3">
      <c r="B21" s="210" t="s">
        <v>180</v>
      </c>
      <c r="C21" s="210"/>
      <c r="D21" s="89"/>
    </row>
    <row r="22" spans="2:4" s="91" customFormat="1" x14ac:dyDescent="0.3">
      <c r="B22" s="211" t="s">
        <v>181</v>
      </c>
      <c r="C22" s="211"/>
      <c r="D22" s="90">
        <v>-109</v>
      </c>
    </row>
    <row r="23" spans="2:4" x14ac:dyDescent="0.3">
      <c r="B23" s="206" t="s">
        <v>182</v>
      </c>
      <c r="C23" s="207"/>
      <c r="D23" s="92">
        <f>457082</f>
        <v>457082</v>
      </c>
    </row>
    <row r="25" spans="2:4" ht="34.5" x14ac:dyDescent="0.3">
      <c r="B25" s="85" t="s">
        <v>170</v>
      </c>
      <c r="C25" s="86">
        <v>1070</v>
      </c>
      <c r="D25" s="87" t="s">
        <v>237</v>
      </c>
    </row>
    <row r="26" spans="2:4" x14ac:dyDescent="0.3">
      <c r="B26" s="126" t="s">
        <v>171</v>
      </c>
      <c r="C26" s="86" t="s">
        <v>183</v>
      </c>
      <c r="D26" s="88" t="s">
        <v>172</v>
      </c>
    </row>
    <row r="27" spans="2:4" ht="34.5" x14ac:dyDescent="0.3">
      <c r="B27" s="126" t="s">
        <v>173</v>
      </c>
      <c r="C27" s="129" t="s">
        <v>184</v>
      </c>
      <c r="D27" s="89"/>
    </row>
    <row r="28" spans="2:4" ht="69" x14ac:dyDescent="0.3">
      <c r="B28" s="126" t="s">
        <v>175</v>
      </c>
      <c r="C28" s="129" t="s">
        <v>23</v>
      </c>
      <c r="D28" s="89"/>
    </row>
    <row r="29" spans="2:4" x14ac:dyDescent="0.3">
      <c r="B29" s="126" t="s">
        <v>177</v>
      </c>
      <c r="C29" s="129" t="s">
        <v>24</v>
      </c>
      <c r="D29" s="89"/>
    </row>
    <row r="30" spans="2:4" ht="51.75" x14ac:dyDescent="0.3">
      <c r="B30" s="126" t="s">
        <v>185</v>
      </c>
      <c r="C30" s="129" t="s">
        <v>186</v>
      </c>
      <c r="D30" s="89"/>
    </row>
    <row r="31" spans="2:4" x14ac:dyDescent="0.3">
      <c r="B31" s="210" t="s">
        <v>180</v>
      </c>
      <c r="C31" s="210"/>
      <c r="D31" s="89"/>
    </row>
    <row r="32" spans="2:4" ht="16.5" customHeight="1" x14ac:dyDescent="0.3">
      <c r="B32" s="211" t="s">
        <v>182</v>
      </c>
      <c r="C32" s="211"/>
      <c r="D32" s="92">
        <v>-5366.1</v>
      </c>
    </row>
    <row r="34" spans="2:4" ht="34.5" x14ac:dyDescent="0.3">
      <c r="B34" s="85" t="s">
        <v>170</v>
      </c>
      <c r="C34" s="86" t="s">
        <v>187</v>
      </c>
      <c r="D34" s="109" t="s">
        <v>237</v>
      </c>
    </row>
    <row r="35" spans="2:4" x14ac:dyDescent="0.3">
      <c r="B35" s="126" t="s">
        <v>171</v>
      </c>
      <c r="C35" s="86" t="s">
        <v>188</v>
      </c>
      <c r="D35" s="88" t="s">
        <v>172</v>
      </c>
    </row>
    <row r="36" spans="2:4" ht="51.75" x14ac:dyDescent="0.3">
      <c r="B36" s="126" t="s">
        <v>173</v>
      </c>
      <c r="C36" s="129" t="s">
        <v>25</v>
      </c>
      <c r="D36" s="89"/>
    </row>
    <row r="37" spans="2:4" ht="51.75" x14ac:dyDescent="0.3">
      <c r="B37" s="126" t="s">
        <v>175</v>
      </c>
      <c r="C37" s="129" t="s">
        <v>26</v>
      </c>
      <c r="D37" s="89"/>
    </row>
    <row r="38" spans="2:4" x14ac:dyDescent="0.3">
      <c r="B38" s="126" t="s">
        <v>177</v>
      </c>
      <c r="C38" s="129" t="s">
        <v>189</v>
      </c>
      <c r="D38" s="89"/>
    </row>
    <row r="39" spans="2:4" ht="51.75" x14ac:dyDescent="0.3">
      <c r="B39" s="126" t="s">
        <v>190</v>
      </c>
      <c r="C39" s="129" t="s">
        <v>191</v>
      </c>
      <c r="D39" s="89"/>
    </row>
    <row r="40" spans="2:4" x14ac:dyDescent="0.3">
      <c r="B40" s="210" t="s">
        <v>180</v>
      </c>
      <c r="C40" s="210"/>
      <c r="D40" s="89"/>
    </row>
    <row r="41" spans="2:4" ht="16.5" customHeight="1" x14ac:dyDescent="0.3">
      <c r="B41" s="211" t="s">
        <v>182</v>
      </c>
      <c r="C41" s="211"/>
      <c r="D41" s="92">
        <v>-3420</v>
      </c>
    </row>
    <row r="42" spans="2:4" x14ac:dyDescent="0.3">
      <c r="D42" s="110"/>
    </row>
    <row r="43" spans="2:4" ht="34.5" x14ac:dyDescent="0.3">
      <c r="B43" s="85" t="s">
        <v>170</v>
      </c>
      <c r="C43" s="86" t="s">
        <v>187</v>
      </c>
      <c r="D43" s="109" t="s">
        <v>237</v>
      </c>
    </row>
    <row r="44" spans="2:4" x14ac:dyDescent="0.3">
      <c r="B44" s="126" t="s">
        <v>171</v>
      </c>
      <c r="C44" s="86" t="s">
        <v>192</v>
      </c>
      <c r="D44" s="88" t="s">
        <v>172</v>
      </c>
    </row>
    <row r="45" spans="2:4" ht="51.75" x14ac:dyDescent="0.3">
      <c r="B45" s="126" t="s">
        <v>173</v>
      </c>
      <c r="C45" s="129" t="s">
        <v>27</v>
      </c>
      <c r="D45" s="89"/>
    </row>
    <row r="46" spans="2:4" ht="46.5" customHeight="1" x14ac:dyDescent="0.3">
      <c r="B46" s="126" t="s">
        <v>175</v>
      </c>
      <c r="C46" s="129" t="s">
        <v>28</v>
      </c>
      <c r="D46" s="89"/>
    </row>
    <row r="47" spans="2:4" x14ac:dyDescent="0.3">
      <c r="B47" s="126" t="s">
        <v>177</v>
      </c>
      <c r="C47" s="129" t="s">
        <v>189</v>
      </c>
      <c r="D47" s="89"/>
    </row>
    <row r="48" spans="2:4" ht="51.75" x14ac:dyDescent="0.3">
      <c r="B48" s="126" t="s">
        <v>190</v>
      </c>
      <c r="C48" s="129" t="s">
        <v>193</v>
      </c>
      <c r="D48" s="89"/>
    </row>
    <row r="49" spans="2:4" x14ac:dyDescent="0.3">
      <c r="B49" s="210" t="s">
        <v>180</v>
      </c>
      <c r="C49" s="210"/>
      <c r="D49" s="89"/>
    </row>
    <row r="50" spans="2:4" ht="16.5" customHeight="1" x14ac:dyDescent="0.3">
      <c r="B50" s="211" t="s">
        <v>230</v>
      </c>
      <c r="C50" s="211"/>
      <c r="D50" s="92">
        <v>-11</v>
      </c>
    </row>
    <row r="51" spans="2:4" x14ac:dyDescent="0.3">
      <c r="B51" s="206" t="s">
        <v>182</v>
      </c>
      <c r="C51" s="207"/>
      <c r="D51" s="92">
        <v>-3900</v>
      </c>
    </row>
    <row r="53" spans="2:4" x14ac:dyDescent="0.3">
      <c r="B53" s="72"/>
      <c r="C53" s="72"/>
      <c r="D53" s="73"/>
    </row>
    <row r="54" spans="2:4" s="101" customFormat="1" x14ac:dyDescent="0.3">
      <c r="B54" s="105" t="s">
        <v>166</v>
      </c>
      <c r="C54" s="106" t="s">
        <v>167</v>
      </c>
      <c r="D54" s="100"/>
    </row>
    <row r="55" spans="2:4" s="101" customFormat="1" ht="18" customHeight="1" x14ac:dyDescent="0.3">
      <c r="B55" s="105">
        <v>1004</v>
      </c>
      <c r="C55" s="106" t="s">
        <v>29</v>
      </c>
      <c r="D55" s="108"/>
    </row>
    <row r="57" spans="2:4" x14ac:dyDescent="0.3">
      <c r="B57" s="208" t="s">
        <v>169</v>
      </c>
      <c r="C57" s="209"/>
      <c r="D57" s="81"/>
    </row>
    <row r="59" spans="2:4" ht="34.5" x14ac:dyDescent="0.3">
      <c r="B59" s="85" t="s">
        <v>170</v>
      </c>
      <c r="C59" s="86">
        <v>1004</v>
      </c>
      <c r="D59" s="109" t="s">
        <v>238</v>
      </c>
    </row>
    <row r="60" spans="2:4" x14ac:dyDescent="0.3">
      <c r="B60" s="126" t="s">
        <v>171</v>
      </c>
      <c r="C60" s="86">
        <v>11005</v>
      </c>
      <c r="D60" s="88" t="s">
        <v>172</v>
      </c>
    </row>
    <row r="61" spans="2:4" ht="51.75" x14ac:dyDescent="0.3">
      <c r="B61" s="126" t="s">
        <v>173</v>
      </c>
      <c r="C61" s="129" t="s">
        <v>194</v>
      </c>
      <c r="D61" s="89"/>
    </row>
    <row r="62" spans="2:4" ht="51.75" x14ac:dyDescent="0.3">
      <c r="B62" s="126" t="s">
        <v>175</v>
      </c>
      <c r="C62" s="129" t="s">
        <v>32</v>
      </c>
      <c r="D62" s="89"/>
    </row>
    <row r="63" spans="2:4" x14ac:dyDescent="0.3">
      <c r="B63" s="126" t="s">
        <v>177</v>
      </c>
      <c r="C63" s="129" t="s">
        <v>24</v>
      </c>
      <c r="D63" s="89"/>
    </row>
    <row r="64" spans="2:4" ht="69" x14ac:dyDescent="0.3">
      <c r="B64" s="126" t="s">
        <v>195</v>
      </c>
      <c r="C64" s="129" t="s">
        <v>196</v>
      </c>
      <c r="D64" s="89"/>
    </row>
    <row r="65" spans="2:4" x14ac:dyDescent="0.3">
      <c r="B65" s="210" t="s">
        <v>180</v>
      </c>
      <c r="C65" s="210"/>
      <c r="D65" s="89"/>
    </row>
    <row r="66" spans="2:4" x14ac:dyDescent="0.3">
      <c r="B66" s="211" t="s">
        <v>182</v>
      </c>
      <c r="C66" s="211"/>
      <c r="D66" s="92">
        <v>-85764.4</v>
      </c>
    </row>
    <row r="68" spans="2:4" ht="34.5" x14ac:dyDescent="0.3">
      <c r="B68" s="85" t="s">
        <v>170</v>
      </c>
      <c r="C68" s="86">
        <v>1004</v>
      </c>
      <c r="D68" s="109" t="s">
        <v>238</v>
      </c>
    </row>
    <row r="69" spans="2:4" x14ac:dyDescent="0.3">
      <c r="B69" s="126" t="s">
        <v>171</v>
      </c>
      <c r="C69" s="86" t="s">
        <v>197</v>
      </c>
      <c r="D69" s="88" t="s">
        <v>172</v>
      </c>
    </row>
    <row r="70" spans="2:4" ht="51.75" x14ac:dyDescent="0.3">
      <c r="B70" s="126" t="s">
        <v>173</v>
      </c>
      <c r="C70" s="129" t="s">
        <v>198</v>
      </c>
      <c r="D70" s="89"/>
    </row>
    <row r="71" spans="2:4" ht="51.75" x14ac:dyDescent="0.3">
      <c r="B71" s="126" t="s">
        <v>175</v>
      </c>
      <c r="C71" s="129" t="s">
        <v>34</v>
      </c>
      <c r="D71" s="89"/>
    </row>
    <row r="72" spans="2:4" x14ac:dyDescent="0.3">
      <c r="B72" s="126" t="s">
        <v>177</v>
      </c>
      <c r="C72" s="129" t="s">
        <v>24</v>
      </c>
      <c r="D72" s="89"/>
    </row>
    <row r="73" spans="2:4" ht="51.75" x14ac:dyDescent="0.3">
      <c r="B73" s="126" t="s">
        <v>199</v>
      </c>
      <c r="C73" s="129" t="s">
        <v>196</v>
      </c>
      <c r="D73" s="89"/>
    </row>
    <row r="74" spans="2:4" x14ac:dyDescent="0.3">
      <c r="B74" s="210" t="s">
        <v>180</v>
      </c>
      <c r="C74" s="210"/>
      <c r="D74" s="89"/>
    </row>
    <row r="75" spans="2:4" x14ac:dyDescent="0.3">
      <c r="B75" s="206" t="s">
        <v>182</v>
      </c>
      <c r="C75" s="207"/>
      <c r="D75" s="92">
        <v>-30842</v>
      </c>
    </row>
    <row r="77" spans="2:4" ht="34.5" x14ac:dyDescent="0.3">
      <c r="B77" s="85" t="s">
        <v>170</v>
      </c>
      <c r="C77" s="86">
        <v>1004</v>
      </c>
      <c r="D77" s="109" t="s">
        <v>238</v>
      </c>
    </row>
    <row r="78" spans="2:4" x14ac:dyDescent="0.3">
      <c r="B78" s="126" t="s">
        <v>171</v>
      </c>
      <c r="C78" s="86" t="s">
        <v>200</v>
      </c>
      <c r="D78" s="88" t="s">
        <v>172</v>
      </c>
    </row>
    <row r="79" spans="2:4" ht="34.5" x14ac:dyDescent="0.3">
      <c r="B79" s="126" t="s">
        <v>173</v>
      </c>
      <c r="C79" s="129" t="s">
        <v>201</v>
      </c>
      <c r="D79" s="89"/>
    </row>
    <row r="80" spans="2:4" ht="34.5" x14ac:dyDescent="0.3">
      <c r="B80" s="126" t="s">
        <v>175</v>
      </c>
      <c r="C80" s="129" t="s">
        <v>36</v>
      </c>
      <c r="D80" s="89"/>
    </row>
    <row r="81" spans="2:4" ht="34.5" x14ac:dyDescent="0.3">
      <c r="B81" s="126" t="s">
        <v>177</v>
      </c>
      <c r="C81" s="129" t="s">
        <v>37</v>
      </c>
      <c r="D81" s="89"/>
    </row>
    <row r="82" spans="2:4" ht="51.75" x14ac:dyDescent="0.3">
      <c r="B82" s="126" t="s">
        <v>202</v>
      </c>
      <c r="C82" s="129" t="s">
        <v>203</v>
      </c>
      <c r="D82" s="89"/>
    </row>
    <row r="83" spans="2:4" x14ac:dyDescent="0.3">
      <c r="B83" s="210" t="s">
        <v>180</v>
      </c>
      <c r="C83" s="210"/>
      <c r="D83" s="89"/>
    </row>
    <row r="84" spans="2:4" x14ac:dyDescent="0.3">
      <c r="B84" s="206" t="s">
        <v>182</v>
      </c>
      <c r="C84" s="207"/>
      <c r="D84" s="92">
        <v>-165996.70000000001</v>
      </c>
    </row>
    <row r="86" spans="2:4" s="101" customFormat="1" x14ac:dyDescent="0.3">
      <c r="B86" s="105" t="s">
        <v>166</v>
      </c>
      <c r="C86" s="106" t="s">
        <v>167</v>
      </c>
      <c r="D86" s="100"/>
    </row>
    <row r="87" spans="2:4" s="101" customFormat="1" ht="18" customHeight="1" x14ac:dyDescent="0.3">
      <c r="B87" s="105">
        <v>1072</v>
      </c>
      <c r="C87" s="106" t="s">
        <v>204</v>
      </c>
      <c r="D87" s="108"/>
    </row>
    <row r="88" spans="2:4" ht="6" customHeight="1" x14ac:dyDescent="0.3"/>
    <row r="89" spans="2:4" x14ac:dyDescent="0.3">
      <c r="B89" s="208" t="s">
        <v>169</v>
      </c>
      <c r="C89" s="209"/>
      <c r="D89" s="81"/>
    </row>
    <row r="90" spans="2:4" ht="9.75" customHeight="1" x14ac:dyDescent="0.3"/>
    <row r="91" spans="2:4" ht="34.5" x14ac:dyDescent="0.3">
      <c r="B91" s="85" t="s">
        <v>170</v>
      </c>
      <c r="C91" s="86">
        <v>1072</v>
      </c>
      <c r="D91" s="109" t="s">
        <v>238</v>
      </c>
    </row>
    <row r="92" spans="2:4" x14ac:dyDescent="0.3">
      <c r="B92" s="126" t="s">
        <v>171</v>
      </c>
      <c r="C92" s="86" t="s">
        <v>205</v>
      </c>
      <c r="D92" s="88" t="s">
        <v>172</v>
      </c>
    </row>
    <row r="93" spans="2:4" ht="51.75" x14ac:dyDescent="0.3">
      <c r="B93" s="126" t="s">
        <v>173</v>
      </c>
      <c r="C93" s="129" t="s">
        <v>206</v>
      </c>
      <c r="D93" s="89"/>
    </row>
    <row r="94" spans="2:4" ht="34.5" x14ac:dyDescent="0.3">
      <c r="B94" s="126" t="s">
        <v>175</v>
      </c>
      <c r="C94" s="129" t="s">
        <v>42</v>
      </c>
      <c r="D94" s="89"/>
    </row>
    <row r="95" spans="2:4" x14ac:dyDescent="0.3">
      <c r="B95" s="126" t="s">
        <v>177</v>
      </c>
      <c r="C95" s="129" t="s">
        <v>24</v>
      </c>
      <c r="D95" s="89"/>
    </row>
    <row r="96" spans="2:4" ht="51.75" x14ac:dyDescent="0.3">
      <c r="B96" s="126" t="s">
        <v>199</v>
      </c>
      <c r="C96" s="129" t="s">
        <v>203</v>
      </c>
      <c r="D96" s="89"/>
    </row>
    <row r="97" spans="2:4" x14ac:dyDescent="0.3">
      <c r="B97" s="210" t="s">
        <v>180</v>
      </c>
      <c r="C97" s="210"/>
      <c r="D97" s="89"/>
    </row>
    <row r="98" spans="2:4" x14ac:dyDescent="0.3">
      <c r="B98" s="206" t="s">
        <v>182</v>
      </c>
      <c r="C98" s="207"/>
      <c r="D98" s="92">
        <v>-7674</v>
      </c>
    </row>
    <row r="99" spans="2:4" x14ac:dyDescent="0.3">
      <c r="D99" s="111"/>
    </row>
    <row r="100" spans="2:4" ht="34.5" x14ac:dyDescent="0.3">
      <c r="B100" s="85" t="s">
        <v>170</v>
      </c>
      <c r="C100" s="86">
        <v>1072</v>
      </c>
      <c r="D100" s="109" t="s">
        <v>238</v>
      </c>
    </row>
    <row r="101" spans="2:4" x14ac:dyDescent="0.3">
      <c r="B101" s="126" t="s">
        <v>171</v>
      </c>
      <c r="C101" s="86" t="s">
        <v>207</v>
      </c>
      <c r="D101" s="88" t="s">
        <v>172</v>
      </c>
    </row>
    <row r="102" spans="2:4" ht="51.75" x14ac:dyDescent="0.3">
      <c r="B102" s="126" t="s">
        <v>173</v>
      </c>
      <c r="C102" s="129" t="s">
        <v>208</v>
      </c>
      <c r="D102" s="93"/>
    </row>
    <row r="103" spans="2:4" ht="34.5" x14ac:dyDescent="0.3">
      <c r="B103" s="126" t="s">
        <v>175</v>
      </c>
      <c r="C103" s="129" t="s">
        <v>44</v>
      </c>
      <c r="D103" s="89"/>
    </row>
    <row r="104" spans="2:4" x14ac:dyDescent="0.3">
      <c r="B104" s="126" t="s">
        <v>177</v>
      </c>
      <c r="C104" s="129" t="s">
        <v>24</v>
      </c>
      <c r="D104" s="89"/>
    </row>
    <row r="105" spans="2:4" ht="51.75" x14ac:dyDescent="0.3">
      <c r="B105" s="126" t="s">
        <v>199</v>
      </c>
      <c r="C105" s="129" t="s">
        <v>203</v>
      </c>
      <c r="D105" s="89"/>
    </row>
    <row r="106" spans="2:4" x14ac:dyDescent="0.3">
      <c r="B106" s="210" t="s">
        <v>180</v>
      </c>
      <c r="C106" s="210"/>
      <c r="D106" s="89"/>
    </row>
    <row r="107" spans="2:4" x14ac:dyDescent="0.3">
      <c r="B107" s="206" t="s">
        <v>182</v>
      </c>
      <c r="C107" s="207"/>
      <c r="D107" s="92">
        <v>-2352</v>
      </c>
    </row>
    <row r="108" spans="2:4" x14ac:dyDescent="0.3">
      <c r="B108" s="97"/>
      <c r="C108" s="97"/>
      <c r="D108" s="98"/>
    </row>
    <row r="109" spans="2:4" ht="34.5" x14ac:dyDescent="0.3">
      <c r="B109" s="85" t="s">
        <v>170</v>
      </c>
      <c r="C109" s="86">
        <v>1072</v>
      </c>
      <c r="D109" s="109" t="s">
        <v>238</v>
      </c>
    </row>
    <row r="110" spans="2:4" x14ac:dyDescent="0.3">
      <c r="B110" s="126" t="s">
        <v>171</v>
      </c>
      <c r="C110" s="86" t="s">
        <v>211</v>
      </c>
      <c r="D110" s="88" t="s">
        <v>172</v>
      </c>
    </row>
    <row r="111" spans="2:4" ht="69" x14ac:dyDescent="0.3">
      <c r="B111" s="126" t="s">
        <v>173</v>
      </c>
      <c r="C111" s="129" t="s">
        <v>221</v>
      </c>
      <c r="D111" s="93"/>
    </row>
    <row r="112" spans="2:4" ht="69" x14ac:dyDescent="0.3">
      <c r="B112" s="126" t="s">
        <v>175</v>
      </c>
      <c r="C112" s="129" t="s">
        <v>46</v>
      </c>
      <c r="D112" s="89"/>
    </row>
    <row r="113" spans="2:4" x14ac:dyDescent="0.3">
      <c r="B113" s="126" t="s">
        <v>177</v>
      </c>
      <c r="C113" s="129" t="s">
        <v>189</v>
      </c>
      <c r="D113" s="89"/>
    </row>
    <row r="114" spans="2:4" ht="51.75" x14ac:dyDescent="0.3">
      <c r="B114" s="126" t="s">
        <v>199</v>
      </c>
      <c r="C114" s="129" t="s">
        <v>203</v>
      </c>
      <c r="D114" s="89"/>
    </row>
    <row r="115" spans="2:4" x14ac:dyDescent="0.3">
      <c r="B115" s="210" t="s">
        <v>180</v>
      </c>
      <c r="C115" s="210"/>
      <c r="D115" s="89"/>
    </row>
    <row r="116" spans="2:4" ht="16.5" customHeight="1" x14ac:dyDescent="0.3">
      <c r="B116" s="206" t="s">
        <v>182</v>
      </c>
      <c r="C116" s="207"/>
      <c r="D116" s="92">
        <v>-857</v>
      </c>
    </row>
    <row r="117" spans="2:4" x14ac:dyDescent="0.3">
      <c r="B117" s="97"/>
      <c r="C117" s="97"/>
      <c r="D117" s="98"/>
    </row>
    <row r="119" spans="2:4" ht="34.5" x14ac:dyDescent="0.3">
      <c r="B119" s="85" t="s">
        <v>170</v>
      </c>
      <c r="C119" s="86">
        <v>1072</v>
      </c>
      <c r="D119" s="109" t="s">
        <v>238</v>
      </c>
    </row>
    <row r="120" spans="2:4" x14ac:dyDescent="0.3">
      <c r="B120" s="126" t="s">
        <v>171</v>
      </c>
      <c r="C120" s="86" t="s">
        <v>200</v>
      </c>
      <c r="D120" s="88" t="s">
        <v>172</v>
      </c>
    </row>
    <row r="121" spans="2:4" ht="86.25" x14ac:dyDescent="0.3">
      <c r="B121" s="126" t="s">
        <v>173</v>
      </c>
      <c r="C121" s="129" t="s">
        <v>209</v>
      </c>
      <c r="D121" s="89"/>
    </row>
    <row r="122" spans="2:4" ht="51.75" x14ac:dyDescent="0.3">
      <c r="B122" s="126" t="s">
        <v>175</v>
      </c>
      <c r="C122" s="129" t="s">
        <v>48</v>
      </c>
      <c r="D122" s="89"/>
    </row>
    <row r="123" spans="2:4" ht="34.5" x14ac:dyDescent="0.3">
      <c r="B123" s="126" t="s">
        <v>177</v>
      </c>
      <c r="C123" s="129" t="s">
        <v>37</v>
      </c>
      <c r="D123" s="89"/>
    </row>
    <row r="124" spans="2:4" ht="51.75" x14ac:dyDescent="0.3">
      <c r="B124" s="126" t="s">
        <v>202</v>
      </c>
      <c r="C124" s="129" t="s">
        <v>203</v>
      </c>
      <c r="D124" s="89"/>
    </row>
    <row r="125" spans="2:4" x14ac:dyDescent="0.3">
      <c r="B125" s="210" t="s">
        <v>180</v>
      </c>
      <c r="C125" s="210"/>
      <c r="D125" s="89"/>
    </row>
    <row r="126" spans="2:4" x14ac:dyDescent="0.3">
      <c r="B126" s="206" t="s">
        <v>182</v>
      </c>
      <c r="C126" s="207"/>
      <c r="D126" s="92">
        <v>-100000</v>
      </c>
    </row>
    <row r="128" spans="2:4" ht="34.5" x14ac:dyDescent="0.3">
      <c r="B128" s="85" t="s">
        <v>170</v>
      </c>
      <c r="C128" s="86">
        <v>1072</v>
      </c>
      <c r="D128" s="109" t="s">
        <v>238</v>
      </c>
    </row>
    <row r="129" spans="2:4" x14ac:dyDescent="0.3">
      <c r="B129" s="126" t="s">
        <v>171</v>
      </c>
      <c r="C129" s="86" t="s">
        <v>219</v>
      </c>
      <c r="D129" s="88" t="s">
        <v>172</v>
      </c>
    </row>
    <row r="130" spans="2:4" ht="69" x14ac:dyDescent="0.3">
      <c r="B130" s="126" t="s">
        <v>173</v>
      </c>
      <c r="C130" s="129" t="s">
        <v>220</v>
      </c>
      <c r="D130" s="89"/>
    </row>
    <row r="131" spans="2:4" x14ac:dyDescent="0.3">
      <c r="B131" s="126" t="s">
        <v>175</v>
      </c>
      <c r="C131" s="129" t="s">
        <v>50</v>
      </c>
      <c r="D131" s="89"/>
    </row>
    <row r="132" spans="2:4" ht="34.5" x14ac:dyDescent="0.3">
      <c r="B132" s="126" t="s">
        <v>177</v>
      </c>
      <c r="C132" s="129" t="s">
        <v>37</v>
      </c>
      <c r="D132" s="89"/>
    </row>
    <row r="133" spans="2:4" ht="51.75" x14ac:dyDescent="0.3">
      <c r="B133" s="126" t="s">
        <v>202</v>
      </c>
      <c r="C133" s="129" t="s">
        <v>203</v>
      </c>
      <c r="D133" s="89"/>
    </row>
    <row r="134" spans="2:4" x14ac:dyDescent="0.3">
      <c r="B134" s="210" t="s">
        <v>180</v>
      </c>
      <c r="C134" s="210"/>
      <c r="D134" s="89"/>
    </row>
    <row r="135" spans="2:4" ht="16.5" customHeight="1" x14ac:dyDescent="0.3">
      <c r="B135" s="206" t="s">
        <v>182</v>
      </c>
      <c r="C135" s="207"/>
      <c r="D135" s="92">
        <v>-1087</v>
      </c>
    </row>
    <row r="137" spans="2:4" s="101" customFormat="1" x14ac:dyDescent="0.3">
      <c r="B137" s="105" t="s">
        <v>166</v>
      </c>
      <c r="C137" s="106" t="s">
        <v>167</v>
      </c>
      <c r="D137" s="100"/>
    </row>
    <row r="138" spans="2:4" s="101" customFormat="1" ht="18" customHeight="1" x14ac:dyDescent="0.3">
      <c r="B138" s="105">
        <v>1189</v>
      </c>
      <c r="C138" s="106" t="s">
        <v>210</v>
      </c>
      <c r="D138" s="104"/>
    </row>
    <row r="140" spans="2:4" x14ac:dyDescent="0.3">
      <c r="B140" s="208" t="s">
        <v>169</v>
      </c>
      <c r="C140" s="209"/>
      <c r="D140" s="81"/>
    </row>
    <row r="142" spans="2:4" ht="34.5" x14ac:dyDescent="0.3">
      <c r="B142" s="85" t="s">
        <v>170</v>
      </c>
      <c r="C142" s="86">
        <v>1189</v>
      </c>
      <c r="D142" s="109" t="s">
        <v>238</v>
      </c>
    </row>
    <row r="143" spans="2:4" x14ac:dyDescent="0.3">
      <c r="B143" s="126" t="s">
        <v>171</v>
      </c>
      <c r="C143" s="86" t="s">
        <v>211</v>
      </c>
      <c r="D143" s="88" t="s">
        <v>172</v>
      </c>
    </row>
    <row r="144" spans="2:4" ht="69" x14ac:dyDescent="0.3">
      <c r="B144" s="126" t="s">
        <v>173</v>
      </c>
      <c r="C144" s="129" t="s">
        <v>212</v>
      </c>
      <c r="D144" s="89"/>
    </row>
    <row r="145" spans="2:4" ht="69" x14ac:dyDescent="0.3">
      <c r="B145" s="126" t="s">
        <v>175</v>
      </c>
      <c r="C145" s="129" t="s">
        <v>55</v>
      </c>
      <c r="D145" s="89"/>
    </row>
    <row r="146" spans="2:4" x14ac:dyDescent="0.3">
      <c r="B146" s="126" t="s">
        <v>177</v>
      </c>
      <c r="C146" s="129" t="s">
        <v>189</v>
      </c>
      <c r="D146" s="89"/>
    </row>
    <row r="147" spans="2:4" ht="51.75" x14ac:dyDescent="0.3">
      <c r="B147" s="126" t="s">
        <v>213</v>
      </c>
      <c r="C147" s="129" t="s">
        <v>214</v>
      </c>
      <c r="D147" s="89"/>
    </row>
    <row r="148" spans="2:4" x14ac:dyDescent="0.3">
      <c r="B148" s="210" t="s">
        <v>180</v>
      </c>
      <c r="C148" s="210"/>
      <c r="D148" s="89"/>
    </row>
    <row r="149" spans="2:4" x14ac:dyDescent="0.3">
      <c r="B149" s="206" t="s">
        <v>182</v>
      </c>
      <c r="C149" s="207"/>
      <c r="D149" s="92">
        <v>-49822.8</v>
      </c>
    </row>
    <row r="150" spans="2:4" ht="5.25" customHeight="1" x14ac:dyDescent="0.3"/>
    <row r="153" spans="2:4" x14ac:dyDescent="0.3">
      <c r="D153" s="8"/>
    </row>
  </sheetData>
  <mergeCells count="33">
    <mergeCell ref="B23:C23"/>
    <mergeCell ref="B5:D5"/>
    <mergeCell ref="B7:D7"/>
    <mergeCell ref="B21:C21"/>
    <mergeCell ref="B22:C22"/>
    <mergeCell ref="B126:C126"/>
    <mergeCell ref="B115:C115"/>
    <mergeCell ref="B116:C116"/>
    <mergeCell ref="B66:C66"/>
    <mergeCell ref="B31:C31"/>
    <mergeCell ref="B32:C32"/>
    <mergeCell ref="B40:C40"/>
    <mergeCell ref="B41:C41"/>
    <mergeCell ref="B49:C49"/>
    <mergeCell ref="B50:C50"/>
    <mergeCell ref="B51:C51"/>
    <mergeCell ref="B57:C57"/>
    <mergeCell ref="B65:C65"/>
    <mergeCell ref="B97:C97"/>
    <mergeCell ref="B98:C98"/>
    <mergeCell ref="B106:C106"/>
    <mergeCell ref="B107:C107"/>
    <mergeCell ref="B125:C125"/>
    <mergeCell ref="B74:C74"/>
    <mergeCell ref="B75:C75"/>
    <mergeCell ref="B83:C83"/>
    <mergeCell ref="B84:C84"/>
    <mergeCell ref="B89:C89"/>
    <mergeCell ref="B135:C135"/>
    <mergeCell ref="B140:C140"/>
    <mergeCell ref="B148:C148"/>
    <mergeCell ref="B149:C149"/>
    <mergeCell ref="B134:C13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tabSelected="1" topLeftCell="A145" workbookViewId="0">
      <selection activeCell="A142" sqref="A142:D143"/>
    </sheetView>
  </sheetViews>
  <sheetFormatPr defaultRowHeight="17.25" x14ac:dyDescent="0.3"/>
  <cols>
    <col min="1" max="1" width="4.7109375" style="67" customWidth="1"/>
    <col min="2" max="2" width="29.85546875" style="67" customWidth="1"/>
    <col min="3" max="3" width="81.140625" style="67" customWidth="1"/>
    <col min="4" max="4" width="40" style="67" customWidth="1"/>
    <col min="5" max="254" width="9.140625" style="67"/>
    <col min="255" max="255" width="4.7109375" style="67" customWidth="1"/>
    <col min="256" max="256" width="29.85546875" style="67" customWidth="1"/>
    <col min="257" max="257" width="81.140625" style="67" customWidth="1"/>
    <col min="258" max="258" width="40" style="67" customWidth="1"/>
    <col min="259" max="260" width="11.28515625" style="67" bestFit="1" customWidth="1"/>
    <col min="261" max="510" width="9.140625" style="67"/>
    <col min="511" max="511" width="4.7109375" style="67" customWidth="1"/>
    <col min="512" max="512" width="29.85546875" style="67" customWidth="1"/>
    <col min="513" max="513" width="81.140625" style="67" customWidth="1"/>
    <col min="514" max="514" width="40" style="67" customWidth="1"/>
    <col min="515" max="516" width="11.28515625" style="67" bestFit="1" customWidth="1"/>
    <col min="517" max="766" width="9.140625" style="67"/>
    <col min="767" max="767" width="4.7109375" style="67" customWidth="1"/>
    <col min="768" max="768" width="29.85546875" style="67" customWidth="1"/>
    <col min="769" max="769" width="81.140625" style="67" customWidth="1"/>
    <col min="770" max="770" width="40" style="67" customWidth="1"/>
    <col min="771" max="772" width="11.28515625" style="67" bestFit="1" customWidth="1"/>
    <col min="773" max="1022" width="9.140625" style="67"/>
    <col min="1023" max="1023" width="4.7109375" style="67" customWidth="1"/>
    <col min="1024" max="1024" width="29.85546875" style="67" customWidth="1"/>
    <col min="1025" max="1025" width="81.140625" style="67" customWidth="1"/>
    <col min="1026" max="1026" width="40" style="67" customWidth="1"/>
    <col min="1027" max="1028" width="11.28515625" style="67" bestFit="1" customWidth="1"/>
    <col min="1029" max="1278" width="9.140625" style="67"/>
    <col min="1279" max="1279" width="4.7109375" style="67" customWidth="1"/>
    <col min="1280" max="1280" width="29.85546875" style="67" customWidth="1"/>
    <col min="1281" max="1281" width="81.140625" style="67" customWidth="1"/>
    <col min="1282" max="1282" width="40" style="67" customWidth="1"/>
    <col min="1283" max="1284" width="11.28515625" style="67" bestFit="1" customWidth="1"/>
    <col min="1285" max="1534" width="9.140625" style="67"/>
    <col min="1535" max="1535" width="4.7109375" style="67" customWidth="1"/>
    <col min="1536" max="1536" width="29.85546875" style="67" customWidth="1"/>
    <col min="1537" max="1537" width="81.140625" style="67" customWidth="1"/>
    <col min="1538" max="1538" width="40" style="67" customWidth="1"/>
    <col min="1539" max="1540" width="11.28515625" style="67" bestFit="1" customWidth="1"/>
    <col min="1541" max="1790" width="9.140625" style="67"/>
    <col min="1791" max="1791" width="4.7109375" style="67" customWidth="1"/>
    <col min="1792" max="1792" width="29.85546875" style="67" customWidth="1"/>
    <col min="1793" max="1793" width="81.140625" style="67" customWidth="1"/>
    <col min="1794" max="1794" width="40" style="67" customWidth="1"/>
    <col min="1795" max="1796" width="11.28515625" style="67" bestFit="1" customWidth="1"/>
    <col min="1797" max="2046" width="9.140625" style="67"/>
    <col min="2047" max="2047" width="4.7109375" style="67" customWidth="1"/>
    <col min="2048" max="2048" width="29.85546875" style="67" customWidth="1"/>
    <col min="2049" max="2049" width="81.140625" style="67" customWidth="1"/>
    <col min="2050" max="2050" width="40" style="67" customWidth="1"/>
    <col min="2051" max="2052" width="11.28515625" style="67" bestFit="1" customWidth="1"/>
    <col min="2053" max="2302" width="9.140625" style="67"/>
    <col min="2303" max="2303" width="4.7109375" style="67" customWidth="1"/>
    <col min="2304" max="2304" width="29.85546875" style="67" customWidth="1"/>
    <col min="2305" max="2305" width="81.140625" style="67" customWidth="1"/>
    <col min="2306" max="2306" width="40" style="67" customWidth="1"/>
    <col min="2307" max="2308" width="11.28515625" style="67" bestFit="1" customWidth="1"/>
    <col min="2309" max="2558" width="9.140625" style="67"/>
    <col min="2559" max="2559" width="4.7109375" style="67" customWidth="1"/>
    <col min="2560" max="2560" width="29.85546875" style="67" customWidth="1"/>
    <col min="2561" max="2561" width="81.140625" style="67" customWidth="1"/>
    <col min="2562" max="2562" width="40" style="67" customWidth="1"/>
    <col min="2563" max="2564" width="11.28515625" style="67" bestFit="1" customWidth="1"/>
    <col min="2565" max="2814" width="9.140625" style="67"/>
    <col min="2815" max="2815" width="4.7109375" style="67" customWidth="1"/>
    <col min="2816" max="2816" width="29.85546875" style="67" customWidth="1"/>
    <col min="2817" max="2817" width="81.140625" style="67" customWidth="1"/>
    <col min="2818" max="2818" width="40" style="67" customWidth="1"/>
    <col min="2819" max="2820" width="11.28515625" style="67" bestFit="1" customWidth="1"/>
    <col min="2821" max="3070" width="9.140625" style="67"/>
    <col min="3071" max="3071" width="4.7109375" style="67" customWidth="1"/>
    <col min="3072" max="3072" width="29.85546875" style="67" customWidth="1"/>
    <col min="3073" max="3073" width="81.140625" style="67" customWidth="1"/>
    <col min="3074" max="3074" width="40" style="67" customWidth="1"/>
    <col min="3075" max="3076" width="11.28515625" style="67" bestFit="1" customWidth="1"/>
    <col min="3077" max="3326" width="9.140625" style="67"/>
    <col min="3327" max="3327" width="4.7109375" style="67" customWidth="1"/>
    <col min="3328" max="3328" width="29.85546875" style="67" customWidth="1"/>
    <col min="3329" max="3329" width="81.140625" style="67" customWidth="1"/>
    <col min="3330" max="3330" width="40" style="67" customWidth="1"/>
    <col min="3331" max="3332" width="11.28515625" style="67" bestFit="1" customWidth="1"/>
    <col min="3333" max="3582" width="9.140625" style="67"/>
    <col min="3583" max="3583" width="4.7109375" style="67" customWidth="1"/>
    <col min="3584" max="3584" width="29.85546875" style="67" customWidth="1"/>
    <col min="3585" max="3585" width="81.140625" style="67" customWidth="1"/>
    <col min="3586" max="3586" width="40" style="67" customWidth="1"/>
    <col min="3587" max="3588" width="11.28515625" style="67" bestFit="1" customWidth="1"/>
    <col min="3589" max="3838" width="9.140625" style="67"/>
    <col min="3839" max="3839" width="4.7109375" style="67" customWidth="1"/>
    <col min="3840" max="3840" width="29.85546875" style="67" customWidth="1"/>
    <col min="3841" max="3841" width="81.140625" style="67" customWidth="1"/>
    <col min="3842" max="3842" width="40" style="67" customWidth="1"/>
    <col min="3843" max="3844" width="11.28515625" style="67" bestFit="1" customWidth="1"/>
    <col min="3845" max="4094" width="9.140625" style="67"/>
    <col min="4095" max="4095" width="4.7109375" style="67" customWidth="1"/>
    <col min="4096" max="4096" width="29.85546875" style="67" customWidth="1"/>
    <col min="4097" max="4097" width="81.140625" style="67" customWidth="1"/>
    <col min="4098" max="4098" width="40" style="67" customWidth="1"/>
    <col min="4099" max="4100" width="11.28515625" style="67" bestFit="1" customWidth="1"/>
    <col min="4101" max="4350" width="9.140625" style="67"/>
    <col min="4351" max="4351" width="4.7109375" style="67" customWidth="1"/>
    <col min="4352" max="4352" width="29.85546875" style="67" customWidth="1"/>
    <col min="4353" max="4353" width="81.140625" style="67" customWidth="1"/>
    <col min="4354" max="4354" width="40" style="67" customWidth="1"/>
    <col min="4355" max="4356" width="11.28515625" style="67" bestFit="1" customWidth="1"/>
    <col min="4357" max="4606" width="9.140625" style="67"/>
    <col min="4607" max="4607" width="4.7109375" style="67" customWidth="1"/>
    <col min="4608" max="4608" width="29.85546875" style="67" customWidth="1"/>
    <col min="4609" max="4609" width="81.140625" style="67" customWidth="1"/>
    <col min="4610" max="4610" width="40" style="67" customWidth="1"/>
    <col min="4611" max="4612" width="11.28515625" style="67" bestFit="1" customWidth="1"/>
    <col min="4613" max="4862" width="9.140625" style="67"/>
    <col min="4863" max="4863" width="4.7109375" style="67" customWidth="1"/>
    <col min="4864" max="4864" width="29.85546875" style="67" customWidth="1"/>
    <col min="4865" max="4865" width="81.140625" style="67" customWidth="1"/>
    <col min="4866" max="4866" width="40" style="67" customWidth="1"/>
    <col min="4867" max="4868" width="11.28515625" style="67" bestFit="1" customWidth="1"/>
    <col min="4869" max="5118" width="9.140625" style="67"/>
    <col min="5119" max="5119" width="4.7109375" style="67" customWidth="1"/>
    <col min="5120" max="5120" width="29.85546875" style="67" customWidth="1"/>
    <col min="5121" max="5121" width="81.140625" style="67" customWidth="1"/>
    <col min="5122" max="5122" width="40" style="67" customWidth="1"/>
    <col min="5123" max="5124" width="11.28515625" style="67" bestFit="1" customWidth="1"/>
    <col min="5125" max="5374" width="9.140625" style="67"/>
    <col min="5375" max="5375" width="4.7109375" style="67" customWidth="1"/>
    <col min="5376" max="5376" width="29.85546875" style="67" customWidth="1"/>
    <col min="5377" max="5377" width="81.140625" style="67" customWidth="1"/>
    <col min="5378" max="5378" width="40" style="67" customWidth="1"/>
    <col min="5379" max="5380" width="11.28515625" style="67" bestFit="1" customWidth="1"/>
    <col min="5381" max="5630" width="9.140625" style="67"/>
    <col min="5631" max="5631" width="4.7109375" style="67" customWidth="1"/>
    <col min="5632" max="5632" width="29.85546875" style="67" customWidth="1"/>
    <col min="5633" max="5633" width="81.140625" style="67" customWidth="1"/>
    <col min="5634" max="5634" width="40" style="67" customWidth="1"/>
    <col min="5635" max="5636" width="11.28515625" style="67" bestFit="1" customWidth="1"/>
    <col min="5637" max="5886" width="9.140625" style="67"/>
    <col min="5887" max="5887" width="4.7109375" style="67" customWidth="1"/>
    <col min="5888" max="5888" width="29.85546875" style="67" customWidth="1"/>
    <col min="5889" max="5889" width="81.140625" style="67" customWidth="1"/>
    <col min="5890" max="5890" width="40" style="67" customWidth="1"/>
    <col min="5891" max="5892" width="11.28515625" style="67" bestFit="1" customWidth="1"/>
    <col min="5893" max="6142" width="9.140625" style="67"/>
    <col min="6143" max="6143" width="4.7109375" style="67" customWidth="1"/>
    <col min="6144" max="6144" width="29.85546875" style="67" customWidth="1"/>
    <col min="6145" max="6145" width="81.140625" style="67" customWidth="1"/>
    <col min="6146" max="6146" width="40" style="67" customWidth="1"/>
    <col min="6147" max="6148" width="11.28515625" style="67" bestFit="1" customWidth="1"/>
    <col min="6149" max="6398" width="9.140625" style="67"/>
    <col min="6399" max="6399" width="4.7109375" style="67" customWidth="1"/>
    <col min="6400" max="6400" width="29.85546875" style="67" customWidth="1"/>
    <col min="6401" max="6401" width="81.140625" style="67" customWidth="1"/>
    <col min="6402" max="6402" width="40" style="67" customWidth="1"/>
    <col min="6403" max="6404" width="11.28515625" style="67" bestFit="1" customWidth="1"/>
    <col min="6405" max="6654" width="9.140625" style="67"/>
    <col min="6655" max="6655" width="4.7109375" style="67" customWidth="1"/>
    <col min="6656" max="6656" width="29.85546875" style="67" customWidth="1"/>
    <col min="6657" max="6657" width="81.140625" style="67" customWidth="1"/>
    <col min="6658" max="6658" width="40" style="67" customWidth="1"/>
    <col min="6659" max="6660" width="11.28515625" style="67" bestFit="1" customWidth="1"/>
    <col min="6661" max="6910" width="9.140625" style="67"/>
    <col min="6911" max="6911" width="4.7109375" style="67" customWidth="1"/>
    <col min="6912" max="6912" width="29.85546875" style="67" customWidth="1"/>
    <col min="6913" max="6913" width="81.140625" style="67" customWidth="1"/>
    <col min="6914" max="6914" width="40" style="67" customWidth="1"/>
    <col min="6915" max="6916" width="11.28515625" style="67" bestFit="1" customWidth="1"/>
    <col min="6917" max="7166" width="9.140625" style="67"/>
    <col min="7167" max="7167" width="4.7109375" style="67" customWidth="1"/>
    <col min="7168" max="7168" width="29.85546875" style="67" customWidth="1"/>
    <col min="7169" max="7169" width="81.140625" style="67" customWidth="1"/>
    <col min="7170" max="7170" width="40" style="67" customWidth="1"/>
    <col min="7171" max="7172" width="11.28515625" style="67" bestFit="1" customWidth="1"/>
    <col min="7173" max="7422" width="9.140625" style="67"/>
    <col min="7423" max="7423" width="4.7109375" style="67" customWidth="1"/>
    <col min="7424" max="7424" width="29.85546875" style="67" customWidth="1"/>
    <col min="7425" max="7425" width="81.140625" style="67" customWidth="1"/>
    <col min="7426" max="7426" width="40" style="67" customWidth="1"/>
    <col min="7427" max="7428" width="11.28515625" style="67" bestFit="1" customWidth="1"/>
    <col min="7429" max="7678" width="9.140625" style="67"/>
    <col min="7679" max="7679" width="4.7109375" style="67" customWidth="1"/>
    <col min="7680" max="7680" width="29.85546875" style="67" customWidth="1"/>
    <col min="7681" max="7681" width="81.140625" style="67" customWidth="1"/>
    <col min="7682" max="7682" width="40" style="67" customWidth="1"/>
    <col min="7683" max="7684" width="11.28515625" style="67" bestFit="1" customWidth="1"/>
    <col min="7685" max="7934" width="9.140625" style="67"/>
    <col min="7935" max="7935" width="4.7109375" style="67" customWidth="1"/>
    <col min="7936" max="7936" width="29.85546875" style="67" customWidth="1"/>
    <col min="7937" max="7937" width="81.140625" style="67" customWidth="1"/>
    <col min="7938" max="7938" width="40" style="67" customWidth="1"/>
    <col min="7939" max="7940" width="11.28515625" style="67" bestFit="1" customWidth="1"/>
    <col min="7941" max="8190" width="9.140625" style="67"/>
    <col min="8191" max="8191" width="4.7109375" style="67" customWidth="1"/>
    <col min="8192" max="8192" width="29.85546875" style="67" customWidth="1"/>
    <col min="8193" max="8193" width="81.140625" style="67" customWidth="1"/>
    <col min="8194" max="8194" width="40" style="67" customWidth="1"/>
    <col min="8195" max="8196" width="11.28515625" style="67" bestFit="1" customWidth="1"/>
    <col min="8197" max="8446" width="9.140625" style="67"/>
    <col min="8447" max="8447" width="4.7109375" style="67" customWidth="1"/>
    <col min="8448" max="8448" width="29.85546875" style="67" customWidth="1"/>
    <col min="8449" max="8449" width="81.140625" style="67" customWidth="1"/>
    <col min="8450" max="8450" width="40" style="67" customWidth="1"/>
    <col min="8451" max="8452" width="11.28515625" style="67" bestFit="1" customWidth="1"/>
    <col min="8453" max="8702" width="9.140625" style="67"/>
    <col min="8703" max="8703" width="4.7109375" style="67" customWidth="1"/>
    <col min="8704" max="8704" width="29.85546875" style="67" customWidth="1"/>
    <col min="8705" max="8705" width="81.140625" style="67" customWidth="1"/>
    <col min="8706" max="8706" width="40" style="67" customWidth="1"/>
    <col min="8707" max="8708" width="11.28515625" style="67" bestFit="1" customWidth="1"/>
    <col min="8709" max="8958" width="9.140625" style="67"/>
    <col min="8959" max="8959" width="4.7109375" style="67" customWidth="1"/>
    <col min="8960" max="8960" width="29.85546875" style="67" customWidth="1"/>
    <col min="8961" max="8961" width="81.140625" style="67" customWidth="1"/>
    <col min="8962" max="8962" width="40" style="67" customWidth="1"/>
    <col min="8963" max="8964" width="11.28515625" style="67" bestFit="1" customWidth="1"/>
    <col min="8965" max="9214" width="9.140625" style="67"/>
    <col min="9215" max="9215" width="4.7109375" style="67" customWidth="1"/>
    <col min="9216" max="9216" width="29.85546875" style="67" customWidth="1"/>
    <col min="9217" max="9217" width="81.140625" style="67" customWidth="1"/>
    <col min="9218" max="9218" width="40" style="67" customWidth="1"/>
    <col min="9219" max="9220" width="11.28515625" style="67" bestFit="1" customWidth="1"/>
    <col min="9221" max="9470" width="9.140625" style="67"/>
    <col min="9471" max="9471" width="4.7109375" style="67" customWidth="1"/>
    <col min="9472" max="9472" width="29.85546875" style="67" customWidth="1"/>
    <col min="9473" max="9473" width="81.140625" style="67" customWidth="1"/>
    <col min="9474" max="9474" width="40" style="67" customWidth="1"/>
    <col min="9475" max="9476" width="11.28515625" style="67" bestFit="1" customWidth="1"/>
    <col min="9477" max="9726" width="9.140625" style="67"/>
    <col min="9727" max="9727" width="4.7109375" style="67" customWidth="1"/>
    <col min="9728" max="9728" width="29.85546875" style="67" customWidth="1"/>
    <col min="9729" max="9729" width="81.140625" style="67" customWidth="1"/>
    <col min="9730" max="9730" width="40" style="67" customWidth="1"/>
    <col min="9731" max="9732" width="11.28515625" style="67" bestFit="1" customWidth="1"/>
    <col min="9733" max="9982" width="9.140625" style="67"/>
    <col min="9983" max="9983" width="4.7109375" style="67" customWidth="1"/>
    <col min="9984" max="9984" width="29.85546875" style="67" customWidth="1"/>
    <col min="9985" max="9985" width="81.140625" style="67" customWidth="1"/>
    <col min="9986" max="9986" width="40" style="67" customWidth="1"/>
    <col min="9987" max="9988" width="11.28515625" style="67" bestFit="1" customWidth="1"/>
    <col min="9989" max="10238" width="9.140625" style="67"/>
    <col min="10239" max="10239" width="4.7109375" style="67" customWidth="1"/>
    <col min="10240" max="10240" width="29.85546875" style="67" customWidth="1"/>
    <col min="10241" max="10241" width="81.140625" style="67" customWidth="1"/>
    <col min="10242" max="10242" width="40" style="67" customWidth="1"/>
    <col min="10243" max="10244" width="11.28515625" style="67" bestFit="1" customWidth="1"/>
    <col min="10245" max="10494" width="9.140625" style="67"/>
    <col min="10495" max="10495" width="4.7109375" style="67" customWidth="1"/>
    <col min="10496" max="10496" width="29.85546875" style="67" customWidth="1"/>
    <col min="10497" max="10497" width="81.140625" style="67" customWidth="1"/>
    <col min="10498" max="10498" width="40" style="67" customWidth="1"/>
    <col min="10499" max="10500" width="11.28515625" style="67" bestFit="1" customWidth="1"/>
    <col min="10501" max="10750" width="9.140625" style="67"/>
    <col min="10751" max="10751" width="4.7109375" style="67" customWidth="1"/>
    <col min="10752" max="10752" width="29.85546875" style="67" customWidth="1"/>
    <col min="10753" max="10753" width="81.140625" style="67" customWidth="1"/>
    <col min="10754" max="10754" width="40" style="67" customWidth="1"/>
    <col min="10755" max="10756" width="11.28515625" style="67" bestFit="1" customWidth="1"/>
    <col min="10757" max="11006" width="9.140625" style="67"/>
    <col min="11007" max="11007" width="4.7109375" style="67" customWidth="1"/>
    <col min="11008" max="11008" width="29.85546875" style="67" customWidth="1"/>
    <col min="11009" max="11009" width="81.140625" style="67" customWidth="1"/>
    <col min="11010" max="11010" width="40" style="67" customWidth="1"/>
    <col min="11011" max="11012" width="11.28515625" style="67" bestFit="1" customWidth="1"/>
    <col min="11013" max="11262" width="9.140625" style="67"/>
    <col min="11263" max="11263" width="4.7109375" style="67" customWidth="1"/>
    <col min="11264" max="11264" width="29.85546875" style="67" customWidth="1"/>
    <col min="11265" max="11265" width="81.140625" style="67" customWidth="1"/>
    <col min="11266" max="11266" width="40" style="67" customWidth="1"/>
    <col min="11267" max="11268" width="11.28515625" style="67" bestFit="1" customWidth="1"/>
    <col min="11269" max="11518" width="9.140625" style="67"/>
    <col min="11519" max="11519" width="4.7109375" style="67" customWidth="1"/>
    <col min="11520" max="11520" width="29.85546875" style="67" customWidth="1"/>
    <col min="11521" max="11521" width="81.140625" style="67" customWidth="1"/>
    <col min="11522" max="11522" width="40" style="67" customWidth="1"/>
    <col min="11523" max="11524" width="11.28515625" style="67" bestFit="1" customWidth="1"/>
    <col min="11525" max="11774" width="9.140625" style="67"/>
    <col min="11775" max="11775" width="4.7109375" style="67" customWidth="1"/>
    <col min="11776" max="11776" width="29.85546875" style="67" customWidth="1"/>
    <col min="11777" max="11777" width="81.140625" style="67" customWidth="1"/>
    <col min="11778" max="11778" width="40" style="67" customWidth="1"/>
    <col min="11779" max="11780" width="11.28515625" style="67" bestFit="1" customWidth="1"/>
    <col min="11781" max="12030" width="9.140625" style="67"/>
    <col min="12031" max="12031" width="4.7109375" style="67" customWidth="1"/>
    <col min="12032" max="12032" width="29.85546875" style="67" customWidth="1"/>
    <col min="12033" max="12033" width="81.140625" style="67" customWidth="1"/>
    <col min="12034" max="12034" width="40" style="67" customWidth="1"/>
    <col min="12035" max="12036" width="11.28515625" style="67" bestFit="1" customWidth="1"/>
    <col min="12037" max="12286" width="9.140625" style="67"/>
    <col min="12287" max="12287" width="4.7109375" style="67" customWidth="1"/>
    <col min="12288" max="12288" width="29.85546875" style="67" customWidth="1"/>
    <col min="12289" max="12289" width="81.140625" style="67" customWidth="1"/>
    <col min="12290" max="12290" width="40" style="67" customWidth="1"/>
    <col min="12291" max="12292" width="11.28515625" style="67" bestFit="1" customWidth="1"/>
    <col min="12293" max="12542" width="9.140625" style="67"/>
    <col min="12543" max="12543" width="4.7109375" style="67" customWidth="1"/>
    <col min="12544" max="12544" width="29.85546875" style="67" customWidth="1"/>
    <col min="12545" max="12545" width="81.140625" style="67" customWidth="1"/>
    <col min="12546" max="12546" width="40" style="67" customWidth="1"/>
    <col min="12547" max="12548" width="11.28515625" style="67" bestFit="1" customWidth="1"/>
    <col min="12549" max="12798" width="9.140625" style="67"/>
    <col min="12799" max="12799" width="4.7109375" style="67" customWidth="1"/>
    <col min="12800" max="12800" width="29.85546875" style="67" customWidth="1"/>
    <col min="12801" max="12801" width="81.140625" style="67" customWidth="1"/>
    <col min="12802" max="12802" width="40" style="67" customWidth="1"/>
    <col min="12803" max="12804" width="11.28515625" style="67" bestFit="1" customWidth="1"/>
    <col min="12805" max="13054" width="9.140625" style="67"/>
    <col min="13055" max="13055" width="4.7109375" style="67" customWidth="1"/>
    <col min="13056" max="13056" width="29.85546875" style="67" customWidth="1"/>
    <col min="13057" max="13057" width="81.140625" style="67" customWidth="1"/>
    <col min="13058" max="13058" width="40" style="67" customWidth="1"/>
    <col min="13059" max="13060" width="11.28515625" style="67" bestFit="1" customWidth="1"/>
    <col min="13061" max="13310" width="9.140625" style="67"/>
    <col min="13311" max="13311" width="4.7109375" style="67" customWidth="1"/>
    <col min="13312" max="13312" width="29.85546875" style="67" customWidth="1"/>
    <col min="13313" max="13313" width="81.140625" style="67" customWidth="1"/>
    <col min="13314" max="13314" width="40" style="67" customWidth="1"/>
    <col min="13315" max="13316" width="11.28515625" style="67" bestFit="1" customWidth="1"/>
    <col min="13317" max="13566" width="9.140625" style="67"/>
    <col min="13567" max="13567" width="4.7109375" style="67" customWidth="1"/>
    <col min="13568" max="13568" width="29.85546875" style="67" customWidth="1"/>
    <col min="13569" max="13569" width="81.140625" style="67" customWidth="1"/>
    <col min="13570" max="13570" width="40" style="67" customWidth="1"/>
    <col min="13571" max="13572" width="11.28515625" style="67" bestFit="1" customWidth="1"/>
    <col min="13573" max="13822" width="9.140625" style="67"/>
    <col min="13823" max="13823" width="4.7109375" style="67" customWidth="1"/>
    <col min="13824" max="13824" width="29.85546875" style="67" customWidth="1"/>
    <col min="13825" max="13825" width="81.140625" style="67" customWidth="1"/>
    <col min="13826" max="13826" width="40" style="67" customWidth="1"/>
    <col min="13827" max="13828" width="11.28515625" style="67" bestFit="1" customWidth="1"/>
    <col min="13829" max="14078" width="9.140625" style="67"/>
    <col min="14079" max="14079" width="4.7109375" style="67" customWidth="1"/>
    <col min="14080" max="14080" width="29.85546875" style="67" customWidth="1"/>
    <col min="14081" max="14081" width="81.140625" style="67" customWidth="1"/>
    <col min="14082" max="14082" width="40" style="67" customWidth="1"/>
    <col min="14083" max="14084" width="11.28515625" style="67" bestFit="1" customWidth="1"/>
    <col min="14085" max="14334" width="9.140625" style="67"/>
    <col min="14335" max="14335" width="4.7109375" style="67" customWidth="1"/>
    <col min="14336" max="14336" width="29.85546875" style="67" customWidth="1"/>
    <col min="14337" max="14337" width="81.140625" style="67" customWidth="1"/>
    <col min="14338" max="14338" width="40" style="67" customWidth="1"/>
    <col min="14339" max="14340" width="11.28515625" style="67" bestFit="1" customWidth="1"/>
    <col min="14341" max="14590" width="9.140625" style="67"/>
    <col min="14591" max="14591" width="4.7109375" style="67" customWidth="1"/>
    <col min="14592" max="14592" width="29.85546875" style="67" customWidth="1"/>
    <col min="14593" max="14593" width="81.140625" style="67" customWidth="1"/>
    <col min="14594" max="14594" width="40" style="67" customWidth="1"/>
    <col min="14595" max="14596" width="11.28515625" style="67" bestFit="1" customWidth="1"/>
    <col min="14597" max="14846" width="9.140625" style="67"/>
    <col min="14847" max="14847" width="4.7109375" style="67" customWidth="1"/>
    <col min="14848" max="14848" width="29.85546875" style="67" customWidth="1"/>
    <col min="14849" max="14849" width="81.140625" style="67" customWidth="1"/>
    <col min="14850" max="14850" width="40" style="67" customWidth="1"/>
    <col min="14851" max="14852" width="11.28515625" style="67" bestFit="1" customWidth="1"/>
    <col min="14853" max="15102" width="9.140625" style="67"/>
    <col min="15103" max="15103" width="4.7109375" style="67" customWidth="1"/>
    <col min="15104" max="15104" width="29.85546875" style="67" customWidth="1"/>
    <col min="15105" max="15105" width="81.140625" style="67" customWidth="1"/>
    <col min="15106" max="15106" width="40" style="67" customWidth="1"/>
    <col min="15107" max="15108" width="11.28515625" style="67" bestFit="1" customWidth="1"/>
    <col min="15109" max="15358" width="9.140625" style="67"/>
    <col min="15359" max="15359" width="4.7109375" style="67" customWidth="1"/>
    <col min="15360" max="15360" width="29.85546875" style="67" customWidth="1"/>
    <col min="15361" max="15361" width="81.140625" style="67" customWidth="1"/>
    <col min="15362" max="15362" width="40" style="67" customWidth="1"/>
    <col min="15363" max="15364" width="11.28515625" style="67" bestFit="1" customWidth="1"/>
    <col min="15365" max="15614" width="9.140625" style="67"/>
    <col min="15615" max="15615" width="4.7109375" style="67" customWidth="1"/>
    <col min="15616" max="15616" width="29.85546875" style="67" customWidth="1"/>
    <col min="15617" max="15617" width="81.140625" style="67" customWidth="1"/>
    <col min="15618" max="15618" width="40" style="67" customWidth="1"/>
    <col min="15619" max="15620" width="11.28515625" style="67" bestFit="1" customWidth="1"/>
    <col min="15621" max="15870" width="9.140625" style="67"/>
    <col min="15871" max="15871" width="4.7109375" style="67" customWidth="1"/>
    <col min="15872" max="15872" width="29.85546875" style="67" customWidth="1"/>
    <col min="15873" max="15873" width="81.140625" style="67" customWidth="1"/>
    <col min="15874" max="15874" width="40" style="67" customWidth="1"/>
    <col min="15875" max="15876" width="11.28515625" style="67" bestFit="1" customWidth="1"/>
    <col min="15877" max="16126" width="9.140625" style="67"/>
    <col min="16127" max="16127" width="4.7109375" style="67" customWidth="1"/>
    <col min="16128" max="16128" width="29.85546875" style="67" customWidth="1"/>
    <col min="16129" max="16129" width="81.140625" style="67" customWidth="1"/>
    <col min="16130" max="16130" width="40" style="67" customWidth="1"/>
    <col min="16131" max="16132" width="11.28515625" style="67" bestFit="1" customWidth="1"/>
    <col min="16133" max="16384" width="9.140625" style="67"/>
  </cols>
  <sheetData>
    <row r="1" spans="2:7" ht="21.75" customHeight="1" x14ac:dyDescent="0.3">
      <c r="D1" s="68" t="s">
        <v>231</v>
      </c>
    </row>
    <row r="2" spans="2:7" ht="22.5" customHeight="1" x14ac:dyDescent="0.3">
      <c r="D2" s="69" t="s">
        <v>164</v>
      </c>
    </row>
    <row r="3" spans="2:7" ht="21.75" customHeight="1" x14ac:dyDescent="0.3">
      <c r="D3" s="70" t="s">
        <v>165</v>
      </c>
    </row>
    <row r="5" spans="2:7" ht="38.25" customHeight="1" x14ac:dyDescent="0.3">
      <c r="B5" s="212" t="s">
        <v>232</v>
      </c>
      <c r="C5" s="212"/>
      <c r="D5" s="212"/>
    </row>
    <row r="6" spans="2:7" x14ac:dyDescent="0.3">
      <c r="B6" s="127"/>
      <c r="C6" s="127"/>
      <c r="D6" s="71"/>
    </row>
    <row r="7" spans="2:7" ht="20.25" customHeight="1" x14ac:dyDescent="0.3">
      <c r="B7" s="214" t="s">
        <v>224</v>
      </c>
      <c r="C7" s="214"/>
      <c r="D7" s="214"/>
      <c r="E7" s="128"/>
      <c r="F7" s="128"/>
      <c r="G7" s="128"/>
    </row>
    <row r="8" spans="2:7" x14ac:dyDescent="0.3">
      <c r="B8" s="72" t="s">
        <v>223</v>
      </c>
      <c r="C8" s="72"/>
      <c r="D8" s="72"/>
    </row>
    <row r="9" spans="2:7" x14ac:dyDescent="0.3">
      <c r="B9" s="72"/>
      <c r="C9" s="72"/>
      <c r="D9" s="73"/>
    </row>
    <row r="10" spans="2:7" s="77" customFormat="1" x14ac:dyDescent="0.3">
      <c r="B10" s="74" t="s">
        <v>166</v>
      </c>
      <c r="C10" s="75" t="s">
        <v>167</v>
      </c>
      <c r="D10" s="76"/>
    </row>
    <row r="11" spans="2:7" s="77" customFormat="1" x14ac:dyDescent="0.3">
      <c r="B11" s="74">
        <v>1070</v>
      </c>
      <c r="C11" s="78" t="s">
        <v>168</v>
      </c>
      <c r="D11" s="79"/>
    </row>
    <row r="13" spans="2:7" x14ac:dyDescent="0.3">
      <c r="B13" s="80" t="s">
        <v>169</v>
      </c>
      <c r="C13" s="80"/>
      <c r="D13" s="81"/>
    </row>
    <row r="14" spans="2:7" x14ac:dyDescent="0.3">
      <c r="B14" s="82"/>
      <c r="C14" s="83"/>
      <c r="D14" s="84"/>
    </row>
    <row r="15" spans="2:7" ht="69" x14ac:dyDescent="0.3">
      <c r="B15" s="85" t="s">
        <v>170</v>
      </c>
      <c r="C15" s="86">
        <v>1070</v>
      </c>
      <c r="D15" s="87" t="s">
        <v>61</v>
      </c>
    </row>
    <row r="16" spans="2:7" ht="20.25" customHeight="1" x14ac:dyDescent="0.3">
      <c r="B16" s="126" t="s">
        <v>171</v>
      </c>
      <c r="C16" s="86">
        <v>12003</v>
      </c>
      <c r="D16" s="88" t="s">
        <v>172</v>
      </c>
    </row>
    <row r="17" spans="2:4" ht="51.75" x14ac:dyDescent="0.3">
      <c r="B17" s="126" t="s">
        <v>173</v>
      </c>
      <c r="C17" s="129" t="s">
        <v>174</v>
      </c>
      <c r="D17" s="89"/>
    </row>
    <row r="18" spans="2:4" ht="69" x14ac:dyDescent="0.3">
      <c r="B18" s="126" t="s">
        <v>175</v>
      </c>
      <c r="C18" s="129" t="s">
        <v>176</v>
      </c>
      <c r="D18" s="89"/>
    </row>
    <row r="19" spans="2:4" x14ac:dyDescent="0.3">
      <c r="B19" s="126" t="s">
        <v>177</v>
      </c>
      <c r="C19" s="129" t="s">
        <v>21</v>
      </c>
      <c r="D19" s="89"/>
    </row>
    <row r="20" spans="2:4" ht="51.75" x14ac:dyDescent="0.3">
      <c r="B20" s="126" t="s">
        <v>178</v>
      </c>
      <c r="C20" s="129" t="s">
        <v>179</v>
      </c>
      <c r="D20" s="89"/>
    </row>
    <row r="21" spans="2:4" x14ac:dyDescent="0.3">
      <c r="B21" s="210" t="s">
        <v>180</v>
      </c>
      <c r="C21" s="210"/>
      <c r="D21" s="89"/>
    </row>
    <row r="22" spans="2:4" s="91" customFormat="1" x14ac:dyDescent="0.3">
      <c r="B22" s="211" t="s">
        <v>181</v>
      </c>
      <c r="C22" s="211"/>
      <c r="D22" s="90">
        <v>-109</v>
      </c>
    </row>
    <row r="23" spans="2:4" x14ac:dyDescent="0.3">
      <c r="B23" s="206" t="s">
        <v>182</v>
      </c>
      <c r="C23" s="207"/>
      <c r="D23" s="92">
        <f>457082</f>
        <v>457082</v>
      </c>
    </row>
    <row r="25" spans="2:4" ht="51.75" x14ac:dyDescent="0.3">
      <c r="B25" s="85" t="s">
        <v>170</v>
      </c>
      <c r="C25" s="86">
        <v>1070</v>
      </c>
      <c r="D25" s="109" t="s">
        <v>238</v>
      </c>
    </row>
    <row r="26" spans="2:4" x14ac:dyDescent="0.3">
      <c r="B26" s="126" t="s">
        <v>171</v>
      </c>
      <c r="C26" s="86" t="s">
        <v>183</v>
      </c>
      <c r="D26" s="88" t="s">
        <v>172</v>
      </c>
    </row>
    <row r="27" spans="2:4" ht="34.5" x14ac:dyDescent="0.3">
      <c r="B27" s="126" t="s">
        <v>173</v>
      </c>
      <c r="C27" s="129" t="s">
        <v>184</v>
      </c>
      <c r="D27" s="89"/>
    </row>
    <row r="28" spans="2:4" ht="69" x14ac:dyDescent="0.3">
      <c r="B28" s="126" t="s">
        <v>175</v>
      </c>
      <c r="C28" s="129" t="s">
        <v>23</v>
      </c>
      <c r="D28" s="89"/>
    </row>
    <row r="29" spans="2:4" x14ac:dyDescent="0.3">
      <c r="B29" s="126" t="s">
        <v>177</v>
      </c>
      <c r="C29" s="129" t="s">
        <v>24</v>
      </c>
      <c r="D29" s="89"/>
    </row>
    <row r="30" spans="2:4" ht="51.75" x14ac:dyDescent="0.3">
      <c r="B30" s="126" t="s">
        <v>185</v>
      </c>
      <c r="C30" s="129" t="s">
        <v>186</v>
      </c>
      <c r="D30" s="89"/>
    </row>
    <row r="31" spans="2:4" x14ac:dyDescent="0.3">
      <c r="B31" s="210" t="s">
        <v>180</v>
      </c>
      <c r="C31" s="210"/>
      <c r="D31" s="89"/>
    </row>
    <row r="32" spans="2:4" ht="16.5" customHeight="1" x14ac:dyDescent="0.3">
      <c r="B32" s="211" t="s">
        <v>182</v>
      </c>
      <c r="C32" s="211"/>
      <c r="D32" s="92">
        <v>-5366.1</v>
      </c>
    </row>
    <row r="34" spans="2:4" ht="51.75" x14ac:dyDescent="0.3">
      <c r="B34" s="85" t="s">
        <v>170</v>
      </c>
      <c r="C34" s="86" t="s">
        <v>187</v>
      </c>
      <c r="D34" s="109" t="s">
        <v>238</v>
      </c>
    </row>
    <row r="35" spans="2:4" x14ac:dyDescent="0.3">
      <c r="B35" s="126" t="s">
        <v>171</v>
      </c>
      <c r="C35" s="86" t="s">
        <v>188</v>
      </c>
      <c r="D35" s="88" t="s">
        <v>172</v>
      </c>
    </row>
    <row r="36" spans="2:4" ht="51.75" x14ac:dyDescent="0.3">
      <c r="B36" s="126" t="s">
        <v>173</v>
      </c>
      <c r="C36" s="129" t="s">
        <v>25</v>
      </c>
      <c r="D36" s="89"/>
    </row>
    <row r="37" spans="2:4" ht="51.75" x14ac:dyDescent="0.3">
      <c r="B37" s="126" t="s">
        <v>175</v>
      </c>
      <c r="C37" s="129" t="s">
        <v>26</v>
      </c>
      <c r="D37" s="89"/>
    </row>
    <row r="38" spans="2:4" x14ac:dyDescent="0.3">
      <c r="B38" s="126" t="s">
        <v>177</v>
      </c>
      <c r="C38" s="129" t="s">
        <v>189</v>
      </c>
      <c r="D38" s="89"/>
    </row>
    <row r="39" spans="2:4" ht="51.75" x14ac:dyDescent="0.3">
      <c r="B39" s="126" t="s">
        <v>190</v>
      </c>
      <c r="C39" s="129" t="s">
        <v>191</v>
      </c>
      <c r="D39" s="89"/>
    </row>
    <row r="40" spans="2:4" x14ac:dyDescent="0.3">
      <c r="B40" s="210" t="s">
        <v>180</v>
      </c>
      <c r="C40" s="210"/>
      <c r="D40" s="89"/>
    </row>
    <row r="41" spans="2:4" ht="16.5" customHeight="1" x14ac:dyDescent="0.3">
      <c r="B41" s="211" t="s">
        <v>182</v>
      </c>
      <c r="C41" s="211"/>
      <c r="D41" s="92">
        <v>-3420</v>
      </c>
    </row>
    <row r="42" spans="2:4" x14ac:dyDescent="0.3">
      <c r="D42" s="77"/>
    </row>
    <row r="43" spans="2:4" ht="51.75" x14ac:dyDescent="0.3">
      <c r="B43" s="85" t="s">
        <v>170</v>
      </c>
      <c r="C43" s="86" t="s">
        <v>187</v>
      </c>
      <c r="D43" s="109" t="s">
        <v>238</v>
      </c>
    </row>
    <row r="44" spans="2:4" x14ac:dyDescent="0.3">
      <c r="B44" s="126" t="s">
        <v>171</v>
      </c>
      <c r="C44" s="86" t="s">
        <v>192</v>
      </c>
      <c r="D44" s="88" t="s">
        <v>172</v>
      </c>
    </row>
    <row r="45" spans="2:4" ht="51.75" x14ac:dyDescent="0.3">
      <c r="B45" s="126" t="s">
        <v>173</v>
      </c>
      <c r="C45" s="129" t="s">
        <v>27</v>
      </c>
      <c r="D45" s="89"/>
    </row>
    <row r="46" spans="2:4" ht="69" x14ac:dyDescent="0.3">
      <c r="B46" s="126" t="s">
        <v>175</v>
      </c>
      <c r="C46" s="129" t="s">
        <v>28</v>
      </c>
      <c r="D46" s="89"/>
    </row>
    <row r="47" spans="2:4" x14ac:dyDescent="0.3">
      <c r="B47" s="126" t="s">
        <v>177</v>
      </c>
      <c r="C47" s="129" t="s">
        <v>189</v>
      </c>
      <c r="D47" s="89"/>
    </row>
    <row r="48" spans="2:4" ht="51.75" x14ac:dyDescent="0.3">
      <c r="B48" s="126" t="s">
        <v>190</v>
      </c>
      <c r="C48" s="129" t="s">
        <v>193</v>
      </c>
      <c r="D48" s="89"/>
    </row>
    <row r="49" spans="2:7" x14ac:dyDescent="0.3">
      <c r="B49" s="210" t="s">
        <v>180</v>
      </c>
      <c r="C49" s="210"/>
      <c r="D49" s="89"/>
    </row>
    <row r="50" spans="2:7" ht="16.5" customHeight="1" x14ac:dyDescent="0.3">
      <c r="B50" s="211" t="s">
        <v>230</v>
      </c>
      <c r="C50" s="211"/>
      <c r="D50" s="92">
        <v>-11</v>
      </c>
    </row>
    <row r="51" spans="2:7" x14ac:dyDescent="0.3">
      <c r="B51" s="206" t="s">
        <v>182</v>
      </c>
      <c r="C51" s="207"/>
      <c r="D51" s="92">
        <v>-3900</v>
      </c>
    </row>
    <row r="53" spans="2:7" ht="38.25" customHeight="1" x14ac:dyDescent="0.3">
      <c r="B53" s="212" t="s">
        <v>233</v>
      </c>
      <c r="C53" s="212"/>
      <c r="D53" s="212"/>
    </row>
    <row r="54" spans="2:7" x14ac:dyDescent="0.3">
      <c r="B54" s="127"/>
      <c r="C54" s="127"/>
      <c r="D54" s="71"/>
    </row>
    <row r="55" spans="2:7" x14ac:dyDescent="0.3">
      <c r="B55" s="214" t="s">
        <v>225</v>
      </c>
      <c r="C55" s="214"/>
      <c r="D55" s="214"/>
      <c r="E55" s="128"/>
      <c r="F55" s="128"/>
      <c r="G55" s="128"/>
    </row>
    <row r="56" spans="2:7" ht="13.5" customHeight="1" x14ac:dyDescent="0.3">
      <c r="B56" s="130"/>
      <c r="C56" s="130"/>
      <c r="D56" s="130"/>
      <c r="E56" s="128"/>
      <c r="F56" s="128"/>
      <c r="G56" s="128"/>
    </row>
    <row r="57" spans="2:7" x14ac:dyDescent="0.3">
      <c r="B57" s="94" t="s">
        <v>223</v>
      </c>
      <c r="C57" s="95"/>
      <c r="D57" s="72"/>
    </row>
    <row r="58" spans="2:7" x14ac:dyDescent="0.3">
      <c r="B58" s="72"/>
      <c r="C58" s="72"/>
      <c r="D58" s="73"/>
    </row>
    <row r="59" spans="2:7" s="77" customFormat="1" x14ac:dyDescent="0.3">
      <c r="B59" s="74" t="s">
        <v>166</v>
      </c>
      <c r="C59" s="75" t="s">
        <v>167</v>
      </c>
      <c r="D59" s="76"/>
    </row>
    <row r="60" spans="2:7" s="77" customFormat="1" ht="18" customHeight="1" x14ac:dyDescent="0.3">
      <c r="B60" s="74">
        <v>1004</v>
      </c>
      <c r="C60" s="75" t="s">
        <v>29</v>
      </c>
      <c r="D60" s="96"/>
    </row>
    <row r="62" spans="2:7" x14ac:dyDescent="0.3">
      <c r="B62" s="208" t="s">
        <v>169</v>
      </c>
      <c r="C62" s="209"/>
      <c r="D62" s="81"/>
    </row>
    <row r="64" spans="2:7" ht="51.75" x14ac:dyDescent="0.3">
      <c r="B64" s="85" t="s">
        <v>170</v>
      </c>
      <c r="C64" s="86">
        <v>1004</v>
      </c>
      <c r="D64" s="109" t="s">
        <v>238</v>
      </c>
    </row>
    <row r="65" spans="2:4" x14ac:dyDescent="0.3">
      <c r="B65" s="126" t="s">
        <v>171</v>
      </c>
      <c r="C65" s="86">
        <v>11005</v>
      </c>
      <c r="D65" s="88" t="s">
        <v>172</v>
      </c>
    </row>
    <row r="66" spans="2:4" ht="51.75" x14ac:dyDescent="0.3">
      <c r="B66" s="126" t="s">
        <v>173</v>
      </c>
      <c r="C66" s="129" t="s">
        <v>194</v>
      </c>
      <c r="D66" s="89"/>
    </row>
    <row r="67" spans="2:4" ht="51.75" x14ac:dyDescent="0.3">
      <c r="B67" s="126" t="s">
        <v>175</v>
      </c>
      <c r="C67" s="129" t="s">
        <v>32</v>
      </c>
      <c r="D67" s="89"/>
    </row>
    <row r="68" spans="2:4" x14ac:dyDescent="0.3">
      <c r="B68" s="126" t="s">
        <v>177</v>
      </c>
      <c r="C68" s="129" t="s">
        <v>24</v>
      </c>
      <c r="D68" s="89"/>
    </row>
    <row r="69" spans="2:4" ht="69" x14ac:dyDescent="0.3">
      <c r="B69" s="126" t="s">
        <v>195</v>
      </c>
      <c r="C69" s="129" t="s">
        <v>196</v>
      </c>
      <c r="D69" s="89"/>
    </row>
    <row r="70" spans="2:4" x14ac:dyDescent="0.3">
      <c r="B70" s="210" t="s">
        <v>180</v>
      </c>
      <c r="C70" s="210"/>
      <c r="D70" s="89"/>
    </row>
    <row r="71" spans="2:4" x14ac:dyDescent="0.3">
      <c r="B71" s="211" t="s">
        <v>182</v>
      </c>
      <c r="C71" s="211"/>
      <c r="D71" s="92">
        <v>-85764.4</v>
      </c>
    </row>
    <row r="73" spans="2:4" ht="51.75" x14ac:dyDescent="0.3">
      <c r="B73" s="85" t="s">
        <v>170</v>
      </c>
      <c r="C73" s="86">
        <v>1004</v>
      </c>
      <c r="D73" s="109" t="s">
        <v>238</v>
      </c>
    </row>
    <row r="74" spans="2:4" x14ac:dyDescent="0.3">
      <c r="B74" s="126" t="s">
        <v>171</v>
      </c>
      <c r="C74" s="86" t="s">
        <v>197</v>
      </c>
      <c r="D74" s="88" t="s">
        <v>172</v>
      </c>
    </row>
    <row r="75" spans="2:4" ht="51.75" x14ac:dyDescent="0.3">
      <c r="B75" s="126" t="s">
        <v>173</v>
      </c>
      <c r="C75" s="129" t="s">
        <v>198</v>
      </c>
      <c r="D75" s="89"/>
    </row>
    <row r="76" spans="2:4" ht="51.75" x14ac:dyDescent="0.3">
      <c r="B76" s="126" t="s">
        <v>175</v>
      </c>
      <c r="C76" s="129" t="s">
        <v>34</v>
      </c>
      <c r="D76" s="89"/>
    </row>
    <row r="77" spans="2:4" x14ac:dyDescent="0.3">
      <c r="B77" s="126" t="s">
        <v>177</v>
      </c>
      <c r="C77" s="129" t="s">
        <v>24</v>
      </c>
      <c r="D77" s="89"/>
    </row>
    <row r="78" spans="2:4" ht="51.75" x14ac:dyDescent="0.3">
      <c r="B78" s="126" t="s">
        <v>199</v>
      </c>
      <c r="C78" s="129" t="s">
        <v>196</v>
      </c>
      <c r="D78" s="89"/>
    </row>
    <row r="79" spans="2:4" x14ac:dyDescent="0.3">
      <c r="B79" s="210" t="s">
        <v>180</v>
      </c>
      <c r="C79" s="210"/>
      <c r="D79" s="89"/>
    </row>
    <row r="80" spans="2:4" x14ac:dyDescent="0.3">
      <c r="B80" s="206" t="s">
        <v>182</v>
      </c>
      <c r="C80" s="207"/>
      <c r="D80" s="92">
        <v>-30842</v>
      </c>
    </row>
    <row r="82" spans="2:4" ht="51.75" x14ac:dyDescent="0.3">
      <c r="B82" s="85" t="s">
        <v>170</v>
      </c>
      <c r="C82" s="86">
        <v>1004</v>
      </c>
      <c r="D82" s="109" t="s">
        <v>238</v>
      </c>
    </row>
    <row r="83" spans="2:4" x14ac:dyDescent="0.3">
      <c r="B83" s="126" t="s">
        <v>171</v>
      </c>
      <c r="C83" s="86" t="s">
        <v>200</v>
      </c>
      <c r="D83" s="88" t="s">
        <v>172</v>
      </c>
    </row>
    <row r="84" spans="2:4" ht="34.5" x14ac:dyDescent="0.3">
      <c r="B84" s="126" t="s">
        <v>173</v>
      </c>
      <c r="C84" s="129" t="s">
        <v>201</v>
      </c>
      <c r="D84" s="89"/>
    </row>
    <row r="85" spans="2:4" ht="34.5" x14ac:dyDescent="0.3">
      <c r="B85" s="126" t="s">
        <v>175</v>
      </c>
      <c r="C85" s="129" t="s">
        <v>36</v>
      </c>
      <c r="D85" s="89"/>
    </row>
    <row r="86" spans="2:4" ht="34.5" x14ac:dyDescent="0.3">
      <c r="B86" s="126" t="s">
        <v>177</v>
      </c>
      <c r="C86" s="129" t="s">
        <v>37</v>
      </c>
      <c r="D86" s="89"/>
    </row>
    <row r="87" spans="2:4" ht="51.75" x14ac:dyDescent="0.3">
      <c r="B87" s="126" t="s">
        <v>202</v>
      </c>
      <c r="C87" s="129" t="s">
        <v>203</v>
      </c>
      <c r="D87" s="89"/>
    </row>
    <row r="88" spans="2:4" x14ac:dyDescent="0.3">
      <c r="B88" s="210" t="s">
        <v>180</v>
      </c>
      <c r="C88" s="210"/>
      <c r="D88" s="89"/>
    </row>
    <row r="89" spans="2:4" x14ac:dyDescent="0.3">
      <c r="B89" s="206" t="s">
        <v>182</v>
      </c>
      <c r="C89" s="207"/>
      <c r="D89" s="92">
        <v>-165996.70000000001</v>
      </c>
    </row>
    <row r="91" spans="2:4" s="77" customFormat="1" x14ac:dyDescent="0.3">
      <c r="B91" s="74" t="s">
        <v>166</v>
      </c>
      <c r="C91" s="75" t="s">
        <v>167</v>
      </c>
      <c r="D91" s="76"/>
    </row>
    <row r="92" spans="2:4" s="77" customFormat="1" ht="18" customHeight="1" x14ac:dyDescent="0.3">
      <c r="B92" s="74">
        <v>1072</v>
      </c>
      <c r="C92" s="75" t="s">
        <v>204</v>
      </c>
      <c r="D92" s="96"/>
    </row>
    <row r="93" spans="2:4" ht="6" customHeight="1" x14ac:dyDescent="0.3"/>
    <row r="94" spans="2:4" x14ac:dyDescent="0.3">
      <c r="B94" s="208" t="s">
        <v>169</v>
      </c>
      <c r="C94" s="209"/>
      <c r="D94" s="81"/>
    </row>
    <row r="95" spans="2:4" ht="9.75" customHeight="1" x14ac:dyDescent="0.3"/>
    <row r="96" spans="2:4" ht="51.75" x14ac:dyDescent="0.3">
      <c r="B96" s="85" t="s">
        <v>170</v>
      </c>
      <c r="C96" s="86">
        <v>1072</v>
      </c>
      <c r="D96" s="109" t="s">
        <v>238</v>
      </c>
    </row>
    <row r="97" spans="2:4" x14ac:dyDescent="0.3">
      <c r="B97" s="126" t="s">
        <v>171</v>
      </c>
      <c r="C97" s="86" t="s">
        <v>205</v>
      </c>
      <c r="D97" s="88" t="s">
        <v>172</v>
      </c>
    </row>
    <row r="98" spans="2:4" ht="51.75" x14ac:dyDescent="0.3">
      <c r="B98" s="126" t="s">
        <v>173</v>
      </c>
      <c r="C98" s="129" t="s">
        <v>206</v>
      </c>
      <c r="D98" s="89"/>
    </row>
    <row r="99" spans="2:4" ht="34.5" x14ac:dyDescent="0.3">
      <c r="B99" s="126" t="s">
        <v>175</v>
      </c>
      <c r="C99" s="129" t="s">
        <v>42</v>
      </c>
      <c r="D99" s="89"/>
    </row>
    <row r="100" spans="2:4" x14ac:dyDescent="0.3">
      <c r="B100" s="126" t="s">
        <v>177</v>
      </c>
      <c r="C100" s="129" t="s">
        <v>24</v>
      </c>
      <c r="D100" s="89"/>
    </row>
    <row r="101" spans="2:4" ht="51.75" x14ac:dyDescent="0.3">
      <c r="B101" s="126" t="s">
        <v>199</v>
      </c>
      <c r="C101" s="129" t="s">
        <v>203</v>
      </c>
      <c r="D101" s="89"/>
    </row>
    <row r="102" spans="2:4" x14ac:dyDescent="0.3">
      <c r="B102" s="210" t="s">
        <v>180</v>
      </c>
      <c r="C102" s="210"/>
      <c r="D102" s="89"/>
    </row>
    <row r="103" spans="2:4" x14ac:dyDescent="0.3">
      <c r="B103" s="206" t="s">
        <v>182</v>
      </c>
      <c r="C103" s="207"/>
      <c r="D103" s="92">
        <v>-7674</v>
      </c>
    </row>
    <row r="104" spans="2:4" x14ac:dyDescent="0.3">
      <c r="D104" s="98"/>
    </row>
    <row r="105" spans="2:4" ht="51.75" x14ac:dyDescent="0.3">
      <c r="B105" s="85" t="s">
        <v>170</v>
      </c>
      <c r="C105" s="86">
        <v>1072</v>
      </c>
      <c r="D105" s="109" t="s">
        <v>238</v>
      </c>
    </row>
    <row r="106" spans="2:4" x14ac:dyDescent="0.3">
      <c r="B106" s="126" t="s">
        <v>171</v>
      </c>
      <c r="C106" s="86" t="s">
        <v>207</v>
      </c>
      <c r="D106" s="88" t="s">
        <v>172</v>
      </c>
    </row>
    <row r="107" spans="2:4" ht="51.75" x14ac:dyDescent="0.3">
      <c r="B107" s="126" t="s">
        <v>173</v>
      </c>
      <c r="C107" s="129" t="s">
        <v>208</v>
      </c>
      <c r="D107" s="93"/>
    </row>
    <row r="108" spans="2:4" ht="34.5" x14ac:dyDescent="0.3">
      <c r="B108" s="126" t="s">
        <v>175</v>
      </c>
      <c r="C108" s="129" t="s">
        <v>44</v>
      </c>
      <c r="D108" s="89"/>
    </row>
    <row r="109" spans="2:4" x14ac:dyDescent="0.3">
      <c r="B109" s="126" t="s">
        <v>177</v>
      </c>
      <c r="C109" s="129" t="s">
        <v>24</v>
      </c>
      <c r="D109" s="89"/>
    </row>
    <row r="110" spans="2:4" ht="51.75" x14ac:dyDescent="0.3">
      <c r="B110" s="126" t="s">
        <v>199</v>
      </c>
      <c r="C110" s="129" t="s">
        <v>203</v>
      </c>
      <c r="D110" s="89"/>
    </row>
    <row r="111" spans="2:4" x14ac:dyDescent="0.3">
      <c r="B111" s="210" t="s">
        <v>180</v>
      </c>
      <c r="C111" s="210"/>
      <c r="D111" s="89"/>
    </row>
    <row r="112" spans="2:4" x14ac:dyDescent="0.3">
      <c r="B112" s="206" t="s">
        <v>182</v>
      </c>
      <c r="C112" s="207"/>
      <c r="D112" s="92">
        <v>-2352</v>
      </c>
    </row>
    <row r="113" spans="2:4" x14ac:dyDescent="0.3">
      <c r="B113" s="97"/>
      <c r="C113" s="97"/>
      <c r="D113" s="98"/>
    </row>
    <row r="114" spans="2:4" ht="51.75" x14ac:dyDescent="0.3">
      <c r="B114" s="85" t="s">
        <v>170</v>
      </c>
      <c r="C114" s="86">
        <v>1072</v>
      </c>
      <c r="D114" s="109" t="s">
        <v>238</v>
      </c>
    </row>
    <row r="115" spans="2:4" x14ac:dyDescent="0.3">
      <c r="B115" s="126" t="s">
        <v>171</v>
      </c>
      <c r="C115" s="86" t="s">
        <v>211</v>
      </c>
      <c r="D115" s="88" t="s">
        <v>172</v>
      </c>
    </row>
    <row r="116" spans="2:4" ht="69" x14ac:dyDescent="0.3">
      <c r="B116" s="126" t="s">
        <v>173</v>
      </c>
      <c r="C116" s="129" t="s">
        <v>221</v>
      </c>
      <c r="D116" s="93"/>
    </row>
    <row r="117" spans="2:4" ht="69" x14ac:dyDescent="0.3">
      <c r="B117" s="126" t="s">
        <v>175</v>
      </c>
      <c r="C117" s="129" t="s">
        <v>46</v>
      </c>
      <c r="D117" s="89"/>
    </row>
    <row r="118" spans="2:4" x14ac:dyDescent="0.3">
      <c r="B118" s="126" t="s">
        <v>177</v>
      </c>
      <c r="C118" s="129" t="s">
        <v>189</v>
      </c>
      <c r="D118" s="89"/>
    </row>
    <row r="119" spans="2:4" ht="51.75" x14ac:dyDescent="0.3">
      <c r="B119" s="126" t="s">
        <v>199</v>
      </c>
      <c r="C119" s="129" t="s">
        <v>203</v>
      </c>
      <c r="D119" s="89"/>
    </row>
    <row r="120" spans="2:4" x14ac:dyDescent="0.3">
      <c r="B120" s="210" t="s">
        <v>180</v>
      </c>
      <c r="C120" s="210"/>
      <c r="D120" s="89"/>
    </row>
    <row r="121" spans="2:4" ht="16.5" customHeight="1" x14ac:dyDescent="0.3">
      <c r="B121" s="206" t="s">
        <v>182</v>
      </c>
      <c r="C121" s="207"/>
      <c r="D121" s="92">
        <v>-857</v>
      </c>
    </row>
    <row r="122" spans="2:4" x14ac:dyDescent="0.3">
      <c r="B122" s="97"/>
      <c r="C122" s="97"/>
      <c r="D122" s="98"/>
    </row>
    <row r="124" spans="2:4" ht="51.75" x14ac:dyDescent="0.3">
      <c r="B124" s="85" t="s">
        <v>170</v>
      </c>
      <c r="C124" s="86">
        <v>1072</v>
      </c>
      <c r="D124" s="109" t="s">
        <v>238</v>
      </c>
    </row>
    <row r="125" spans="2:4" x14ac:dyDescent="0.3">
      <c r="B125" s="126" t="s">
        <v>171</v>
      </c>
      <c r="C125" s="86" t="s">
        <v>200</v>
      </c>
      <c r="D125" s="88" t="s">
        <v>172</v>
      </c>
    </row>
    <row r="126" spans="2:4" ht="86.25" x14ac:dyDescent="0.3">
      <c r="B126" s="126" t="s">
        <v>173</v>
      </c>
      <c r="C126" s="129" t="s">
        <v>209</v>
      </c>
      <c r="D126" s="89"/>
    </row>
    <row r="127" spans="2:4" ht="51.75" x14ac:dyDescent="0.3">
      <c r="B127" s="126" t="s">
        <v>175</v>
      </c>
      <c r="C127" s="129" t="s">
        <v>48</v>
      </c>
      <c r="D127" s="89"/>
    </row>
    <row r="128" spans="2:4" ht="34.5" x14ac:dyDescent="0.3">
      <c r="B128" s="126" t="s">
        <v>177</v>
      </c>
      <c r="C128" s="129" t="s">
        <v>37</v>
      </c>
      <c r="D128" s="89"/>
    </row>
    <row r="129" spans="1:6" ht="51.75" x14ac:dyDescent="0.3">
      <c r="B129" s="126" t="s">
        <v>202</v>
      </c>
      <c r="C129" s="129" t="s">
        <v>203</v>
      </c>
      <c r="D129" s="89"/>
    </row>
    <row r="130" spans="1:6" x14ac:dyDescent="0.3">
      <c r="B130" s="210" t="s">
        <v>180</v>
      </c>
      <c r="C130" s="210"/>
      <c r="D130" s="89"/>
    </row>
    <row r="131" spans="1:6" x14ac:dyDescent="0.3">
      <c r="B131" s="206" t="s">
        <v>182</v>
      </c>
      <c r="C131" s="207"/>
      <c r="D131" s="92">
        <v>-100000</v>
      </c>
    </row>
    <row r="133" spans="1:6" ht="51.75" x14ac:dyDescent="0.3">
      <c r="B133" s="85" t="s">
        <v>170</v>
      </c>
      <c r="C133" s="86">
        <v>1072</v>
      </c>
      <c r="D133" s="109" t="s">
        <v>238</v>
      </c>
    </row>
    <row r="134" spans="1:6" x14ac:dyDescent="0.3">
      <c r="B134" s="126" t="s">
        <v>171</v>
      </c>
      <c r="C134" s="86" t="s">
        <v>219</v>
      </c>
      <c r="D134" s="88" t="s">
        <v>172</v>
      </c>
    </row>
    <row r="135" spans="1:6" ht="45" customHeight="1" x14ac:dyDescent="0.3">
      <c r="B135" s="126" t="s">
        <v>173</v>
      </c>
      <c r="C135" s="129" t="s">
        <v>220</v>
      </c>
      <c r="D135" s="89"/>
    </row>
    <row r="136" spans="1:6" ht="22.5" customHeight="1" x14ac:dyDescent="0.3">
      <c r="B136" s="126" t="s">
        <v>175</v>
      </c>
      <c r="C136" s="129" t="s">
        <v>50</v>
      </c>
      <c r="D136" s="89"/>
    </row>
    <row r="137" spans="1:6" ht="30.75" customHeight="1" x14ac:dyDescent="0.3">
      <c r="B137" s="126" t="s">
        <v>177</v>
      </c>
      <c r="C137" s="129" t="s">
        <v>37</v>
      </c>
      <c r="D137" s="89"/>
    </row>
    <row r="138" spans="1:6" ht="51.75" x14ac:dyDescent="0.3">
      <c r="B138" s="126" t="s">
        <v>202</v>
      </c>
      <c r="C138" s="129" t="s">
        <v>203</v>
      </c>
      <c r="D138" s="89"/>
    </row>
    <row r="139" spans="1:6" x14ac:dyDescent="0.3">
      <c r="B139" s="210" t="s">
        <v>180</v>
      </c>
      <c r="C139" s="210"/>
      <c r="D139" s="89"/>
    </row>
    <row r="140" spans="1:6" ht="16.5" customHeight="1" x14ac:dyDescent="0.3">
      <c r="B140" s="206" t="s">
        <v>182</v>
      </c>
      <c r="C140" s="207"/>
      <c r="D140" s="92">
        <v>-1087</v>
      </c>
    </row>
    <row r="142" spans="1:6" s="77" customFormat="1" ht="16.5" customHeight="1" x14ac:dyDescent="0.3">
      <c r="A142" s="212" t="s">
        <v>234</v>
      </c>
      <c r="B142" s="212"/>
      <c r="C142" s="212"/>
      <c r="D142" s="212"/>
      <c r="E142" s="67"/>
      <c r="F142" s="67"/>
    </row>
    <row r="143" spans="1:6" s="77" customFormat="1" x14ac:dyDescent="0.3">
      <c r="A143" s="212"/>
      <c r="B143" s="212"/>
      <c r="C143" s="212"/>
      <c r="D143" s="212"/>
      <c r="E143" s="67"/>
      <c r="F143" s="67"/>
    </row>
    <row r="144" spans="1:6" s="77" customFormat="1" ht="18" customHeight="1" x14ac:dyDescent="0.3">
      <c r="A144" s="67"/>
      <c r="B144" s="67"/>
      <c r="C144" s="67"/>
      <c r="D144" s="128"/>
      <c r="E144" s="128"/>
      <c r="F144" s="128"/>
    </row>
    <row r="145" spans="1:6" s="77" customFormat="1" ht="24.75" customHeight="1" x14ac:dyDescent="0.3">
      <c r="B145" s="128" t="s">
        <v>226</v>
      </c>
      <c r="C145" s="128"/>
      <c r="D145" s="128"/>
      <c r="E145" s="128"/>
      <c r="F145" s="128"/>
    </row>
    <row r="146" spans="1:6" s="77" customFormat="1" ht="9" customHeight="1" x14ac:dyDescent="0.3">
      <c r="B146" s="128"/>
      <c r="C146" s="128"/>
      <c r="D146" s="72"/>
    </row>
    <row r="147" spans="1:6" s="77" customFormat="1" ht="18" customHeight="1" x14ac:dyDescent="0.3">
      <c r="B147" s="72" t="s">
        <v>223</v>
      </c>
      <c r="C147" s="72"/>
      <c r="D147" s="130"/>
      <c r="E147" s="130"/>
      <c r="F147" s="130"/>
    </row>
    <row r="148" spans="1:6" x14ac:dyDescent="0.3">
      <c r="A148" s="130"/>
      <c r="B148" s="130"/>
      <c r="C148" s="130"/>
      <c r="D148" s="76"/>
      <c r="E148" s="77"/>
      <c r="F148" s="77"/>
    </row>
    <row r="149" spans="1:6" x14ac:dyDescent="0.3">
      <c r="A149" s="77"/>
      <c r="B149" s="74" t="s">
        <v>166</v>
      </c>
      <c r="C149" s="75" t="s">
        <v>167</v>
      </c>
      <c r="D149" s="104"/>
      <c r="E149" s="104"/>
      <c r="F149" s="77"/>
    </row>
    <row r="150" spans="1:6" ht="34.5" x14ac:dyDescent="0.3">
      <c r="A150" s="77"/>
      <c r="B150" s="74">
        <v>1189</v>
      </c>
      <c r="C150" s="75" t="s">
        <v>210</v>
      </c>
    </row>
    <row r="151" spans="1:6" x14ac:dyDescent="0.3">
      <c r="D151" s="81"/>
    </row>
    <row r="152" spans="1:6" x14ac:dyDescent="0.3">
      <c r="B152" s="208" t="s">
        <v>169</v>
      </c>
      <c r="C152" s="209"/>
    </row>
    <row r="154" spans="1:6" ht="51.75" x14ac:dyDescent="0.3">
      <c r="B154" s="85" t="s">
        <v>170</v>
      </c>
      <c r="C154" s="86">
        <v>1189</v>
      </c>
      <c r="D154" s="109" t="s">
        <v>238</v>
      </c>
    </row>
    <row r="155" spans="1:6" ht="21.75" customHeight="1" x14ac:dyDescent="0.3">
      <c r="B155" s="126" t="s">
        <v>171</v>
      </c>
      <c r="C155" s="86" t="s">
        <v>211</v>
      </c>
      <c r="D155" s="88" t="s">
        <v>172</v>
      </c>
    </row>
    <row r="156" spans="1:6" ht="46.5" customHeight="1" x14ac:dyDescent="0.3">
      <c r="B156" s="126" t="s">
        <v>173</v>
      </c>
      <c r="C156" s="129" t="s">
        <v>212</v>
      </c>
      <c r="D156" s="89"/>
    </row>
    <row r="157" spans="1:6" ht="45.75" customHeight="1" x14ac:dyDescent="0.3">
      <c r="B157" s="126" t="s">
        <v>175</v>
      </c>
      <c r="C157" s="129" t="s">
        <v>55</v>
      </c>
      <c r="D157" s="89"/>
    </row>
    <row r="158" spans="1:6" x14ac:dyDescent="0.3">
      <c r="B158" s="126" t="s">
        <v>177</v>
      </c>
      <c r="C158" s="129" t="s">
        <v>189</v>
      </c>
      <c r="D158" s="89"/>
    </row>
    <row r="159" spans="1:6" ht="26.25" customHeight="1" x14ac:dyDescent="0.3">
      <c r="B159" s="126" t="s">
        <v>213</v>
      </c>
      <c r="C159" s="129" t="s">
        <v>214</v>
      </c>
      <c r="D159" s="89"/>
    </row>
    <row r="160" spans="1:6" ht="20.25" customHeight="1" x14ac:dyDescent="0.3">
      <c r="B160" s="210" t="s">
        <v>180</v>
      </c>
      <c r="C160" s="210"/>
      <c r="D160" s="93"/>
    </row>
    <row r="161" spans="2:4" x14ac:dyDescent="0.3">
      <c r="B161" s="206" t="s">
        <v>182</v>
      </c>
      <c r="C161" s="207"/>
      <c r="D161" s="92">
        <v>-49822.8</v>
      </c>
    </row>
    <row r="164" spans="2:4" x14ac:dyDescent="0.3">
      <c r="D164" s="8"/>
    </row>
  </sheetData>
  <mergeCells count="36">
    <mergeCell ref="B51:C51"/>
    <mergeCell ref="B5:D5"/>
    <mergeCell ref="B7:D7"/>
    <mergeCell ref="B21:C21"/>
    <mergeCell ref="B22:C22"/>
    <mergeCell ref="B23:C23"/>
    <mergeCell ref="B31:C31"/>
    <mergeCell ref="B32:C32"/>
    <mergeCell ref="B40:C40"/>
    <mergeCell ref="B41:C41"/>
    <mergeCell ref="B49:C49"/>
    <mergeCell ref="B50:C50"/>
    <mergeCell ref="B79:C79"/>
    <mergeCell ref="B80:C80"/>
    <mergeCell ref="B131:C131"/>
    <mergeCell ref="B88:C88"/>
    <mergeCell ref="B89:C89"/>
    <mergeCell ref="B94:C94"/>
    <mergeCell ref="B102:C102"/>
    <mergeCell ref="B53:D53"/>
    <mergeCell ref="B55:D55"/>
    <mergeCell ref="B62:C62"/>
    <mergeCell ref="B70:C70"/>
    <mergeCell ref="B71:C71"/>
    <mergeCell ref="B161:C161"/>
    <mergeCell ref="B103:C103"/>
    <mergeCell ref="B111:C111"/>
    <mergeCell ref="B112:C112"/>
    <mergeCell ref="B120:C120"/>
    <mergeCell ref="B121:C121"/>
    <mergeCell ref="B130:C130"/>
    <mergeCell ref="A142:D143"/>
    <mergeCell ref="B139:C139"/>
    <mergeCell ref="B140:C140"/>
    <mergeCell ref="B152:C152"/>
    <mergeCell ref="B160:C16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hav1 5-1</vt:lpstr>
      <vt:lpstr>hav2 5-3</vt:lpstr>
      <vt:lpstr>hav3 5-4</vt:lpstr>
      <vt:lpstr>hav4 3ev4</vt:lpstr>
      <vt:lpstr>hav5 9</vt:lpstr>
      <vt:lpstr>հավ6 -9.1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2021-12-08T12:37:57Z</dcterms:modified>
</cp:coreProperties>
</file>