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840" windowHeight="12030" tabRatio="758"/>
  </bookViews>
  <sheets>
    <sheet name="Հավելված N 1" sheetId="1" r:id="rId1"/>
    <sheet name="Հավելված N 2" sheetId="2" r:id="rId2"/>
    <sheet name="Հավելված N 3" sheetId="6" r:id="rId3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D13" i="1"/>
  <c r="G46" i="2"/>
  <c r="G47"/>
  <c r="C40" i="6" l="1"/>
  <c r="D26" i="1" l="1"/>
  <c r="D24" s="1"/>
  <c r="D19" s="1"/>
  <c r="G28" i="2" l="1"/>
  <c r="G45" l="1"/>
  <c r="G44" s="1"/>
  <c r="G42" s="1"/>
  <c r="G40" s="1"/>
  <c r="G38" s="1"/>
  <c r="G36" s="1"/>
  <c r="G34" s="1"/>
  <c r="G32" s="1"/>
  <c r="G30" s="1"/>
  <c r="G29" s="1"/>
  <c r="C20" i="6"/>
  <c r="D11" i="1"/>
  <c r="D9" s="1"/>
  <c r="G27" i="2" l="1"/>
  <c r="G26" s="1"/>
  <c r="G25" s="1"/>
  <c r="G24" s="1"/>
  <c r="G22" s="1"/>
  <c r="G20" s="1"/>
  <c r="G18" s="1"/>
  <c r="G16" l="1"/>
  <c r="G14" s="1"/>
  <c r="G12" s="1"/>
  <c r="G11" l="1"/>
  <c r="G9" s="1"/>
</calcChain>
</file>

<file path=xl/sharedStrings.xml><?xml version="1.0" encoding="utf-8"?>
<sst xmlns="http://schemas.openxmlformats.org/spreadsheetml/2006/main" count="150" uniqueCount="110">
  <si>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</si>
  <si>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</si>
  <si>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</si>
  <si>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</si>
  <si>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</si>
  <si>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</si>
  <si>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</si>
  <si>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</si>
  <si>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</si>
  <si>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</si>
  <si>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</si>
  <si>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</si>
  <si>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</si>
  <si>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</si>
  <si>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</si>
  <si>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</si>
  <si>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</si>
  <si>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</si>
  <si>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</si>
  <si>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</si>
  <si>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</si>
  <si>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</si>
  <si>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</si>
  <si>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</si>
  <si>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</si>
  <si>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</si>
  <si>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</si>
  <si>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</si>
  <si>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</si>
  <si>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</si>
  <si>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</si>
  <si>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</si>
  <si>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</si>
  <si>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</si>
  <si>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</si>
  <si>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</si>
  <si>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</si>
  <si>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</si>
  <si>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</si>
  <si>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</si>
  <si>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Ծառայությունների մատուցում</t>
  </si>
  <si>
    <t>09</t>
  </si>
  <si>
    <t xml:space="preserve"> այդ թվում` </t>
  </si>
  <si>
    <t xml:space="preserve">ՀՀ կառավարության  2021 թվականի </t>
  </si>
  <si>
    <t>01</t>
  </si>
  <si>
    <t xml:space="preserve">                                                    ՀՀ կրթության, գիտության, մշակույթի և սպորտի նախարարություն</t>
  </si>
  <si>
    <t xml:space="preserve"> ԿՐԹՈՒԹՅՈՒՆ</t>
  </si>
  <si>
    <t>Ցուցանիշների փոփոխությունը (նվազեցումները նշված են փակագծերում)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</si>
  <si>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</si>
  <si>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</si>
  <si>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>Ցուցանիշների փոփոխությունը (ավելացումները նշված են դրական նշանով, իսկ  նվազեցումները՝ փակագծերում)</t>
  </si>
  <si>
    <t>Ցուցանիշների փոփոխությունը (ավելացումները նշված են 
դրական նշանով)</t>
  </si>
  <si>
    <t xml:space="preserve"> ՍՈՒԲՍԻԴԻԱՆԵՐ</t>
  </si>
  <si>
    <t xml:space="preserve"> Տարի </t>
  </si>
  <si>
    <t>ՀՀ կառավարություն</t>
  </si>
  <si>
    <t>ՀՀ կառավարության պահուստային ֆոնդ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</si>
  <si>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</si>
  <si>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</si>
  <si>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</si>
  <si>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</si>
  <si>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</si>
  <si>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</si>
  <si>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</si>
  <si>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</si>
  <si>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</si>
  <si>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</si>
  <si>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</si>
  <si>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</si>
  <si>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</si>
  <si>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«ՀԱՅԱՍՏԱՆԻ ՀԱՆՐԱՊԵՏՈՒԹՅԱՆ 2021 ԹՎԱԿԱՆԻ ՊԵՏԱԿԱՆ ԲՅՈՒՋԵԻ ՄԱՍԻՆ» ՕՐԵՆՔԻ 
N 1 ՀԱՎԵԼՎԱԾԻ N 2 ԱՂՅՈՒՍԱԿՈՒՄ ԿԱՏԱՐՎՈՂ ՎԵՐԱԲԱՇԽՈՒՄԸ  ԵՎ ՀԱՅԱՍՏԱՆԻ ՀԱՆՐԱՊԵՏՈՒԹՅԱՆ ԿԱՌԱՎԱՐՈՒԹՅԱՆ 2020 ԹՎԱԿԱՆԻ ԴԵԿՏԵՄԲԵՐԻ 30-Ի N 2215-Ն ՈՐՈՇՄԱՆ N 5 ՀԱՎԵԼՎԱԾԻ N 1 ԱՂՅՈՒՍԱԿՈՒՄ 
ԿԱՏԱՐՎՈՂ  ԼՐԱՑՈՒՄՆԵՐԸ ԵՎ ՓՈՓՈԽՈՒԹՅՈՒՆՆԵՐԸ</t>
  </si>
  <si>
    <t xml:space="preserve"> Ծառայությունների մատուցում </t>
  </si>
  <si>
    <t>02</t>
  </si>
  <si>
    <t xml:space="preserve"> Միջնակարգ ընդհանուր կրթություն</t>
  </si>
  <si>
    <t xml:space="preserve"> Հանրակրթության ծրագիր</t>
  </si>
  <si>
    <t xml:space="preserve"> 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</si>
  <si>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</si>
  <si>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</si>
  <si>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</si>
  <si>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</si>
  <si>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</si>
  <si>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</si>
  <si>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</si>
  <si>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</si>
  <si>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ԸՆԴԱՄԵՆԸ</t>
  </si>
  <si>
    <t>այդ թվում</t>
  </si>
  <si>
    <t xml:space="preserve">Հիմնական մասնագիտացված հանրակրթություն </t>
  </si>
  <si>
    <t xml:space="preserve"> Հիմնական կրթության մակարդակում մասնագիտացված հանրակրթական ծառայությունների մատուցման միջոցով սովորողների ընդգրկվածության և գրագիտության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</si>
  <si>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</si>
  <si>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</si>
  <si>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</si>
  <si>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</si>
  <si>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</si>
  <si>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</si>
  <si>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ԱՅԼ ԾԱԽՍԵՐ</t>
  </si>
  <si>
    <t xml:space="preserve"> Պահուստային միջոցներ</t>
  </si>
  <si>
    <t xml:space="preserve">Արդյունքի չափորոշիչներ </t>
  </si>
  <si>
    <t>Հանրակրթության ծրագիր</t>
  </si>
  <si>
    <t xml:space="preserve">Հիմնական կրթության մակարդակում մասնագիտացված հանրակրթական ծառայությունների մատուցման միջոցով սովորողների ընդգրկվածության և գրագիտության ապահովում </t>
  </si>
  <si>
    <t xml:space="preserve">Ծառայությունների մատուցում </t>
  </si>
  <si>
    <t xml:space="preserve"> Ծառայությունը մատուցող կազմակերպության(ների) անվանում(ներ)ը՛ </t>
  </si>
  <si>
    <t xml:space="preserve"> ՀՀ կրթության, գիտության, մշակույթի և սպորտի նախարարության ենթակայության մասնագիտացված հանրակրթական ուսումնական հաստատություններ </t>
  </si>
  <si>
    <t xml:space="preserve"> տղա </t>
  </si>
  <si>
    <t xml:space="preserve"> աղջիկ </t>
  </si>
  <si>
    <t>հազար դրամ</t>
  </si>
  <si>
    <t>ՀԱՅԱՍՏԱՆԻ ՀԱՆՐԱՊԵՏՈՒԹՅԱՆ ԿԱՌԱՎԱՐՈՒԹՅԱՆ 2020 ԹՎԱԿԱՆԻ ԴԵԿՏԵՄԲԵՐԻ 30-Ի N 2215-Ն ՈՐՈՇՄԱՆ N 3 ԵՎ N 4  ՀԱՎԵԼՎԱԾՆԵՐՈՒՄ  ԿԱՏԱՐՎՈՂ  ԼՐԱՑՈՒՄՆԵՐԸ ԵՎ ՓՈՓՈԽՈՒԹՅՈՒՆՆԵՐԸ</t>
  </si>
  <si>
    <t>Հավելված N 2</t>
  </si>
  <si>
    <t xml:space="preserve"> Սովորողների միջին տարեկան թիվը /մարդ /, որից՝ </t>
  </si>
  <si>
    <t xml:space="preserve">       Հավելված N 3</t>
  </si>
  <si>
    <t xml:space="preserve"> ՀԱՅԱՍՏԱՆԻ ՀԱՆՐԱՊԵՏՈՒԹՅԱՆ ԿԱՌԱՎԱՐՈՒԹՅԱՆ 2020 ԹՎԱԿԱՆԻ ԴԵԿՏԵՄԲԵՐԻ 30-Ի N 2215-Ն ՈՐՈՇՄԱՆ N 9 ՀԱՎԵԼՎԱԾԻ N 9.14,  N 9.47 ԱՂՅՈՒՍԱԿՆԵՐՈՒՄ ԵՎ N 9.1 ՀԱՎԵԼՎԱԾԻ N 9.1.14, N 9.1.58 ԱՂՅՈՒՍԱԿՆԵՐՈՒՄ ԿԱՏԱՐՎՈՂ ԼՐԱՑՈՒՄՆԵՐԸ ԵՎ ՓՈՓՈԽՈՒԹՅՈՒՆՆԵՐԸ
</t>
  </si>
  <si>
    <t xml:space="preserve"> Հիմնական ընդհանուր կրթություն</t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</si>
</sst>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_);\(0.0\)"/>
    <numFmt numFmtId="170" formatCode="0.0"/>
  </numFmts>
  <fonts count="38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b/>
      <u/>
      <sz val="12"/>
      <name val="GHEA Grapalat"/>
      <family val="3"/>
    </font>
    <font>
      <sz val="11"/>
      <color theme="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8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7" fillId="0" borderId="0"/>
    <xf numFmtId="0" fontId="24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7" fillId="0" borderId="0"/>
    <xf numFmtId="9" fontId="1" fillId="0" borderId="0" applyFont="0" applyFill="0" applyBorder="0" applyAlignment="0" applyProtection="0"/>
    <xf numFmtId="0" fontId="26" fillId="0" borderId="0"/>
    <xf numFmtId="0" fontId="2" fillId="0" borderId="0"/>
    <xf numFmtId="0" fontId="37" fillId="0" borderId="0"/>
    <xf numFmtId="43" fontId="2" fillId="0" borderId="0" applyFont="0" applyFill="0" applyBorder="0" applyAlignment="0" applyProtection="0"/>
  </cellStyleXfs>
  <cellXfs count="157">
    <xf numFmtId="0" fontId="0" fillId="0" borderId="0" xfId="0">
      <alignment horizontal="left" vertical="top" wrapText="1"/>
    </xf>
    <xf numFmtId="0" fontId="28" fillId="0" borderId="0" xfId="0" applyFont="1" applyFill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0" xfId="0" applyFont="1" applyFill="1" applyAlignment="1"/>
    <xf numFmtId="0" fontId="29" fillId="0" borderId="0" xfId="0" applyFont="1" applyFill="1" applyAlignment="1"/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30" fillId="0" borderId="0" xfId="0" applyFont="1" applyFill="1" applyAlignment="1">
      <alignment horizontal="center" vertical="top" wrapText="1"/>
    </xf>
    <xf numFmtId="0" fontId="31" fillId="33" borderId="10" xfId="0" applyFont="1" applyFill="1" applyBorder="1" applyAlignment="1">
      <alignment horizontal="left" vertical="top" wrapText="1"/>
    </xf>
    <xf numFmtId="0" fontId="29" fillId="33" borderId="10" xfId="0" applyFont="1" applyFill="1" applyBorder="1" applyAlignment="1">
      <alignment horizontal="left" vertical="top" wrapText="1"/>
    </xf>
    <xf numFmtId="0" fontId="31" fillId="0" borderId="0" xfId="0" applyFont="1" applyFill="1" applyAlignment="1">
      <alignment horizontal="center" wrapText="1"/>
    </xf>
    <xf numFmtId="0" fontId="29" fillId="0" borderId="10" xfId="44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7" fontId="31" fillId="33" borderId="10" xfId="59" applyNumberFormat="1" applyFont="1" applyFill="1" applyBorder="1" applyAlignment="1">
      <alignment vertical="center" wrapText="1"/>
    </xf>
    <xf numFmtId="166" fontId="29" fillId="0" borderId="0" xfId="66" applyNumberFormat="1" applyFont="1" applyFill="1" applyAlignment="1">
      <alignment horizontal="right" vertical="center"/>
    </xf>
    <xf numFmtId="0" fontId="28" fillId="33" borderId="0" xfId="0" applyFont="1" applyFill="1">
      <alignment horizontal="left" vertical="top" wrapText="1"/>
    </xf>
    <xf numFmtId="0" fontId="28" fillId="33" borderId="0" xfId="0" applyFont="1" applyFill="1" applyAlignment="1"/>
    <xf numFmtId="0" fontId="28" fillId="33" borderId="10" xfId="0" applyFont="1" applyFill="1" applyBorder="1" applyAlignment="1">
      <alignment vertical="top" wrapText="1"/>
    </xf>
    <xf numFmtId="0" fontId="33" fillId="33" borderId="10" xfId="0" applyFont="1" applyFill="1" applyBorder="1" applyAlignment="1">
      <alignment horizontal="left" vertical="center" wrapText="1"/>
    </xf>
    <xf numFmtId="0" fontId="33" fillId="33" borderId="10" xfId="0" applyFont="1" applyFill="1" applyBorder="1" applyAlignment="1">
      <alignment vertical="top" wrapText="1"/>
    </xf>
    <xf numFmtId="0" fontId="32" fillId="33" borderId="10" xfId="0" applyFont="1" applyFill="1" applyBorder="1" applyAlignment="1">
      <alignment horizontal="left" vertical="top" wrapText="1"/>
    </xf>
    <xf numFmtId="165" fontId="28" fillId="33" borderId="0" xfId="54" applyNumberFormat="1" applyFont="1" applyFill="1" applyAlignment="1">
      <alignment vertical="top" wrapText="1"/>
    </xf>
    <xf numFmtId="165" fontId="28" fillId="33" borderId="0" xfId="54" applyNumberFormat="1" applyFont="1" applyFill="1" applyAlignment="1"/>
    <xf numFmtId="169" fontId="33" fillId="33" borderId="10" xfId="0" applyNumberFormat="1" applyFont="1" applyFill="1" applyBorder="1" applyAlignment="1">
      <alignment horizontal="right" vertical="top" wrapText="1"/>
    </xf>
    <xf numFmtId="165" fontId="30" fillId="33" borderId="10" xfId="54" applyNumberFormat="1" applyFont="1" applyFill="1" applyBorder="1" applyAlignment="1">
      <alignment horizontal="right" vertical="top"/>
    </xf>
    <xf numFmtId="0" fontId="29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33" fillId="33" borderId="10" xfId="0" applyFont="1" applyFill="1" applyBorder="1">
      <alignment horizontal="left" vertical="top" wrapText="1"/>
    </xf>
    <xf numFmtId="0" fontId="28" fillId="33" borderId="10" xfId="0" applyFont="1" applyFill="1" applyBorder="1">
      <alignment horizontal="left" vertical="top" wrapText="1"/>
    </xf>
    <xf numFmtId="164" fontId="29" fillId="33" borderId="10" xfId="42" applyNumberFormat="1" applyFont="1" applyFill="1" applyBorder="1" applyAlignment="1">
      <alignment vertical="center"/>
    </xf>
    <xf numFmtId="0" fontId="29" fillId="33" borderId="0" xfId="0" applyFont="1" applyFill="1">
      <alignment horizontal="left" vertical="top" wrapText="1"/>
    </xf>
    <xf numFmtId="0" fontId="29" fillId="33" borderId="10" xfId="0" applyFont="1" applyFill="1" applyBorder="1" applyAlignment="1">
      <alignment vertical="top" wrapText="1"/>
    </xf>
    <xf numFmtId="164" fontId="29" fillId="33" borderId="10" xfId="42" applyNumberFormat="1" applyFont="1" applyFill="1" applyBorder="1" applyAlignment="1">
      <alignment vertical="top"/>
    </xf>
    <xf numFmtId="0" fontId="34" fillId="33" borderId="10" xfId="0" applyFont="1" applyFill="1" applyBorder="1" applyAlignment="1">
      <alignment vertical="top" wrapText="1"/>
    </xf>
    <xf numFmtId="0" fontId="28" fillId="33" borderId="0" xfId="0" applyFont="1" applyFill="1" applyAlignment="1">
      <alignment horizontal="center" vertical="center"/>
    </xf>
    <xf numFmtId="165" fontId="28" fillId="33" borderId="10" xfId="54" applyNumberFormat="1" applyFont="1" applyFill="1" applyBorder="1" applyAlignment="1">
      <alignment horizontal="center" vertical="top" wrapText="1"/>
    </xf>
    <xf numFmtId="0" fontId="28" fillId="33" borderId="10" xfId="0" applyFont="1" applyFill="1" applyBorder="1" applyAlignment="1">
      <alignment horizontal="center" vertical="top" wrapText="1"/>
    </xf>
    <xf numFmtId="0" fontId="30" fillId="33" borderId="10" xfId="0" applyFont="1" applyFill="1" applyBorder="1" applyAlignment="1">
      <alignment horizontal="center" vertical="top" wrapText="1"/>
    </xf>
    <xf numFmtId="0" fontId="30" fillId="33" borderId="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top" wrapText="1"/>
    </xf>
    <xf numFmtId="0" fontId="33" fillId="33" borderId="10" xfId="0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/>
    <xf numFmtId="0" fontId="28" fillId="33" borderId="10" xfId="0" applyFont="1" applyFill="1" applyBorder="1" applyAlignment="1">
      <alignment horizontal="center"/>
    </xf>
    <xf numFmtId="0" fontId="30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applyFont="1" applyFill="1" applyBorder="1" applyAlignment="1">
      <alignment horizontal="left" vertical="center" wrapText="1"/>
    </xf>
    <xf numFmtId="164" fontId="30" fillId="33" borderId="10" xfId="42" applyNumberFormat="1" applyFont="1" applyFill="1" applyBorder="1" applyAlignment="1">
      <alignment horizontal="center" vertical="center"/>
    </xf>
    <xf numFmtId="0" fontId="29" fillId="33" borderId="10" xfId="44" applyFont="1" applyFill="1" applyBorder="1" applyAlignment="1">
      <alignment horizontal="left" vertical="center" wrapText="1"/>
    </xf>
    <xf numFmtId="0" fontId="30" fillId="33" borderId="10" xfId="0" applyFont="1" applyFill="1" applyBorder="1" applyAlignment="1">
      <alignment horizontal="left" vertical="top" wrapText="1"/>
    </xf>
    <xf numFmtId="49" fontId="31" fillId="33" borderId="10" xfId="0" applyNumberFormat="1" applyFont="1" applyFill="1" applyBorder="1" applyAlignment="1">
      <alignment horizontal="center" vertical="top" wrapText="1"/>
    </xf>
    <xf numFmtId="0" fontId="30" fillId="0" borderId="0" xfId="0" applyFont="1" applyFill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top" wrapText="1"/>
    </xf>
    <xf numFmtId="164" fontId="30" fillId="33" borderId="10" xfId="42" applyNumberFormat="1" applyFont="1" applyFill="1" applyBorder="1" applyAlignment="1">
      <alignment horizontal="right" vertical="center"/>
    </xf>
    <xf numFmtId="0" fontId="32" fillId="33" borderId="10" xfId="0" applyFont="1" applyFill="1" applyBorder="1" applyAlignment="1">
      <alignment horizontal="left" vertical="center" wrapText="1"/>
    </xf>
    <xf numFmtId="164" fontId="29" fillId="33" borderId="10" xfId="43" applyNumberFormat="1" applyFont="1" applyFill="1" applyBorder="1" applyAlignment="1">
      <alignment vertical="top"/>
    </xf>
    <xf numFmtId="0" fontId="28" fillId="0" borderId="0" xfId="0" applyFont="1" applyFill="1" applyAlignment="1">
      <alignment horizontal="center" vertical="top" wrapText="1"/>
    </xf>
    <xf numFmtId="166" fontId="28" fillId="0" borderId="0" xfId="66" applyNumberFormat="1" applyFont="1" applyFill="1" applyAlignment="1">
      <alignment horizontal="right" vertical="center"/>
    </xf>
    <xf numFmtId="164" fontId="33" fillId="33" borderId="10" xfId="0" applyNumberFormat="1" applyFont="1" applyFill="1" applyBorder="1">
      <alignment horizontal="left" vertical="top" wrapText="1"/>
    </xf>
    <xf numFmtId="164" fontId="28" fillId="33" borderId="10" xfId="0" applyNumberFormat="1" applyFont="1" applyFill="1" applyBorder="1" applyAlignment="1">
      <alignment horizontal="left" vertical="top" wrapText="1"/>
    </xf>
    <xf numFmtId="0" fontId="31" fillId="0" borderId="11" xfId="0" applyFont="1" applyFill="1" applyBorder="1" applyAlignment="1">
      <alignment vertical="top"/>
    </xf>
    <xf numFmtId="0" fontId="31" fillId="0" borderId="10" xfId="0" applyFont="1" applyFill="1" applyBorder="1" applyAlignment="1">
      <alignment horizontal="left" vertical="center"/>
    </xf>
    <xf numFmtId="167" fontId="31" fillId="0" borderId="10" xfId="0" applyNumberFormat="1" applyFont="1" applyFill="1" applyBorder="1" applyAlignment="1">
      <alignment vertical="center"/>
    </xf>
    <xf numFmtId="0" fontId="29" fillId="0" borderId="0" xfId="0" applyFont="1" applyFill="1" applyAlignment="1">
      <alignment horizontal="left" vertical="top"/>
    </xf>
    <xf numFmtId="0" fontId="32" fillId="0" borderId="13" xfId="0" applyFont="1" applyFill="1" applyBorder="1" applyAlignment="1">
      <alignment horizontal="left" vertical="top"/>
    </xf>
    <xf numFmtId="166" fontId="29" fillId="0" borderId="10" xfId="0" applyNumberFormat="1" applyFont="1" applyFill="1" applyBorder="1" applyAlignment="1">
      <alignment vertical="center"/>
    </xf>
    <xf numFmtId="0" fontId="31" fillId="0" borderId="10" xfId="0" applyFont="1" applyFill="1" applyBorder="1" applyAlignment="1">
      <alignment horizontal="left" vertical="top"/>
    </xf>
    <xf numFmtId="0" fontId="32" fillId="0" borderId="10" xfId="0" applyFont="1" applyFill="1" applyBorder="1" applyAlignment="1">
      <alignment horizontal="left" vertical="top"/>
    </xf>
    <xf numFmtId="0" fontId="29" fillId="0" borderId="10" xfId="44" applyFont="1" applyFill="1" applyBorder="1" applyAlignment="1">
      <alignment horizontal="left" vertical="top" wrapText="1"/>
    </xf>
    <xf numFmtId="0" fontId="29" fillId="0" borderId="12" xfId="44" applyFont="1" applyFill="1" applyBorder="1" applyAlignment="1">
      <alignment horizontal="left" vertical="top" wrapText="1"/>
    </xf>
    <xf numFmtId="0" fontId="29" fillId="0" borderId="10" xfId="0" applyFont="1" applyFill="1" applyBorder="1" applyAlignment="1"/>
    <xf numFmtId="0" fontId="31" fillId="0" borderId="10" xfId="44" applyFont="1" applyFill="1" applyBorder="1" applyAlignment="1">
      <alignment horizontal="left" vertical="center"/>
    </xf>
    <xf numFmtId="167" fontId="29" fillId="0" borderId="10" xfId="0" applyNumberFormat="1" applyFont="1" applyFill="1" applyBorder="1" applyAlignment="1">
      <alignment vertical="center"/>
    </xf>
    <xf numFmtId="0" fontId="29" fillId="0" borderId="10" xfId="44" applyFont="1" applyFill="1" applyBorder="1" applyAlignment="1">
      <alignment horizontal="left" vertical="top"/>
    </xf>
    <xf numFmtId="0" fontId="31" fillId="0" borderId="11" xfId="0" applyFont="1" applyFill="1" applyBorder="1" applyAlignment="1">
      <alignment vertical="center"/>
    </xf>
    <xf numFmtId="0" fontId="29" fillId="0" borderId="18" xfId="0" applyFont="1" applyFill="1" applyBorder="1" applyAlignment="1">
      <alignment horizontal="center" vertical="center"/>
    </xf>
    <xf numFmtId="170" fontId="31" fillId="0" borderId="10" xfId="42" applyNumberFormat="1" applyFont="1" applyFill="1" applyBorder="1" applyAlignment="1">
      <alignment vertical="center"/>
    </xf>
    <xf numFmtId="0" fontId="29" fillId="0" borderId="0" xfId="0" applyFont="1" applyFill="1" applyAlignment="1">
      <alignment horizontal="left" vertical="center"/>
    </xf>
    <xf numFmtId="0" fontId="29" fillId="0" borderId="0" xfId="0" applyFont="1" applyFill="1" applyAlignment="1">
      <alignment horizontal="left" vertical="center" wrapText="1"/>
    </xf>
    <xf numFmtId="0" fontId="29" fillId="0" borderId="18" xfId="0" applyFont="1" applyFill="1" applyBorder="1" applyAlignment="1">
      <alignment horizontal="center" vertical="top"/>
    </xf>
    <xf numFmtId="0" fontId="29" fillId="0" borderId="10" xfId="0" applyFont="1" applyFill="1" applyBorder="1" applyAlignment="1">
      <alignment horizontal="left" vertical="top"/>
    </xf>
    <xf numFmtId="170" fontId="29" fillId="0" borderId="10" xfId="0" applyNumberFormat="1" applyFont="1" applyFill="1" applyBorder="1" applyAlignment="1">
      <alignment vertical="center"/>
    </xf>
    <xf numFmtId="0" fontId="29" fillId="0" borderId="10" xfId="0" applyFont="1" applyFill="1" applyBorder="1" applyAlignment="1">
      <alignment vertical="top"/>
    </xf>
    <xf numFmtId="0" fontId="36" fillId="33" borderId="10" xfId="0" applyFont="1" applyFill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167" fontId="31" fillId="33" borderId="10" xfId="54" applyNumberFormat="1" applyFont="1" applyFill="1" applyBorder="1" applyAlignment="1">
      <alignment horizontal="right" vertical="center" wrapText="1"/>
    </xf>
    <xf numFmtId="0" fontId="29" fillId="0" borderId="0" xfId="0" applyFont="1" applyAlignment="1">
      <alignment horizontal="left" wrapText="1"/>
    </xf>
    <xf numFmtId="167" fontId="31" fillId="0" borderId="10" xfId="54" applyNumberFormat="1" applyFont="1" applyFill="1" applyBorder="1" applyAlignment="1">
      <alignment horizontal="right" vertical="center" wrapText="1"/>
    </xf>
    <xf numFmtId="0" fontId="29" fillId="0" borderId="0" xfId="0" applyFont="1" applyAlignment="1"/>
    <xf numFmtId="0" fontId="29" fillId="0" borderId="10" xfId="0" applyFont="1" applyBorder="1" applyAlignment="1">
      <alignment horizontal="left" vertical="top" wrapText="1"/>
    </xf>
    <xf numFmtId="164" fontId="31" fillId="0" borderId="10" xfId="44" applyNumberFormat="1" applyFont="1" applyFill="1" applyBorder="1" applyAlignment="1">
      <alignment horizontal="right" vertical="center" wrapText="1"/>
    </xf>
    <xf numFmtId="0" fontId="31" fillId="0" borderId="10" xfId="0" applyFont="1" applyBorder="1" applyAlignment="1">
      <alignment horizontal="left" vertical="top" wrapText="1"/>
    </xf>
    <xf numFmtId="164" fontId="29" fillId="0" borderId="10" xfId="44" applyNumberFormat="1" applyFont="1" applyFill="1" applyBorder="1" applyAlignment="1">
      <alignment horizontal="right" vertical="center" wrapText="1"/>
    </xf>
    <xf numFmtId="167" fontId="29" fillId="33" borderId="10" xfId="54" applyNumberFormat="1" applyFont="1" applyFill="1" applyBorder="1" applyAlignment="1">
      <alignment horizontal="right" vertical="center" wrapText="1"/>
    </xf>
    <xf numFmtId="166" fontId="31" fillId="0" borderId="10" xfId="0" applyNumberFormat="1" applyFont="1" applyFill="1" applyBorder="1" applyAlignment="1">
      <alignment horizontal="right" vertical="center"/>
    </xf>
    <xf numFmtId="0" fontId="31" fillId="0" borderId="14" xfId="0" applyFont="1" applyBorder="1" applyAlignment="1">
      <alignment wrapText="1"/>
    </xf>
    <xf numFmtId="164" fontId="29" fillId="0" borderId="10" xfId="42" applyNumberFormat="1" applyFont="1" applyFill="1" applyBorder="1" applyAlignment="1">
      <alignment horizontal="right" vertical="center"/>
    </xf>
    <xf numFmtId="0" fontId="31" fillId="0" borderId="14" xfId="0" applyFont="1" applyBorder="1" applyAlignment="1">
      <alignment horizontal="center" wrapText="1"/>
    </xf>
    <xf numFmtId="166" fontId="29" fillId="0" borderId="10" xfId="0" applyNumberFormat="1" applyFont="1" applyFill="1" applyBorder="1" applyAlignment="1">
      <alignment horizontal="right" vertical="center"/>
    </xf>
    <xf numFmtId="0" fontId="32" fillId="0" borderId="10" xfId="0" applyFont="1" applyBorder="1" applyAlignment="1">
      <alignment horizontal="left" vertical="top" wrapText="1"/>
    </xf>
    <xf numFmtId="167" fontId="32" fillId="33" borderId="10" xfId="54" applyNumberFormat="1" applyFont="1" applyFill="1" applyBorder="1" applyAlignment="1">
      <alignment horizontal="right" vertical="center" wrapText="1"/>
    </xf>
    <xf numFmtId="0" fontId="29" fillId="0" borderId="10" xfId="0" applyFont="1" applyBorder="1" applyAlignment="1">
      <alignment horizontal="center" vertical="top" wrapText="1"/>
    </xf>
    <xf numFmtId="167" fontId="29" fillId="0" borderId="10" xfId="54" applyNumberFormat="1" applyFont="1" applyFill="1" applyBorder="1" applyAlignment="1">
      <alignment horizontal="right" vertical="center" wrapText="1"/>
    </xf>
    <xf numFmtId="0" fontId="29" fillId="0" borderId="0" xfId="0" applyFont="1" applyAlignment="1">
      <alignment horizontal="left" vertical="top" wrapText="1"/>
    </xf>
    <xf numFmtId="0" fontId="31" fillId="0" borderId="10" xfId="44" applyFont="1" applyFill="1" applyBorder="1" applyAlignment="1">
      <alignment vertical="top" wrapText="1"/>
    </xf>
    <xf numFmtId="0" fontId="31" fillId="0" borderId="10" xfId="44" applyFont="1" applyFill="1" applyBorder="1" applyAlignment="1">
      <alignment horizontal="center" vertical="top" wrapText="1"/>
    </xf>
    <xf numFmtId="0" fontId="31" fillId="0" borderId="14" xfId="44" applyFont="1" applyFill="1" applyBorder="1" applyAlignment="1">
      <alignment horizontal="center" vertical="top" wrapText="1"/>
    </xf>
    <xf numFmtId="0" fontId="31" fillId="0" borderId="0" xfId="0" applyFont="1" applyFill="1" applyAlignment="1"/>
    <xf numFmtId="0" fontId="31" fillId="0" borderId="10" xfId="44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33" borderId="10" xfId="0" applyFont="1" applyFill="1" applyBorder="1">
      <alignment horizontal="left" vertical="top" wrapText="1"/>
    </xf>
    <xf numFmtId="0" fontId="35" fillId="33" borderId="10" xfId="0" applyFont="1" applyFill="1" applyBorder="1">
      <alignment horizontal="left" vertical="top" wrapText="1"/>
    </xf>
    <xf numFmtId="0" fontId="31" fillId="33" borderId="10" xfId="0" applyFont="1" applyFill="1" applyBorder="1" applyAlignment="1">
      <alignment horizontal="center" vertical="top" wrapText="1"/>
    </xf>
    <xf numFmtId="0" fontId="31" fillId="33" borderId="10" xfId="0" applyFont="1" applyFill="1" applyBorder="1" applyAlignment="1">
      <alignment horizontal="right" vertical="top" wrapText="1"/>
    </xf>
    <xf numFmtId="0" fontId="31" fillId="0" borderId="0" xfId="0" applyFont="1" applyFill="1">
      <alignment horizontal="left" vertical="top" wrapText="1"/>
    </xf>
    <xf numFmtId="0" fontId="28" fillId="33" borderId="10" xfId="0" applyFont="1" applyFill="1" applyBorder="1" applyAlignment="1">
      <alignment horizontal="center" vertical="top" wrapText="1"/>
    </xf>
    <xf numFmtId="0" fontId="28" fillId="33" borderId="10" xfId="0" applyFont="1" applyFill="1" applyBorder="1" applyAlignment="1">
      <alignment horizontal="left" vertical="top" wrapText="1"/>
    </xf>
    <xf numFmtId="0" fontId="30" fillId="33" borderId="10" xfId="0" applyFont="1" applyFill="1" applyBorder="1" applyAlignment="1">
      <alignment horizontal="left" vertical="top" wrapText="1"/>
    </xf>
    <xf numFmtId="0" fontId="33" fillId="33" borderId="10" xfId="0" applyFont="1" applyFill="1" applyBorder="1" applyAlignment="1">
      <alignment horizontal="left" vertical="top" wrapText="1"/>
    </xf>
    <xf numFmtId="165" fontId="28" fillId="33" borderId="0" xfId="54" applyNumberFormat="1" applyFont="1" applyFill="1" applyAlignment="1">
      <alignment horizontal="right"/>
    </xf>
    <xf numFmtId="165" fontId="28" fillId="33" borderId="0" xfId="54" applyNumberFormat="1" applyFont="1" applyFill="1" applyAlignment="1">
      <alignment horizontal="left" vertical="center" wrapText="1"/>
    </xf>
    <xf numFmtId="0" fontId="31" fillId="0" borderId="0" xfId="0" applyFont="1" applyFill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top" wrapText="1"/>
    </xf>
    <xf numFmtId="0" fontId="30" fillId="0" borderId="0" xfId="0" applyFont="1" applyFill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top" wrapText="1"/>
    </xf>
    <xf numFmtId="0" fontId="31" fillId="0" borderId="11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horizontal="center" vertical="center"/>
    </xf>
    <xf numFmtId="0" fontId="31" fillId="0" borderId="14" xfId="0" applyFont="1" applyBorder="1" applyAlignment="1">
      <alignment horizontal="left" wrapText="1"/>
    </xf>
    <xf numFmtId="0" fontId="31" fillId="0" borderId="10" xfId="0" applyFont="1" applyBorder="1" applyAlignment="1">
      <alignment horizontal="left" wrapText="1"/>
    </xf>
    <xf numFmtId="0" fontId="31" fillId="33" borderId="11" xfId="0" applyFont="1" applyFill="1" applyBorder="1" applyAlignment="1">
      <alignment horizontal="center" vertical="center" wrapText="1"/>
    </xf>
    <xf numFmtId="0" fontId="31" fillId="33" borderId="18" xfId="0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right"/>
    </xf>
    <xf numFmtId="0" fontId="31" fillId="0" borderId="0" xfId="0" applyFont="1" applyFill="1" applyAlignment="1">
      <alignment horizontal="center" vertical="center" wrapText="1"/>
    </xf>
    <xf numFmtId="0" fontId="31" fillId="0" borderId="15" xfId="44" applyFont="1" applyFill="1" applyBorder="1" applyAlignment="1">
      <alignment horizontal="center" vertical="center" wrapText="1"/>
    </xf>
    <xf numFmtId="0" fontId="31" fillId="0" borderId="17" xfId="44" applyFont="1" applyFill="1" applyBorder="1" applyAlignment="1">
      <alignment horizontal="center" vertical="center" wrapText="1"/>
    </xf>
    <xf numFmtId="0" fontId="31" fillId="0" borderId="16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13" xfId="44" applyFont="1" applyFill="1" applyBorder="1" applyAlignment="1">
      <alignment horizontal="center" vertical="center" wrapText="1"/>
    </xf>
    <xf numFmtId="0" fontId="30" fillId="33" borderId="0" xfId="0" applyNumberFormat="1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left" vertical="center"/>
    </xf>
    <xf numFmtId="0" fontId="28" fillId="33" borderId="10" xfId="0" applyFont="1" applyFill="1" applyBorder="1" applyAlignment="1">
      <alignment horizontal="left" vertical="center"/>
    </xf>
    <xf numFmtId="0" fontId="30" fillId="33" borderId="10" xfId="0" applyFont="1" applyFill="1" applyBorder="1" applyAlignment="1">
      <alignment horizontal="left" vertical="top" wrapText="1"/>
    </xf>
    <xf numFmtId="0" fontId="30" fillId="33" borderId="11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top"/>
    </xf>
    <xf numFmtId="0" fontId="28" fillId="33" borderId="10" xfId="0" applyFont="1" applyFill="1" applyBorder="1" applyAlignment="1">
      <alignment horizontal="left" vertical="top" wrapText="1"/>
    </xf>
    <xf numFmtId="0" fontId="33" fillId="33" borderId="10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center" vertical="top" wrapText="1"/>
    </xf>
    <xf numFmtId="0" fontId="28" fillId="33" borderId="14" xfId="0" applyFont="1" applyFill="1" applyBorder="1" applyAlignment="1">
      <alignment horizontal="center" vertical="top" wrapText="1"/>
    </xf>
  </cellXfs>
  <cellStyles count="7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4" builtinId="3"/>
    <cellStyle name="Comma 2" xfId="53"/>
    <cellStyle name="Comma 2 3" xfId="52"/>
    <cellStyle name="Comma 2 5" xfId="72"/>
    <cellStyle name="Comma 3" xfId="66"/>
    <cellStyle name="Comma 4" xfId="46"/>
    <cellStyle name="Comma 7" xfId="48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5"/>
    <cellStyle name="Normal 12" xfId="61"/>
    <cellStyle name="Normal 18" xfId="71"/>
    <cellStyle name="Normal 2" xfId="49"/>
    <cellStyle name="Normal 2 2 2" xfId="67"/>
    <cellStyle name="Normal 2 4" xfId="47"/>
    <cellStyle name="Normal 2 6" xfId="70"/>
    <cellStyle name="Normal 3" xfId="56"/>
    <cellStyle name="Normal 4" xfId="57"/>
    <cellStyle name="Normal 4 2" xfId="50"/>
    <cellStyle name="Normal 5" xfId="55"/>
    <cellStyle name="Normal 6" xfId="65"/>
    <cellStyle name="Normal 8" xfId="44"/>
    <cellStyle name="Note" xfId="15" builtinId="10" customBuiltin="1"/>
    <cellStyle name="Output" xfId="10" builtinId="21" customBuiltin="1"/>
    <cellStyle name="Percent 2" xfId="68"/>
    <cellStyle name="SN_241" xfId="42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2"/>
    <cellStyle name="Обычный 17" xfId="63"/>
    <cellStyle name="Обычный 2" xfId="51"/>
    <cellStyle name="Обычный 2 3" xfId="69"/>
    <cellStyle name="Обычный 25" xfId="64"/>
    <cellStyle name="Обычный 6" xfId="58"/>
    <cellStyle name="Обычный 7" xfId="60"/>
    <cellStyle name="Финансовый 16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zoomScaleNormal="100" zoomScaleSheetLayoutView="115" workbookViewId="0">
      <selection activeCell="D33" sqref="D33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81" style="2" customWidth="1"/>
    <col min="4" max="4" width="39.140625" style="2" customWidth="1"/>
    <col min="5" max="16384" width="9.140625" style="1"/>
  </cols>
  <sheetData>
    <row r="1" spans="1:17">
      <c r="D1" s="59" t="s">
        <v>8</v>
      </c>
    </row>
    <row r="2" spans="1:17">
      <c r="D2" s="26" t="s">
        <v>43</v>
      </c>
    </row>
    <row r="3" spans="1:17">
      <c r="D3" s="26" t="s">
        <v>20</v>
      </c>
    </row>
    <row r="4" spans="1:17" ht="102" customHeight="1">
      <c r="A4" s="126" t="s">
        <v>69</v>
      </c>
      <c r="B4" s="126"/>
      <c r="C4" s="126"/>
      <c r="D4" s="126"/>
    </row>
    <row r="5" spans="1:17">
      <c r="A5" s="52"/>
      <c r="B5" s="52"/>
      <c r="C5" s="52"/>
      <c r="D5" s="52"/>
    </row>
    <row r="6" spans="1:17">
      <c r="A6" s="7"/>
      <c r="B6" s="7"/>
      <c r="C6" s="7"/>
      <c r="D6" s="60" t="s">
        <v>103</v>
      </c>
    </row>
    <row r="7" spans="1:17" s="3" customFormat="1" ht="102.75" customHeight="1">
      <c r="A7" s="127" t="s">
        <v>9</v>
      </c>
      <c r="B7" s="127"/>
      <c r="C7" s="127" t="s">
        <v>10</v>
      </c>
      <c r="D7" s="53" t="s">
        <v>11</v>
      </c>
    </row>
    <row r="8" spans="1:17" s="16" customFormat="1">
      <c r="A8" s="42" t="s">
        <v>12</v>
      </c>
      <c r="B8" s="42" t="s">
        <v>13</v>
      </c>
      <c r="C8" s="127"/>
      <c r="D8" s="42" t="s">
        <v>16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s="81" customFormat="1">
      <c r="A9" s="77"/>
      <c r="B9" s="78"/>
      <c r="C9" s="64" t="s">
        <v>83</v>
      </c>
      <c r="D9" s="79">
        <f>+D11+D24</f>
        <v>0</v>
      </c>
      <c r="E9" s="80"/>
    </row>
    <row r="10" spans="1:17" s="6" customFormat="1" ht="18" customHeight="1">
      <c r="A10" s="63"/>
      <c r="B10" s="82"/>
      <c r="C10" s="83" t="s">
        <v>84</v>
      </c>
      <c r="D10" s="84"/>
      <c r="E10" s="66"/>
    </row>
    <row r="11" spans="1:17" s="6" customFormat="1">
      <c r="A11" s="129" t="s">
        <v>76</v>
      </c>
      <c r="B11" s="130"/>
      <c r="C11" s="131"/>
      <c r="D11" s="65">
        <f>+D13</f>
        <v>203007</v>
      </c>
      <c r="E11" s="66"/>
    </row>
    <row r="12" spans="1:17" s="4" customFormat="1">
      <c r="A12" s="69">
        <v>1139</v>
      </c>
      <c r="B12" s="85"/>
      <c r="C12" s="67" t="s">
        <v>1</v>
      </c>
      <c r="D12" s="68"/>
    </row>
    <row r="13" spans="1:17" s="4" customFormat="1" ht="19.350000000000001" customHeight="1">
      <c r="A13" s="69"/>
      <c r="B13" s="85"/>
      <c r="C13" s="69" t="s">
        <v>77</v>
      </c>
      <c r="D13" s="65">
        <f>D19</f>
        <v>203007</v>
      </c>
    </row>
    <row r="14" spans="1:17" s="4" customFormat="1">
      <c r="A14" s="69"/>
      <c r="B14" s="85"/>
      <c r="C14" s="70" t="s">
        <v>2</v>
      </c>
      <c r="D14" s="68"/>
    </row>
    <row r="15" spans="1:17" s="4" customFormat="1" ht="34.5">
      <c r="A15" s="69"/>
      <c r="B15" s="85"/>
      <c r="C15" s="71" t="s">
        <v>78</v>
      </c>
      <c r="D15" s="68"/>
    </row>
    <row r="16" spans="1:17" s="4" customFormat="1">
      <c r="A16" s="69"/>
      <c r="B16" s="85"/>
      <c r="C16" s="70" t="s">
        <v>3</v>
      </c>
      <c r="D16" s="68"/>
    </row>
    <row r="17" spans="1:4" s="4" customFormat="1" ht="34.5">
      <c r="A17" s="69"/>
      <c r="B17" s="85"/>
      <c r="C17" s="72" t="s">
        <v>79</v>
      </c>
      <c r="D17" s="68"/>
    </row>
    <row r="18" spans="1:4" s="4" customFormat="1" ht="18" customHeight="1">
      <c r="A18" s="69"/>
      <c r="B18" s="54" t="s">
        <v>80</v>
      </c>
      <c r="C18" s="70" t="s">
        <v>5</v>
      </c>
      <c r="D18" s="73"/>
    </row>
    <row r="19" spans="1:4" s="4" customFormat="1" ht="19.350000000000001" customHeight="1">
      <c r="A19" s="69"/>
      <c r="B19" s="85"/>
      <c r="C19" s="74" t="s">
        <v>77</v>
      </c>
      <c r="D19" s="65">
        <f>-D24</f>
        <v>203007</v>
      </c>
    </row>
    <row r="20" spans="1:4" s="4" customFormat="1">
      <c r="A20" s="69"/>
      <c r="B20" s="85"/>
      <c r="C20" s="70" t="s">
        <v>6</v>
      </c>
      <c r="D20" s="75"/>
    </row>
    <row r="21" spans="1:4" s="4" customFormat="1" ht="69">
      <c r="A21" s="69"/>
      <c r="B21" s="85"/>
      <c r="C21" s="71" t="s">
        <v>81</v>
      </c>
      <c r="D21" s="75"/>
    </row>
    <row r="22" spans="1:4" s="4" customFormat="1">
      <c r="A22" s="69"/>
      <c r="B22" s="85"/>
      <c r="C22" s="70" t="s">
        <v>7</v>
      </c>
      <c r="D22" s="75"/>
    </row>
    <row r="23" spans="1:4" s="4" customFormat="1">
      <c r="A23" s="69"/>
      <c r="B23" s="85"/>
      <c r="C23" s="76" t="s">
        <v>82</v>
      </c>
      <c r="D23" s="75"/>
    </row>
    <row r="24" spans="1:4" s="15" customFormat="1">
      <c r="A24" s="125" t="s">
        <v>39</v>
      </c>
      <c r="B24" s="125"/>
      <c r="C24" s="125"/>
      <c r="D24" s="56">
        <f>D26</f>
        <v>-203007</v>
      </c>
    </row>
    <row r="25" spans="1:4" s="15" customFormat="1">
      <c r="A25" s="50">
        <v>1146</v>
      </c>
      <c r="B25" s="29"/>
      <c r="C25" s="28" t="s">
        <v>1</v>
      </c>
      <c r="D25" s="28"/>
    </row>
    <row r="26" spans="1:4" s="15" customFormat="1">
      <c r="A26" s="29"/>
      <c r="B26" s="29"/>
      <c r="C26" s="50" t="s">
        <v>73</v>
      </c>
      <c r="D26" s="56">
        <f>D33</f>
        <v>-203007</v>
      </c>
    </row>
    <row r="27" spans="1:4" s="15" customFormat="1">
      <c r="A27" s="29"/>
      <c r="B27" s="29"/>
      <c r="C27" s="28" t="s">
        <v>2</v>
      </c>
      <c r="D27" s="28"/>
    </row>
    <row r="28" spans="1:4" s="15" customFormat="1">
      <c r="A28" s="29"/>
      <c r="B28" s="29"/>
      <c r="C28" s="55" t="s">
        <v>74</v>
      </c>
      <c r="D28" s="55"/>
    </row>
    <row r="29" spans="1:4" s="15" customFormat="1">
      <c r="A29" s="29"/>
      <c r="B29" s="29"/>
      <c r="C29" s="28" t="s">
        <v>3</v>
      </c>
      <c r="D29" s="28"/>
    </row>
    <row r="30" spans="1:4" s="15" customFormat="1" ht="80.25" customHeight="1">
      <c r="A30" s="29"/>
      <c r="B30" s="29"/>
      <c r="C30" s="55" t="s">
        <v>75</v>
      </c>
      <c r="D30" s="55"/>
    </row>
    <row r="31" spans="1:4" s="15" customFormat="1">
      <c r="A31" s="128" t="s">
        <v>4</v>
      </c>
      <c r="B31" s="128"/>
      <c r="C31" s="128"/>
      <c r="D31" s="128"/>
    </row>
    <row r="32" spans="1:4" s="15" customFormat="1">
      <c r="A32" s="29"/>
      <c r="B32" s="54">
        <v>11011</v>
      </c>
      <c r="C32" s="28" t="s">
        <v>5</v>
      </c>
      <c r="D32" s="28"/>
    </row>
    <row r="33" spans="1:4" s="15" customFormat="1">
      <c r="A33" s="29"/>
      <c r="B33" s="42"/>
      <c r="C33" s="50" t="s">
        <v>85</v>
      </c>
      <c r="D33" s="56">
        <v>-203007</v>
      </c>
    </row>
    <row r="34" spans="1:4" s="15" customFormat="1">
      <c r="A34" s="29"/>
      <c r="B34" s="42"/>
      <c r="C34" s="28" t="s">
        <v>6</v>
      </c>
      <c r="D34" s="61"/>
    </row>
    <row r="35" spans="1:4" s="15" customFormat="1" ht="51.75">
      <c r="A35" s="29"/>
      <c r="B35" s="42"/>
      <c r="C35" s="55" t="s">
        <v>86</v>
      </c>
      <c r="D35" s="62"/>
    </row>
    <row r="36" spans="1:4" s="15" customFormat="1">
      <c r="A36" s="29"/>
      <c r="B36" s="42"/>
      <c r="C36" s="28" t="s">
        <v>7</v>
      </c>
      <c r="D36" s="61"/>
    </row>
    <row r="37" spans="1:4" s="15" customFormat="1">
      <c r="A37" s="29"/>
      <c r="B37" s="42"/>
      <c r="C37" s="55" t="s">
        <v>70</v>
      </c>
      <c r="D37" s="62"/>
    </row>
  </sheetData>
  <mergeCells count="6">
    <mergeCell ref="A24:C24"/>
    <mergeCell ref="A4:D4"/>
    <mergeCell ref="A7:B7"/>
    <mergeCell ref="C7:C8"/>
    <mergeCell ref="A31:D31"/>
    <mergeCell ref="A11:C11"/>
  </mergeCells>
  <pageMargins left="0.75" right="0.75" top="1" bottom="1" header="0.5" footer="0.5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7"/>
  <sheetViews>
    <sheetView topLeftCell="A31" zoomScaleNormal="100" workbookViewId="0">
      <selection activeCell="F16" sqref="F16"/>
    </sheetView>
  </sheetViews>
  <sheetFormatPr defaultColWidth="9.140625" defaultRowHeight="17.25"/>
  <cols>
    <col min="1" max="1" width="9.28515625" style="117" customWidth="1"/>
    <col min="2" max="3" width="8.42578125" style="117" customWidth="1"/>
    <col min="4" max="4" width="11" style="117" customWidth="1"/>
    <col min="5" max="5" width="15.140625" style="117" customWidth="1"/>
    <col min="6" max="6" width="78.42578125" style="6" customWidth="1"/>
    <col min="7" max="7" width="38.28515625" style="6" customWidth="1"/>
    <col min="8" max="16384" width="9.140625" style="5"/>
  </cols>
  <sheetData>
    <row r="1" spans="1:7" s="4" customFormat="1" ht="18" customHeight="1">
      <c r="A1" s="110"/>
      <c r="B1" s="110"/>
      <c r="C1" s="110"/>
      <c r="D1" s="110"/>
      <c r="E1" s="110"/>
      <c r="G1" s="25" t="s">
        <v>105</v>
      </c>
    </row>
    <row r="2" spans="1:7" s="4" customFormat="1">
      <c r="A2" s="110"/>
      <c r="B2" s="110"/>
      <c r="C2" s="110"/>
      <c r="D2" s="110"/>
      <c r="E2" s="110"/>
      <c r="F2" s="137" t="s">
        <v>43</v>
      </c>
      <c r="G2" s="137"/>
    </row>
    <row r="3" spans="1:7" s="4" customFormat="1">
      <c r="A3" s="110"/>
      <c r="B3" s="110"/>
      <c r="C3" s="110"/>
      <c r="D3" s="110"/>
      <c r="E3" s="110"/>
      <c r="G3" s="27" t="s">
        <v>20</v>
      </c>
    </row>
    <row r="4" spans="1:7" s="4" customFormat="1">
      <c r="A4" s="124"/>
      <c r="B4" s="124"/>
      <c r="C4" s="124"/>
      <c r="D4" s="124"/>
      <c r="E4" s="124"/>
      <c r="F4" s="124"/>
      <c r="G4" s="124"/>
    </row>
    <row r="5" spans="1:7" s="4" customFormat="1" ht="48" customHeight="1">
      <c r="A5" s="138" t="s">
        <v>104</v>
      </c>
      <c r="B5" s="138"/>
      <c r="C5" s="138"/>
      <c r="D5" s="138"/>
      <c r="E5" s="138"/>
      <c r="F5" s="138"/>
      <c r="G5" s="138"/>
    </row>
    <row r="6" spans="1:7" s="4" customFormat="1">
      <c r="A6" s="10"/>
      <c r="B6" s="10"/>
      <c r="C6" s="10"/>
      <c r="D6" s="10"/>
      <c r="E6" s="10"/>
      <c r="F6" s="10"/>
      <c r="G6" s="14" t="s">
        <v>103</v>
      </c>
    </row>
    <row r="7" spans="1:7" ht="85.5" customHeight="1">
      <c r="A7" s="139" t="s">
        <v>14</v>
      </c>
      <c r="B7" s="140"/>
      <c r="C7" s="141"/>
      <c r="D7" s="139" t="s">
        <v>0</v>
      </c>
      <c r="E7" s="141"/>
      <c r="F7" s="142" t="s">
        <v>15</v>
      </c>
      <c r="G7" s="11" t="s">
        <v>50</v>
      </c>
    </row>
    <row r="8" spans="1:7" ht="26.25" customHeight="1">
      <c r="A8" s="111" t="s">
        <v>21</v>
      </c>
      <c r="B8" s="111" t="s">
        <v>22</v>
      </c>
      <c r="C8" s="111" t="s">
        <v>17</v>
      </c>
      <c r="D8" s="111" t="s">
        <v>23</v>
      </c>
      <c r="E8" s="111" t="s">
        <v>38</v>
      </c>
      <c r="F8" s="143"/>
      <c r="G8" s="12" t="s">
        <v>16</v>
      </c>
    </row>
    <row r="9" spans="1:7" s="106" customFormat="1">
      <c r="A9" s="94"/>
      <c r="B9" s="94"/>
      <c r="C9" s="94"/>
      <c r="D9" s="112"/>
      <c r="E9" s="112"/>
      <c r="F9" s="94" t="s">
        <v>83</v>
      </c>
      <c r="G9" s="88">
        <f>G11+G29</f>
        <v>0</v>
      </c>
    </row>
    <row r="10" spans="1:7" s="106" customFormat="1">
      <c r="A10" s="94"/>
      <c r="B10" s="94"/>
      <c r="C10" s="94"/>
      <c r="D10" s="112"/>
      <c r="E10" s="112"/>
      <c r="F10" s="92" t="s">
        <v>84</v>
      </c>
      <c r="G10" s="88"/>
    </row>
    <row r="11" spans="1:7" s="35" customFormat="1" ht="21" customHeight="1">
      <c r="A11" s="134" t="s">
        <v>45</v>
      </c>
      <c r="B11" s="135"/>
      <c r="C11" s="135"/>
      <c r="D11" s="135"/>
      <c r="E11" s="135"/>
      <c r="F11" s="136"/>
      <c r="G11" s="13">
        <f>G12</f>
        <v>-203007</v>
      </c>
    </row>
    <row r="12" spans="1:7" s="31" customFormat="1">
      <c r="A12" s="51" t="s">
        <v>41</v>
      </c>
      <c r="B12" s="113"/>
      <c r="C12" s="113"/>
      <c r="D12" s="113"/>
      <c r="E12" s="113"/>
      <c r="F12" s="8" t="s">
        <v>46</v>
      </c>
      <c r="G12" s="13">
        <f>G14</f>
        <v>-203007</v>
      </c>
    </row>
    <row r="13" spans="1:7" s="31" customFormat="1">
      <c r="A13" s="113"/>
      <c r="B13" s="113"/>
      <c r="C13" s="113"/>
      <c r="D13" s="113"/>
      <c r="E13" s="113"/>
      <c r="F13" s="9" t="s">
        <v>19</v>
      </c>
      <c r="G13" s="32"/>
    </row>
    <row r="14" spans="1:7" s="31" customFormat="1">
      <c r="A14" s="113"/>
      <c r="B14" s="51" t="s">
        <v>71</v>
      </c>
      <c r="C14" s="113"/>
      <c r="D14" s="113"/>
      <c r="E14" s="113"/>
      <c r="F14" s="8" t="s">
        <v>72</v>
      </c>
      <c r="G14" s="13">
        <f>G16</f>
        <v>-203007</v>
      </c>
    </row>
    <row r="15" spans="1:7" s="31" customFormat="1">
      <c r="A15" s="113"/>
      <c r="B15" s="113"/>
      <c r="C15" s="113"/>
      <c r="D15" s="113"/>
      <c r="E15" s="113"/>
      <c r="F15" s="9" t="s">
        <v>19</v>
      </c>
      <c r="G15" s="32"/>
    </row>
    <row r="16" spans="1:7" s="31" customFormat="1">
      <c r="A16" s="114"/>
      <c r="B16" s="114"/>
      <c r="C16" s="51" t="s">
        <v>44</v>
      </c>
      <c r="D16" s="113"/>
      <c r="E16" s="114"/>
      <c r="F16" s="8" t="s">
        <v>109</v>
      </c>
      <c r="G16" s="13">
        <f>G18</f>
        <v>-203007</v>
      </c>
    </row>
    <row r="17" spans="1:7" s="31" customFormat="1">
      <c r="A17" s="114"/>
      <c r="B17" s="114"/>
      <c r="C17" s="113"/>
      <c r="D17" s="113"/>
      <c r="E17" s="114"/>
      <c r="F17" s="9" t="s">
        <v>42</v>
      </c>
      <c r="G17" s="34"/>
    </row>
    <row r="18" spans="1:7" s="31" customFormat="1" ht="24.75" customHeight="1">
      <c r="A18" s="114"/>
      <c r="B18" s="114"/>
      <c r="C18" s="113"/>
      <c r="D18" s="115">
        <v>1146</v>
      </c>
      <c r="E18" s="113"/>
      <c r="F18" s="86" t="s">
        <v>73</v>
      </c>
      <c r="G18" s="30">
        <f>G20</f>
        <v>-203007</v>
      </c>
    </row>
    <row r="19" spans="1:7" s="31" customFormat="1" ht="24.75" customHeight="1">
      <c r="A19" s="114"/>
      <c r="B19" s="114"/>
      <c r="C19" s="113"/>
      <c r="D19" s="115"/>
      <c r="E19" s="116"/>
      <c r="F19" s="9" t="s">
        <v>42</v>
      </c>
      <c r="G19" s="30"/>
    </row>
    <row r="20" spans="1:7" s="31" customFormat="1" ht="24.75" customHeight="1">
      <c r="A20" s="114"/>
      <c r="B20" s="114"/>
      <c r="C20" s="113"/>
      <c r="D20" s="115"/>
      <c r="E20" s="116">
        <v>11011</v>
      </c>
      <c r="F20" s="86" t="s">
        <v>85</v>
      </c>
      <c r="G20" s="30">
        <f>G22</f>
        <v>-203007</v>
      </c>
    </row>
    <row r="21" spans="1:7" s="31" customFormat="1">
      <c r="A21" s="114"/>
      <c r="B21" s="114"/>
      <c r="C21" s="114"/>
      <c r="D21" s="114"/>
      <c r="E21" s="114"/>
      <c r="F21" s="9" t="s">
        <v>24</v>
      </c>
      <c r="G21" s="32"/>
    </row>
    <row r="22" spans="1:7" s="31" customFormat="1" ht="23.25" customHeight="1">
      <c r="A22" s="114"/>
      <c r="B22" s="114"/>
      <c r="C22" s="114"/>
      <c r="D22" s="114"/>
      <c r="E22" s="114"/>
      <c r="F22" s="57" t="s">
        <v>39</v>
      </c>
      <c r="G22" s="58">
        <f>G24</f>
        <v>-203007</v>
      </c>
    </row>
    <row r="23" spans="1:7" s="31" customFormat="1" ht="37.5" customHeight="1">
      <c r="A23" s="114"/>
      <c r="B23" s="114"/>
      <c r="C23" s="114"/>
      <c r="D23" s="114"/>
      <c r="E23" s="114"/>
      <c r="F23" s="9" t="s">
        <v>25</v>
      </c>
      <c r="G23" s="32"/>
    </row>
    <row r="24" spans="1:7" s="31" customFormat="1" ht="18" customHeight="1">
      <c r="A24" s="114"/>
      <c r="B24" s="114"/>
      <c r="C24" s="114"/>
      <c r="D24" s="114"/>
      <c r="E24" s="114"/>
      <c r="F24" s="9" t="s">
        <v>18</v>
      </c>
      <c r="G24" s="33">
        <f>G25</f>
        <v>-203007</v>
      </c>
    </row>
    <row r="25" spans="1:7" s="31" customFormat="1" ht="18" customHeight="1">
      <c r="A25" s="114"/>
      <c r="B25" s="114"/>
      <c r="C25" s="114"/>
      <c r="D25" s="114"/>
      <c r="E25" s="114"/>
      <c r="F25" s="9" t="s">
        <v>26</v>
      </c>
      <c r="G25" s="33">
        <f>G26</f>
        <v>-203007</v>
      </c>
    </row>
    <row r="26" spans="1:7" s="31" customFormat="1" ht="18" customHeight="1">
      <c r="A26" s="114"/>
      <c r="B26" s="114"/>
      <c r="C26" s="114"/>
      <c r="D26" s="114"/>
      <c r="E26" s="114"/>
      <c r="F26" s="9" t="s">
        <v>52</v>
      </c>
      <c r="G26" s="33">
        <f>G27</f>
        <v>-203007</v>
      </c>
    </row>
    <row r="27" spans="1:7" s="31" customFormat="1" ht="18" customHeight="1">
      <c r="A27" s="114"/>
      <c r="B27" s="114"/>
      <c r="C27" s="114"/>
      <c r="D27" s="114"/>
      <c r="E27" s="114"/>
      <c r="F27" s="9" t="s">
        <v>48</v>
      </c>
      <c r="G27" s="33">
        <f>G28</f>
        <v>-203007</v>
      </c>
    </row>
    <row r="28" spans="1:7" s="31" customFormat="1" ht="37.5" customHeight="1">
      <c r="A28" s="114"/>
      <c r="B28" s="114"/>
      <c r="C28" s="114"/>
      <c r="D28" s="114"/>
      <c r="E28" s="114"/>
      <c r="F28" s="49" t="s">
        <v>49</v>
      </c>
      <c r="G28" s="30">
        <f>'Հավելված N 1'!D26</f>
        <v>-203007</v>
      </c>
    </row>
    <row r="29" spans="1:7" s="89" customFormat="1">
      <c r="A29" s="87"/>
      <c r="B29" s="87"/>
      <c r="C29" s="87"/>
      <c r="D29" s="112"/>
      <c r="E29" s="112"/>
      <c r="F29" s="87" t="s">
        <v>76</v>
      </c>
      <c r="G29" s="88">
        <f t="shared" ref="G29" si="0">+G30</f>
        <v>203007</v>
      </c>
    </row>
    <row r="30" spans="1:7" s="91" customFormat="1">
      <c r="A30" s="108" t="s">
        <v>87</v>
      </c>
      <c r="B30" s="108"/>
      <c r="C30" s="108"/>
      <c r="D30" s="108"/>
      <c r="E30" s="107"/>
      <c r="F30" s="87" t="s">
        <v>88</v>
      </c>
      <c r="G30" s="90">
        <f t="shared" ref="G30" si="1">+G32</f>
        <v>203007</v>
      </c>
    </row>
    <row r="31" spans="1:7" s="91" customFormat="1">
      <c r="A31" s="108"/>
      <c r="B31" s="108"/>
      <c r="C31" s="108"/>
      <c r="D31" s="108"/>
      <c r="E31" s="107"/>
      <c r="F31" s="92" t="s">
        <v>19</v>
      </c>
      <c r="G31" s="93"/>
    </row>
    <row r="32" spans="1:7" s="91" customFormat="1">
      <c r="A32" s="108"/>
      <c r="B32" s="108" t="s">
        <v>89</v>
      </c>
      <c r="C32" s="109"/>
      <c r="D32" s="108"/>
      <c r="E32" s="107"/>
      <c r="F32" s="87" t="s">
        <v>90</v>
      </c>
      <c r="G32" s="90">
        <f t="shared" ref="G32" si="2">+G34</f>
        <v>203007</v>
      </c>
    </row>
    <row r="33" spans="1:7" s="91" customFormat="1">
      <c r="A33" s="108"/>
      <c r="B33" s="108"/>
      <c r="C33" s="109"/>
      <c r="D33" s="108"/>
      <c r="E33" s="107"/>
      <c r="F33" s="92" t="s">
        <v>19</v>
      </c>
      <c r="G33" s="93"/>
    </row>
    <row r="34" spans="1:7" s="91" customFormat="1">
      <c r="A34" s="108"/>
      <c r="B34" s="108"/>
      <c r="C34" s="108" t="s">
        <v>89</v>
      </c>
      <c r="D34" s="109"/>
      <c r="E34" s="107"/>
      <c r="F34" s="94" t="s">
        <v>77</v>
      </c>
      <c r="G34" s="90">
        <f>G36</f>
        <v>203007</v>
      </c>
    </row>
    <row r="35" spans="1:7" s="91" customFormat="1">
      <c r="A35" s="108"/>
      <c r="B35" s="108"/>
      <c r="C35" s="108"/>
      <c r="D35" s="109"/>
      <c r="E35" s="107"/>
      <c r="F35" s="92" t="s">
        <v>19</v>
      </c>
      <c r="G35" s="95"/>
    </row>
    <row r="36" spans="1:7" s="91" customFormat="1">
      <c r="A36" s="108"/>
      <c r="B36" s="108"/>
      <c r="C36" s="108"/>
      <c r="D36" s="109"/>
      <c r="E36" s="107"/>
      <c r="F36" s="92" t="s">
        <v>91</v>
      </c>
      <c r="G36" s="96">
        <f t="shared" ref="G36" si="3">+G38</f>
        <v>203007</v>
      </c>
    </row>
    <row r="37" spans="1:7" s="91" customFormat="1">
      <c r="A37" s="108"/>
      <c r="B37" s="108"/>
      <c r="C37" s="108"/>
      <c r="D37" s="109"/>
      <c r="E37" s="107"/>
      <c r="F37" s="92" t="s">
        <v>19</v>
      </c>
      <c r="G37" s="97"/>
    </row>
    <row r="38" spans="1:7" s="91" customFormat="1">
      <c r="A38" s="108"/>
      <c r="B38" s="108"/>
      <c r="C38" s="108"/>
      <c r="D38" s="108" t="s">
        <v>92</v>
      </c>
      <c r="E38" s="132" t="s">
        <v>55</v>
      </c>
      <c r="F38" s="133" t="s">
        <v>77</v>
      </c>
      <c r="G38" s="90">
        <f>+G40</f>
        <v>203007</v>
      </c>
    </row>
    <row r="39" spans="1:7" s="91" customFormat="1">
      <c r="A39" s="108"/>
      <c r="B39" s="108"/>
      <c r="C39" s="108"/>
      <c r="D39" s="108"/>
      <c r="E39" s="98"/>
      <c r="F39" s="9" t="s">
        <v>19</v>
      </c>
      <c r="G39" s="99"/>
    </row>
    <row r="40" spans="1:7" s="91" customFormat="1">
      <c r="A40" s="108"/>
      <c r="B40" s="108"/>
      <c r="C40" s="108"/>
      <c r="D40" s="108"/>
      <c r="E40" s="100">
        <v>11001</v>
      </c>
      <c r="F40" s="94" t="s">
        <v>77</v>
      </c>
      <c r="G40" s="90">
        <f t="shared" ref="G40" si="4">+G42</f>
        <v>203007</v>
      </c>
    </row>
    <row r="41" spans="1:7" s="91" customFormat="1">
      <c r="A41" s="108"/>
      <c r="B41" s="108"/>
      <c r="C41" s="108"/>
      <c r="D41" s="108"/>
      <c r="E41" s="107"/>
      <c r="F41" s="92" t="s">
        <v>24</v>
      </c>
      <c r="G41" s="101"/>
    </row>
    <row r="42" spans="1:7" s="91" customFormat="1">
      <c r="A42" s="108"/>
      <c r="B42" s="108"/>
      <c r="C42" s="108"/>
      <c r="D42" s="108"/>
      <c r="E42" s="107"/>
      <c r="F42" s="102" t="s">
        <v>91</v>
      </c>
      <c r="G42" s="103">
        <f t="shared" ref="G42" si="5">+G44</f>
        <v>203007</v>
      </c>
    </row>
    <row r="43" spans="1:7" s="91" customFormat="1" ht="34.5">
      <c r="A43" s="108"/>
      <c r="B43" s="108"/>
      <c r="C43" s="108"/>
      <c r="D43" s="108"/>
      <c r="E43" s="107"/>
      <c r="F43" s="92" t="s">
        <v>25</v>
      </c>
      <c r="G43" s="101"/>
    </row>
    <row r="44" spans="1:7" s="91" customFormat="1">
      <c r="A44" s="108"/>
      <c r="B44" s="108"/>
      <c r="C44" s="108"/>
      <c r="D44" s="108"/>
      <c r="E44" s="107"/>
      <c r="F44" s="104" t="s">
        <v>18</v>
      </c>
      <c r="G44" s="96">
        <f t="shared" ref="G44:G45" si="6">+G45</f>
        <v>203007</v>
      </c>
    </row>
    <row r="45" spans="1:7" s="91" customFormat="1">
      <c r="A45" s="108"/>
      <c r="B45" s="108"/>
      <c r="C45" s="108"/>
      <c r="D45" s="108"/>
      <c r="E45" s="107"/>
      <c r="F45" s="92" t="s">
        <v>26</v>
      </c>
      <c r="G45" s="96">
        <f t="shared" si="6"/>
        <v>203007</v>
      </c>
    </row>
    <row r="46" spans="1:7" s="91" customFormat="1">
      <c r="A46" s="108"/>
      <c r="B46" s="108"/>
      <c r="C46" s="108"/>
      <c r="D46" s="108"/>
      <c r="E46" s="107"/>
      <c r="F46" s="92" t="s">
        <v>93</v>
      </c>
      <c r="G46" s="96">
        <f>G47</f>
        <v>203007</v>
      </c>
    </row>
    <row r="47" spans="1:7" s="91" customFormat="1">
      <c r="A47" s="108"/>
      <c r="B47" s="108"/>
      <c r="C47" s="108"/>
      <c r="D47" s="108"/>
      <c r="E47" s="107"/>
      <c r="F47" s="92" t="s">
        <v>94</v>
      </c>
      <c r="G47" s="105">
        <f>'Հավելված N 1'!D19</f>
        <v>203007</v>
      </c>
    </row>
  </sheetData>
  <mergeCells count="7">
    <mergeCell ref="E38:F38"/>
    <mergeCell ref="A11:F11"/>
    <mergeCell ref="F2:G2"/>
    <mergeCell ref="A5:G5"/>
    <mergeCell ref="A7:C7"/>
    <mergeCell ref="D7:E7"/>
    <mergeCell ref="F7:F8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40"/>
  <sheetViews>
    <sheetView topLeftCell="A46" zoomScaleNormal="100" workbookViewId="0">
      <selection activeCell="A5" sqref="A5:C5"/>
    </sheetView>
  </sheetViews>
  <sheetFormatPr defaultColWidth="9.140625" defaultRowHeight="17.25"/>
  <cols>
    <col min="1" max="1" width="29.5703125" style="1" customWidth="1"/>
    <col min="2" max="2" width="87.140625" style="1" customWidth="1"/>
    <col min="3" max="3" width="32" style="1" customWidth="1"/>
    <col min="4" max="4" width="17.5703125" style="1" customWidth="1"/>
    <col min="5" max="16384" width="9.140625" style="1"/>
  </cols>
  <sheetData>
    <row r="1" spans="1:3" ht="16.5" customHeight="1">
      <c r="A1" s="15"/>
      <c r="B1" s="21"/>
      <c r="C1" s="123" t="s">
        <v>107</v>
      </c>
    </row>
    <row r="2" spans="1:3" s="3" customFormat="1" ht="16.5" customHeight="1">
      <c r="A2" s="16"/>
      <c r="B2" s="22"/>
      <c r="C2" s="122" t="s">
        <v>43</v>
      </c>
    </row>
    <row r="3" spans="1:3" s="3" customFormat="1" ht="16.5" customHeight="1">
      <c r="A3" s="16"/>
      <c r="B3" s="22"/>
      <c r="C3" s="122" t="s">
        <v>20</v>
      </c>
    </row>
    <row r="4" spans="1:3" s="3" customFormat="1">
      <c r="A4" s="144"/>
      <c r="B4" s="144"/>
      <c r="C4" s="144"/>
    </row>
    <row r="5" spans="1:3" ht="66.75" customHeight="1">
      <c r="A5" s="144" t="s">
        <v>108</v>
      </c>
      <c r="B5" s="144"/>
      <c r="C5" s="144"/>
    </row>
    <row r="6" spans="1:3">
      <c r="A6" s="39"/>
      <c r="B6" s="39"/>
      <c r="C6" s="39"/>
    </row>
    <row r="7" spans="1:3" ht="17.25" customHeight="1">
      <c r="A7" s="145" t="s">
        <v>54</v>
      </c>
      <c r="B7" s="145"/>
      <c r="C7" s="145"/>
    </row>
    <row r="8" spans="1:3" ht="23.25" customHeight="1">
      <c r="A8" s="146" t="s">
        <v>56</v>
      </c>
      <c r="B8" s="146"/>
      <c r="C8" s="146"/>
    </row>
    <row r="9" spans="1:3" ht="18" customHeight="1">
      <c r="A9" s="43"/>
      <c r="B9" s="43"/>
      <c r="C9" s="44"/>
    </row>
    <row r="10" spans="1:3" s="15" customFormat="1" ht="20.25" customHeight="1">
      <c r="A10" s="45" t="s">
        <v>57</v>
      </c>
      <c r="B10" s="45" t="s">
        <v>58</v>
      </c>
      <c r="C10" s="38"/>
    </row>
    <row r="11" spans="1:3" s="15" customFormat="1" ht="20.25" customHeight="1">
      <c r="A11" s="40">
        <v>1139</v>
      </c>
      <c r="B11" s="17" t="s">
        <v>55</v>
      </c>
      <c r="C11" s="37"/>
    </row>
    <row r="12" spans="1:3" s="15" customFormat="1" ht="20.25" customHeight="1">
      <c r="A12" s="45" t="s">
        <v>59</v>
      </c>
      <c r="B12" s="43"/>
      <c r="C12" s="44"/>
    </row>
    <row r="13" spans="1:3" s="15" customFormat="1" ht="75.75" customHeight="1">
      <c r="A13" s="17" t="s">
        <v>60</v>
      </c>
      <c r="B13" s="40">
        <v>1139</v>
      </c>
      <c r="C13" s="36" t="s">
        <v>51</v>
      </c>
    </row>
    <row r="14" spans="1:3" s="15" customFormat="1" ht="37.5" customHeight="1">
      <c r="A14" s="46" t="s">
        <v>61</v>
      </c>
      <c r="B14" s="18">
        <v>11001</v>
      </c>
      <c r="C14" s="42" t="s">
        <v>53</v>
      </c>
    </row>
    <row r="15" spans="1:3" s="15" customFormat="1" ht="38.25" customHeight="1">
      <c r="A15" s="46" t="s">
        <v>62</v>
      </c>
      <c r="B15" s="41" t="s">
        <v>55</v>
      </c>
      <c r="C15" s="19"/>
    </row>
    <row r="16" spans="1:3" s="15" customFormat="1" ht="57" customHeight="1">
      <c r="A16" s="46" t="s">
        <v>63</v>
      </c>
      <c r="B16" s="41" t="s">
        <v>64</v>
      </c>
      <c r="C16" s="19"/>
    </row>
    <row r="17" spans="1:3" s="15" customFormat="1" ht="18.600000000000001" customHeight="1">
      <c r="A17" s="46" t="s">
        <v>65</v>
      </c>
      <c r="B17" s="19" t="s">
        <v>40</v>
      </c>
      <c r="C17" s="19"/>
    </row>
    <row r="18" spans="1:3" s="15" customFormat="1" ht="49.5" customHeight="1">
      <c r="A18" s="47" t="s">
        <v>66</v>
      </c>
      <c r="B18" s="19" t="s">
        <v>54</v>
      </c>
      <c r="C18" s="19"/>
    </row>
    <row r="19" spans="1:3" s="15" customFormat="1" ht="16.899999999999999" customHeight="1">
      <c r="A19" s="128" t="s">
        <v>67</v>
      </c>
      <c r="B19" s="128"/>
      <c r="C19" s="128"/>
    </row>
    <row r="20" spans="1:3" s="15" customFormat="1" ht="20.25" customHeight="1">
      <c r="A20" s="147" t="s">
        <v>68</v>
      </c>
      <c r="B20" s="147"/>
      <c r="C20" s="48">
        <f>'Հավելված N 1'!D19</f>
        <v>203007</v>
      </c>
    </row>
    <row r="21" spans="1:3" ht="18" customHeight="1">
      <c r="A21" s="149"/>
      <c r="B21" s="150"/>
      <c r="C21" s="151"/>
    </row>
    <row r="22" spans="1:3" s="15" customFormat="1" ht="19.899999999999999" customHeight="1">
      <c r="A22" s="152" t="s">
        <v>37</v>
      </c>
      <c r="B22" s="152"/>
      <c r="C22" s="152"/>
    </row>
    <row r="23" spans="1:3" s="15" customFormat="1">
      <c r="A23" s="148" t="s">
        <v>27</v>
      </c>
      <c r="B23" s="148"/>
      <c r="C23" s="148"/>
    </row>
    <row r="24" spans="1:3" s="15" customFormat="1" ht="18" customHeight="1">
      <c r="A24" s="128"/>
      <c r="B24" s="128"/>
      <c r="C24" s="128"/>
    </row>
    <row r="25" spans="1:3" s="15" customFormat="1">
      <c r="A25" s="120" t="s">
        <v>28</v>
      </c>
      <c r="B25" s="148" t="s">
        <v>29</v>
      </c>
      <c r="C25" s="148"/>
    </row>
    <row r="26" spans="1:3" s="15" customFormat="1">
      <c r="A26" s="121">
        <v>1146</v>
      </c>
      <c r="B26" s="154" t="s">
        <v>96</v>
      </c>
      <c r="C26" s="154"/>
    </row>
    <row r="27" spans="1:3" s="15" customFormat="1" ht="18" customHeight="1">
      <c r="A27" s="128"/>
      <c r="B27" s="128"/>
      <c r="C27" s="128"/>
    </row>
    <row r="28" spans="1:3" s="15" customFormat="1">
      <c r="A28" s="148" t="s">
        <v>30</v>
      </c>
      <c r="B28" s="148"/>
      <c r="C28" s="148"/>
    </row>
    <row r="29" spans="1:3" s="15" customFormat="1" ht="18" customHeight="1">
      <c r="A29" s="128"/>
      <c r="B29" s="128"/>
      <c r="C29" s="128"/>
    </row>
    <row r="30" spans="1:3" s="15" customFormat="1" ht="72" customHeight="1">
      <c r="A30" s="119" t="s">
        <v>31</v>
      </c>
      <c r="B30" s="121">
        <v>1146</v>
      </c>
      <c r="C30" s="36" t="s">
        <v>47</v>
      </c>
    </row>
    <row r="31" spans="1:3" s="15" customFormat="1">
      <c r="A31" s="119" t="s">
        <v>32</v>
      </c>
      <c r="B31" s="121">
        <v>11011</v>
      </c>
      <c r="C31" s="118" t="s">
        <v>53</v>
      </c>
    </row>
    <row r="32" spans="1:3" s="15" customFormat="1" ht="34.5">
      <c r="A32" s="119" t="s">
        <v>33</v>
      </c>
      <c r="B32" s="121" t="s">
        <v>85</v>
      </c>
      <c r="C32" s="121"/>
    </row>
    <row r="33" spans="1:3" s="15" customFormat="1" ht="64.5" customHeight="1">
      <c r="A33" s="119" t="s">
        <v>34</v>
      </c>
      <c r="B33" s="18" t="s">
        <v>97</v>
      </c>
      <c r="C33" s="119"/>
    </row>
    <row r="34" spans="1:3" s="15" customFormat="1" ht="39.75" customHeight="1">
      <c r="A34" s="119" t="s">
        <v>35</v>
      </c>
      <c r="B34" s="119" t="s">
        <v>98</v>
      </c>
      <c r="C34" s="121"/>
    </row>
    <row r="35" spans="1:3" s="15" customFormat="1" ht="69">
      <c r="A35" s="119" t="s">
        <v>99</v>
      </c>
      <c r="B35" s="20" t="s">
        <v>100</v>
      </c>
      <c r="C35" s="19"/>
    </row>
    <row r="36" spans="1:3" s="15" customFormat="1">
      <c r="A36" s="155" t="s">
        <v>95</v>
      </c>
      <c r="B36" s="156"/>
      <c r="C36" s="19"/>
    </row>
    <row r="37" spans="1:3" s="15" customFormat="1" ht="20.25" customHeight="1">
      <c r="A37" s="153" t="s">
        <v>106</v>
      </c>
      <c r="B37" s="153"/>
      <c r="C37" s="23">
        <v>-142</v>
      </c>
    </row>
    <row r="38" spans="1:3" s="15" customFormat="1" ht="20.25" customHeight="1">
      <c r="A38" s="153" t="s">
        <v>101</v>
      </c>
      <c r="B38" s="153"/>
      <c r="C38" s="23">
        <v>-92</v>
      </c>
    </row>
    <row r="39" spans="1:3" s="15" customFormat="1" ht="20.25" customHeight="1">
      <c r="A39" s="153" t="s">
        <v>102</v>
      </c>
      <c r="B39" s="153"/>
      <c r="C39" s="23">
        <v>-50</v>
      </c>
    </row>
    <row r="40" spans="1:3" s="15" customFormat="1" ht="20.25" customHeight="1">
      <c r="A40" s="153" t="s">
        <v>36</v>
      </c>
      <c r="B40" s="153"/>
      <c r="C40" s="24">
        <f>'Հավելված N 1'!D33</f>
        <v>-203007</v>
      </c>
    </row>
  </sheetData>
  <mergeCells count="20">
    <mergeCell ref="A37:B37"/>
    <mergeCell ref="A40:B40"/>
    <mergeCell ref="A39:B39"/>
    <mergeCell ref="A38:B38"/>
    <mergeCell ref="B26:C26"/>
    <mergeCell ref="A27:C27"/>
    <mergeCell ref="A28:C28"/>
    <mergeCell ref="A29:C29"/>
    <mergeCell ref="A36:B36"/>
    <mergeCell ref="A20:B20"/>
    <mergeCell ref="B25:C25"/>
    <mergeCell ref="A21:C21"/>
    <mergeCell ref="A23:C23"/>
    <mergeCell ref="A22:C22"/>
    <mergeCell ref="A24:C24"/>
    <mergeCell ref="A4:C4"/>
    <mergeCell ref="A5:C5"/>
    <mergeCell ref="A7:C7"/>
    <mergeCell ref="A8:C8"/>
    <mergeCell ref="A19:C19"/>
  </mergeCells>
  <pageMargins left="0.75" right="0.75" top="1" bottom="1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N 1</vt:lpstr>
      <vt:lpstr>Հավելված N 2</vt:lpstr>
      <vt:lpstr>Հավելված N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https://mul2.gov.am/tasks/534198/oneclick/Havelvacner.xlsx?token=c2b4d2718a3aaa59741faa671eafd32b</cp:keywords>
  <cp:lastModifiedBy>HP</cp:lastModifiedBy>
  <cp:lastPrinted>2021-12-02T07:23:33Z</cp:lastPrinted>
  <dcterms:created xsi:type="dcterms:W3CDTF">2020-09-30T13:27:08Z</dcterms:created>
  <dcterms:modified xsi:type="dcterms:W3CDTF">2021-12-07T05:54:12Z</dcterms:modified>
</cp:coreProperties>
</file>