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ubvencia\2021\ֆինանսավորում\10\կառավ\"/>
    </mc:Choice>
  </mc:AlternateContent>
  <bookViews>
    <workbookView xWindow="0" yWindow="0" windowWidth="28800" windowHeight="12435" tabRatio="423"/>
  </bookViews>
  <sheets>
    <sheet name="1" sheetId="51" r:id="rId1"/>
    <sheet name="2" sheetId="59" r:id="rId2"/>
    <sheet name="3" sheetId="58" r:id="rId3"/>
    <sheet name="4" sheetId="54" r:id="rId4"/>
    <sheet name="5" sheetId="60" r:id="rId5"/>
    <sheet name="6" sheetId="56" r:id="rId6"/>
    <sheet name="7" sheetId="57" r:id="rId7"/>
    <sheet name="8" sheetId="61" r:id="rId8"/>
  </sheets>
  <externalReferences>
    <externalReference r:id="rId9"/>
    <externalReference r:id="rId10"/>
    <externalReference r:id="rId11"/>
  </externalReference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gencyCode" localSheetId="1">#REF!</definedName>
    <definedName name="AgencyCode" localSheetId="4">#REF!</definedName>
    <definedName name="AgencyCode">#REF!</definedName>
    <definedName name="AgencyName" localSheetId="4">#REF!</definedName>
    <definedName name="AgencyName" localSheetId="7">#REF!</definedName>
    <definedName name="AgencyName">#REF!</definedName>
    <definedName name="Functional1" localSheetId="4">#REF!</definedName>
    <definedName name="Functional1" localSheetId="7">#REF!</definedName>
    <definedName name="Functional1">#REF!</definedName>
    <definedName name="PANature" localSheetId="4">#REF!</definedName>
    <definedName name="PANature" localSheetId="7">#REF!</definedName>
    <definedName name="PANature">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PAType" localSheetId="1">#REF!</definedName>
    <definedName name="PAType" localSheetId="4">#REF!</definedName>
    <definedName name="PAType" localSheetId="7">#REF!</definedName>
    <definedName name="PAType">#REF!</definedName>
    <definedName name="Performance2" localSheetId="1">#REF!</definedName>
    <definedName name="Performance2" localSheetId="4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7">#REF!</definedName>
    <definedName name="PerformanceType">#REF!</definedName>
    <definedName name="_xlnm.Print_Titles" localSheetId="1">'2'!$6:$8</definedName>
    <definedName name="_xlnm.Print_Titles" localSheetId="4">'5'!$7:$8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10" i="61" l="1"/>
  <c r="G11" i="61"/>
  <c r="G9" i="61" l="1"/>
  <c r="G8" i="61" s="1"/>
  <c r="D18" i="60"/>
  <c r="D17" i="60" s="1"/>
  <c r="D20" i="60"/>
  <c r="D15" i="60" l="1"/>
  <c r="C21" i="57" s="1"/>
  <c r="D13" i="60"/>
  <c r="H20" i="59" l="1"/>
  <c r="G20" i="59"/>
  <c r="E20" i="59"/>
  <c r="F19" i="59"/>
  <c r="D19" i="59" s="1"/>
  <c r="H18" i="59"/>
  <c r="G18" i="59"/>
  <c r="E18" i="59"/>
  <c r="F17" i="59"/>
  <c r="D17" i="59" s="1"/>
  <c r="H16" i="59"/>
  <c r="H15" i="59" s="1"/>
  <c r="H13" i="59" s="1"/>
  <c r="H11" i="59" s="1"/>
  <c r="H9" i="59" s="1"/>
  <c r="G16" i="59"/>
  <c r="E16" i="59"/>
  <c r="E15" i="59" s="1"/>
  <c r="G15" i="59"/>
  <c r="F18" i="59" l="1"/>
  <c r="D18" i="59" s="1"/>
  <c r="F16" i="59"/>
  <c r="G13" i="59"/>
  <c r="G11" i="59" s="1"/>
  <c r="G9" i="59" s="1"/>
  <c r="E13" i="59"/>
  <c r="F15" i="59" l="1"/>
  <c r="D16" i="59"/>
  <c r="E11" i="59"/>
  <c r="D15" i="59" l="1"/>
  <c r="F13" i="59"/>
  <c r="E9" i="59"/>
  <c r="D13" i="59" l="1"/>
  <c r="G89" i="54"/>
  <c r="G88" i="54" s="1"/>
  <c r="G87" i="54" s="1"/>
  <c r="G86" i="54" s="1"/>
  <c r="G85" i="54" s="1"/>
  <c r="G83" i="54" s="1"/>
  <c r="D56" i="58"/>
  <c r="D66" i="58" l="1"/>
  <c r="D45" i="58" l="1"/>
  <c r="G43" i="54" s="1"/>
  <c r="D19" i="58" l="1"/>
  <c r="C97" i="57" l="1"/>
  <c r="C117" i="57"/>
  <c r="D37" i="58"/>
  <c r="D28" i="58"/>
  <c r="D11" i="58" l="1"/>
  <c r="C57" i="57"/>
  <c r="G29" i="54"/>
  <c r="G50" i="54"/>
  <c r="C39" i="57"/>
  <c r="G22" i="54"/>
  <c r="D9" i="58"/>
  <c r="C78" i="57"/>
  <c r="G36" i="54"/>
  <c r="G57" i="54"/>
  <c r="C139" i="57"/>
  <c r="C156" i="58"/>
  <c r="C126" i="58"/>
  <c r="C116" i="58"/>
  <c r="G10" i="54" l="1"/>
  <c r="G55" i="54"/>
  <c r="G54" i="54"/>
  <c r="G53" i="54" s="1"/>
  <c r="G52" i="54" s="1"/>
  <c r="G56" i="54"/>
  <c r="D26" i="51"/>
  <c r="D33" i="51" l="1"/>
  <c r="D24" i="60"/>
  <c r="F20" i="59"/>
  <c r="D20" i="51"/>
  <c r="D12" i="51" s="1"/>
  <c r="D11" i="51" s="1"/>
  <c r="D10" i="51" s="1"/>
  <c r="G18" i="54"/>
  <c r="D13" i="58"/>
  <c r="D15" i="58" s="1"/>
  <c r="D17" i="58" s="1"/>
  <c r="G20" i="54"/>
  <c r="G82" i="54" s="1"/>
  <c r="G81" i="54" s="1"/>
  <c r="G80" i="54" s="1"/>
  <c r="G79" i="54" s="1"/>
  <c r="G78" i="54" s="1"/>
  <c r="G76" i="54" s="1"/>
  <c r="G74" i="54" s="1"/>
  <c r="G72" i="54" s="1"/>
  <c r="G70" i="54" s="1"/>
  <c r="G68" i="54" s="1"/>
  <c r="G66" i="54" s="1"/>
  <c r="G64" i="54" s="1"/>
  <c r="G9" i="54" s="1"/>
  <c r="C157" i="57" l="1"/>
  <c r="D22" i="60"/>
  <c r="D11" i="60" s="1"/>
  <c r="D20" i="59"/>
  <c r="F11" i="59"/>
  <c r="G42" i="54"/>
  <c r="D9" i="60" l="1"/>
  <c r="C39" i="56"/>
  <c r="C25" i="56" s="1"/>
  <c r="F9" i="59"/>
  <c r="D9" i="59" s="1"/>
  <c r="D11" i="59"/>
  <c r="G59" i="54"/>
  <c r="G63" i="54"/>
  <c r="G61" i="54"/>
  <c r="G62" i="54"/>
  <c r="G60" i="54"/>
  <c r="G31" i="54" l="1"/>
  <c r="G32" i="54" s="1"/>
  <c r="G33" i="54" s="1"/>
  <c r="G34" i="54" s="1"/>
  <c r="G35" i="54" s="1"/>
  <c r="G45" i="54"/>
  <c r="A13" i="56"/>
  <c r="B13" i="56"/>
  <c r="A7" i="56"/>
  <c r="G47" i="54" l="1"/>
  <c r="G46" i="54"/>
  <c r="G48" i="54" s="1"/>
  <c r="G49" i="54" s="1"/>
  <c r="G24" i="54"/>
  <c r="G25" i="54"/>
  <c r="G27" i="54"/>
  <c r="G28" i="54" s="1"/>
  <c r="G26" i="54"/>
  <c r="G41" i="54"/>
  <c r="G40" i="54" s="1"/>
  <c r="G39" i="54" s="1"/>
  <c r="G38" i="54" s="1"/>
  <c r="G12" i="54" l="1"/>
  <c r="G14" i="54" s="1"/>
  <c r="G16" i="54" s="1"/>
</calcChain>
</file>

<file path=xl/sharedStrings.xml><?xml version="1.0" encoding="utf-8"?>
<sst xmlns="http://schemas.openxmlformats.org/spreadsheetml/2006/main" count="548" uniqueCount="240">
  <si>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</si>
  <si>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</si>
  <si>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</si>
  <si>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</si>
  <si>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</si>
  <si>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>Ցուցանիշների փոփոխությունը 
(ավելացումները նշված են դրական նշանով, իսկ նվազեցումները` փակագծերում)</t>
  </si>
  <si>
    <t>Հավելված N1</t>
  </si>
  <si>
    <t>հազար դրամ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</si>
  <si>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</si>
  <si>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</si>
  <si>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</si>
  <si>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</si>
  <si>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</si>
  <si>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</si>
  <si>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</si>
  <si>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</si>
  <si>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</si>
  <si>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</si>
  <si>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</si>
  <si>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</si>
  <si>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</si>
  <si>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</si>
  <si>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</si>
  <si>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</si>
  <si>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ՀՀ կառավարության 2021 թվականի</t>
  </si>
  <si>
    <t>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</si>
  <si>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</si>
  <si>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</si>
  <si>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</si>
  <si>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</si>
  <si>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</si>
  <si>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</si>
  <si>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</si>
  <si>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</si>
  <si>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</si>
  <si>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</si>
  <si>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</si>
  <si>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</si>
  <si>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</si>
  <si>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</si>
  <si>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</si>
  <si>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</si>
  <si>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</si>
  <si>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 xml:space="preserve">                                                                                                                               </t>
  </si>
  <si>
    <t>Տարի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</si>
  <si>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</si>
  <si>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</si>
  <si>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այդ թվում` </t>
  </si>
  <si>
    <t>այդ թվում՝</t>
  </si>
  <si>
    <t>Կառավարության տարբեր մակարդակների միջև իրականացվող ընդհանուր բնույթի տրանսֆերտներ</t>
  </si>
  <si>
    <t>01</t>
  </si>
  <si>
    <t>08</t>
  </si>
  <si>
    <t xml:space="preserve"> ԸՆԴՀԱՆՈՒՐ ԲՆՈՒՅԹԻ ՀԱՆՐԱՅԻՆ ԾԱՌԱՅՈՒԹՅՈՒՆՆԵՐ</t>
  </si>
  <si>
    <t>ԸՆԴԱՄԵՆԸ ԾԱԽՍԵՐ</t>
  </si>
  <si>
    <t>Միջոցառում</t>
  </si>
  <si>
    <t>Ծրագիր</t>
  </si>
  <si>
    <t>դաս</t>
  </si>
  <si>
    <t>խումբ</t>
  </si>
  <si>
    <t>բաժին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</si>
  <si>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</si>
  <si>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դասիչը</t>
  </si>
  <si>
    <t xml:space="preserve"> ՀՀ համայնքների թիվ, հատ </t>
  </si>
  <si>
    <t xml:space="preserve"> ՀՀ համայնքներ </t>
  </si>
  <si>
    <t xml:space="preserve"> ՀՀ մարզերին սուբվենցիաների տրամադրում` ենթակառուցվածքների զարգացման նպատակով </t>
  </si>
  <si>
    <t xml:space="preserve"> ՀՀ մարզերին սուբվենցիաների տրամադրում` ենթակառուցվածքների զարգացման նպատակով_x000D_</t>
  </si>
  <si>
    <t xml:space="preserve"> 12007 </t>
  </si>
  <si>
    <t>Ցուցանիշների փոփոխությունները (ավելացումները նշված են դրական նշանով)</t>
  </si>
  <si>
    <t xml:space="preserve"> 1212 </t>
  </si>
  <si>
    <t xml:space="preserve"> Տարածքային զարգացում </t>
  </si>
  <si>
    <t xml:space="preserve"> ՄԱՍ 1. ՊԵՏԱԿԱՆ ՄԱՐՄՆԻ ԳԾՈՎ ԱՐԴՅՈՒՆՔԱՅԻՆ (ԿԱՏԱՐՈՂԱԿԱՆ) ՑՈՒՑԱՆԻՇՆԵՐԸ </t>
  </si>
  <si>
    <t xml:space="preserve">ՀՀ կառավարության  2021 թվականի </t>
  </si>
  <si>
    <t>Հավելված N3</t>
  </si>
  <si>
    <t xml:space="preserve"> 01</t>
  </si>
  <si>
    <t>______________ ի   N ___Ն որոշման</t>
  </si>
  <si>
    <t xml:space="preserve">«ՀԱՅԱUՏԱՆԻ ՀԱՆՐԱՊԵՏՈՒԹՅԱՆ 2021 ԹՎԱԿԱՆԻ ՊԵՏԱԿԱՆ ԲՅՈՒՋԵԻ ՄԱUԻՆ» OՐԵՆՔԻ N 1 ՀԱՎԵԼՎԱԾԻ N 2 ԱՂՅՈՒՍԱԿՈՒՄ ԿԱՏԱՐՎՈՂ ՎԵՐԱԲԱՇԽՈՒՄԸ, ՀԱՅԱՍՏԱՆԻ ՀԱՆՐԱՊԵՏՈՒԹՅԱՆ ԿԱՌԱՎԱՐՈՒԹՅԱՆ 2020 ԹՎԱԿԱՆԻ ԴԵԿՏԵՄԲԵՐԻ 30-Ի N 2215-Ն ՈՐՈՇՄԱՆ N 5 ՀԱՎԵԼՎԱԾԻ N 1 ԱՂՅՈՒՍԱԿՈՒՄ ԿԱՏԱՐՎՈՂ ՓՈՓՈԽՈՒԹՅՈՒՆՆԵՐԸ ԵՎ ԼՐԱՑՈՒՄԸ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</si>
  <si>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Արմավիրի մարզպետարան</t>
  </si>
  <si>
    <t>տարի</t>
  </si>
  <si>
    <t xml:space="preserve"> ՀՀ կառավարություն</t>
  </si>
  <si>
    <t xml:space="preserve"> ՀՀ Արմավիրի մարզպետարան</t>
  </si>
  <si>
    <t xml:space="preserve"> ՀՀ Գեղարքունիքի մարզպետարան</t>
  </si>
  <si>
    <t xml:space="preserve"> ՀՀ Լոռու մարզպետարան</t>
  </si>
  <si>
    <t>այդ թվում` ըստ կատարողների</t>
  </si>
  <si>
    <t>այդ թվում` բյուջետային ծախսերի տնտեսագիտական դասակարգման հոդվածների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</si>
  <si>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</si>
  <si>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</si>
  <si>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</si>
  <si>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</si>
  <si>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</si>
  <si>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 xml:space="preserve">Ծրագրի միջոցառումները </t>
  </si>
  <si>
    <t>Ցուցանիշների փոփոխությունները (ավելացումները նշված են փակագծերում)</t>
  </si>
  <si>
    <t xml:space="preserve"> ՀՀ Գեղարքունիքի մարզպետարան </t>
  </si>
  <si>
    <t xml:space="preserve"> ՀՀ Լոռու մարզպետարան </t>
  </si>
  <si>
    <t xml:space="preserve"> ՀՀ Շիրակի մարզպետարան </t>
  </si>
  <si>
    <t xml:space="preserve"> </t>
  </si>
  <si>
    <t>Ցուցանիշների փոփոխությունները     
      (ավելացումները նշված են դրական նշանով)</t>
  </si>
  <si>
    <t xml:space="preserve"> ՀՀ Արարատի մարզպետարան </t>
  </si>
  <si>
    <t xml:space="preserve"> ՀՀ Արարատի մարզպետարան</t>
  </si>
  <si>
    <t xml:space="preserve"> ՀՀ Շիրակի մարզպետարան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</si>
  <si>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</si>
  <si>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</si>
  <si>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 </t>
  </si>
  <si>
    <t>այդ թվում</t>
  </si>
  <si>
    <t xml:space="preserve"> Կապիտալ սուբվենցիաներ համայնքներին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</si>
  <si>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</si>
  <si>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</si>
  <si>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</si>
  <si>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Գեղարքունիքի  մարզպետարան</t>
  </si>
  <si>
    <t>ՀՀ Լոռու մարզպետարան</t>
  </si>
  <si>
    <t>ՀՀ Կոտայքի մարզպետարան</t>
  </si>
  <si>
    <t>ՀՀ  Շիրակի մարզպետարան</t>
  </si>
  <si>
    <t>Գեղանիստ համայնքի 4-րդ փողոցի ասֆալտապատման աշխատանքներ</t>
  </si>
  <si>
    <t>Գեղանիստ համայնքի ոռոգման համակարգի կառուցում</t>
  </si>
  <si>
    <t>Վերին Արտաշատ համայնքում արևային համակարգի տեղադրում</t>
  </si>
  <si>
    <t>Բաղրամյան համայնքի ոռոգման ցանցի  վերակառուցում</t>
  </si>
  <si>
    <t>Նոյակերտ  համայնքի Գ. Նժդեհ , Տիգրան Մեծ և Գ. Չաուշ փողոցների մասնակի ասֆալտապատում</t>
  </si>
  <si>
    <t xml:space="preserve">Արագած համայնքի մշակույթի տան մասնակի վերանորոգում </t>
  </si>
  <si>
    <t>Մայիսյան համայնքից  դեպի Սարգսի անվան թաղամաս գլխավոր  փողոցի ասֆալտբետոնե ծածկույթի հիմնանորոգման աշխատանքներ</t>
  </si>
  <si>
    <t>Մյասնիկյան համայնքի Մոնթե Մելքոնյան փողոցի ասֆալտապատում</t>
  </si>
  <si>
    <t>Քարակերտ համայնքի թվով 6 փողոցների ասֆալտապատում</t>
  </si>
  <si>
    <t>Ջրառատ համայնքում Մեծամորի խճուղու հիմնանորոգում</t>
  </si>
  <si>
    <t>Երանոս համայնքի ոռոգման արտաքին ցանցի կառուցում և ջրատար առուների հիմնանորոգում</t>
  </si>
  <si>
    <t xml:space="preserve">Երանոս հանայնքի խմելու ջրամատակարարման արտաքին  ցանցի՝ Չռի ձոր , Գերեզմանններ և Սար տանող ճանապարհ կոչվող տարածքներում  գործող 2 ներտնտեսային ջրագծերի ու, Համալիր կոչվող տարածքից դեպի 9-րդ փողոցը սնուցող ջրագծի հիմնանորոգման աշխատանքների կատարում» </t>
  </si>
  <si>
    <t xml:space="preserve">Դարպաս համայնքի ներհամայնքային ճանապարհների սալարկում </t>
  </si>
  <si>
    <t>Դսեղ համայնքում գյուղտեխնիկայի ձեռքբերում</t>
  </si>
  <si>
    <t>Ակունք բնակավայրի  7-րդ փողոցի, Կոտայք բնակավայրի 3-րդ փողոցի և  Նոր Գյուղ բնակավայրի 2-րդ,փողոցի ասֆալտապատման աշխատանքներ</t>
  </si>
  <si>
    <t>Լեռնանիստ  համայնքի 1-ին փողոցից դեպի 2-րդ փողոց տանող ճանապարհի, 5-րդ թաղամասից դեպի 3-րդ թաղամաս տանող,  և  7-րդ փողոցի   ասֆալտապատման աշխատանքներ</t>
  </si>
  <si>
    <t>Մայակովսկի համայնքի 11-րդ փողոցի ասֆալտապատում</t>
  </si>
  <si>
    <t>Պեմզաշեն համայնքի թվով 9 փողոցների արտաքին լուսավորության ցանցի ընդլայնում</t>
  </si>
  <si>
    <t>Ոստան  համայնքի ոռոգման ցանցի շուրջ 1000 գծմ. հատվածի  բետոնե կիսախողովակների անցկացման աշխատանքներ</t>
  </si>
  <si>
    <t>Լանջառ համայնքի խմելու ջրի մատակարարման աշխատանքներ</t>
  </si>
  <si>
    <t xml:space="preserve">Տանձուտ համայնքի 20-րդ, 24-րդ , 2-րդ, 8-րդ, 5-րդ և 4-րդ փողոցների գազիֆիկացման աշխատանքներ </t>
  </si>
  <si>
    <t>Գայ համայնքի մանկապարտեզի շենքի կառուցում</t>
  </si>
  <si>
    <t>Հայրավանք համայնքի Կենտրոնական փողոցի  վերանորոգում</t>
  </si>
  <si>
    <t xml:space="preserve">Ծովագյուղ համայնքի ներհամայնքային՝8-րդ փողոցի մի մասի., 13-րդ փ. 1 նրբ, 15-րդ փ, 17-րդ փ.-ի մի մասի ,   17 փ 2-րդ նրբ, 17 փ 3-րդ նրբ  18-րդ փ. , 19-րդ փ-ի., 20-րդ փող-ի մի մասի, 22-րդ փողոցի մի մասի, 24-րդ փող-ի 6-րդ նրբ.-ի մի մասի ասֆալտապատում </t>
  </si>
  <si>
    <t xml:space="preserve">Վաղաշեն համայնքի խմելու ջրի բաշխիչ ցանցի բարելավում և ջրաքանակի ավելացում </t>
  </si>
  <si>
    <t>Գեղասար համայնքի խմելու ջրի ներքին ցանցի և ջրամբարի վերանորոգում</t>
  </si>
  <si>
    <t>Լուսաղբյուր համայնքի խմելու ջրի ջրագծի վերակառուցում</t>
  </si>
  <si>
    <t>Լուսաղբյուր համայնքի 5-րդ փողոցի և գերեզմանատուն տանող ճանապարհի սալարկում</t>
  </si>
  <si>
    <t>Լուսաղբյուր համայնքի ոռոգման համակարգի վերակառուցում</t>
  </si>
  <si>
    <t>Ախթալա համայնքի Ճոճկան բնակավայրի ներհամայնքային ճանապարհների բարեկարգում տուֆով սալարկման միջոցով</t>
  </si>
  <si>
    <t>Առինջ համայնքի Խաչատուր Աբովյան թաղամաս 2-րդ,8-րդ, Պարույր Սևակի թաղամասի 1-ին, 6-րդ, 8-րդ, 20-րդ փողոցների, Առինջ համայնքի 8-րդ, 13-րդ, 17-րդ , փողոցների,  1-ին փողոցի   1-ին փակուղու, 7-րդ փողոցի 1-ին նրբանցքի, Մաշտոց փողոցի 1-ին նրբանցքի, ասֆալտապատման աշխատանքներ</t>
  </si>
  <si>
    <t xml:space="preserve">Թեղենիք համայնքի Նոր Թաղամասի գազաֆիկացման աշխատանքներ </t>
  </si>
  <si>
    <t>Կամարիս համայնքի հիմնական և երկրորդական փողոցների  լուսավորության ցանցի վերականգում</t>
  </si>
  <si>
    <t xml:space="preserve">Գառնի համայնքի  ճանապարհների վերանորոգում           </t>
  </si>
  <si>
    <t>Բյուրեղավան համայնքի Ջրաբեր բնակավայրի խմելու ջրի բարձր ճնշման ջրագծի և ներքին ցանցի կառուցման շինարարական աշխատանքներ</t>
  </si>
  <si>
    <t>Սարապատ համայնքում հակակարկտային կայանների ձեռքբերում</t>
  </si>
  <si>
    <t>Շահումյան համայնքի 1-ին և 2-րդ փողոցների մասնակի ասֆալտապատում</t>
  </si>
  <si>
    <t>Լեռնակերտ համայնքի փողոցային լուսավորության ցանցի ընդլայնում</t>
  </si>
  <si>
    <r>
      <t xml:space="preserve"> </t>
    </r>
    <r>
      <rPr>
        <b/>
        <sz val="12"/>
        <color indexed="8"/>
        <rFont val="GHEA Grapalat"/>
        <family val="3"/>
      </rPr>
      <t>ՀՀ Կոտայքի մարզպետարան</t>
    </r>
  </si>
  <si>
    <t xml:space="preserve"> ՀՀ Կոտայքի մարզպետարան </t>
  </si>
  <si>
    <t>ՀՀ Արարատի մարզպետարան</t>
  </si>
  <si>
    <t>ՀԱՅԱՍՏԱՆԻ ՀԱՆՐԱՊԵՏՈՒԹՅԱՆ ԿԱՌԱՎԱՐՈՒԹՅԱՆ 2020 ԹՎԱԿԱՆԻ ԴԵԿՏԵՄԲԵՐԻ 30-Ի N2215-Ն ՈՐՈՇՄԱՆ NN 3 և 4 ՀԱՎԵԼՎԱԾՆԵՐՈՒՄ ԿԱՏԱՐՎՈՂ ՓՈՓՈԽՈՒԹՅՈՒՆՆԵՐԸ ԵՎ ԼՐԱՑՈՒՄՆԵՐԸ</t>
  </si>
  <si>
    <t>Ցուցանիշների փոփոխությունները (ավելացումները նշված են դրական նշանով իսկ նվազեցումները` փակագծերում)</t>
  </si>
  <si>
    <t>ՀՀ կառավարություն</t>
  </si>
  <si>
    <t>Սպիտակ համայնքի փողոցային լույսերի տեղակայում</t>
  </si>
  <si>
    <t xml:space="preserve">Ներքին Գետաշեն համայնքի ներհամայնքային փողոցների ասֆալտապատում </t>
  </si>
  <si>
    <t>ՀԱՅԱՍՏԱՆԻ ՀԱՆՐԱՊԵՏՈՒԹՅԱՆ ԿԱՌԱՎԱՐՈՒԹՅԱՆ 2020 ԹՎԱԿԱՆԻ ԴԵԿՏԵՄԲԵՐԻ 30-Ի № 2215-Ն ՈՐՈՇՄԱՆ № 9.1 ՀԱՎԵԼՎԱԾԻ № 9.1.49 ԱՂՅՈՒՍԱԿՈՒՄ ԿԱՏԱՐՎՈՂ ՓՈՓՈԽՈՒԹՅՈՒՆՆԵՐԸ ԵՎ ԼՐԱՑՈՒՄՆԵՐԸ</t>
  </si>
  <si>
    <t>ՀԱՅԱՍՏԱՆԻ ՀԱՆՐԱՊԵՏՈՒԹՅԱՆ ԿԱՌԱՎԱՐՈՒԹՅԱՆ 2020 ԹՎԱԿԱՆԻ ԴԵԿՏԵՄԲԵՐԻ 30-Ի № 2215-Ն ՈՐՈՇՄԱՆ № 9.1 ՀԱՎԵԼՎԱԾԻ № 9.1.50  ԱՂՅՈՒՍԱԿՈՒՄ ԿԱՏԱՐՎՈՂ ՓՈՓՈԽՈՒԹՅՈՒՆՆԵՐԸ ԵՎ ԼՐԱՑՈՒՄՆԵՐԸ</t>
  </si>
  <si>
    <t>ՀԱՅԱՍՏԱՆԻ ՀԱՆՐԱՊԵՏՈՒԹՅԱՆ ԿԱՌԱՎԱՐՈՒԹՅԱՆ 2020 ԹՎԱԿԱՆԻ ԴԵԿՏԵՄԲԵՐԻ 30-Ի № 2215-Ն ՈՐՈՇՄԱՆ № 9.1 ՀԱՎԵԼՎԱԾԻ № 9.1.51  ԱՂՅՈՒՍԱԿՈՒՄ ԿԱՏԱՐՎՈՂ ՓՈՓՈԽՈՒԹՅՈՒՆՆԵՐԸ ԵՎ ԼՐԱՑՈՒՄՆԵՐԸ</t>
  </si>
  <si>
    <t>ՀԱՅԱՍՏԱՆԻ ՀԱՆՐԱՊԵՏՈՒԹՅԱՆ ԿԱՌԱՎԱՐՈՒԹՅԱՆ 2020 ԹՎԱԿԱՆԻ ԴԵԿՏԵՄԲԵՐԻ 30-Ի № 2215-Ն ՈՐՈՇՄԱՆ № 9.1 ՀԱՎԵԼՎԱԾԻ № 9.1.52 ԱՂՅՈՒՍԱԿՈՒՄ ԿԱՏԱՐՎՈՂ ՓՈՓՈԽՈՒԹՅՈՒՆՆԵՐԸ ԵՎ ԼՐԱՑՈՒՄՆԵՐԸ</t>
  </si>
  <si>
    <t>ՀԱՅԱՍՏԱՆԻ ՀԱՆՐԱՊԵՏՈՒԹՅԱՆ ԿԱՌԱՎԱՐՈՒԹՅԱՆ 2020 ԹՎԱԿԱՆԻ ԴԵԿՏԵՄԲԵՐԻ 30-Ի № 2215-Ն ՈՐՈՇՄԱՆ № 9.1 ՀԱՎԵԼՎԱԾԻ № 9.1.53 ԱՂՅՈՒՍԱԿՈՒՄ ԿԱՏԱՐՎՈՂ ՓՈՓՈԽՈՒԹՅՈՒՆՆԵՐԸ ԵՎ ԼՐԱՑՈՒՄՆԵՐԸ</t>
  </si>
  <si>
    <t>ՀԱՅԱՍՏԱՆԻ ՀԱՆՐԱՊԵՏՈՒԹՅԱՆ ԿԱՌԱՎԱՐՈՒԹՅԱՆ 2020 ԹՎԱԿԱՆԻ ԴԵԿՏԵՄԲԵՐԻ 30-Ի № 2215-Ն ՈՐՈՇՄԱՆ № 9.1 ՀԱՎԵԼՎԱԾԻ № 9.1.54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</si>
  <si>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 N 9.1.58 ԱՂՅՈՒՍԱԿՈՒՄ ԿԱՏԱՐՎՈՂ ՓՈՓՈԽՈՒԹՅՈՒՆԸ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</si>
  <si>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</si>
  <si>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Ճանապարհային ցանցի բարելավում և անվտանգ երթևեկության ապահովում</t>
  </si>
  <si>
    <t xml:space="preserve"> Ճանապարհային ցանցի բարելավում</t>
  </si>
  <si>
    <t xml:space="preserve"> 1049</t>
  </si>
  <si>
    <t xml:space="preserve"> ՀՀ տարածքային կառավարման և ենթակառուցվածքների նախարարություն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</si>
  <si>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</si>
  <si>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</si>
  <si>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</si>
  <si>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</si>
  <si>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>Պետական նշանակության ավտոճանապարհների հիմնանորոգում</t>
  </si>
  <si>
    <t>Տ-8-22, /Մ-2/ - Վարդավանք – Խդրանց - Ագարակ ավտոճանապարհի կմ0+000 - կմ13+100 հատվածի հիմնանորոգում</t>
  </si>
  <si>
    <t>Մարզային նշանակության ավտոճանապարհներ, այդ թվում</t>
  </si>
  <si>
    <t xml:space="preserve">կմ150+700 - կմ167+600 հատվածի հիմնանորոգում </t>
  </si>
  <si>
    <t xml:space="preserve">Մ-2, Երևան-Երասխ-Գորիս-Մեղրի-Իրանի սահման միջպետական նշանակության ավտոճանապարհի </t>
  </si>
  <si>
    <t>Միջպետական նշանակության ավտոճանապարհներ, այդ թվում</t>
  </si>
  <si>
    <t>ՀՀ ՏԱՐԱԾՔԱՅԻՆ ԿԱՌԱՎԱՐՄԱՆ ԵՎ ԵՆԹԱԿԱՌՈՒՑՎԱԾՔՆԵՐԻ ՆԱԽԱՐԱՐՈՒԹՅՈՒՆ</t>
  </si>
  <si>
    <t xml:space="preserve">այդ թվում՝ </t>
  </si>
  <si>
    <t xml:space="preserve">ԸՆԴԱՄԵՆԸ 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</si>
  <si>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</si>
  <si>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</si>
  <si>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</si>
  <si>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</si>
  <si>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Ընդամենը,</t>
  </si>
  <si>
    <t>Բյուջետային գլխավոր կարգադրիչների, ծրագրերի, միջոցառումների և ուղղությունների անվանումները</t>
  </si>
  <si>
    <t>Ծրագրային դասիչ</t>
  </si>
  <si>
    <t>հազ. դրամ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</si>
  <si>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</si>
  <si>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</si>
  <si>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</si>
  <si>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</si>
  <si>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</si>
  <si>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</si>
  <si>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</si>
  <si>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</si>
  <si>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</si>
  <si>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</si>
  <si>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Գործառական դասիչը</t>
  </si>
  <si>
    <t>այդ թվում՝ ըստ ուղղությունների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</si>
  <si>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</si>
  <si>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 xml:space="preserve"> 1049 </t>
  </si>
  <si>
    <t xml:space="preserve"> Ճանապարհային ցանցի բարելավում </t>
  </si>
  <si>
    <t>Ցուցանիշների փոփոխությունը (ավելացումները նշված են դրական նշանով, իսկ 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</si>
  <si>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</si>
  <si>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</si>
  <si>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</si>
  <si>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ՀԱՅԱՍՏԱՆԻ ՀԱՆՐԱՊԵՏՈՒԹՅԱՆ ԿԱՌԱՎԱՐՈՒԹՅԱՆ 2020 ԹՎԱԿԱՆԻ ԴԵԿՏԵՄԲԵՐԻ 30-Ի ԹԻՎ 2215-Ն ՈՐՈՇՄԱՆ N9 ՀԱՎԵԼՎԱԾԻ 9.8 ԱՂՅՈՒՍԱԿՈՒՄ ԿԱՏԱՐՎՈՂ ՓՈՓՈԽՈՒԹՅՈՒՆՆԵՐԸ 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</si>
  <si>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</si>
  <si>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ՀԱՅԱՍՏԱՆԻ ՀԱՆՐԱՊԵՏՈՒԹՅԱՆ ԿԱՌԱՎԱՐՈՒԹՅԱՆ 2020 ԹՎԱԿԱՆԻ ԴԵԿՏԵՄԲԵՐԻ 30-Ի N 2215-Ն ՈՐՈՇՄԱՆ N 9.1 ՀԱՎԵԼՎԱԾԻ N 9.1.8 ԱՂՅՈՒՍԱԿՈՒՄ ԿԱՏԱՐՎՈՂ ՓՈՓՈԽՈՒԹՅՈՒՆԸ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</si>
  <si>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</si>
  <si>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</si>
  <si>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Հավելված 6</t>
  </si>
  <si>
    <t>Հավելված N5</t>
  </si>
  <si>
    <t>Հավելված N4</t>
  </si>
  <si>
    <t>Հավելված N2</t>
  </si>
  <si>
    <t>-------------- ի N ---- -Ն որոշման</t>
  </si>
  <si>
    <t>Հավելված N 7</t>
  </si>
  <si>
    <t>դրամ</t>
  </si>
  <si>
    <t>ՀՄԱ</t>
  </si>
  <si>
    <t>ՀԲՄ</t>
  </si>
  <si>
    <t>ճանապարհների վերանորոգման աշխատանքներ</t>
  </si>
  <si>
    <t xml:space="preserve"> ՄԱՍ II. ԱՇԽԱՏԱՆՔՆԵՐ</t>
  </si>
  <si>
    <t>1049   21001</t>
  </si>
  <si>
    <t>Դաս N 01</t>
  </si>
  <si>
    <t>Խումբ N 05</t>
  </si>
  <si>
    <t>Բաժին N 04</t>
  </si>
  <si>
    <t>Գումարը
(հազար դրամով)</t>
  </si>
  <si>
    <t>Քանակը</t>
  </si>
  <si>
    <t>Միավորի գինը</t>
  </si>
  <si>
    <t>Չափման միավորը</t>
  </si>
  <si>
    <t>Գնման ձևը</t>
  </si>
  <si>
    <t>Անվանումը</t>
  </si>
  <si>
    <t>Կոդը</t>
  </si>
  <si>
    <t>Հավելված N8</t>
  </si>
  <si>
    <t>______________ ի N___Ն որոշման</t>
  </si>
  <si>
    <t>ՀԱՅԱՍՏԱՆԻ ՀԱՆՐԱՊԵՏՈՒԹՅԱՆ ԿԱՌԱՎԱՐՈՒԹՅԱՆ 2020 ԹՎԱԿԱՆԻ ԴԵԿՏԵՄԲԵՐԻ 30-Ի N 2215-Ն ՈՐՈՇՄԱՆ N 10 ՀԱՎԵԼՎԱԾՈՒՄ ԿԱՏԱՐՎՈՂ ՓՈՓՈԽՈՒԹՅՈՒՆՆԵՐԸ</t>
  </si>
  <si>
    <t>45231177/542</t>
  </si>
  <si>
    <t>45231177/61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</si>
</sst>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\ _₽_-;\-* #,##0.00\ _₽_-;_-* &quot;-&quot;??\ _₽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)_€_ ;_ * \(#,##0.00\)_€_ ;_ * &quot;-&quot;??_)_€_ ;_ @_ "/>
    <numFmt numFmtId="167" formatCode="##,##0.0;\(##,##0.0\);\-"/>
    <numFmt numFmtId="168" formatCode="_-* #,##0.00_р_._-;\-* #,##0.00_р_._-;_-* &quot;-&quot;??_р_._-;_-@_-"/>
    <numFmt numFmtId="169" formatCode="_ * #,##0.00_)\ _ _ ;_ * \(#,##0.00\)\ _ _ ;_ * &quot;-&quot;??_)\ _ _ ;_ @_ "/>
    <numFmt numFmtId="170" formatCode="0.0"/>
    <numFmt numFmtId="171" formatCode="#,##0.0_);\(#,##0.0\)"/>
    <numFmt numFmtId="172" formatCode="#,##0.0"/>
    <numFmt numFmtId="173" formatCode="_(* #,##0.0_);_(* \(#,##0.0\);_(* &quot;-&quot;??_);_(@_)"/>
    <numFmt numFmtId="174" formatCode="_-* #,##0.00\ _֏_-;\-* #,##0.00\ _֏_-;_-* &quot;-&quot;??\ _֏_-;_-@_-"/>
    <numFmt numFmtId="175" formatCode="00"/>
    <numFmt numFmtId="176" formatCode="_(* #,##0_);_(* \(#,##0\);_(* &quot;-&quot;?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indexed="8"/>
      <name val="GHEA Grapalat"/>
      <family val="3"/>
    </font>
    <font>
      <sz val="10"/>
      <name val="Arial"/>
    </font>
    <font>
      <sz val="12"/>
      <name val="GHEA Grapalat"/>
      <family val="3"/>
      <charset val="204"/>
    </font>
    <font>
      <sz val="12"/>
      <color theme="1"/>
      <name val="GHEA Grapalat"/>
      <family val="3"/>
      <charset val="204"/>
    </font>
    <font>
      <sz val="12"/>
      <name val="Arial"/>
      <family val="2"/>
      <charset val="204"/>
    </font>
    <font>
      <sz val="12"/>
      <name val="Arial"/>
      <family val="2"/>
    </font>
    <font>
      <sz val="12"/>
      <name val="GHEA Grapalat"/>
      <family val="2"/>
      <charset val="204"/>
    </font>
    <font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2"/>
      <color theme="1"/>
      <name val="Calibri"/>
      <family val="2"/>
      <scheme val="minor"/>
    </font>
    <font>
      <u/>
      <sz val="12"/>
      <name val="GHEA Grapalat"/>
      <family val="3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0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3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5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7" applyNumberFormat="0" applyAlignment="0" applyProtection="0"/>
    <xf numFmtId="0" fontId="19" fillId="7" borderId="1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7" applyNumberFormat="0" applyAlignment="0" applyProtection="0"/>
    <xf numFmtId="0" fontId="26" fillId="0" borderId="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29" fillId="0" borderId="0"/>
    <xf numFmtId="0" fontId="15" fillId="8" borderId="11" applyNumberFormat="0" applyFont="0" applyAlignment="0" applyProtection="0"/>
    <xf numFmtId="0" fontId="11" fillId="8" borderId="11" applyNumberFormat="0" applyFont="0" applyAlignment="0" applyProtection="0"/>
    <xf numFmtId="0" fontId="30" fillId="6" borderId="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3" applyNumberFormat="0" applyAlignment="0" applyProtection="0"/>
    <xf numFmtId="0" fontId="40" fillId="52" borderId="14" applyNumberFormat="0" applyAlignment="0" applyProtection="0"/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5" applyNumberFormat="0" applyFill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3" applyNumberFormat="0" applyAlignment="0" applyProtection="0"/>
    <xf numFmtId="0" fontId="47" fillId="0" borderId="1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9" applyNumberFormat="0" applyFont="0" applyAlignment="0" applyProtection="0"/>
    <xf numFmtId="0" fontId="49" fillId="51" borderId="2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5" fontId="1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3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8" fillId="0" borderId="0" applyFont="0" applyFill="0" applyBorder="0" applyAlignment="0" applyProtection="0">
      <alignment horizontal="left" vertical="top" wrapText="1"/>
    </xf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9" fontId="2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7" applyNumberFormat="0" applyAlignment="0" applyProtection="0"/>
    <xf numFmtId="0" fontId="62" fillId="7" borderId="1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4" applyNumberFormat="0" applyFill="0" applyAlignment="0" applyProtection="0"/>
    <xf numFmtId="0" fontId="66" fillId="0" borderId="5" applyNumberFormat="0" applyFill="0" applyAlignment="0" applyProtection="0"/>
    <xf numFmtId="0" fontId="67" fillId="0" borderId="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7" applyNumberFormat="0" applyAlignment="0" applyProtection="0"/>
    <xf numFmtId="0" fontId="69" fillId="0" borderId="9" applyNumberFormat="0" applyFill="0" applyAlignment="0" applyProtection="0"/>
    <xf numFmtId="0" fontId="36" fillId="4" borderId="0" applyNumberFormat="0" applyBorder="0" applyAlignment="0" applyProtection="0"/>
    <xf numFmtId="0" fontId="70" fillId="6" borderId="8" applyNumberFormat="0" applyAlignment="0" applyProtection="0"/>
    <xf numFmtId="0" fontId="58" fillId="0" borderId="0" applyNumberFormat="0" applyFill="0" applyBorder="0" applyAlignment="0" applyProtection="0"/>
    <xf numFmtId="0" fontId="71" fillId="0" borderId="12" applyNumberFormat="0" applyFill="0" applyAlignment="0" applyProtection="0"/>
    <xf numFmtId="0" fontId="72" fillId="0" borderId="0" applyNumberFormat="0" applyFill="0" applyBorder="0" applyAlignment="0" applyProtection="0"/>
    <xf numFmtId="167" fontId="75" fillId="0" borderId="0" applyFill="0" applyBorder="0" applyProtection="0">
      <alignment horizontal="right" vertical="top"/>
    </xf>
    <xf numFmtId="0" fontId="77" fillId="0" borderId="0"/>
    <xf numFmtId="0" fontId="5" fillId="0" borderId="0"/>
    <xf numFmtId="0" fontId="8" fillId="0" borderId="0">
      <alignment horizontal="left" vertical="top" wrapText="1"/>
    </xf>
    <xf numFmtId="165" fontId="11" fillId="0" borderId="0" applyFont="0" applyFill="0" applyBorder="0" applyAlignment="0" applyProtection="0"/>
    <xf numFmtId="0" fontId="35" fillId="0" borderId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7" applyNumberFormat="0" applyAlignment="0" applyProtection="0"/>
    <xf numFmtId="0" fontId="19" fillId="7" borderId="10" applyNumberFormat="0" applyAlignment="0" applyProtection="0"/>
    <xf numFmtId="166" fontId="7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7" applyNumberFormat="0" applyAlignment="0" applyProtection="0"/>
    <xf numFmtId="0" fontId="26" fillId="0" borderId="9" applyNumberFormat="0" applyFill="0" applyAlignment="0" applyProtection="0"/>
    <xf numFmtId="0" fontId="28" fillId="0" borderId="0"/>
    <xf numFmtId="1" fontId="54" fillId="0" borderId="0"/>
    <xf numFmtId="0" fontId="3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15" fillId="8" borderId="11" applyNumberFormat="0" applyFont="0" applyAlignment="0" applyProtection="0"/>
    <xf numFmtId="0" fontId="30" fillId="6" borderId="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5" fillId="0" borderId="0"/>
    <xf numFmtId="165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2" fillId="0" borderId="0"/>
    <xf numFmtId="0" fontId="53" fillId="0" borderId="0"/>
    <xf numFmtId="174" fontId="2" fillId="0" borderId="0" applyFont="0" applyFill="0" applyBorder="0" applyAlignment="0" applyProtection="0"/>
    <xf numFmtId="0" fontId="2" fillId="0" borderId="0"/>
    <xf numFmtId="0" fontId="89" fillId="0" borderId="0"/>
    <xf numFmtId="0" fontId="2" fillId="0" borderId="0"/>
    <xf numFmtId="0" fontId="90" fillId="0" borderId="0"/>
    <xf numFmtId="0" fontId="91" fillId="0" borderId="0"/>
    <xf numFmtId="0" fontId="2" fillId="0" borderId="0"/>
    <xf numFmtId="0" fontId="90" fillId="0" borderId="0"/>
    <xf numFmtId="0" fontId="2" fillId="0" borderId="0"/>
    <xf numFmtId="0" fontId="2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164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" fontId="94" fillId="0" borderId="2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5" fillId="0" borderId="0"/>
    <xf numFmtId="0" fontId="95" fillId="0" borderId="0"/>
    <xf numFmtId="0" fontId="2" fillId="0" borderId="0"/>
    <xf numFmtId="0" fontId="3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35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96" fillId="0" borderId="0"/>
    <xf numFmtId="0" fontId="97" fillId="0" borderId="0"/>
  </cellStyleXfs>
  <cellXfs count="341">
    <xf numFmtId="0" fontId="0" fillId="0" borderId="0" xfId="0"/>
    <xf numFmtId="0" fontId="9" fillId="0" borderId="0" xfId="7" applyFont="1" applyAlignment="1">
      <alignment horizontal="left" vertical="center" wrapText="1"/>
    </xf>
    <xf numFmtId="0" fontId="9" fillId="0" borderId="0" xfId="137" applyFont="1">
      <alignment horizontal="left" vertical="top" wrapText="1"/>
    </xf>
    <xf numFmtId="0" fontId="9" fillId="0" borderId="22" xfId="137" applyFont="1" applyBorder="1">
      <alignment horizontal="left" vertical="top" wrapText="1"/>
    </xf>
    <xf numFmtId="0" fontId="9" fillId="0" borderId="22" xfId="137" applyFont="1" applyBorder="1" applyAlignment="1">
      <alignment horizontal="left" vertical="top" wrapText="1"/>
    </xf>
    <xf numFmtId="167" fontId="9" fillId="0" borderId="22" xfId="6" applyNumberFormat="1" applyFont="1" applyBorder="1" applyAlignment="1">
      <alignment horizontal="right" vertical="top"/>
    </xf>
    <xf numFmtId="0" fontId="73" fillId="0" borderId="22" xfId="137" applyFont="1" applyBorder="1">
      <alignment horizontal="left" vertical="top" wrapText="1"/>
    </xf>
    <xf numFmtId="0" fontId="9" fillId="0" borderId="0" xfId="137" applyFont="1" applyAlignment="1">
      <alignment horizontal="left" vertical="top" wrapText="1"/>
    </xf>
    <xf numFmtId="170" fontId="9" fillId="0" borderId="22" xfId="137" applyNumberFormat="1" applyFont="1" applyBorder="1" applyAlignment="1">
      <alignment horizontal="left" vertical="top" wrapText="1"/>
    </xf>
    <xf numFmtId="0" fontId="9" fillId="0" borderId="0" xfId="7" applyFont="1" applyAlignment="1">
      <alignment vertical="center" wrapText="1"/>
    </xf>
    <xf numFmtId="0" fontId="9" fillId="0" borderId="0" xfId="7" applyFont="1" applyAlignment="1">
      <alignment horizontal="right" vertical="center"/>
    </xf>
    <xf numFmtId="0" fontId="9" fillId="0" borderId="0" xfId="137" applyFont="1" applyAlignment="1">
      <alignment horizontal="right" vertical="top" wrapText="1"/>
    </xf>
    <xf numFmtId="167" fontId="9" fillId="0" borderId="22" xfId="420" applyNumberFormat="1" applyFont="1" applyBorder="1" applyAlignment="1">
      <alignment horizontal="right" vertical="top"/>
    </xf>
    <xf numFmtId="0" fontId="74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left" vertical="top" wrapText="1"/>
    </xf>
    <xf numFmtId="0" fontId="9" fillId="0" borderId="1" xfId="137" applyFont="1" applyBorder="1" applyAlignment="1">
      <alignment horizontal="center" vertical="center" wrapText="1"/>
    </xf>
    <xf numFmtId="0" fontId="9" fillId="0" borderId="0" xfId="136" applyFont="1" applyFill="1"/>
    <xf numFmtId="0" fontId="9" fillId="0" borderId="0" xfId="421" applyFont="1" applyFill="1" applyAlignment="1">
      <alignment horizontal="right"/>
    </xf>
    <xf numFmtId="0" fontId="9" fillId="0" borderId="0" xfId="136" applyFont="1" applyFill="1" applyAlignment="1">
      <alignment vertical="center"/>
    </xf>
    <xf numFmtId="0" fontId="9" fillId="0" borderId="0" xfId="136" applyFont="1" applyFill="1" applyAlignment="1">
      <alignment horizontal="left" vertical="center"/>
    </xf>
    <xf numFmtId="0" fontId="9" fillId="0" borderId="0" xfId="423" applyFont="1" applyFill="1">
      <alignment horizontal="left" vertical="top" wrapText="1"/>
    </xf>
    <xf numFmtId="0" fontId="9" fillId="0" borderId="0" xfId="421" applyFont="1"/>
    <xf numFmtId="0" fontId="9" fillId="0" borderId="22" xfId="467" applyFont="1" applyBorder="1" applyAlignment="1">
      <alignment horizontal="left" vertical="center" wrapText="1"/>
    </xf>
    <xf numFmtId="0" fontId="9" fillId="0" borderId="22" xfId="467" applyFont="1" applyBorder="1" applyAlignment="1">
      <alignment wrapText="1"/>
    </xf>
    <xf numFmtId="0" fontId="9" fillId="0" borderId="0" xfId="0" applyFont="1" applyFill="1"/>
    <xf numFmtId="0" fontId="9" fillId="0" borderId="0" xfId="137" applyFont="1" applyAlignment="1">
      <alignment horizontal="center" vertical="top" wrapText="1"/>
    </xf>
    <xf numFmtId="0" fontId="9" fillId="0" borderId="24" xfId="137" applyFont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0" fontId="9" fillId="0" borderId="22" xfId="136" applyFont="1" applyFill="1" applyBorder="1"/>
    <xf numFmtId="0" fontId="9" fillId="0" borderId="0" xfId="0" applyFont="1" applyFill="1" applyAlignment="1">
      <alignment horizontal="centerContinuous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right" vertical="center"/>
    </xf>
    <xf numFmtId="0" fontId="9" fillId="0" borderId="22" xfId="0" applyFont="1" applyFill="1" applyBorder="1" applyAlignment="1">
      <alignment horizontal="center"/>
    </xf>
    <xf numFmtId="0" fontId="76" fillId="0" borderId="22" xfId="0" applyFont="1" applyFill="1" applyBorder="1" applyAlignment="1">
      <alignment horizontal="left" vertical="center" wrapText="1"/>
    </xf>
    <xf numFmtId="49" fontId="9" fillId="0" borderId="22" xfId="467" applyNumberFormat="1" applyFont="1" applyBorder="1" applyAlignment="1">
      <alignment horizontal="center" vertical="top"/>
    </xf>
    <xf numFmtId="0" fontId="9" fillId="0" borderId="22" xfId="467" applyFont="1" applyBorder="1" applyAlignment="1">
      <alignment horizontal="center" vertical="top"/>
    </xf>
    <xf numFmtId="0" fontId="9" fillId="0" borderId="22" xfId="0" applyFont="1" applyFill="1" applyBorder="1"/>
    <xf numFmtId="0" fontId="9" fillId="0" borderId="22" xfId="0" applyFont="1" applyFill="1" applyBorder="1" applyAlignment="1">
      <alignment wrapText="1"/>
    </xf>
    <xf numFmtId="0" fontId="85" fillId="0" borderId="22" xfId="0" applyFont="1" applyFill="1" applyBorder="1" applyAlignment="1">
      <alignment horizontal="left" vertical="center" wrapText="1"/>
    </xf>
    <xf numFmtId="0" fontId="84" fillId="0" borderId="22" xfId="0" applyFont="1" applyFill="1" applyBorder="1" applyAlignment="1">
      <alignment wrapText="1"/>
    </xf>
    <xf numFmtId="0" fontId="9" fillId="0" borderId="22" xfId="0" applyFont="1" applyFill="1" applyBorder="1" applyAlignment="1">
      <alignment horizontal="center" vertical="center" wrapText="1"/>
    </xf>
    <xf numFmtId="0" fontId="74" fillId="0" borderId="0" xfId="0" applyFont="1"/>
    <xf numFmtId="0" fontId="74" fillId="0" borderId="22" xfId="0" applyFont="1" applyBorder="1"/>
    <xf numFmtId="0" fontId="74" fillId="0" borderId="0" xfId="0" applyFont="1" applyBorder="1"/>
    <xf numFmtId="0" fontId="74" fillId="55" borderId="22" xfId="0" applyFont="1" applyFill="1" applyBorder="1" applyAlignment="1">
      <alignment vertical="top" wrapText="1"/>
    </xf>
    <xf numFmtId="0" fontId="9" fillId="0" borderId="0" xfId="0" applyFont="1"/>
    <xf numFmtId="0" fontId="74" fillId="0" borderId="0" xfId="0" applyFont="1" applyAlignment="1">
      <alignment horizontal="justify"/>
    </xf>
    <xf numFmtId="0" fontId="74" fillId="0" borderId="22" xfId="0" applyFont="1" applyBorder="1" applyAlignment="1">
      <alignment horizontal="left" vertical="center" wrapText="1"/>
    </xf>
    <xf numFmtId="0" fontId="74" fillId="0" borderId="0" xfId="1" applyFont="1"/>
    <xf numFmtId="0" fontId="86" fillId="0" borderId="0" xfId="1" applyFont="1"/>
    <xf numFmtId="0" fontId="74" fillId="0" borderId="22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167" fontId="9" fillId="0" borderId="22" xfId="6" applyNumberFormat="1" applyFont="1" applyBorder="1" applyAlignment="1">
      <alignment horizontal="center" vertical="center"/>
    </xf>
    <xf numFmtId="0" fontId="86" fillId="55" borderId="0" xfId="0" applyFont="1" applyFill="1" applyBorder="1" applyAlignment="1">
      <alignment horizontal="left" vertical="top" wrapText="1"/>
    </xf>
    <xf numFmtId="0" fontId="74" fillId="55" borderId="0" xfId="0" applyFont="1" applyFill="1" applyBorder="1" applyAlignment="1">
      <alignment horizontal="center" vertical="center"/>
    </xf>
    <xf numFmtId="0" fontId="74" fillId="0" borderId="0" xfId="0" applyFont="1" applyAlignment="1">
      <alignment horizontal="center"/>
    </xf>
    <xf numFmtId="0" fontId="9" fillId="55" borderId="22" xfId="0" applyFont="1" applyFill="1" applyBorder="1" applyAlignment="1">
      <alignment horizontal="center" vertical="center" wrapText="1"/>
    </xf>
    <xf numFmtId="0" fontId="9" fillId="0" borderId="29" xfId="467" applyFont="1" applyBorder="1" applyAlignment="1">
      <alignment wrapText="1"/>
    </xf>
    <xf numFmtId="0" fontId="74" fillId="0" borderId="0" xfId="0" applyFont="1" applyAlignment="1">
      <alignment vertical="center" wrapText="1"/>
    </xf>
    <xf numFmtId="0" fontId="74" fillId="0" borderId="0" xfId="0" applyFont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78" fillId="0" borderId="0" xfId="0" applyFont="1" applyFill="1" applyBorder="1" applyAlignment="1">
      <alignment horizontal="left" vertical="top" wrapText="1"/>
    </xf>
    <xf numFmtId="0" fontId="78" fillId="0" borderId="22" xfId="0" applyFont="1" applyBorder="1" applyAlignment="1">
      <alignment horizontal="left" vertical="top" wrapText="1"/>
    </xf>
    <xf numFmtId="0" fontId="78" fillId="0" borderId="22" xfId="0" applyFont="1" applyBorder="1" applyAlignment="1">
      <alignment vertical="top" wrapText="1"/>
    </xf>
    <xf numFmtId="0" fontId="78" fillId="0" borderId="0" xfId="0" applyFont="1" applyBorder="1" applyAlignment="1">
      <alignment vertical="top" wrapText="1"/>
    </xf>
    <xf numFmtId="0" fontId="78" fillId="0" borderId="0" xfId="0" applyFont="1" applyBorder="1" applyAlignment="1">
      <alignment horizontal="left" vertical="top" wrapText="1"/>
    </xf>
    <xf numFmtId="0" fontId="80" fillId="0" borderId="0" xfId="0" applyFont="1" applyBorder="1" applyAlignment="1">
      <alignment horizontal="left" vertical="top" wrapText="1"/>
    </xf>
    <xf numFmtId="0" fontId="78" fillId="0" borderId="0" xfId="0" applyFont="1" applyBorder="1"/>
    <xf numFmtId="0" fontId="79" fillId="0" borderId="22" xfId="0" applyFont="1" applyBorder="1" applyAlignment="1">
      <alignment horizontal="left" vertical="top" wrapText="1"/>
    </xf>
    <xf numFmtId="0" fontId="78" fillId="0" borderId="22" xfId="0" applyFont="1" applyFill="1" applyBorder="1" applyAlignment="1">
      <alignment horizontal="left" vertical="center" wrapText="1"/>
    </xf>
    <xf numFmtId="0" fontId="78" fillId="55" borderId="22" xfId="0" applyFont="1" applyFill="1" applyBorder="1" applyAlignment="1">
      <alignment horizontal="center" vertical="center" wrapText="1"/>
    </xf>
    <xf numFmtId="0" fontId="79" fillId="0" borderId="22" xfId="0" applyFont="1" applyFill="1" applyBorder="1" applyAlignment="1">
      <alignment horizontal="left" vertical="top" wrapText="1"/>
    </xf>
    <xf numFmtId="0" fontId="78" fillId="0" borderId="22" xfId="0" applyFont="1" applyFill="1" applyBorder="1" applyAlignment="1">
      <alignment horizontal="left" vertical="top" wrapText="1"/>
    </xf>
    <xf numFmtId="0" fontId="78" fillId="0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top" wrapText="1"/>
    </xf>
    <xf numFmtId="0" fontId="78" fillId="0" borderId="22" xfId="0" applyFont="1" applyFill="1" applyBorder="1" applyAlignment="1">
      <alignment horizontal="center" vertical="top" wrapText="1"/>
    </xf>
    <xf numFmtId="0" fontId="78" fillId="0" borderId="0" xfId="0" applyFont="1"/>
    <xf numFmtId="171" fontId="9" fillId="0" borderId="0" xfId="0" applyNumberFormat="1" applyFont="1" applyFill="1" applyBorder="1" applyAlignment="1">
      <alignment horizontal="center" vertical="center"/>
    </xf>
    <xf numFmtId="0" fontId="78" fillId="0" borderId="0" xfId="0" applyFont="1" applyFill="1" applyBorder="1" applyAlignment="1">
      <alignment horizontal="center" vertical="top" wrapText="1"/>
    </xf>
    <xf numFmtId="0" fontId="78" fillId="0" borderId="0" xfId="0" applyFont="1" applyFill="1" applyBorder="1" applyAlignment="1">
      <alignment vertical="top" wrapText="1"/>
    </xf>
    <xf numFmtId="171" fontId="9" fillId="0" borderId="22" xfId="0" applyNumberFormat="1" applyFont="1" applyFill="1" applyBorder="1" applyAlignment="1">
      <alignment vertical="center" wrapText="1"/>
    </xf>
    <xf numFmtId="171" fontId="9" fillId="0" borderId="22" xfId="0" applyNumberFormat="1" applyFont="1" applyFill="1" applyBorder="1" applyAlignment="1">
      <alignment vertical="center"/>
    </xf>
    <xf numFmtId="0" fontId="78" fillId="0" borderId="22" xfId="0" applyFont="1" applyBorder="1"/>
    <xf numFmtId="0" fontId="78" fillId="0" borderId="30" xfId="0" applyFont="1" applyBorder="1" applyAlignment="1"/>
    <xf numFmtId="37" fontId="9" fillId="55" borderId="22" xfId="0" applyNumberFormat="1" applyFont="1" applyFill="1" applyBorder="1" applyAlignment="1">
      <alignment horizontal="center" vertical="center"/>
    </xf>
    <xf numFmtId="171" fontId="9" fillId="0" borderId="22" xfId="0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left" vertical="top" wrapText="1"/>
    </xf>
    <xf numFmtId="0" fontId="83" fillId="0" borderId="0" xfId="0" applyFont="1" applyBorder="1" applyAlignment="1">
      <alignment horizontal="left" vertical="top" wrapText="1"/>
    </xf>
    <xf numFmtId="0" fontId="9" fillId="0" borderId="0" xfId="0" applyFont="1" applyBorder="1"/>
    <xf numFmtId="0" fontId="83" fillId="0" borderId="0" xfId="0" applyFont="1" applyAlignment="1">
      <alignment horizontal="center" vertical="top"/>
    </xf>
    <xf numFmtId="0" fontId="83" fillId="0" borderId="0" xfId="0" applyFont="1" applyAlignment="1">
      <alignment horizontal="left" vertical="top" wrapText="1"/>
    </xf>
    <xf numFmtId="0" fontId="78" fillId="0" borderId="24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78" fillId="0" borderId="22" xfId="0" applyFont="1" applyFill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82" fillId="0" borderId="3" xfId="0" applyFont="1" applyBorder="1" applyAlignment="1">
      <alignment vertical="top"/>
    </xf>
    <xf numFmtId="0" fontId="82" fillId="0" borderId="0" xfId="0" applyFont="1" applyAlignment="1">
      <alignment horizontal="left" vertical="top" wrapText="1"/>
    </xf>
    <xf numFmtId="0" fontId="9" fillId="0" borderId="0" xfId="0" applyFont="1" applyBorder="1" applyAlignment="1">
      <alignment vertical="top" wrapText="1"/>
    </xf>
    <xf numFmtId="0" fontId="81" fillId="0" borderId="0" xfId="0" applyFont="1" applyBorder="1" applyAlignment="1">
      <alignment horizontal="left" vertical="top" wrapText="1"/>
    </xf>
    <xf numFmtId="0" fontId="74" fillId="0" borderId="0" xfId="0" applyFont="1" applyBorder="1" applyAlignment="1">
      <alignment horizontal="left" vertical="top" wrapText="1"/>
    </xf>
    <xf numFmtId="0" fontId="74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78" fillId="0" borderId="22" xfId="0" applyFont="1" applyFill="1" applyBorder="1" applyAlignment="1">
      <alignment vertical="top" wrapText="1"/>
    </xf>
    <xf numFmtId="0" fontId="9" fillId="0" borderId="22" xfId="0" applyFont="1" applyFill="1" applyBorder="1" applyAlignment="1">
      <alignment horizontal="left" vertical="top"/>
    </xf>
    <xf numFmtId="0" fontId="82" fillId="0" borderId="0" xfId="0" applyFont="1" applyAlignment="1">
      <alignment horizontal="center" vertical="top"/>
    </xf>
    <xf numFmtId="0" fontId="78" fillId="0" borderId="0" xfId="0" applyFont="1" applyFill="1" applyBorder="1" applyAlignment="1">
      <alignment horizontal="left" vertical="top"/>
    </xf>
    <xf numFmtId="4" fontId="9" fillId="0" borderId="0" xfId="0" applyNumberFormat="1" applyFont="1"/>
    <xf numFmtId="171" fontId="9" fillId="0" borderId="22" xfId="0" applyNumberFormat="1" applyFont="1" applyFill="1" applyBorder="1" applyAlignment="1">
      <alignment horizontal="center" vertical="center" wrapText="1"/>
    </xf>
    <xf numFmtId="0" fontId="9" fillId="0" borderId="22" xfId="137" applyFont="1" applyBorder="1" applyAlignment="1">
      <alignment horizontal="center" vertical="center" wrapText="1"/>
    </xf>
    <xf numFmtId="167" fontId="9" fillId="0" borderId="22" xfId="6" applyNumberFormat="1" applyFont="1" applyBorder="1" applyAlignment="1">
      <alignment horizontal="center"/>
    </xf>
    <xf numFmtId="170" fontId="9" fillId="0" borderId="22" xfId="137" applyNumberFormat="1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78" fillId="0" borderId="22" xfId="0" applyFont="1" applyFill="1" applyBorder="1" applyAlignment="1">
      <alignment horizontal="center" vertical="center" wrapText="1"/>
    </xf>
    <xf numFmtId="0" fontId="78" fillId="0" borderId="0" xfId="0" applyFont="1" applyBorder="1" applyAlignment="1">
      <alignment horizontal="left" vertical="top" wrapText="1"/>
    </xf>
    <xf numFmtId="0" fontId="83" fillId="0" borderId="0" xfId="0" applyFont="1" applyBorder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4" fillId="0" borderId="22" xfId="136" applyFont="1" applyFill="1" applyBorder="1"/>
    <xf numFmtId="172" fontId="9" fillId="55" borderId="22" xfId="0" applyNumberFormat="1" applyFont="1" applyFill="1" applyBorder="1" applyAlignment="1">
      <alignment horizontal="center" vertical="center" wrapText="1"/>
    </xf>
    <xf numFmtId="0" fontId="78" fillId="0" borderId="22" xfId="0" applyFont="1" applyFill="1" applyBorder="1" applyAlignment="1">
      <alignment horizontal="center" vertical="center" wrapText="1"/>
    </xf>
    <xf numFmtId="0" fontId="82" fillId="0" borderId="0" xfId="0" applyFont="1" applyAlignment="1">
      <alignment horizontal="left" vertical="top" wrapText="1"/>
    </xf>
    <xf numFmtId="0" fontId="78" fillId="0" borderId="0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136" applyFont="1" applyFill="1" applyAlignment="1">
      <alignment horizontal="center" wrapText="1"/>
    </xf>
    <xf numFmtId="0" fontId="9" fillId="0" borderId="22" xfId="423" applyFont="1" applyFill="1" applyBorder="1" applyAlignment="1">
      <alignment horizontal="center" wrapText="1"/>
    </xf>
    <xf numFmtId="0" fontId="9" fillId="0" borderId="22" xfId="423" applyFont="1" applyFill="1" applyBorder="1" applyAlignment="1">
      <alignment horizontal="center" vertical="center" wrapText="1"/>
    </xf>
    <xf numFmtId="0" fontId="9" fillId="0" borderId="22" xfId="423" applyFont="1" applyFill="1" applyBorder="1">
      <alignment horizontal="left" vertical="top" wrapText="1"/>
    </xf>
    <xf numFmtId="172" fontId="9" fillId="0" borderId="22" xfId="136" applyNumberFormat="1" applyFont="1" applyFill="1" applyBorder="1" applyAlignment="1">
      <alignment horizontal="center" vertical="center" wrapText="1"/>
    </xf>
    <xf numFmtId="173" fontId="9" fillId="0" borderId="22" xfId="424" applyNumberFormat="1" applyFont="1" applyFill="1" applyBorder="1" applyAlignment="1">
      <alignment horizontal="center" vertical="center"/>
    </xf>
    <xf numFmtId="167" fontId="9" fillId="0" borderId="22" xfId="420" applyNumberFormat="1" applyFont="1" applyBorder="1" applyAlignment="1">
      <alignment horizontal="center" vertical="top"/>
    </xf>
    <xf numFmtId="0" fontId="74" fillId="0" borderId="22" xfId="0" applyFont="1" applyBorder="1" applyAlignment="1">
      <alignment horizontal="center" vertical="center" wrapText="1"/>
    </xf>
    <xf numFmtId="0" fontId="9" fillId="0" borderId="22" xfId="136" applyFont="1" applyFill="1" applyBorder="1" applyAlignment="1">
      <alignment vertical="center" wrapText="1"/>
    </xf>
    <xf numFmtId="0" fontId="9" fillId="0" borderId="22" xfId="136" applyFont="1" applyFill="1" applyBorder="1" applyAlignment="1">
      <alignment horizontal="left" vertical="center" wrapText="1"/>
    </xf>
    <xf numFmtId="49" fontId="9" fillId="0" borderId="22" xfId="136" applyNumberFormat="1" applyFont="1" applyFill="1" applyBorder="1" applyAlignment="1">
      <alignment horizontal="left" vertical="center" wrapText="1"/>
    </xf>
    <xf numFmtId="171" fontId="84" fillId="55" borderId="22" xfId="136" applyNumberFormat="1" applyFont="1" applyFill="1" applyBorder="1" applyAlignment="1">
      <alignment horizontal="center" vertical="center" wrapText="1"/>
    </xf>
    <xf numFmtId="0" fontId="84" fillId="0" borderId="32" xfId="136" applyFont="1" applyFill="1" applyBorder="1" applyAlignment="1">
      <alignment horizontal="center" vertical="center" wrapText="1"/>
    </xf>
    <xf numFmtId="171" fontId="9" fillId="55" borderId="22" xfId="136" applyNumberFormat="1" applyFont="1" applyFill="1" applyBorder="1" applyAlignment="1">
      <alignment horizontal="center" vertical="center" wrapText="1"/>
    </xf>
    <xf numFmtId="171" fontId="9" fillId="55" borderId="24" xfId="136" applyNumberFormat="1" applyFont="1" applyFill="1" applyBorder="1" applyAlignment="1">
      <alignment horizontal="center" vertical="center" wrapText="1"/>
    </xf>
    <xf numFmtId="172" fontId="9" fillId="0" borderId="22" xfId="0" applyNumberFormat="1" applyFont="1" applyFill="1" applyBorder="1" applyAlignment="1">
      <alignment horizontal="center" vertical="center" wrapText="1"/>
    </xf>
    <xf numFmtId="172" fontId="84" fillId="0" borderId="22" xfId="136" applyNumberFormat="1" applyFont="1" applyFill="1" applyBorder="1" applyAlignment="1">
      <alignment horizontal="center" vertical="center" wrapText="1"/>
    </xf>
    <xf numFmtId="0" fontId="9" fillId="0" borderId="29" xfId="136" applyFont="1" applyFill="1" applyBorder="1" applyAlignment="1">
      <alignment vertical="center" wrapText="1"/>
    </xf>
    <xf numFmtId="0" fontId="87" fillId="56" borderId="22" xfId="0" applyFont="1" applyFill="1" applyBorder="1" applyAlignment="1">
      <alignment horizontal="center" vertical="center" wrapText="1"/>
    </xf>
    <xf numFmtId="0" fontId="84" fillId="0" borderId="22" xfId="136" applyFont="1" applyFill="1" applyBorder="1" applyAlignment="1">
      <alignment horizontal="center" vertical="center" wrapText="1"/>
    </xf>
    <xf numFmtId="172" fontId="9" fillId="0" borderId="24" xfId="136" applyNumberFormat="1" applyFont="1" applyFill="1" applyBorder="1" applyAlignment="1">
      <alignment horizontal="center" vertical="center" wrapText="1"/>
    </xf>
    <xf numFmtId="0" fontId="88" fillId="0" borderId="22" xfId="0" applyFont="1" applyBorder="1" applyAlignment="1">
      <alignment horizontal="center" vertical="center" wrapText="1"/>
    </xf>
    <xf numFmtId="172" fontId="9" fillId="0" borderId="0" xfId="136" applyNumberFormat="1" applyFont="1" applyFill="1" applyBorder="1" applyAlignment="1">
      <alignment horizontal="center" vertical="center" wrapText="1"/>
    </xf>
    <xf numFmtId="0" fontId="9" fillId="0" borderId="0" xfId="136" applyFont="1" applyFill="1" applyBorder="1"/>
    <xf numFmtId="172" fontId="9" fillId="0" borderId="0" xfId="136" applyNumberFormat="1" applyFont="1" applyFill="1"/>
    <xf numFmtId="0" fontId="78" fillId="0" borderId="22" xfId="0" applyFont="1" applyFill="1" applyBorder="1" applyAlignment="1">
      <alignment horizontal="center" vertical="center" wrapText="1"/>
    </xf>
    <xf numFmtId="0" fontId="78" fillId="0" borderId="22" xfId="0" applyFont="1" applyFill="1" applyBorder="1" applyAlignment="1">
      <alignment vertical="center" wrapText="1"/>
    </xf>
    <xf numFmtId="0" fontId="78" fillId="0" borderId="22" xfId="0" applyFont="1" applyFill="1" applyBorder="1" applyAlignment="1">
      <alignment horizontal="center" vertical="center" wrapText="1"/>
    </xf>
    <xf numFmtId="0" fontId="78" fillId="55" borderId="22" xfId="0" applyFont="1" applyFill="1" applyBorder="1" applyAlignment="1">
      <alignment horizontal="left" vertical="top" wrapText="1"/>
    </xf>
    <xf numFmtId="0" fontId="82" fillId="0" borderId="0" xfId="0" applyFont="1" applyAlignment="1">
      <alignment horizontal="center" vertical="center" wrapText="1"/>
    </xf>
    <xf numFmtId="0" fontId="73" fillId="0" borderId="33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73" fillId="0" borderId="34" xfId="0" applyFont="1" applyBorder="1" applyAlignment="1">
      <alignment horizontal="left" vertical="top" wrapText="1"/>
    </xf>
    <xf numFmtId="0" fontId="9" fillId="0" borderId="35" xfId="0" applyFont="1" applyBorder="1" applyAlignment="1">
      <alignment horizontal="left" vertical="top" wrapText="1"/>
    </xf>
    <xf numFmtId="0" fontId="92" fillId="0" borderId="0" xfId="0" applyFont="1" applyAlignment="1">
      <alignment horizontal="left" vertical="top" wrapText="1"/>
    </xf>
    <xf numFmtId="0" fontId="73" fillId="0" borderId="39" xfId="0" applyFont="1" applyBorder="1" applyAlignment="1">
      <alignment horizontal="left" vertical="top" wrapText="1"/>
    </xf>
    <xf numFmtId="0" fontId="9" fillId="0" borderId="22" xfId="13" applyFont="1" applyBorder="1" applyAlignment="1">
      <alignment horizontal="left" vertical="top" wrapText="1"/>
    </xf>
    <xf numFmtId="0" fontId="74" fillId="0" borderId="22" xfId="13" applyFont="1" applyBorder="1" applyAlignment="1">
      <alignment horizontal="left" vertical="top" wrapText="1"/>
    </xf>
    <xf numFmtId="0" fontId="9" fillId="0" borderId="0" xfId="8" applyFont="1" applyFill="1" applyAlignment="1">
      <alignment vertical="center" wrapText="1"/>
    </xf>
    <xf numFmtId="171" fontId="9" fillId="0" borderId="0" xfId="8" applyNumberFormat="1" applyFont="1" applyFill="1" applyAlignment="1">
      <alignment vertical="center" wrapText="1"/>
    </xf>
    <xf numFmtId="0" fontId="9" fillId="0" borderId="0" xfId="8" applyFont="1" applyFill="1" applyAlignment="1">
      <alignment horizontal="center" vertical="center" wrapText="1"/>
    </xf>
    <xf numFmtId="173" fontId="9" fillId="0" borderId="22" xfId="468" applyNumberFormat="1" applyFont="1" applyFill="1" applyBorder="1" applyAlignment="1">
      <alignment horizontal="left" vertical="center" wrapText="1"/>
    </xf>
    <xf numFmtId="173" fontId="9" fillId="0" borderId="22" xfId="468" applyNumberFormat="1" applyFont="1" applyFill="1" applyBorder="1" applyAlignment="1">
      <alignment horizontal="right" vertical="center" wrapText="1"/>
    </xf>
    <xf numFmtId="0" fontId="9" fillId="0" borderId="22" xfId="8" applyFont="1" applyFill="1" applyBorder="1" applyAlignment="1">
      <alignment horizontal="left" vertical="center" wrapText="1"/>
    </xf>
    <xf numFmtId="0" fontId="9" fillId="0" borderId="22" xfId="8" applyFont="1" applyFill="1" applyBorder="1" applyAlignment="1">
      <alignment horizontal="center" vertical="center" wrapText="1"/>
    </xf>
    <xf numFmtId="173" fontId="9" fillId="0" borderId="22" xfId="468" applyNumberFormat="1" applyFont="1" applyFill="1" applyBorder="1" applyAlignment="1">
      <alignment horizontal="center" vertical="center" wrapText="1"/>
    </xf>
    <xf numFmtId="0" fontId="9" fillId="0" borderId="22" xfId="117" applyNumberFormat="1" applyFont="1" applyFill="1" applyBorder="1" applyAlignment="1">
      <alignment vertical="center" wrapText="1"/>
    </xf>
    <xf numFmtId="0" fontId="9" fillId="0" borderId="22" xfId="8" applyFont="1" applyFill="1" applyBorder="1" applyAlignment="1">
      <alignment vertical="center" wrapText="1"/>
    </xf>
    <xf numFmtId="0" fontId="9" fillId="0" borderId="22" xfId="117" applyNumberFormat="1" applyFont="1" applyFill="1" applyBorder="1" applyAlignment="1">
      <alignment horizontal="center" vertical="center" wrapText="1"/>
    </xf>
    <xf numFmtId="0" fontId="9" fillId="0" borderId="22" xfId="117" applyNumberFormat="1" applyFont="1" applyFill="1" applyBorder="1" applyAlignment="1">
      <alignment horizontal="left" vertical="center" wrapText="1"/>
    </xf>
    <xf numFmtId="171" fontId="9" fillId="0" borderId="22" xfId="8" applyNumberFormat="1" applyFont="1" applyFill="1" applyBorder="1" applyAlignment="1">
      <alignment horizontal="center" vertical="center" wrapText="1"/>
    </xf>
    <xf numFmtId="171" fontId="9" fillId="0" borderId="22" xfId="8" applyNumberFormat="1" applyFont="1" applyFill="1" applyBorder="1" applyAlignment="1">
      <alignment horizontal="right" vertical="center" wrapText="1"/>
    </xf>
    <xf numFmtId="171" fontId="9" fillId="0" borderId="2" xfId="8" applyNumberFormat="1" applyFont="1" applyFill="1" applyBorder="1" applyAlignment="1">
      <alignment horizontal="right" vertical="center" wrapText="1"/>
    </xf>
    <xf numFmtId="0" fontId="93" fillId="0" borderId="22" xfId="8" applyFont="1" applyFill="1" applyBorder="1" applyAlignment="1">
      <alignment horizontal="center" vertical="center" wrapText="1"/>
    </xf>
    <xf numFmtId="171" fontId="9" fillId="0" borderId="2" xfId="8" applyNumberFormat="1" applyFont="1" applyFill="1" applyBorder="1" applyAlignment="1">
      <alignment horizontal="center" vertical="center" wrapText="1"/>
    </xf>
    <xf numFmtId="0" fontId="9" fillId="0" borderId="22" xfId="8" applyNumberFormat="1" applyFont="1" applyFill="1" applyBorder="1" applyAlignment="1">
      <alignment horizontal="center" vertical="center" wrapText="1"/>
    </xf>
    <xf numFmtId="49" fontId="9" fillId="0" borderId="22" xfId="8" applyNumberFormat="1" applyFont="1" applyFill="1" applyBorder="1" applyAlignment="1">
      <alignment horizontal="center" vertical="center" textRotation="90" wrapText="1"/>
    </xf>
    <xf numFmtId="171" fontId="9" fillId="0" borderId="0" xfId="8" applyNumberFormat="1" applyFont="1" applyFill="1" applyAlignment="1">
      <alignment horizontal="center" vertical="center" wrapText="1"/>
    </xf>
    <xf numFmtId="0" fontId="9" fillId="0" borderId="0" xfId="8" applyNumberFormat="1" applyFont="1" applyFill="1" applyAlignment="1">
      <alignment horizontal="center" vertical="center" wrapText="1"/>
    </xf>
    <xf numFmtId="49" fontId="9" fillId="0" borderId="0" xfId="8" applyNumberFormat="1" applyFont="1" applyFill="1" applyAlignment="1">
      <alignment horizontal="center" vertical="center" wrapText="1"/>
    </xf>
    <xf numFmtId="0" fontId="9" fillId="0" borderId="0" xfId="7" applyFont="1" applyFill="1" applyAlignment="1">
      <alignment horizontal="right" vertical="center"/>
    </xf>
    <xf numFmtId="0" fontId="9" fillId="0" borderId="0" xfId="7" applyFont="1" applyFill="1" applyAlignment="1">
      <alignment vertical="center" wrapText="1"/>
    </xf>
    <xf numFmtId="0" fontId="9" fillId="0" borderId="22" xfId="7" quotePrefix="1" applyFont="1" applyBorder="1" applyAlignment="1">
      <alignment horizontal="center" vertical="center" wrapText="1"/>
    </xf>
    <xf numFmtId="0" fontId="9" fillId="0" borderId="22" xfId="7" applyFont="1" applyBorder="1" applyAlignment="1">
      <alignment horizontal="left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0" borderId="22" xfId="7" applyFont="1" applyBorder="1" applyAlignment="1">
      <alignment horizontal="left" vertical="center" wrapText="1" indent="2"/>
    </xf>
    <xf numFmtId="0" fontId="73" fillId="0" borderId="22" xfId="7" applyFont="1" applyBorder="1" applyAlignment="1">
      <alignment horizontal="center" vertical="center" wrapText="1"/>
    </xf>
    <xf numFmtId="0" fontId="73" fillId="0" borderId="22" xfId="7" applyFont="1" applyBorder="1" applyAlignment="1">
      <alignment horizontal="left" vertical="center" wrapText="1"/>
    </xf>
    <xf numFmtId="0" fontId="9" fillId="57" borderId="22" xfId="0" applyFont="1" applyFill="1" applyBorder="1" applyAlignment="1">
      <alignment horizontal="left" vertical="center" indent="2"/>
    </xf>
    <xf numFmtId="0" fontId="9" fillId="57" borderId="22" xfId="0" applyFont="1" applyFill="1" applyBorder="1" applyAlignment="1">
      <alignment horizontal="left" vertical="center" wrapText="1" indent="2"/>
    </xf>
    <xf numFmtId="49" fontId="9" fillId="57" borderId="22" xfId="0" applyNumberFormat="1" applyFont="1" applyFill="1" applyBorder="1" applyAlignment="1">
      <alignment horizontal="left" vertical="center" wrapText="1" indent="2"/>
    </xf>
    <xf numFmtId="0" fontId="73" fillId="0" borderId="0" xfId="8" applyFont="1" applyFill="1" applyAlignment="1">
      <alignment vertical="center" wrapText="1"/>
    </xf>
    <xf numFmtId="173" fontId="73" fillId="0" borderId="22" xfId="468" applyNumberFormat="1" applyFont="1" applyFill="1" applyBorder="1" applyAlignment="1">
      <alignment vertical="center" wrapText="1"/>
    </xf>
    <xf numFmtId="0" fontId="73" fillId="0" borderId="22" xfId="8" applyFont="1" applyFill="1" applyBorder="1" applyAlignment="1">
      <alignment vertical="center" wrapText="1"/>
    </xf>
    <xf numFmtId="0" fontId="73" fillId="0" borderId="22" xfId="8" applyFont="1" applyFill="1" applyBorder="1" applyAlignment="1">
      <alignment horizontal="left" vertical="center" wrapText="1"/>
    </xf>
    <xf numFmtId="0" fontId="73" fillId="0" borderId="22" xfId="8" applyFont="1" applyFill="1" applyBorder="1" applyAlignment="1">
      <alignment horizontal="center" vertical="center" wrapText="1"/>
    </xf>
    <xf numFmtId="173" fontId="9" fillId="0" borderId="0" xfId="8" applyNumberFormat="1" applyFont="1" applyFill="1" applyAlignment="1">
      <alignment vertical="center" wrapText="1"/>
    </xf>
    <xf numFmtId="171" fontId="9" fillId="0" borderId="22" xfId="117" applyNumberFormat="1" applyFont="1" applyFill="1" applyBorder="1" applyAlignment="1">
      <alignment horizontal="right" vertical="center" wrapText="1"/>
    </xf>
    <xf numFmtId="173" fontId="9" fillId="0" borderId="22" xfId="468" applyNumberFormat="1" applyFont="1" applyFill="1" applyBorder="1" applyAlignment="1">
      <alignment vertical="center" wrapText="1"/>
    </xf>
    <xf numFmtId="172" fontId="9" fillId="0" borderId="2" xfId="8" applyNumberFormat="1" applyFont="1" applyFill="1" applyBorder="1" applyAlignment="1">
      <alignment horizontal="center" vertical="center" wrapText="1"/>
    </xf>
    <xf numFmtId="171" fontId="9" fillId="0" borderId="35" xfId="8" applyNumberFormat="1" applyFont="1" applyFill="1" applyBorder="1" applyAlignment="1">
      <alignment horizontal="center" vertical="center" wrapText="1"/>
    </xf>
    <xf numFmtId="0" fontId="9" fillId="0" borderId="3" xfId="7" applyFont="1" applyFill="1" applyBorder="1" applyAlignment="1">
      <alignment horizontal="right" wrapText="1"/>
    </xf>
    <xf numFmtId="171" fontId="9" fillId="55" borderId="22" xfId="467" applyNumberFormat="1" applyFont="1" applyFill="1" applyBorder="1" applyAlignment="1">
      <alignment vertical="center" wrapText="1"/>
    </xf>
    <xf numFmtId="171" fontId="9" fillId="0" borderId="22" xfId="467" applyNumberFormat="1" applyFont="1" applyBorder="1" applyAlignment="1">
      <alignment wrapText="1"/>
    </xf>
    <xf numFmtId="171" fontId="84" fillId="55" borderId="22" xfId="467" applyNumberFormat="1" applyFont="1" applyFill="1" applyBorder="1" applyAlignment="1">
      <alignment vertical="center" wrapText="1"/>
    </xf>
    <xf numFmtId="167" fontId="9" fillId="0" borderId="22" xfId="6" applyNumberFormat="1" applyFont="1" applyBorder="1" applyAlignment="1">
      <alignment vertical="center"/>
    </xf>
    <xf numFmtId="173" fontId="9" fillId="0" borderId="22" xfId="468" applyNumberFormat="1" applyFont="1" applyBorder="1" applyAlignment="1">
      <alignment vertical="center" wrapText="1"/>
    </xf>
    <xf numFmtId="167" fontId="73" fillId="0" borderId="22" xfId="6" applyNumberFormat="1" applyFont="1" applyBorder="1" applyAlignment="1">
      <alignment vertical="center"/>
    </xf>
    <xf numFmtId="171" fontId="9" fillId="57" borderId="22" xfId="0" applyNumberFormat="1" applyFont="1" applyFill="1" applyBorder="1" applyAlignment="1">
      <alignment vertical="center"/>
    </xf>
    <xf numFmtId="0" fontId="76" fillId="0" borderId="22" xfId="0" applyFont="1" applyFill="1" applyBorder="1" applyAlignment="1">
      <alignment vertical="top" wrapText="1"/>
    </xf>
    <xf numFmtId="0" fontId="76" fillId="0" borderId="0" xfId="0" applyFont="1" applyFill="1"/>
    <xf numFmtId="0" fontId="76" fillId="0" borderId="0" xfId="0" applyFont="1" applyFill="1" applyBorder="1" applyAlignment="1">
      <alignment vertical="top" wrapText="1"/>
    </xf>
    <xf numFmtId="0" fontId="73" fillId="0" borderId="22" xfId="0" applyFont="1" applyFill="1" applyBorder="1" applyAlignment="1">
      <alignment horizontal="left" vertical="top" wrapText="1"/>
    </xf>
    <xf numFmtId="0" fontId="9" fillId="0" borderId="35" xfId="8" applyFont="1" applyBorder="1" applyAlignment="1">
      <alignment horizontal="center" vertical="top" wrapText="1"/>
    </xf>
    <xf numFmtId="0" fontId="9" fillId="0" borderId="22" xfId="8" applyFont="1" applyBorder="1" applyAlignment="1">
      <alignment horizontal="center" vertical="top" wrapText="1"/>
    </xf>
    <xf numFmtId="0" fontId="76" fillId="0" borderId="22" xfId="0" applyFont="1" applyFill="1" applyBorder="1" applyAlignment="1">
      <alignment wrapText="1"/>
    </xf>
    <xf numFmtId="0" fontId="9" fillId="0" borderId="22" xfId="8" applyFont="1" applyBorder="1" applyAlignment="1">
      <alignment horizontal="left" vertical="top" wrapText="1"/>
    </xf>
    <xf numFmtId="0" fontId="98" fillId="0" borderId="22" xfId="8" applyFont="1" applyBorder="1" applyAlignment="1">
      <alignment horizontal="left" vertical="top" wrapText="1"/>
    </xf>
    <xf numFmtId="173" fontId="73" fillId="0" borderId="22" xfId="468" applyNumberFormat="1" applyFont="1" applyBorder="1" applyAlignment="1">
      <alignment horizontal="center" vertical="top" wrapText="1"/>
    </xf>
    <xf numFmtId="0" fontId="73" fillId="0" borderId="22" xfId="8" applyFont="1" applyBorder="1" applyAlignment="1">
      <alignment horizontal="left" vertical="top" wrapText="1"/>
    </xf>
    <xf numFmtId="173" fontId="74" fillId="0" borderId="22" xfId="11" applyNumberFormat="1" applyFont="1" applyFill="1" applyBorder="1" applyAlignment="1">
      <alignment horizontal="center" vertical="center"/>
    </xf>
    <xf numFmtId="0" fontId="9" fillId="0" borderId="0" xfId="8" applyFont="1" applyBorder="1" applyAlignment="1">
      <alignment horizontal="right" wrapText="1"/>
    </xf>
    <xf numFmtId="0" fontId="73" fillId="0" borderId="0" xfId="8" applyFont="1" applyBorder="1" applyAlignment="1">
      <alignment horizontal="left" vertical="top" wrapText="1"/>
    </xf>
    <xf numFmtId="0" fontId="9" fillId="0" borderId="0" xfId="8" applyFont="1" applyBorder="1" applyAlignment="1">
      <alignment vertical="top" wrapText="1"/>
    </xf>
    <xf numFmtId="0" fontId="73" fillId="0" borderId="0" xfId="8" applyFont="1" applyBorder="1" applyAlignment="1">
      <alignment vertical="top" wrapText="1"/>
    </xf>
    <xf numFmtId="0" fontId="73" fillId="0" borderId="22" xfId="8" applyFont="1" applyBorder="1" applyAlignment="1">
      <alignment vertical="top" wrapText="1"/>
    </xf>
    <xf numFmtId="0" fontId="9" fillId="0" borderId="22" xfId="8" applyFont="1" applyBorder="1" applyAlignment="1">
      <alignment vertical="top" wrapText="1"/>
    </xf>
    <xf numFmtId="0" fontId="9" fillId="0" borderId="0" xfId="8" applyFont="1" applyBorder="1" applyAlignment="1">
      <alignment vertical="top"/>
    </xf>
    <xf numFmtId="0" fontId="54" fillId="0" borderId="0" xfId="8" applyFont="1" applyAlignment="1">
      <alignment horizontal="left" vertical="top" wrapText="1"/>
    </xf>
    <xf numFmtId="0" fontId="9" fillId="0" borderId="0" xfId="8" applyFont="1" applyAlignment="1">
      <alignment horizontal="center" vertical="top" wrapText="1"/>
    </xf>
    <xf numFmtId="0" fontId="78" fillId="0" borderId="3" xfId="0" applyFont="1" applyFill="1" applyBorder="1" applyAlignment="1">
      <alignment vertical="top" wrapText="1"/>
    </xf>
    <xf numFmtId="0" fontId="78" fillId="0" borderId="0" xfId="0" applyFont="1" applyFill="1" applyBorder="1" applyAlignment="1">
      <alignment vertical="top"/>
    </xf>
    <xf numFmtId="0" fontId="9" fillId="0" borderId="0" xfId="0" applyFont="1" applyFill="1" applyAlignment="1">
      <alignment vertical="center" wrapText="1"/>
    </xf>
    <xf numFmtId="173" fontId="9" fillId="0" borderId="0" xfId="468" applyNumberFormat="1" applyFont="1" applyFill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76" fontId="9" fillId="0" borderId="22" xfId="468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173" fontId="9" fillId="0" borderId="0" xfId="0" applyNumberFormat="1" applyFont="1" applyFill="1" applyAlignment="1">
      <alignment horizontal="center" vertical="center" wrapText="1"/>
    </xf>
    <xf numFmtId="0" fontId="9" fillId="0" borderId="22" xfId="0" applyFont="1" applyFill="1" applyBorder="1" applyAlignment="1">
      <alignment horizontal="right" vertical="center" wrapText="1"/>
    </xf>
    <xf numFmtId="173" fontId="9" fillId="0" borderId="0" xfId="0" applyNumberFormat="1" applyFont="1" applyFill="1" applyAlignment="1">
      <alignment vertical="center" wrapText="1"/>
    </xf>
    <xf numFmtId="0" fontId="9" fillId="0" borderId="0" xfId="7" applyFont="1" applyFill="1" applyAlignment="1">
      <alignment horizontal="left" vertical="top" wrapText="1"/>
    </xf>
    <xf numFmtId="0" fontId="9" fillId="0" borderId="0" xfId="137" applyFont="1" applyAlignment="1">
      <alignment horizontal="center" vertical="top" wrapText="1"/>
    </xf>
    <xf numFmtId="0" fontId="9" fillId="0" borderId="22" xfId="137" applyFont="1" applyBorder="1" applyAlignment="1">
      <alignment horizontal="center" vertical="top" wrapText="1"/>
    </xf>
    <xf numFmtId="0" fontId="9" fillId="0" borderId="26" xfId="137" applyFont="1" applyBorder="1" applyAlignment="1">
      <alignment horizontal="center" vertical="top" wrapText="1"/>
    </xf>
    <xf numFmtId="0" fontId="9" fillId="0" borderId="27" xfId="137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0" fontId="74" fillId="0" borderId="38" xfId="0" applyFont="1" applyBorder="1" applyAlignment="1">
      <alignment horizontal="center" vertical="top" wrapText="1"/>
    </xf>
    <xf numFmtId="0" fontId="74" fillId="0" borderId="37" xfId="0" applyFont="1" applyBorder="1" applyAlignment="1">
      <alignment horizontal="center" vertical="top" wrapText="1"/>
    </xf>
    <xf numFmtId="0" fontId="74" fillId="0" borderId="36" xfId="0" applyFont="1" applyBorder="1" applyAlignment="1">
      <alignment horizontal="center" vertical="top" wrapText="1"/>
    </xf>
    <xf numFmtId="0" fontId="9" fillId="0" borderId="0" xfId="8" applyNumberFormat="1" applyFont="1" applyFill="1" applyAlignment="1">
      <alignment horizontal="center" vertical="center" wrapText="1"/>
    </xf>
    <xf numFmtId="171" fontId="9" fillId="0" borderId="3" xfId="8" applyNumberFormat="1" applyFont="1" applyFill="1" applyBorder="1" applyAlignment="1">
      <alignment horizontal="right" vertical="center" wrapText="1"/>
    </xf>
    <xf numFmtId="0" fontId="9" fillId="0" borderId="42" xfId="8" applyNumberFormat="1" applyFont="1" applyFill="1" applyBorder="1" applyAlignment="1">
      <alignment horizontal="center" vertical="center" wrapText="1"/>
    </xf>
    <xf numFmtId="0" fontId="9" fillId="0" borderId="28" xfId="8" applyNumberFormat="1" applyFont="1" applyFill="1" applyBorder="1" applyAlignment="1">
      <alignment horizontal="center" vertical="center" wrapText="1"/>
    </xf>
    <xf numFmtId="0" fontId="9" fillId="0" borderId="2" xfId="8" applyNumberFormat="1" applyFont="1" applyFill="1" applyBorder="1" applyAlignment="1">
      <alignment horizontal="center" vertical="center" wrapText="1"/>
    </xf>
    <xf numFmtId="171" fontId="9" fillId="0" borderId="42" xfId="8" applyNumberFormat="1" applyFont="1" applyFill="1" applyBorder="1" applyAlignment="1">
      <alignment horizontal="center" vertical="center" wrapText="1"/>
    </xf>
    <xf numFmtId="171" fontId="9" fillId="0" borderId="2" xfId="8" applyNumberFormat="1" applyFont="1" applyFill="1" applyBorder="1" applyAlignment="1">
      <alignment horizontal="center" vertical="center" wrapText="1"/>
    </xf>
    <xf numFmtId="171" fontId="9" fillId="0" borderId="41" xfId="8" applyNumberFormat="1" applyFont="1" applyFill="1" applyBorder="1" applyAlignment="1">
      <alignment horizontal="center" vertical="center" wrapText="1"/>
    </xf>
    <xf numFmtId="171" fontId="9" fillId="0" borderId="40" xfId="8" applyNumberFormat="1" applyFont="1" applyFill="1" applyBorder="1" applyAlignment="1">
      <alignment horizontal="center" vertical="center" wrapText="1"/>
    </xf>
    <xf numFmtId="171" fontId="9" fillId="0" borderId="35" xfId="8" applyNumberFormat="1" applyFont="1" applyFill="1" applyBorder="1" applyAlignment="1">
      <alignment horizontal="center" vertical="center" wrapText="1"/>
    </xf>
    <xf numFmtId="49" fontId="9" fillId="0" borderId="22" xfId="8" applyNumberFormat="1" applyFont="1" applyFill="1" applyBorder="1" applyAlignment="1">
      <alignment horizontal="center" vertical="center" wrapText="1"/>
    </xf>
    <xf numFmtId="0" fontId="9" fillId="0" borderId="22" xfId="136" applyFont="1" applyFill="1" applyBorder="1" applyAlignment="1">
      <alignment horizontal="center" vertical="center" wrapText="1"/>
    </xf>
    <xf numFmtId="0" fontId="9" fillId="0" borderId="25" xfId="423" applyFont="1" applyFill="1" applyBorder="1" applyAlignment="1">
      <alignment horizontal="center" vertical="center" wrapText="1"/>
    </xf>
    <xf numFmtId="0" fontId="9" fillId="0" borderId="24" xfId="423" applyFont="1" applyFill="1" applyBorder="1" applyAlignment="1">
      <alignment horizontal="center" vertical="center" wrapText="1"/>
    </xf>
    <xf numFmtId="0" fontId="9" fillId="0" borderId="29" xfId="423" applyFont="1" applyFill="1" applyBorder="1" applyAlignment="1">
      <alignment horizontal="center" vertical="center" wrapText="1"/>
    </xf>
    <xf numFmtId="0" fontId="9" fillId="0" borderId="2" xfId="423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4" fillId="0" borderId="25" xfId="0" applyFont="1" applyBorder="1" applyAlignment="1">
      <alignment horizontal="left" vertical="center" wrapText="1"/>
    </xf>
    <xf numFmtId="0" fontId="74" fillId="0" borderId="23" xfId="0" applyFont="1" applyBorder="1" applyAlignment="1">
      <alignment horizontal="left" vertical="center" wrapText="1"/>
    </xf>
    <xf numFmtId="0" fontId="74" fillId="0" borderId="24" xfId="0" applyFont="1" applyBorder="1" applyAlignment="1">
      <alignment horizontal="left" vertical="center" wrapText="1"/>
    </xf>
    <xf numFmtId="0" fontId="9" fillId="0" borderId="22" xfId="136" applyFont="1" applyFill="1" applyBorder="1" applyAlignment="1">
      <alignment horizontal="left" vertical="center" wrapText="1"/>
    </xf>
    <xf numFmtId="0" fontId="9" fillId="0" borderId="41" xfId="7" applyFont="1" applyBorder="1" applyAlignment="1">
      <alignment horizontal="center" vertical="center" wrapText="1"/>
    </xf>
    <xf numFmtId="0" fontId="9" fillId="0" borderId="40" xfId="7" applyFont="1" applyBorder="1" applyAlignment="1">
      <alignment horizontal="center" vertical="center" wrapText="1"/>
    </xf>
    <xf numFmtId="0" fontId="9" fillId="0" borderId="35" xfId="7" applyFont="1" applyBorder="1" applyAlignment="1">
      <alignment horizontal="center" vertical="center" wrapText="1"/>
    </xf>
    <xf numFmtId="0" fontId="9" fillId="0" borderId="0" xfId="422" applyFont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49" fontId="9" fillId="0" borderId="22" xfId="467" applyNumberFormat="1" applyFont="1" applyBorder="1" applyAlignment="1">
      <alignment horizontal="center" vertical="top"/>
    </xf>
    <xf numFmtId="0" fontId="9" fillId="0" borderId="22" xfId="467" applyFont="1" applyBorder="1" applyAlignment="1">
      <alignment horizontal="center"/>
    </xf>
    <xf numFmtId="0" fontId="9" fillId="0" borderId="22" xfId="467" applyFont="1" applyBorder="1" applyAlignment="1">
      <alignment horizontal="center" vertical="top"/>
    </xf>
    <xf numFmtId="0" fontId="9" fillId="0" borderId="25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7" applyFont="1" applyFill="1" applyAlignment="1">
      <alignment horizontal="right" vertical="center" wrapText="1"/>
    </xf>
    <xf numFmtId="0" fontId="9" fillId="0" borderId="0" xfId="7" applyFont="1" applyFill="1" applyAlignment="1">
      <alignment horizontal="center" vertical="center" wrapText="1"/>
    </xf>
    <xf numFmtId="0" fontId="9" fillId="0" borderId="22" xfId="8" applyFont="1" applyBorder="1" applyAlignment="1">
      <alignment horizontal="left" vertical="top" wrapText="1"/>
    </xf>
    <xf numFmtId="0" fontId="83" fillId="55" borderId="22" xfId="0" applyFont="1" applyFill="1" applyBorder="1" applyAlignment="1">
      <alignment horizontal="left" vertical="top" wrapText="1"/>
    </xf>
    <xf numFmtId="0" fontId="74" fillId="0" borderId="0" xfId="0" applyFont="1" applyAlignment="1">
      <alignment horizontal="right"/>
    </xf>
    <xf numFmtId="0" fontId="74" fillId="0" borderId="0" xfId="0" applyFont="1" applyAlignment="1">
      <alignment horizontal="center"/>
    </xf>
    <xf numFmtId="0" fontId="74" fillId="0" borderId="0" xfId="0" applyFont="1" applyAlignment="1">
      <alignment horizontal="center" wrapText="1"/>
    </xf>
    <xf numFmtId="0" fontId="78" fillId="0" borderId="22" xfId="0" applyFont="1" applyFill="1" applyBorder="1" applyAlignment="1">
      <alignment horizontal="center" vertical="center" wrapText="1"/>
    </xf>
    <xf numFmtId="0" fontId="78" fillId="0" borderId="22" xfId="0" applyFont="1" applyFill="1" applyBorder="1" applyAlignment="1">
      <alignment horizontal="center" vertical="top" wrapText="1"/>
    </xf>
    <xf numFmtId="0" fontId="76" fillId="0" borderId="41" xfId="0" applyFont="1" applyFill="1" applyBorder="1" applyAlignment="1">
      <alignment horizontal="center" vertical="top" wrapText="1"/>
    </xf>
    <xf numFmtId="0" fontId="76" fillId="0" borderId="35" xfId="0" applyFont="1" applyFill="1" applyBorder="1" applyAlignment="1">
      <alignment horizontal="center" vertical="top" wrapText="1"/>
    </xf>
    <xf numFmtId="0" fontId="9" fillId="0" borderId="0" xfId="8" applyFont="1" applyBorder="1" applyAlignment="1">
      <alignment horizontal="center" vertical="top"/>
    </xf>
    <xf numFmtId="0" fontId="82" fillId="0" borderId="0" xfId="0" applyFont="1" applyAlignment="1">
      <alignment horizontal="center" vertical="center" wrapText="1"/>
    </xf>
    <xf numFmtId="0" fontId="9" fillId="0" borderId="42" xfId="8" applyFont="1" applyBorder="1" applyAlignment="1">
      <alignment horizontal="center" vertical="top" wrapText="1"/>
    </xf>
    <xf numFmtId="0" fontId="9" fillId="0" borderId="28" xfId="8" applyFont="1" applyBorder="1" applyAlignment="1">
      <alignment horizontal="center" vertical="top" wrapText="1"/>
    </xf>
    <xf numFmtId="0" fontId="9" fillId="0" borderId="2" xfId="8" applyFont="1" applyBorder="1" applyAlignment="1">
      <alignment horizontal="center" vertical="top" wrapText="1"/>
    </xf>
    <xf numFmtId="0" fontId="9" fillId="0" borderId="41" xfId="8" applyFont="1" applyBorder="1" applyAlignment="1">
      <alignment horizontal="left" vertical="top" wrapText="1"/>
    </xf>
    <xf numFmtId="0" fontId="9" fillId="0" borderId="35" xfId="8" applyFont="1" applyBorder="1" applyAlignment="1">
      <alignment horizontal="left" vertical="top" wrapText="1"/>
    </xf>
    <xf numFmtId="0" fontId="9" fillId="0" borderId="22" xfId="8" applyFont="1" applyBorder="1" applyAlignment="1">
      <alignment horizontal="center" vertical="top" wrapText="1"/>
    </xf>
    <xf numFmtId="0" fontId="9" fillId="0" borderId="41" xfId="8" applyFont="1" applyBorder="1" applyAlignment="1">
      <alignment horizontal="center" vertical="top" wrapText="1"/>
    </xf>
    <xf numFmtId="0" fontId="9" fillId="0" borderId="35" xfId="8" applyFont="1" applyBorder="1" applyAlignment="1">
      <alignment horizontal="center" vertical="top" wrapText="1"/>
    </xf>
    <xf numFmtId="0" fontId="78" fillId="0" borderId="3" xfId="0" applyFont="1" applyBorder="1" applyAlignment="1">
      <alignment horizontal="left" vertical="top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24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82" fillId="0" borderId="0" xfId="0" applyFont="1" applyAlignment="1">
      <alignment horizontal="left" vertical="top" wrapText="1"/>
    </xf>
    <xf numFmtId="0" fontId="78" fillId="0" borderId="25" xfId="0" applyFont="1" applyFill="1" applyBorder="1" applyAlignment="1">
      <alignment horizontal="center" vertical="top" wrapText="1"/>
    </xf>
    <xf numFmtId="0" fontId="78" fillId="0" borderId="24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left" vertical="top" wrapText="1"/>
    </xf>
    <xf numFmtId="0" fontId="83" fillId="0" borderId="0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31" xfId="0" applyFont="1" applyFill="1" applyBorder="1" applyAlignment="1">
      <alignment horizontal="center" vertical="top" wrapText="1"/>
    </xf>
    <xf numFmtId="0" fontId="78" fillId="0" borderId="0" xfId="0" applyFont="1" applyFill="1" applyBorder="1" applyAlignment="1">
      <alignment horizontal="center" vertical="top" wrapText="1"/>
    </xf>
    <xf numFmtId="0" fontId="9" fillId="0" borderId="3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0" fontId="78" fillId="0" borderId="0" xfId="0" applyFont="1" applyBorder="1" applyAlignment="1">
      <alignment horizontal="left" vertical="top" wrapText="1"/>
    </xf>
    <xf numFmtId="0" fontId="78" fillId="0" borderId="25" xfId="0" applyFont="1" applyFill="1" applyBorder="1" applyAlignment="1">
      <alignment horizontal="left" vertical="top" wrapText="1"/>
    </xf>
    <xf numFmtId="0" fontId="78" fillId="0" borderId="24" xfId="0" applyFont="1" applyFill="1" applyBorder="1" applyAlignment="1">
      <alignment horizontal="left" vertical="top" wrapText="1"/>
    </xf>
    <xf numFmtId="0" fontId="83" fillId="0" borderId="0" xfId="0" applyFont="1" applyBorder="1" applyAlignment="1">
      <alignment horizontal="center" vertical="top"/>
    </xf>
    <xf numFmtId="0" fontId="78" fillId="0" borderId="0" xfId="0" applyFont="1" applyAlignment="1">
      <alignment horizontal="center" vertical="center" wrapText="1"/>
    </xf>
    <xf numFmtId="0" fontId="9" fillId="0" borderId="22" xfId="0" applyFont="1" applyFill="1" applyBorder="1" applyAlignment="1">
      <alignment vertical="center" wrapText="1"/>
    </xf>
    <xf numFmtId="0" fontId="9" fillId="0" borderId="0" xfId="7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22" xfId="0" applyFont="1" applyFill="1" applyBorder="1" applyAlignment="1">
      <alignment horizontal="center" vertical="center" wrapText="1"/>
    </xf>
    <xf numFmtId="173" fontId="9" fillId="0" borderId="22" xfId="468" applyNumberFormat="1" applyFont="1" applyFill="1" applyBorder="1" applyAlignment="1">
      <alignment horizontal="center" vertical="center" wrapText="1"/>
    </xf>
  </cellXfs>
  <cellStyles count="613">
    <cellStyle name=" 1" xfId="471"/>
    <cellStyle name="_artabyuje" xfId="140"/>
    <cellStyle name="_artabyuje 2" xfId="425"/>
    <cellStyle name="_artabyuje_3.Havelvacner_N1_12 23.01.2018" xfId="141"/>
    <cellStyle name="20% - Accent1 2" xfId="17"/>
    <cellStyle name="20% - Accent1 2 2" xfId="80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3" xfId="147"/>
    <cellStyle name="20% - Accent1 2 3 2" xfId="148"/>
    <cellStyle name="20% - Accent1 2 3 3" xfId="149"/>
    <cellStyle name="20% - Accent1 2 4" xfId="150"/>
    <cellStyle name="20% - Accent1 2 4 2" xfId="151"/>
    <cellStyle name="20% - Accent1 2 4 3" xfId="152"/>
    <cellStyle name="20% - Accent1 2 5" xfId="153"/>
    <cellStyle name="20% - Accent1 2 6" xfId="154"/>
    <cellStyle name="20% - Accent1 3" xfId="380"/>
    <cellStyle name="20% - Accent2 2" xfId="18"/>
    <cellStyle name="20% - Accent2 2 2" xfId="81"/>
    <cellStyle name="20% - Accent2 2 2 2" xfId="155"/>
    <cellStyle name="20% - Accent2 2 2 2 2" xfId="156"/>
    <cellStyle name="20% - Accent2 2 2 2 3" xfId="157"/>
    <cellStyle name="20% - Accent2 2 2 3" xfId="158"/>
    <cellStyle name="20% - Accent2 2 2 4" xfId="159"/>
    <cellStyle name="20% - Accent2 2 3" xfId="160"/>
    <cellStyle name="20% - Accent2 2 3 2" xfId="161"/>
    <cellStyle name="20% - Accent2 2 3 3" xfId="162"/>
    <cellStyle name="20% - Accent2 2 4" xfId="163"/>
    <cellStyle name="20% - Accent2 2 4 2" xfId="164"/>
    <cellStyle name="20% - Accent2 2 4 3" xfId="165"/>
    <cellStyle name="20% - Accent2 2 5" xfId="166"/>
    <cellStyle name="20% - Accent2 2 6" xfId="167"/>
    <cellStyle name="20% - Accent2 3" xfId="381"/>
    <cellStyle name="20% - Accent3 2" xfId="19"/>
    <cellStyle name="20% - Accent3 2 2" xfId="82"/>
    <cellStyle name="20% - Accent3 2 2 2" xfId="168"/>
    <cellStyle name="20% - Accent3 2 2 2 2" xfId="169"/>
    <cellStyle name="20% - Accent3 2 2 2 3" xfId="170"/>
    <cellStyle name="20% - Accent3 2 2 3" xfId="171"/>
    <cellStyle name="20% - Accent3 2 2 4" xfId="172"/>
    <cellStyle name="20% - Accent3 2 3" xfId="173"/>
    <cellStyle name="20% - Accent3 2 3 2" xfId="174"/>
    <cellStyle name="20% - Accent3 2 3 3" xfId="175"/>
    <cellStyle name="20% - Accent3 2 4" xfId="176"/>
    <cellStyle name="20% - Accent3 2 4 2" xfId="177"/>
    <cellStyle name="20% - Accent3 2 4 3" xfId="178"/>
    <cellStyle name="20% - Accent3 2 5" xfId="179"/>
    <cellStyle name="20% - Accent3 2 6" xfId="180"/>
    <cellStyle name="20% - Accent3 3" xfId="382"/>
    <cellStyle name="20% - Accent4 2" xfId="20"/>
    <cellStyle name="20% - Accent4 2 2" xfId="83"/>
    <cellStyle name="20% - Accent4 2 2 2" xfId="181"/>
    <cellStyle name="20% - Accent4 2 2 2 2" xfId="182"/>
    <cellStyle name="20% - Accent4 2 2 2 3" xfId="183"/>
    <cellStyle name="20% - Accent4 2 2 3" xfId="184"/>
    <cellStyle name="20% - Accent4 2 2 4" xfId="185"/>
    <cellStyle name="20% - Accent4 2 3" xfId="186"/>
    <cellStyle name="20% - Accent4 2 3 2" xfId="187"/>
    <cellStyle name="20% - Accent4 2 3 3" xfId="188"/>
    <cellStyle name="20% - Accent4 2 4" xfId="189"/>
    <cellStyle name="20% - Accent4 2 4 2" xfId="190"/>
    <cellStyle name="20% - Accent4 2 4 3" xfId="191"/>
    <cellStyle name="20% - Accent4 2 5" xfId="192"/>
    <cellStyle name="20% - Accent4 2 6" xfId="193"/>
    <cellStyle name="20% - Accent4 3" xfId="383"/>
    <cellStyle name="20% - Accent5 2" xfId="21"/>
    <cellStyle name="20% - Accent5 2 2" xfId="84"/>
    <cellStyle name="20% - Accent5 2 2 2" xfId="194"/>
    <cellStyle name="20% - Accent5 2 2 2 2" xfId="195"/>
    <cellStyle name="20% - Accent5 2 2 2 3" xfId="196"/>
    <cellStyle name="20% - Accent5 2 2 3" xfId="197"/>
    <cellStyle name="20% - Accent5 2 2 4" xfId="198"/>
    <cellStyle name="20% - Accent5 2 3" xfId="199"/>
    <cellStyle name="20% - Accent5 2 3 2" xfId="200"/>
    <cellStyle name="20% - Accent5 2 3 3" xfId="201"/>
    <cellStyle name="20% - Accent5 2 4" xfId="202"/>
    <cellStyle name="20% - Accent5 2 4 2" xfId="203"/>
    <cellStyle name="20% - Accent5 2 4 3" xfId="204"/>
    <cellStyle name="20% - Accent5 2 5" xfId="205"/>
    <cellStyle name="20% - Accent5 2 6" xfId="206"/>
    <cellStyle name="20% - Accent5 3" xfId="384"/>
    <cellStyle name="20% - Accent6 2" xfId="22"/>
    <cellStyle name="20% - Accent6 2 2" xfId="85"/>
    <cellStyle name="20% - Accent6 2 2 2" xfId="207"/>
    <cellStyle name="20% - Accent6 2 2 2 2" xfId="208"/>
    <cellStyle name="20% - Accent6 2 2 2 3" xfId="209"/>
    <cellStyle name="20% - Accent6 2 2 3" xfId="210"/>
    <cellStyle name="20% - Accent6 2 2 4" xfId="211"/>
    <cellStyle name="20% - Accent6 2 3" xfId="212"/>
    <cellStyle name="20% - Accent6 2 3 2" xfId="213"/>
    <cellStyle name="20% - Accent6 2 3 3" xfId="214"/>
    <cellStyle name="20% - Accent6 2 4" xfId="215"/>
    <cellStyle name="20% - Accent6 2 4 2" xfId="216"/>
    <cellStyle name="20% - Accent6 2 4 3" xfId="217"/>
    <cellStyle name="20% - Accent6 2 5" xfId="218"/>
    <cellStyle name="20% - Accent6 2 6" xfId="219"/>
    <cellStyle name="20% - Accent6 3" xfId="385"/>
    <cellStyle name="20% — акцент1" xfId="482"/>
    <cellStyle name="20% — акцент2" xfId="483"/>
    <cellStyle name="20% — акцент3" xfId="484"/>
    <cellStyle name="20% — акцент4" xfId="485"/>
    <cellStyle name="20% — акцент5" xfId="486"/>
    <cellStyle name="20% — акцент6" xfId="487"/>
    <cellStyle name="40% - Accent1 2" xfId="23"/>
    <cellStyle name="40% - Accent1 2 2" xfId="86"/>
    <cellStyle name="40% - Accent1 2 2 2" xfId="220"/>
    <cellStyle name="40% - Accent1 2 2 2 2" xfId="221"/>
    <cellStyle name="40% - Accent1 2 2 2 3" xfId="222"/>
    <cellStyle name="40% - Accent1 2 2 3" xfId="223"/>
    <cellStyle name="40% - Accent1 2 2 4" xfId="224"/>
    <cellStyle name="40% - Accent1 2 3" xfId="225"/>
    <cellStyle name="40% - Accent1 2 3 2" xfId="226"/>
    <cellStyle name="40% - Accent1 2 3 3" xfId="227"/>
    <cellStyle name="40% - Accent1 2 4" xfId="228"/>
    <cellStyle name="40% - Accent1 2 4 2" xfId="229"/>
    <cellStyle name="40% - Accent1 2 4 3" xfId="230"/>
    <cellStyle name="40% - Accent1 2 5" xfId="231"/>
    <cellStyle name="40% - Accent1 2 6" xfId="232"/>
    <cellStyle name="40% - Accent1 3" xfId="386"/>
    <cellStyle name="40% - Accent2 2" xfId="24"/>
    <cellStyle name="40% - Accent2 2 2" xfId="87"/>
    <cellStyle name="40% - Accent2 2 2 2" xfId="233"/>
    <cellStyle name="40% - Accent2 2 2 2 2" xfId="234"/>
    <cellStyle name="40% - Accent2 2 2 2 3" xfId="235"/>
    <cellStyle name="40% - Accent2 2 2 3" xfId="236"/>
    <cellStyle name="40% - Accent2 2 2 4" xfId="237"/>
    <cellStyle name="40% - Accent2 2 3" xfId="238"/>
    <cellStyle name="40% - Accent2 2 3 2" xfId="239"/>
    <cellStyle name="40% - Accent2 2 3 3" xfId="240"/>
    <cellStyle name="40% - Accent2 2 4" xfId="241"/>
    <cellStyle name="40% - Accent2 2 4 2" xfId="242"/>
    <cellStyle name="40% - Accent2 2 4 3" xfId="243"/>
    <cellStyle name="40% - Accent2 2 5" xfId="244"/>
    <cellStyle name="40% - Accent2 2 6" xfId="245"/>
    <cellStyle name="40% - Accent2 3" xfId="387"/>
    <cellStyle name="40% - Accent3 2" xfId="25"/>
    <cellStyle name="40% - Accent3 2 2" xfId="88"/>
    <cellStyle name="40% - Accent3 2 2 2" xfId="246"/>
    <cellStyle name="40% - Accent3 2 2 2 2" xfId="247"/>
    <cellStyle name="40% - Accent3 2 2 2 3" xfId="248"/>
    <cellStyle name="40% - Accent3 2 2 3" xfId="249"/>
    <cellStyle name="40% - Accent3 2 2 4" xfId="250"/>
    <cellStyle name="40% - Accent3 2 3" xfId="251"/>
    <cellStyle name="40% - Accent3 2 3 2" xfId="252"/>
    <cellStyle name="40% - Accent3 2 3 3" xfId="253"/>
    <cellStyle name="40% - Accent3 2 4" xfId="254"/>
    <cellStyle name="40% - Accent3 2 4 2" xfId="255"/>
    <cellStyle name="40% - Accent3 2 4 3" xfId="256"/>
    <cellStyle name="40% - Accent3 2 5" xfId="257"/>
    <cellStyle name="40% - Accent3 2 6" xfId="258"/>
    <cellStyle name="40% - Accent3 3" xfId="388"/>
    <cellStyle name="40% - Accent4 2" xfId="26"/>
    <cellStyle name="40% - Accent4 2 2" xfId="89"/>
    <cellStyle name="40% - Accent4 2 2 2" xfId="259"/>
    <cellStyle name="40% - Accent4 2 2 2 2" xfId="260"/>
    <cellStyle name="40% - Accent4 2 2 2 3" xfId="261"/>
    <cellStyle name="40% - Accent4 2 2 3" xfId="262"/>
    <cellStyle name="40% - Accent4 2 2 4" xfId="263"/>
    <cellStyle name="40% - Accent4 2 3" xfId="264"/>
    <cellStyle name="40% - Accent4 2 3 2" xfId="265"/>
    <cellStyle name="40% - Accent4 2 3 3" xfId="266"/>
    <cellStyle name="40% - Accent4 2 4" xfId="267"/>
    <cellStyle name="40% - Accent4 2 4 2" xfId="268"/>
    <cellStyle name="40% - Accent4 2 4 3" xfId="269"/>
    <cellStyle name="40% - Accent4 2 5" xfId="270"/>
    <cellStyle name="40% - Accent4 2 6" xfId="271"/>
    <cellStyle name="40% - Accent4 3" xfId="389"/>
    <cellStyle name="40% - Accent5 2" xfId="27"/>
    <cellStyle name="40% - Accent5 2 2" xfId="90"/>
    <cellStyle name="40% - Accent5 2 2 2" xfId="272"/>
    <cellStyle name="40% - Accent5 2 2 2 2" xfId="273"/>
    <cellStyle name="40% - Accent5 2 2 2 3" xfId="274"/>
    <cellStyle name="40% - Accent5 2 2 3" xfId="275"/>
    <cellStyle name="40% - Accent5 2 2 4" xfId="276"/>
    <cellStyle name="40% - Accent5 2 3" xfId="277"/>
    <cellStyle name="40% - Accent5 2 3 2" xfId="278"/>
    <cellStyle name="40% - Accent5 2 3 3" xfId="279"/>
    <cellStyle name="40% - Accent5 2 4" xfId="280"/>
    <cellStyle name="40% - Accent5 2 4 2" xfId="281"/>
    <cellStyle name="40% - Accent5 2 4 3" xfId="282"/>
    <cellStyle name="40% - Accent5 2 5" xfId="283"/>
    <cellStyle name="40% - Accent5 2 6" xfId="284"/>
    <cellStyle name="40% - Accent5 3" xfId="390"/>
    <cellStyle name="40% - Accent6 2" xfId="28"/>
    <cellStyle name="40% - Accent6 2 2" xfId="91"/>
    <cellStyle name="40% - Accent6 2 2 2" xfId="285"/>
    <cellStyle name="40% - Accent6 2 2 2 2" xfId="286"/>
    <cellStyle name="40% - Accent6 2 2 2 3" xfId="287"/>
    <cellStyle name="40% - Accent6 2 2 3" xfId="288"/>
    <cellStyle name="40% - Accent6 2 2 4" xfId="289"/>
    <cellStyle name="40% - Accent6 2 3" xfId="290"/>
    <cellStyle name="40% - Accent6 2 3 2" xfId="291"/>
    <cellStyle name="40% - Accent6 2 3 3" xfId="292"/>
    <cellStyle name="40% - Accent6 2 4" xfId="293"/>
    <cellStyle name="40% - Accent6 2 4 2" xfId="294"/>
    <cellStyle name="40% - Accent6 2 4 3" xfId="295"/>
    <cellStyle name="40% - Accent6 2 5" xfId="296"/>
    <cellStyle name="40% - Accent6 2 6" xfId="297"/>
    <cellStyle name="40% - Accent6 3" xfId="391"/>
    <cellStyle name="40% — акцент1" xfId="488"/>
    <cellStyle name="40% — акцент2" xfId="489"/>
    <cellStyle name="40% — акцент3" xfId="490"/>
    <cellStyle name="40% — акцент4" xfId="491"/>
    <cellStyle name="40% — акцент5" xfId="492"/>
    <cellStyle name="40% — акцент6" xfId="493"/>
    <cellStyle name="60% - Accent1 2" xfId="29"/>
    <cellStyle name="60% - Accent1 2 2" xfId="92"/>
    <cellStyle name="60% - Accent1 2 3" xfId="426"/>
    <cellStyle name="60% - Accent1 3" xfId="392"/>
    <cellStyle name="60% - Accent2 2" xfId="30"/>
    <cellStyle name="60% - Accent2 2 2" xfId="93"/>
    <cellStyle name="60% - Accent2 2 3" xfId="427"/>
    <cellStyle name="60% - Accent2 3" xfId="393"/>
    <cellStyle name="60% - Accent3 2" xfId="31"/>
    <cellStyle name="60% - Accent3 2 2" xfId="94"/>
    <cellStyle name="60% - Accent3 2 3" xfId="428"/>
    <cellStyle name="60% - Accent3 3" xfId="394"/>
    <cellStyle name="60% - Accent4 2" xfId="32"/>
    <cellStyle name="60% - Accent4 2 2" xfId="95"/>
    <cellStyle name="60% - Accent4 2 3" xfId="429"/>
    <cellStyle name="60% - Accent4 3" xfId="395"/>
    <cellStyle name="60% - Accent5 2" xfId="33"/>
    <cellStyle name="60% - Accent5 2 2" xfId="96"/>
    <cellStyle name="60% - Accent5 2 3" xfId="430"/>
    <cellStyle name="60% - Accent5 3" xfId="396"/>
    <cellStyle name="60% - Accent6 2" xfId="34"/>
    <cellStyle name="60% - Accent6 2 2" xfId="97"/>
    <cellStyle name="60% - Accent6 2 3" xfId="431"/>
    <cellStyle name="60% - Accent6 3" xfId="397"/>
    <cellStyle name="60% — акцент1" xfId="494"/>
    <cellStyle name="60% — акцент2" xfId="495"/>
    <cellStyle name="60% — акцент3" xfId="496"/>
    <cellStyle name="60% — акцент4" xfId="497"/>
    <cellStyle name="60% — акцент5" xfId="498"/>
    <cellStyle name="60% — акцент6" xfId="499"/>
    <cellStyle name="Accent1 2" xfId="35"/>
    <cellStyle name="Accent1 2 2" xfId="98"/>
    <cellStyle name="Accent1 2 3" xfId="432"/>
    <cellStyle name="Accent1 3" xfId="398"/>
    <cellStyle name="Accent2 2" xfId="36"/>
    <cellStyle name="Accent2 2 2" xfId="99"/>
    <cellStyle name="Accent2 2 3" xfId="433"/>
    <cellStyle name="Accent2 3" xfId="399"/>
    <cellStyle name="Accent3 2" xfId="37"/>
    <cellStyle name="Accent3 2 2" xfId="100"/>
    <cellStyle name="Accent3 2 3" xfId="434"/>
    <cellStyle name="Accent3 3" xfId="400"/>
    <cellStyle name="Accent4 2" xfId="38"/>
    <cellStyle name="Accent4 2 2" xfId="101"/>
    <cellStyle name="Accent4 2 3" xfId="435"/>
    <cellStyle name="Accent4 3" xfId="401"/>
    <cellStyle name="Accent5 2" xfId="39"/>
    <cellStyle name="Accent5 2 2" xfId="102"/>
    <cellStyle name="Accent5 2 3" xfId="436"/>
    <cellStyle name="Accent5 3" xfId="402"/>
    <cellStyle name="Accent6 2" xfId="40"/>
    <cellStyle name="Accent6 2 2" xfId="103"/>
    <cellStyle name="Accent6 2 3" xfId="437"/>
    <cellStyle name="Accent6 3" xfId="403"/>
    <cellStyle name="Bad 2" xfId="41"/>
    <cellStyle name="Bad 2 2" xfId="104"/>
    <cellStyle name="Bad 2 3" xfId="438"/>
    <cellStyle name="Bad 3" xfId="404"/>
    <cellStyle name="Calculation 2" xfId="42"/>
    <cellStyle name="Calculation 2 2" xfId="105"/>
    <cellStyle name="Calculation 2 3" xfId="439"/>
    <cellStyle name="Calculation 3" xfId="405"/>
    <cellStyle name="Check Cell 2" xfId="43"/>
    <cellStyle name="Check Cell 2 2" xfId="106"/>
    <cellStyle name="Check Cell 2 3" xfId="440"/>
    <cellStyle name="Check Cell 3" xfId="406"/>
    <cellStyle name="Comma 10" xfId="441"/>
    <cellStyle name="Comma 2" xfId="9"/>
    <cellStyle name="Comma 2 2" xfId="72"/>
    <cellStyle name="Comma 2 2 2" xfId="107"/>
    <cellStyle name="Comma 2 2 2 2" xfId="298"/>
    <cellStyle name="Comma 2 2 3" xfId="442"/>
    <cellStyle name="Comma 2 3" xfId="75"/>
    <cellStyle name="Comma 2 3 2" xfId="299"/>
    <cellStyle name="Comma 2 4" xfId="68"/>
    <cellStyle name="Comma 2 5" xfId="16"/>
    <cellStyle name="Comma 2 6" xfId="443"/>
    <cellStyle name="Comma 3" xfId="11"/>
    <cellStyle name="Comma 3 2" xfId="108"/>
    <cellStyle name="Comma 3 2 2" xfId="300"/>
    <cellStyle name="Comma 3 2 2 2" xfId="301"/>
    <cellStyle name="Comma 3 3" xfId="71"/>
    <cellStyle name="Comma 3 4" xfId="444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6" xfId="14"/>
    <cellStyle name="Comma 6 2" xfId="308"/>
    <cellStyle name="Comma 6 3" xfId="309"/>
    <cellStyle name="Comma 6 3 2" xfId="310"/>
    <cellStyle name="Comma 6 3 2 2" xfId="311"/>
    <cellStyle name="Comma 6 3 2 3" xfId="312"/>
    <cellStyle name="Comma 6 3 3" xfId="313"/>
    <cellStyle name="Comma 6 3 4" xfId="314"/>
    <cellStyle name="Comma 6 4" xfId="315"/>
    <cellStyle name="Comma 6 4 2" xfId="316"/>
    <cellStyle name="Comma 6 4 2 2" xfId="317"/>
    <cellStyle name="Comma 6 4 2 3" xfId="318"/>
    <cellStyle name="Comma 6 4 3" xfId="319"/>
    <cellStyle name="Comma 6 4 4" xfId="320"/>
    <cellStyle name="Comma 6 5" xfId="321"/>
    <cellStyle name="Comma 6 5 2" xfId="322"/>
    <cellStyle name="Comma 6 5 3" xfId="323"/>
    <cellStyle name="Comma 6 6" xfId="324"/>
    <cellStyle name="Comma 6 6 2" xfId="325"/>
    <cellStyle name="Comma 6 6 3" xfId="326"/>
    <cellStyle name="Comma 6 7" xfId="327"/>
    <cellStyle name="Comma 6 8" xfId="328"/>
    <cellStyle name="Comma 7" xfId="329"/>
    <cellStyle name="Comma 8" xfId="330"/>
    <cellStyle name="Comma 8 2" xfId="331"/>
    <cellStyle name="Comma 9" xfId="332"/>
    <cellStyle name="Comma 9 2" xfId="333"/>
    <cellStyle name="Currency 2" xfId="500"/>
    <cellStyle name="Currency 3" xfId="501"/>
    <cellStyle name="Currency 3 2" xfId="502"/>
    <cellStyle name="Currency 3 3" xfId="503"/>
    <cellStyle name="Currency 4" xfId="504"/>
    <cellStyle name="edRascen" xfId="505"/>
    <cellStyle name="Explanatory Text 2" xfId="44"/>
    <cellStyle name="Explanatory Text 2 2" xfId="109"/>
    <cellStyle name="Explanatory Text 2 3" xfId="445"/>
    <cellStyle name="Explanatory Text 3" xfId="407"/>
    <cellStyle name="Good 2" xfId="45"/>
    <cellStyle name="Good 2 2" xfId="110"/>
    <cellStyle name="Good 2 3" xfId="446"/>
    <cellStyle name="Good 3" xfId="408"/>
    <cellStyle name="Heading 1 2" xfId="46"/>
    <cellStyle name="Heading 1 2 2" xfId="111"/>
    <cellStyle name="Heading 1 2 3" xfId="447"/>
    <cellStyle name="Heading 1 3" xfId="409"/>
    <cellStyle name="Heading 2 2" xfId="47"/>
    <cellStyle name="Heading 2 2 2" xfId="112"/>
    <cellStyle name="Heading 2 2 3" xfId="448"/>
    <cellStyle name="Heading 2 3" xfId="410"/>
    <cellStyle name="Heading 3 2" xfId="48"/>
    <cellStyle name="Heading 3 2 2" xfId="113"/>
    <cellStyle name="Heading 3 2 3" xfId="449"/>
    <cellStyle name="Heading 3 3" xfId="411"/>
    <cellStyle name="Heading 4 2" xfId="49"/>
    <cellStyle name="Heading 4 2 2" xfId="114"/>
    <cellStyle name="Heading 4 2 3" xfId="450"/>
    <cellStyle name="Heading 4 3" xfId="412"/>
    <cellStyle name="Input 2" xfId="50"/>
    <cellStyle name="Input 2 2" xfId="115"/>
    <cellStyle name="Input 2 3" xfId="451"/>
    <cellStyle name="Input 3" xfId="413"/>
    <cellStyle name="Linked Cell 2" xfId="51"/>
    <cellStyle name="Linked Cell 2 2" xfId="116"/>
    <cellStyle name="Linked Cell 2 3" xfId="452"/>
    <cellStyle name="Linked Cell 3" xfId="414"/>
    <cellStyle name="Neutral 2" xfId="52"/>
    <cellStyle name="Neutral 2 2" xfId="78"/>
    <cellStyle name="Neutral 2 3" xfId="334"/>
    <cellStyle name="Neutral 3" xfId="117"/>
    <cellStyle name="Neutral 4" xfId="335"/>
    <cellStyle name="Neutral 4 2" xfId="415"/>
    <cellStyle name="Normal" xfId="0" builtinId="0"/>
    <cellStyle name="Normal 10" xfId="4"/>
    <cellStyle name="Normal 10 10" xfId="506"/>
    <cellStyle name="Normal 10 11" xfId="507"/>
    <cellStyle name="Normal 10 12" xfId="508"/>
    <cellStyle name="Normal 10 13" xfId="509"/>
    <cellStyle name="Normal 10 14" xfId="510"/>
    <cellStyle name="Normal 10 2" xfId="336"/>
    <cellStyle name="Normal 10 2 2" xfId="337"/>
    <cellStyle name="Normal 10 2 2 2" xfId="338"/>
    <cellStyle name="Normal 10 2 2 3" xfId="339"/>
    <cellStyle name="Normal 10 2 2 4" xfId="511"/>
    <cellStyle name="Normal 10 2 3" xfId="340"/>
    <cellStyle name="Normal 10 2 4" xfId="341"/>
    <cellStyle name="Normal 10 2 5" xfId="512"/>
    <cellStyle name="Normal 10 3" xfId="342"/>
    <cellStyle name="Normal 10 3 2" xfId="343"/>
    <cellStyle name="Normal 10 3 3" xfId="344"/>
    <cellStyle name="Normal 10 3 4" xfId="513"/>
    <cellStyle name="Normal 10 4" xfId="345"/>
    <cellStyle name="Normal 10 4 2" xfId="346"/>
    <cellStyle name="Normal 10 4 3" xfId="347"/>
    <cellStyle name="Normal 10 4 4" xfId="514"/>
    <cellStyle name="Normal 10 5" xfId="348"/>
    <cellStyle name="Normal 10 5 2" xfId="515"/>
    <cellStyle name="Normal 10 6" xfId="349"/>
    <cellStyle name="Normal 10 6 2" xfId="516"/>
    <cellStyle name="Normal 10 7" xfId="517"/>
    <cellStyle name="Normal 10 8" xfId="518"/>
    <cellStyle name="Normal 10 9" xfId="519"/>
    <cellStyle name="Normal 11" xfId="350"/>
    <cellStyle name="Normal 11 2" xfId="351"/>
    <cellStyle name="Normal 11 2 2" xfId="520"/>
    <cellStyle name="Normal 11 3" xfId="521"/>
    <cellStyle name="Normal 11 4" xfId="522"/>
    <cellStyle name="Normal 11 5" xfId="523"/>
    <cellStyle name="Normal 11 6" xfId="524"/>
    <cellStyle name="Normal 11 7" xfId="525"/>
    <cellStyle name="Normal 11 8" xfId="526"/>
    <cellStyle name="Normal 11 9" xfId="527"/>
    <cellStyle name="Normal 12" xfId="352"/>
    <cellStyle name="Normal 12 10" xfId="528"/>
    <cellStyle name="Normal 12 10 2" xfId="529"/>
    <cellStyle name="Normal 12 10 2 2" xfId="530"/>
    <cellStyle name="Normal 12 10 3" xfId="531"/>
    <cellStyle name="Normal 12 10 3 2" xfId="532"/>
    <cellStyle name="Normal 12 10 3 2 2" xfId="533"/>
    <cellStyle name="Normal 12 10 4" xfId="534"/>
    <cellStyle name="Normal 12 10 5" xfId="535"/>
    <cellStyle name="Normal 12 10 5 2" xfId="536"/>
    <cellStyle name="Normal 12 11" xfId="537"/>
    <cellStyle name="Normal 12 12" xfId="538"/>
    <cellStyle name="Normal 12 13" xfId="539"/>
    <cellStyle name="Normal 12 14" xfId="540"/>
    <cellStyle name="Normal 12 15" xfId="541"/>
    <cellStyle name="Normal 12 2" xfId="353"/>
    <cellStyle name="Normal 12 2 2" xfId="542"/>
    <cellStyle name="Normal 12 2 3" xfId="543"/>
    <cellStyle name="Normal 12 3" xfId="544"/>
    <cellStyle name="Normal 12 4" xfId="545"/>
    <cellStyle name="Normal 12 5" xfId="546"/>
    <cellStyle name="Normal 12 6" xfId="547"/>
    <cellStyle name="Normal 12 7" xfId="548"/>
    <cellStyle name="Normal 12 8" xfId="549"/>
    <cellStyle name="Normal 12 9" xfId="550"/>
    <cellStyle name="Normal 13" xfId="551"/>
    <cellStyle name="Normal 13 2" xfId="552"/>
    <cellStyle name="Normal 14" xfId="553"/>
    <cellStyle name="Normal 14 2" xfId="554"/>
    <cellStyle name="Normal 15" xfId="555"/>
    <cellStyle name="Normal 16" xfId="556"/>
    <cellStyle name="Normal 17" xfId="557"/>
    <cellStyle name="Normal 18" xfId="558"/>
    <cellStyle name="Normal 19" xfId="559"/>
    <cellStyle name="Normal 2" xfId="1"/>
    <cellStyle name="Normal 2 2" xfId="53"/>
    <cellStyle name="Normal 2 2 2" xfId="135"/>
    <cellStyle name="Normal 2 2 3" xfId="118"/>
    <cellStyle name="Normal 2 2 4" xfId="453"/>
    <cellStyle name="Normal 2 2 5" xfId="481"/>
    <cellStyle name="Normal 2 3" xfId="119"/>
    <cellStyle name="Normal 2 3 2" xfId="454"/>
    <cellStyle name="Normal 2 3 3" xfId="560"/>
    <cellStyle name="Normal 2 3 4" xfId="561"/>
    <cellStyle name="Normal 2 4" xfId="67"/>
    <cellStyle name="Normal 2 4 2" xfId="562"/>
    <cellStyle name="Normal 2 5" xfId="15"/>
    <cellStyle name="Normal 2 6" xfId="455"/>
    <cellStyle name="Normal 2 7" xfId="476"/>
    <cellStyle name="Normal 2_2" xfId="563"/>
    <cellStyle name="Normal 3" xfId="3"/>
    <cellStyle name="Normal 3 2" xfId="54"/>
    <cellStyle name="Normal 3 2 2" xfId="120"/>
    <cellStyle name="Normal 3 2 3" xfId="76"/>
    <cellStyle name="Normal 3 3" xfId="70"/>
    <cellStyle name="Normal 3 3 2" xfId="564"/>
    <cellStyle name="Normal 3 4" xfId="456"/>
    <cellStyle name="Normal 3_HavelvacN2axjusakN3" xfId="79"/>
    <cellStyle name="Normal 4" xfId="5"/>
    <cellStyle name="Normal 4 2" xfId="77"/>
    <cellStyle name="Normal 4 2 2" xfId="354"/>
    <cellStyle name="Normal 4 2 3" xfId="565"/>
    <cellStyle name="Normal 4 3" xfId="73"/>
    <cellStyle name="Normal 4 3 2" xfId="457"/>
    <cellStyle name="Normal 4 4" xfId="458"/>
    <cellStyle name="Normal 4 5" xfId="477"/>
    <cellStyle name="Normal 4_2" xfId="566"/>
    <cellStyle name="Normal 5" xfId="8"/>
    <cellStyle name="Normal 5 2" xfId="55"/>
    <cellStyle name="Normal 5 2 2" xfId="121"/>
    <cellStyle name="Normal 5 2 3" xfId="422"/>
    <cellStyle name="Normal 5 2 4" xfId="467"/>
    <cellStyle name="Normal 5 3" xfId="355"/>
    <cellStyle name="Normal 5 3 2" xfId="356"/>
    <cellStyle name="Normal 5 3 2 2" xfId="357"/>
    <cellStyle name="Normal 5 3 2 3" xfId="358"/>
    <cellStyle name="Normal 5 3 3" xfId="359"/>
    <cellStyle name="Normal 5 3 4" xfId="360"/>
    <cellStyle name="Normal 5 4" xfId="361"/>
    <cellStyle name="Normal 5 4 2" xfId="362"/>
    <cellStyle name="Normal 5 4 2 2" xfId="363"/>
    <cellStyle name="Normal 5 4 2 3" xfId="364"/>
    <cellStyle name="Normal 5 4 3" xfId="365"/>
    <cellStyle name="Normal 5 4 4" xfId="366"/>
    <cellStyle name="Normal 5 5" xfId="367"/>
    <cellStyle name="Normal 5 5 2" xfId="368"/>
    <cellStyle name="Normal 5 5 3" xfId="369"/>
    <cellStyle name="Normal 5 6" xfId="370"/>
    <cellStyle name="Normal 5 6 2" xfId="371"/>
    <cellStyle name="Normal 5 6 3" xfId="372"/>
    <cellStyle name="Normal 5 7" xfId="373"/>
    <cellStyle name="Normal 5 8" xfId="374"/>
    <cellStyle name="Normal 5 9" xfId="375"/>
    <cellStyle name="Normal 6" xfId="122"/>
    <cellStyle name="Normal 6 2" xfId="459"/>
    <cellStyle name="Normal 6 3" xfId="567"/>
    <cellStyle name="Normal 7" xfId="123"/>
    <cellStyle name="Normal 7 10" xfId="568"/>
    <cellStyle name="Normal 7 11" xfId="569"/>
    <cellStyle name="Normal 7 12" xfId="570"/>
    <cellStyle name="Normal 7 13" xfId="571"/>
    <cellStyle name="Normal 7 14" xfId="572"/>
    <cellStyle name="Normal 7 15" xfId="573"/>
    <cellStyle name="Normal 7 2" xfId="460"/>
    <cellStyle name="Normal 7 3" xfId="574"/>
    <cellStyle name="Normal 7 3 2" xfId="575"/>
    <cellStyle name="Normal 7 4" xfId="576"/>
    <cellStyle name="Normal 7 4 2" xfId="577"/>
    <cellStyle name="Normal 7 5" xfId="578"/>
    <cellStyle name="Normal 7 6" xfId="579"/>
    <cellStyle name="Normal 7 7" xfId="580"/>
    <cellStyle name="Normal 7 8" xfId="581"/>
    <cellStyle name="Normal 7 9" xfId="582"/>
    <cellStyle name="Normal 8" xfId="7"/>
    <cellStyle name="Normal 8 10" xfId="583"/>
    <cellStyle name="Normal 8 11" xfId="584"/>
    <cellStyle name="Normal 8 12" xfId="585"/>
    <cellStyle name="Normal 8 13" xfId="586"/>
    <cellStyle name="Normal 8 14" xfId="587"/>
    <cellStyle name="Normal 8 15" xfId="588"/>
    <cellStyle name="Normal 8 2" xfId="134"/>
    <cellStyle name="Normal 8 2 10" xfId="589"/>
    <cellStyle name="Normal 8 2 11" xfId="590"/>
    <cellStyle name="Normal 8 2 12" xfId="591"/>
    <cellStyle name="Normal 8 2 13" xfId="592"/>
    <cellStyle name="Normal 8 2 14" xfId="593"/>
    <cellStyle name="Normal 8 2 2" xfId="594"/>
    <cellStyle name="Normal 8 2 3" xfId="595"/>
    <cellStyle name="Normal 8 2 4" xfId="596"/>
    <cellStyle name="Normal 8 2 5" xfId="597"/>
    <cellStyle name="Normal 8 2 6" xfId="598"/>
    <cellStyle name="Normal 8 2 7" xfId="599"/>
    <cellStyle name="Normal 8 2 8" xfId="600"/>
    <cellStyle name="Normal 8 2 9" xfId="601"/>
    <cellStyle name="Normal 8 3" xfId="423"/>
    <cellStyle name="Normal 8 3 2" xfId="602"/>
    <cellStyle name="Normal 8 4" xfId="603"/>
    <cellStyle name="Normal 8 4 2" xfId="604"/>
    <cellStyle name="Normal 8 5" xfId="605"/>
    <cellStyle name="Normal 8 6" xfId="606"/>
    <cellStyle name="Normal 8 7" xfId="607"/>
    <cellStyle name="Normal 8 8" xfId="608"/>
    <cellStyle name="Normal 8 9" xfId="609"/>
    <cellStyle name="Normal 9" xfId="12"/>
    <cellStyle name="Normal 9 2" xfId="610"/>
    <cellStyle name="Normal 9 3_հավ1-3" xfId="56"/>
    <cellStyle name="Note 2" xfId="57"/>
    <cellStyle name="Note 2 2" xfId="124"/>
    <cellStyle name="Note 2 3" xfId="461"/>
    <cellStyle name="Note 3" xfId="58"/>
    <cellStyle name="Output 2" xfId="59"/>
    <cellStyle name="Output 2 2" xfId="125"/>
    <cellStyle name="Output 2 3" xfId="462"/>
    <cellStyle name="Output 3" xfId="416"/>
    <cellStyle name="Percent 2" xfId="2"/>
    <cellStyle name="Percent 2 2" xfId="69"/>
    <cellStyle name="Percent 2 2 2" xfId="376"/>
    <cellStyle name="Percent 2 3" xfId="60"/>
    <cellStyle name="Percent 2 4" xfId="463"/>
    <cellStyle name="Percent 3" xfId="10"/>
    <cellStyle name="Percent 3 2" xfId="377"/>
    <cellStyle name="RowLevel_1_N6+artabyuje" xfId="378"/>
    <cellStyle name="SN_241" xfId="6"/>
    <cellStyle name="SN_b" xfId="420"/>
    <cellStyle name="Style 1" xfId="126"/>
    <cellStyle name="Style 1 2" xfId="127"/>
    <cellStyle name="Style 1 3" xfId="611"/>
    <cellStyle name="Style 1_verchnakan_ax21-25_2018" xfId="128"/>
    <cellStyle name="Title 2" xfId="61"/>
    <cellStyle name="Title 2 2" xfId="129"/>
    <cellStyle name="Title 2 3" xfId="464"/>
    <cellStyle name="Title 3" xfId="417"/>
    <cellStyle name="Total 2" xfId="62"/>
    <cellStyle name="Total 2 2" xfId="130"/>
    <cellStyle name="Total 2 3" xfId="465"/>
    <cellStyle name="Total 3" xfId="418"/>
    <cellStyle name="Warning Text 2" xfId="63"/>
    <cellStyle name="Warning Text 2 2" xfId="131"/>
    <cellStyle name="Warning Text 2 3" xfId="466"/>
    <cellStyle name="Warning Text 3" xfId="419"/>
    <cellStyle name="Название 2" xfId="379"/>
    <cellStyle name="Обычный 2" xfId="13"/>
    <cellStyle name="Обычный 2 2" xfId="133"/>
    <cellStyle name="Обычный 2 2 2" xfId="612"/>
    <cellStyle name="Обычный 2 3" xfId="132"/>
    <cellStyle name="Обычный 2 4" xfId="469"/>
    <cellStyle name="Обычный 2 5" xfId="480"/>
    <cellStyle name="Обычный 3" xfId="136"/>
    <cellStyle name="Обычный 3 2" xfId="473"/>
    <cellStyle name="Обычный 4" xfId="137"/>
    <cellStyle name="Обычный 4 2" xfId="475"/>
    <cellStyle name="Обычный 4 3" xfId="479"/>
    <cellStyle name="Обычный 5" xfId="138"/>
    <cellStyle name="Обычный 5 2" xfId="478"/>
    <cellStyle name="Обычный 6" xfId="139"/>
    <cellStyle name="Обычный 6 2" xfId="474"/>
    <cellStyle name="Обычный 7" xfId="421"/>
    <cellStyle name="Обычный 8" xfId="470"/>
    <cellStyle name="Стиль 1" xfId="64"/>
    <cellStyle name="Финансовый 2" xfId="65"/>
    <cellStyle name="Финансовый 2 2" xfId="472"/>
    <cellStyle name="Финансовый 3" xfId="424"/>
    <cellStyle name="Финансовый 4" xfId="4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pine%20Karapetyan/Downloads/&#1344;&#1377;&#1406;&#1381;&#1388;&#1406;&#1377;&#1390;&#1398;&#1381;&#1408;(xx)%20(1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nahit%20Grigoryan/3havelvacner-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hit.grigoryan/Desktop/havelv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/>
      <sheetData sheetId="1" refreshError="1"/>
      <sheetData sheetId="2">
        <row r="19">
          <cell r="D19">
            <v>-991734.9</v>
          </cell>
        </row>
        <row r="21">
          <cell r="D21">
            <v>-859232.6</v>
          </cell>
        </row>
        <row r="31">
          <cell r="D31">
            <v>1850967.5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44">
          <cell r="D44">
            <v>441000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>
        <row r="12">
          <cell r="C12" t="str">
            <v xml:space="preserve"> Տարածքային զարգացում</v>
          </cell>
        </row>
      </sheetData>
      <sheetData sheetId="1"/>
      <sheetData sheetId="2"/>
      <sheetData sheetId="3">
        <row r="11">
          <cell r="C11" t="str">
            <v xml:space="preserve"> ՀՀ տարածքային կառավարման և ենթակառուցվածքների նախարարություն</v>
          </cell>
        </row>
        <row r="13">
          <cell r="A13" t="str">
            <v xml:space="preserve"> 1212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workbookViewId="0">
      <selection activeCell="G6" sqref="G6"/>
    </sheetView>
  </sheetViews>
  <sheetFormatPr defaultRowHeight="17.25"/>
  <cols>
    <col min="1" max="1" width="10.85546875" style="2" bestFit="1" customWidth="1"/>
    <col min="2" max="2" width="15.42578125" style="2" bestFit="1" customWidth="1"/>
    <col min="3" max="3" width="80.5703125" style="7" customWidth="1"/>
    <col min="4" max="4" width="34.28515625" style="7" customWidth="1"/>
    <col min="5" max="8" width="12" style="2" customWidth="1"/>
    <col min="9" max="253" width="9.140625" style="2"/>
    <col min="254" max="254" width="7.5703125" style="2" customWidth="1"/>
    <col min="255" max="255" width="11.42578125" style="2" customWidth="1"/>
    <col min="256" max="256" width="76.140625" style="2" customWidth="1"/>
    <col min="257" max="260" width="15.28515625" style="2" customWidth="1"/>
    <col min="261" max="263" width="9.140625" style="2"/>
    <col min="264" max="264" width="74" style="2" customWidth="1"/>
    <col min="265" max="509" width="9.140625" style="2"/>
    <col min="510" max="510" width="7.5703125" style="2" customWidth="1"/>
    <col min="511" max="511" width="11.42578125" style="2" customWidth="1"/>
    <col min="512" max="512" width="76.140625" style="2" customWidth="1"/>
    <col min="513" max="516" width="15.28515625" style="2" customWidth="1"/>
    <col min="517" max="519" width="9.140625" style="2"/>
    <col min="520" max="520" width="74" style="2" customWidth="1"/>
    <col min="521" max="765" width="9.140625" style="2"/>
    <col min="766" max="766" width="7.5703125" style="2" customWidth="1"/>
    <col min="767" max="767" width="11.42578125" style="2" customWidth="1"/>
    <col min="768" max="768" width="76.140625" style="2" customWidth="1"/>
    <col min="769" max="772" width="15.28515625" style="2" customWidth="1"/>
    <col min="773" max="775" width="9.140625" style="2"/>
    <col min="776" max="776" width="74" style="2" customWidth="1"/>
    <col min="777" max="1021" width="9.140625" style="2"/>
    <col min="1022" max="1022" width="7.5703125" style="2" customWidth="1"/>
    <col min="1023" max="1023" width="11.42578125" style="2" customWidth="1"/>
    <col min="1024" max="1024" width="76.140625" style="2" customWidth="1"/>
    <col min="1025" max="1028" width="15.28515625" style="2" customWidth="1"/>
    <col min="1029" max="1031" width="9.140625" style="2"/>
    <col min="1032" max="1032" width="74" style="2" customWidth="1"/>
    <col min="1033" max="1277" width="9.140625" style="2"/>
    <col min="1278" max="1278" width="7.5703125" style="2" customWidth="1"/>
    <col min="1279" max="1279" width="11.42578125" style="2" customWidth="1"/>
    <col min="1280" max="1280" width="76.140625" style="2" customWidth="1"/>
    <col min="1281" max="1284" width="15.28515625" style="2" customWidth="1"/>
    <col min="1285" max="1287" width="9.140625" style="2"/>
    <col min="1288" max="1288" width="74" style="2" customWidth="1"/>
    <col min="1289" max="1533" width="9.140625" style="2"/>
    <col min="1534" max="1534" width="7.5703125" style="2" customWidth="1"/>
    <col min="1535" max="1535" width="11.42578125" style="2" customWidth="1"/>
    <col min="1536" max="1536" width="76.140625" style="2" customWidth="1"/>
    <col min="1537" max="1540" width="15.28515625" style="2" customWidth="1"/>
    <col min="1541" max="1543" width="9.140625" style="2"/>
    <col min="1544" max="1544" width="74" style="2" customWidth="1"/>
    <col min="1545" max="1789" width="9.140625" style="2"/>
    <col min="1790" max="1790" width="7.5703125" style="2" customWidth="1"/>
    <col min="1791" max="1791" width="11.42578125" style="2" customWidth="1"/>
    <col min="1792" max="1792" width="76.140625" style="2" customWidth="1"/>
    <col min="1793" max="1796" width="15.28515625" style="2" customWidth="1"/>
    <col min="1797" max="1799" width="9.140625" style="2"/>
    <col min="1800" max="1800" width="74" style="2" customWidth="1"/>
    <col min="1801" max="2045" width="9.140625" style="2"/>
    <col min="2046" max="2046" width="7.5703125" style="2" customWidth="1"/>
    <col min="2047" max="2047" width="11.42578125" style="2" customWidth="1"/>
    <col min="2048" max="2048" width="76.140625" style="2" customWidth="1"/>
    <col min="2049" max="2052" width="15.28515625" style="2" customWidth="1"/>
    <col min="2053" max="2055" width="9.140625" style="2"/>
    <col min="2056" max="2056" width="74" style="2" customWidth="1"/>
    <col min="2057" max="2301" width="9.140625" style="2"/>
    <col min="2302" max="2302" width="7.5703125" style="2" customWidth="1"/>
    <col min="2303" max="2303" width="11.42578125" style="2" customWidth="1"/>
    <col min="2304" max="2304" width="76.140625" style="2" customWidth="1"/>
    <col min="2305" max="2308" width="15.28515625" style="2" customWidth="1"/>
    <col min="2309" max="2311" width="9.140625" style="2"/>
    <col min="2312" max="2312" width="74" style="2" customWidth="1"/>
    <col min="2313" max="2557" width="9.140625" style="2"/>
    <col min="2558" max="2558" width="7.5703125" style="2" customWidth="1"/>
    <col min="2559" max="2559" width="11.42578125" style="2" customWidth="1"/>
    <col min="2560" max="2560" width="76.140625" style="2" customWidth="1"/>
    <col min="2561" max="2564" width="15.28515625" style="2" customWidth="1"/>
    <col min="2565" max="2567" width="9.140625" style="2"/>
    <col min="2568" max="2568" width="74" style="2" customWidth="1"/>
    <col min="2569" max="2813" width="9.140625" style="2"/>
    <col min="2814" max="2814" width="7.5703125" style="2" customWidth="1"/>
    <col min="2815" max="2815" width="11.42578125" style="2" customWidth="1"/>
    <col min="2816" max="2816" width="76.140625" style="2" customWidth="1"/>
    <col min="2817" max="2820" width="15.28515625" style="2" customWidth="1"/>
    <col min="2821" max="2823" width="9.140625" style="2"/>
    <col min="2824" max="2824" width="74" style="2" customWidth="1"/>
    <col min="2825" max="3069" width="9.140625" style="2"/>
    <col min="3070" max="3070" width="7.5703125" style="2" customWidth="1"/>
    <col min="3071" max="3071" width="11.42578125" style="2" customWidth="1"/>
    <col min="3072" max="3072" width="76.140625" style="2" customWidth="1"/>
    <col min="3073" max="3076" width="15.28515625" style="2" customWidth="1"/>
    <col min="3077" max="3079" width="9.140625" style="2"/>
    <col min="3080" max="3080" width="74" style="2" customWidth="1"/>
    <col min="3081" max="3325" width="9.140625" style="2"/>
    <col min="3326" max="3326" width="7.5703125" style="2" customWidth="1"/>
    <col min="3327" max="3327" width="11.42578125" style="2" customWidth="1"/>
    <col min="3328" max="3328" width="76.140625" style="2" customWidth="1"/>
    <col min="3329" max="3332" width="15.28515625" style="2" customWidth="1"/>
    <col min="3333" max="3335" width="9.140625" style="2"/>
    <col min="3336" max="3336" width="74" style="2" customWidth="1"/>
    <col min="3337" max="3581" width="9.140625" style="2"/>
    <col min="3582" max="3582" width="7.5703125" style="2" customWidth="1"/>
    <col min="3583" max="3583" width="11.42578125" style="2" customWidth="1"/>
    <col min="3584" max="3584" width="76.140625" style="2" customWidth="1"/>
    <col min="3585" max="3588" width="15.28515625" style="2" customWidth="1"/>
    <col min="3589" max="3591" width="9.140625" style="2"/>
    <col min="3592" max="3592" width="74" style="2" customWidth="1"/>
    <col min="3593" max="3837" width="9.140625" style="2"/>
    <col min="3838" max="3838" width="7.5703125" style="2" customWidth="1"/>
    <col min="3839" max="3839" width="11.42578125" style="2" customWidth="1"/>
    <col min="3840" max="3840" width="76.140625" style="2" customWidth="1"/>
    <col min="3841" max="3844" width="15.28515625" style="2" customWidth="1"/>
    <col min="3845" max="3847" width="9.140625" style="2"/>
    <col min="3848" max="3848" width="74" style="2" customWidth="1"/>
    <col min="3849" max="4093" width="9.140625" style="2"/>
    <col min="4094" max="4094" width="7.5703125" style="2" customWidth="1"/>
    <col min="4095" max="4095" width="11.42578125" style="2" customWidth="1"/>
    <col min="4096" max="4096" width="76.140625" style="2" customWidth="1"/>
    <col min="4097" max="4100" width="15.28515625" style="2" customWidth="1"/>
    <col min="4101" max="4103" width="9.140625" style="2"/>
    <col min="4104" max="4104" width="74" style="2" customWidth="1"/>
    <col min="4105" max="4349" width="9.140625" style="2"/>
    <col min="4350" max="4350" width="7.5703125" style="2" customWidth="1"/>
    <col min="4351" max="4351" width="11.42578125" style="2" customWidth="1"/>
    <col min="4352" max="4352" width="76.140625" style="2" customWidth="1"/>
    <col min="4353" max="4356" width="15.28515625" style="2" customWidth="1"/>
    <col min="4357" max="4359" width="9.140625" style="2"/>
    <col min="4360" max="4360" width="74" style="2" customWidth="1"/>
    <col min="4361" max="4605" width="9.140625" style="2"/>
    <col min="4606" max="4606" width="7.5703125" style="2" customWidth="1"/>
    <col min="4607" max="4607" width="11.42578125" style="2" customWidth="1"/>
    <col min="4608" max="4608" width="76.140625" style="2" customWidth="1"/>
    <col min="4609" max="4612" width="15.28515625" style="2" customWidth="1"/>
    <col min="4613" max="4615" width="9.140625" style="2"/>
    <col min="4616" max="4616" width="74" style="2" customWidth="1"/>
    <col min="4617" max="4861" width="9.140625" style="2"/>
    <col min="4862" max="4862" width="7.5703125" style="2" customWidth="1"/>
    <col min="4863" max="4863" width="11.42578125" style="2" customWidth="1"/>
    <col min="4864" max="4864" width="76.140625" style="2" customWidth="1"/>
    <col min="4865" max="4868" width="15.28515625" style="2" customWidth="1"/>
    <col min="4869" max="4871" width="9.140625" style="2"/>
    <col min="4872" max="4872" width="74" style="2" customWidth="1"/>
    <col min="4873" max="5117" width="9.140625" style="2"/>
    <col min="5118" max="5118" width="7.5703125" style="2" customWidth="1"/>
    <col min="5119" max="5119" width="11.42578125" style="2" customWidth="1"/>
    <col min="5120" max="5120" width="76.140625" style="2" customWidth="1"/>
    <col min="5121" max="5124" width="15.28515625" style="2" customWidth="1"/>
    <col min="5125" max="5127" width="9.140625" style="2"/>
    <col min="5128" max="5128" width="74" style="2" customWidth="1"/>
    <col min="5129" max="5373" width="9.140625" style="2"/>
    <col min="5374" max="5374" width="7.5703125" style="2" customWidth="1"/>
    <col min="5375" max="5375" width="11.42578125" style="2" customWidth="1"/>
    <col min="5376" max="5376" width="76.140625" style="2" customWidth="1"/>
    <col min="5377" max="5380" width="15.28515625" style="2" customWidth="1"/>
    <col min="5381" max="5383" width="9.140625" style="2"/>
    <col min="5384" max="5384" width="74" style="2" customWidth="1"/>
    <col min="5385" max="5629" width="9.140625" style="2"/>
    <col min="5630" max="5630" width="7.5703125" style="2" customWidth="1"/>
    <col min="5631" max="5631" width="11.42578125" style="2" customWidth="1"/>
    <col min="5632" max="5632" width="76.140625" style="2" customWidth="1"/>
    <col min="5633" max="5636" width="15.28515625" style="2" customWidth="1"/>
    <col min="5637" max="5639" width="9.140625" style="2"/>
    <col min="5640" max="5640" width="74" style="2" customWidth="1"/>
    <col min="5641" max="5885" width="9.140625" style="2"/>
    <col min="5886" max="5886" width="7.5703125" style="2" customWidth="1"/>
    <col min="5887" max="5887" width="11.42578125" style="2" customWidth="1"/>
    <col min="5888" max="5888" width="76.140625" style="2" customWidth="1"/>
    <col min="5889" max="5892" width="15.28515625" style="2" customWidth="1"/>
    <col min="5893" max="5895" width="9.140625" style="2"/>
    <col min="5896" max="5896" width="74" style="2" customWidth="1"/>
    <col min="5897" max="6141" width="9.140625" style="2"/>
    <col min="6142" max="6142" width="7.5703125" style="2" customWidth="1"/>
    <col min="6143" max="6143" width="11.42578125" style="2" customWidth="1"/>
    <col min="6144" max="6144" width="76.140625" style="2" customWidth="1"/>
    <col min="6145" max="6148" width="15.28515625" style="2" customWidth="1"/>
    <col min="6149" max="6151" width="9.140625" style="2"/>
    <col min="6152" max="6152" width="74" style="2" customWidth="1"/>
    <col min="6153" max="6397" width="9.140625" style="2"/>
    <col min="6398" max="6398" width="7.5703125" style="2" customWidth="1"/>
    <col min="6399" max="6399" width="11.42578125" style="2" customWidth="1"/>
    <col min="6400" max="6400" width="76.140625" style="2" customWidth="1"/>
    <col min="6401" max="6404" width="15.28515625" style="2" customWidth="1"/>
    <col min="6405" max="6407" width="9.140625" style="2"/>
    <col min="6408" max="6408" width="74" style="2" customWidth="1"/>
    <col min="6409" max="6653" width="9.140625" style="2"/>
    <col min="6654" max="6654" width="7.5703125" style="2" customWidth="1"/>
    <col min="6655" max="6655" width="11.42578125" style="2" customWidth="1"/>
    <col min="6656" max="6656" width="76.140625" style="2" customWidth="1"/>
    <col min="6657" max="6660" width="15.28515625" style="2" customWidth="1"/>
    <col min="6661" max="6663" width="9.140625" style="2"/>
    <col min="6664" max="6664" width="74" style="2" customWidth="1"/>
    <col min="6665" max="6909" width="9.140625" style="2"/>
    <col min="6910" max="6910" width="7.5703125" style="2" customWidth="1"/>
    <col min="6911" max="6911" width="11.42578125" style="2" customWidth="1"/>
    <col min="6912" max="6912" width="76.140625" style="2" customWidth="1"/>
    <col min="6913" max="6916" width="15.28515625" style="2" customWidth="1"/>
    <col min="6917" max="6919" width="9.140625" style="2"/>
    <col min="6920" max="6920" width="74" style="2" customWidth="1"/>
    <col min="6921" max="7165" width="9.140625" style="2"/>
    <col min="7166" max="7166" width="7.5703125" style="2" customWidth="1"/>
    <col min="7167" max="7167" width="11.42578125" style="2" customWidth="1"/>
    <col min="7168" max="7168" width="76.140625" style="2" customWidth="1"/>
    <col min="7169" max="7172" width="15.28515625" style="2" customWidth="1"/>
    <col min="7173" max="7175" width="9.140625" style="2"/>
    <col min="7176" max="7176" width="74" style="2" customWidth="1"/>
    <col min="7177" max="7421" width="9.140625" style="2"/>
    <col min="7422" max="7422" width="7.5703125" style="2" customWidth="1"/>
    <col min="7423" max="7423" width="11.42578125" style="2" customWidth="1"/>
    <col min="7424" max="7424" width="76.140625" style="2" customWidth="1"/>
    <col min="7425" max="7428" width="15.28515625" style="2" customWidth="1"/>
    <col min="7429" max="7431" width="9.140625" style="2"/>
    <col min="7432" max="7432" width="74" style="2" customWidth="1"/>
    <col min="7433" max="7677" width="9.140625" style="2"/>
    <col min="7678" max="7678" width="7.5703125" style="2" customWidth="1"/>
    <col min="7679" max="7679" width="11.42578125" style="2" customWidth="1"/>
    <col min="7680" max="7680" width="76.140625" style="2" customWidth="1"/>
    <col min="7681" max="7684" width="15.28515625" style="2" customWidth="1"/>
    <col min="7685" max="7687" width="9.140625" style="2"/>
    <col min="7688" max="7688" width="74" style="2" customWidth="1"/>
    <col min="7689" max="7933" width="9.140625" style="2"/>
    <col min="7934" max="7934" width="7.5703125" style="2" customWidth="1"/>
    <col min="7935" max="7935" width="11.42578125" style="2" customWidth="1"/>
    <col min="7936" max="7936" width="76.140625" style="2" customWidth="1"/>
    <col min="7937" max="7940" width="15.28515625" style="2" customWidth="1"/>
    <col min="7941" max="7943" width="9.140625" style="2"/>
    <col min="7944" max="7944" width="74" style="2" customWidth="1"/>
    <col min="7945" max="8189" width="9.140625" style="2"/>
    <col min="8190" max="8190" width="7.5703125" style="2" customWidth="1"/>
    <col min="8191" max="8191" width="11.42578125" style="2" customWidth="1"/>
    <col min="8192" max="8192" width="76.140625" style="2" customWidth="1"/>
    <col min="8193" max="8196" width="15.28515625" style="2" customWidth="1"/>
    <col min="8197" max="8199" width="9.140625" style="2"/>
    <col min="8200" max="8200" width="74" style="2" customWidth="1"/>
    <col min="8201" max="8445" width="9.140625" style="2"/>
    <col min="8446" max="8446" width="7.5703125" style="2" customWidth="1"/>
    <col min="8447" max="8447" width="11.42578125" style="2" customWidth="1"/>
    <col min="8448" max="8448" width="76.140625" style="2" customWidth="1"/>
    <col min="8449" max="8452" width="15.28515625" style="2" customWidth="1"/>
    <col min="8453" max="8455" width="9.140625" style="2"/>
    <col min="8456" max="8456" width="74" style="2" customWidth="1"/>
    <col min="8457" max="8701" width="9.140625" style="2"/>
    <col min="8702" max="8702" width="7.5703125" style="2" customWidth="1"/>
    <col min="8703" max="8703" width="11.42578125" style="2" customWidth="1"/>
    <col min="8704" max="8704" width="76.140625" style="2" customWidth="1"/>
    <col min="8705" max="8708" width="15.28515625" style="2" customWidth="1"/>
    <col min="8709" max="8711" width="9.140625" style="2"/>
    <col min="8712" max="8712" width="74" style="2" customWidth="1"/>
    <col min="8713" max="8957" width="9.140625" style="2"/>
    <col min="8958" max="8958" width="7.5703125" style="2" customWidth="1"/>
    <col min="8959" max="8959" width="11.42578125" style="2" customWidth="1"/>
    <col min="8960" max="8960" width="76.140625" style="2" customWidth="1"/>
    <col min="8961" max="8964" width="15.28515625" style="2" customWidth="1"/>
    <col min="8965" max="8967" width="9.140625" style="2"/>
    <col min="8968" max="8968" width="74" style="2" customWidth="1"/>
    <col min="8969" max="9213" width="9.140625" style="2"/>
    <col min="9214" max="9214" width="7.5703125" style="2" customWidth="1"/>
    <col min="9215" max="9215" width="11.42578125" style="2" customWidth="1"/>
    <col min="9216" max="9216" width="76.140625" style="2" customWidth="1"/>
    <col min="9217" max="9220" width="15.28515625" style="2" customWidth="1"/>
    <col min="9221" max="9223" width="9.140625" style="2"/>
    <col min="9224" max="9224" width="74" style="2" customWidth="1"/>
    <col min="9225" max="9469" width="9.140625" style="2"/>
    <col min="9470" max="9470" width="7.5703125" style="2" customWidth="1"/>
    <col min="9471" max="9471" width="11.42578125" style="2" customWidth="1"/>
    <col min="9472" max="9472" width="76.140625" style="2" customWidth="1"/>
    <col min="9473" max="9476" width="15.28515625" style="2" customWidth="1"/>
    <col min="9477" max="9479" width="9.140625" style="2"/>
    <col min="9480" max="9480" width="74" style="2" customWidth="1"/>
    <col min="9481" max="9725" width="9.140625" style="2"/>
    <col min="9726" max="9726" width="7.5703125" style="2" customWidth="1"/>
    <col min="9727" max="9727" width="11.42578125" style="2" customWidth="1"/>
    <col min="9728" max="9728" width="76.140625" style="2" customWidth="1"/>
    <col min="9729" max="9732" width="15.28515625" style="2" customWidth="1"/>
    <col min="9733" max="9735" width="9.140625" style="2"/>
    <col min="9736" max="9736" width="74" style="2" customWidth="1"/>
    <col min="9737" max="9981" width="9.140625" style="2"/>
    <col min="9982" max="9982" width="7.5703125" style="2" customWidth="1"/>
    <col min="9983" max="9983" width="11.42578125" style="2" customWidth="1"/>
    <col min="9984" max="9984" width="76.140625" style="2" customWidth="1"/>
    <col min="9985" max="9988" width="15.28515625" style="2" customWidth="1"/>
    <col min="9989" max="9991" width="9.140625" style="2"/>
    <col min="9992" max="9992" width="74" style="2" customWidth="1"/>
    <col min="9993" max="10237" width="9.140625" style="2"/>
    <col min="10238" max="10238" width="7.5703125" style="2" customWidth="1"/>
    <col min="10239" max="10239" width="11.42578125" style="2" customWidth="1"/>
    <col min="10240" max="10240" width="76.140625" style="2" customWidth="1"/>
    <col min="10241" max="10244" width="15.28515625" style="2" customWidth="1"/>
    <col min="10245" max="10247" width="9.140625" style="2"/>
    <col min="10248" max="10248" width="74" style="2" customWidth="1"/>
    <col min="10249" max="10493" width="9.140625" style="2"/>
    <col min="10494" max="10494" width="7.5703125" style="2" customWidth="1"/>
    <col min="10495" max="10495" width="11.42578125" style="2" customWidth="1"/>
    <col min="10496" max="10496" width="76.140625" style="2" customWidth="1"/>
    <col min="10497" max="10500" width="15.28515625" style="2" customWidth="1"/>
    <col min="10501" max="10503" width="9.140625" style="2"/>
    <col min="10504" max="10504" width="74" style="2" customWidth="1"/>
    <col min="10505" max="10749" width="9.140625" style="2"/>
    <col min="10750" max="10750" width="7.5703125" style="2" customWidth="1"/>
    <col min="10751" max="10751" width="11.42578125" style="2" customWidth="1"/>
    <col min="10752" max="10752" width="76.140625" style="2" customWidth="1"/>
    <col min="10753" max="10756" width="15.28515625" style="2" customWidth="1"/>
    <col min="10757" max="10759" width="9.140625" style="2"/>
    <col min="10760" max="10760" width="74" style="2" customWidth="1"/>
    <col min="10761" max="11005" width="9.140625" style="2"/>
    <col min="11006" max="11006" width="7.5703125" style="2" customWidth="1"/>
    <col min="11007" max="11007" width="11.42578125" style="2" customWidth="1"/>
    <col min="11008" max="11008" width="76.140625" style="2" customWidth="1"/>
    <col min="11009" max="11012" width="15.28515625" style="2" customWidth="1"/>
    <col min="11013" max="11015" width="9.140625" style="2"/>
    <col min="11016" max="11016" width="74" style="2" customWidth="1"/>
    <col min="11017" max="11261" width="9.140625" style="2"/>
    <col min="11262" max="11262" width="7.5703125" style="2" customWidth="1"/>
    <col min="11263" max="11263" width="11.42578125" style="2" customWidth="1"/>
    <col min="11264" max="11264" width="76.140625" style="2" customWidth="1"/>
    <col min="11265" max="11268" width="15.28515625" style="2" customWidth="1"/>
    <col min="11269" max="11271" width="9.140625" style="2"/>
    <col min="11272" max="11272" width="74" style="2" customWidth="1"/>
    <col min="11273" max="11517" width="9.140625" style="2"/>
    <col min="11518" max="11518" width="7.5703125" style="2" customWidth="1"/>
    <col min="11519" max="11519" width="11.42578125" style="2" customWidth="1"/>
    <col min="11520" max="11520" width="76.140625" style="2" customWidth="1"/>
    <col min="11521" max="11524" width="15.28515625" style="2" customWidth="1"/>
    <col min="11525" max="11527" width="9.140625" style="2"/>
    <col min="11528" max="11528" width="74" style="2" customWidth="1"/>
    <col min="11529" max="11773" width="9.140625" style="2"/>
    <col min="11774" max="11774" width="7.5703125" style="2" customWidth="1"/>
    <col min="11775" max="11775" width="11.42578125" style="2" customWidth="1"/>
    <col min="11776" max="11776" width="76.140625" style="2" customWidth="1"/>
    <col min="11777" max="11780" width="15.28515625" style="2" customWidth="1"/>
    <col min="11781" max="11783" width="9.140625" style="2"/>
    <col min="11784" max="11784" width="74" style="2" customWidth="1"/>
    <col min="11785" max="12029" width="9.140625" style="2"/>
    <col min="12030" max="12030" width="7.5703125" style="2" customWidth="1"/>
    <col min="12031" max="12031" width="11.42578125" style="2" customWidth="1"/>
    <col min="12032" max="12032" width="76.140625" style="2" customWidth="1"/>
    <col min="12033" max="12036" width="15.28515625" style="2" customWidth="1"/>
    <col min="12037" max="12039" width="9.140625" style="2"/>
    <col min="12040" max="12040" width="74" style="2" customWidth="1"/>
    <col min="12041" max="12285" width="9.140625" style="2"/>
    <col min="12286" max="12286" width="7.5703125" style="2" customWidth="1"/>
    <col min="12287" max="12287" width="11.42578125" style="2" customWidth="1"/>
    <col min="12288" max="12288" width="76.140625" style="2" customWidth="1"/>
    <col min="12289" max="12292" width="15.28515625" style="2" customWidth="1"/>
    <col min="12293" max="12295" width="9.140625" style="2"/>
    <col min="12296" max="12296" width="74" style="2" customWidth="1"/>
    <col min="12297" max="12541" width="9.140625" style="2"/>
    <col min="12542" max="12542" width="7.5703125" style="2" customWidth="1"/>
    <col min="12543" max="12543" width="11.42578125" style="2" customWidth="1"/>
    <col min="12544" max="12544" width="76.140625" style="2" customWidth="1"/>
    <col min="12545" max="12548" width="15.28515625" style="2" customWidth="1"/>
    <col min="12549" max="12551" width="9.140625" style="2"/>
    <col min="12552" max="12552" width="74" style="2" customWidth="1"/>
    <col min="12553" max="12797" width="9.140625" style="2"/>
    <col min="12798" max="12798" width="7.5703125" style="2" customWidth="1"/>
    <col min="12799" max="12799" width="11.42578125" style="2" customWidth="1"/>
    <col min="12800" max="12800" width="76.140625" style="2" customWidth="1"/>
    <col min="12801" max="12804" width="15.28515625" style="2" customWidth="1"/>
    <col min="12805" max="12807" width="9.140625" style="2"/>
    <col min="12808" max="12808" width="74" style="2" customWidth="1"/>
    <col min="12809" max="13053" width="9.140625" style="2"/>
    <col min="13054" max="13054" width="7.5703125" style="2" customWidth="1"/>
    <col min="13055" max="13055" width="11.42578125" style="2" customWidth="1"/>
    <col min="13056" max="13056" width="76.140625" style="2" customWidth="1"/>
    <col min="13057" max="13060" width="15.28515625" style="2" customWidth="1"/>
    <col min="13061" max="13063" width="9.140625" style="2"/>
    <col min="13064" max="13064" width="74" style="2" customWidth="1"/>
    <col min="13065" max="13309" width="9.140625" style="2"/>
    <col min="13310" max="13310" width="7.5703125" style="2" customWidth="1"/>
    <col min="13311" max="13311" width="11.42578125" style="2" customWidth="1"/>
    <col min="13312" max="13312" width="76.140625" style="2" customWidth="1"/>
    <col min="13313" max="13316" width="15.28515625" style="2" customWidth="1"/>
    <col min="13317" max="13319" width="9.140625" style="2"/>
    <col min="13320" max="13320" width="74" style="2" customWidth="1"/>
    <col min="13321" max="13565" width="9.140625" style="2"/>
    <col min="13566" max="13566" width="7.5703125" style="2" customWidth="1"/>
    <col min="13567" max="13567" width="11.42578125" style="2" customWidth="1"/>
    <col min="13568" max="13568" width="76.140625" style="2" customWidth="1"/>
    <col min="13569" max="13572" width="15.28515625" style="2" customWidth="1"/>
    <col min="13573" max="13575" width="9.140625" style="2"/>
    <col min="13576" max="13576" width="74" style="2" customWidth="1"/>
    <col min="13577" max="13821" width="9.140625" style="2"/>
    <col min="13822" max="13822" width="7.5703125" style="2" customWidth="1"/>
    <col min="13823" max="13823" width="11.42578125" style="2" customWidth="1"/>
    <col min="13824" max="13824" width="76.140625" style="2" customWidth="1"/>
    <col min="13825" max="13828" width="15.28515625" style="2" customWidth="1"/>
    <col min="13829" max="13831" width="9.140625" style="2"/>
    <col min="13832" max="13832" width="74" style="2" customWidth="1"/>
    <col min="13833" max="14077" width="9.140625" style="2"/>
    <col min="14078" max="14078" width="7.5703125" style="2" customWidth="1"/>
    <col min="14079" max="14079" width="11.42578125" style="2" customWidth="1"/>
    <col min="14080" max="14080" width="76.140625" style="2" customWidth="1"/>
    <col min="14081" max="14084" width="15.28515625" style="2" customWidth="1"/>
    <col min="14085" max="14087" width="9.140625" style="2"/>
    <col min="14088" max="14088" width="74" style="2" customWidth="1"/>
    <col min="14089" max="14333" width="9.140625" style="2"/>
    <col min="14334" max="14334" width="7.5703125" style="2" customWidth="1"/>
    <col min="14335" max="14335" width="11.42578125" style="2" customWidth="1"/>
    <col min="14336" max="14336" width="76.140625" style="2" customWidth="1"/>
    <col min="14337" max="14340" width="15.28515625" style="2" customWidth="1"/>
    <col min="14341" max="14343" width="9.140625" style="2"/>
    <col min="14344" max="14344" width="74" style="2" customWidth="1"/>
    <col min="14345" max="14589" width="9.140625" style="2"/>
    <col min="14590" max="14590" width="7.5703125" style="2" customWidth="1"/>
    <col min="14591" max="14591" width="11.42578125" style="2" customWidth="1"/>
    <col min="14592" max="14592" width="76.140625" style="2" customWidth="1"/>
    <col min="14593" max="14596" width="15.28515625" style="2" customWidth="1"/>
    <col min="14597" max="14599" width="9.140625" style="2"/>
    <col min="14600" max="14600" width="74" style="2" customWidth="1"/>
    <col min="14601" max="14845" width="9.140625" style="2"/>
    <col min="14846" max="14846" width="7.5703125" style="2" customWidth="1"/>
    <col min="14847" max="14847" width="11.42578125" style="2" customWidth="1"/>
    <col min="14848" max="14848" width="76.140625" style="2" customWidth="1"/>
    <col min="14849" max="14852" width="15.28515625" style="2" customWidth="1"/>
    <col min="14853" max="14855" width="9.140625" style="2"/>
    <col min="14856" max="14856" width="74" style="2" customWidth="1"/>
    <col min="14857" max="15101" width="9.140625" style="2"/>
    <col min="15102" max="15102" width="7.5703125" style="2" customWidth="1"/>
    <col min="15103" max="15103" width="11.42578125" style="2" customWidth="1"/>
    <col min="15104" max="15104" width="76.140625" style="2" customWidth="1"/>
    <col min="15105" max="15108" width="15.28515625" style="2" customWidth="1"/>
    <col min="15109" max="15111" width="9.140625" style="2"/>
    <col min="15112" max="15112" width="74" style="2" customWidth="1"/>
    <col min="15113" max="15357" width="9.140625" style="2"/>
    <col min="15358" max="15358" width="7.5703125" style="2" customWidth="1"/>
    <col min="15359" max="15359" width="11.42578125" style="2" customWidth="1"/>
    <col min="15360" max="15360" width="76.140625" style="2" customWidth="1"/>
    <col min="15361" max="15364" width="15.28515625" style="2" customWidth="1"/>
    <col min="15365" max="15367" width="9.140625" style="2"/>
    <col min="15368" max="15368" width="74" style="2" customWidth="1"/>
    <col min="15369" max="15613" width="9.140625" style="2"/>
    <col min="15614" max="15614" width="7.5703125" style="2" customWidth="1"/>
    <col min="15615" max="15615" width="11.42578125" style="2" customWidth="1"/>
    <col min="15616" max="15616" width="76.140625" style="2" customWidth="1"/>
    <col min="15617" max="15620" width="15.28515625" style="2" customWidth="1"/>
    <col min="15621" max="15623" width="9.140625" style="2"/>
    <col min="15624" max="15624" width="74" style="2" customWidth="1"/>
    <col min="15625" max="15869" width="9.140625" style="2"/>
    <col min="15870" max="15870" width="7.5703125" style="2" customWidth="1"/>
    <col min="15871" max="15871" width="11.42578125" style="2" customWidth="1"/>
    <col min="15872" max="15872" width="76.140625" style="2" customWidth="1"/>
    <col min="15873" max="15876" width="15.28515625" style="2" customWidth="1"/>
    <col min="15877" max="15879" width="9.140625" style="2"/>
    <col min="15880" max="15880" width="74" style="2" customWidth="1"/>
    <col min="15881" max="16125" width="9.140625" style="2"/>
    <col min="16126" max="16126" width="7.5703125" style="2" customWidth="1"/>
    <col min="16127" max="16127" width="11.42578125" style="2" customWidth="1"/>
    <col min="16128" max="16128" width="76.140625" style="2" customWidth="1"/>
    <col min="16129" max="16132" width="15.28515625" style="2" customWidth="1"/>
    <col min="16133" max="16135" width="9.140625" style="2"/>
    <col min="16136" max="16136" width="74" style="2" customWidth="1"/>
    <col min="16137" max="16384" width="9.140625" style="2"/>
  </cols>
  <sheetData>
    <row r="1" spans="1:7" s="1" customFormat="1">
      <c r="B1" s="9"/>
      <c r="C1" s="9"/>
      <c r="D1" s="10" t="s">
        <v>6</v>
      </c>
      <c r="E1" s="9"/>
      <c r="F1" s="9"/>
      <c r="G1" s="9"/>
    </row>
    <row r="2" spans="1:7" s="1" customFormat="1">
      <c r="B2" s="9"/>
      <c r="C2" s="9"/>
      <c r="D2" s="10" t="s">
        <v>24</v>
      </c>
      <c r="E2" s="9"/>
      <c r="F2" s="9"/>
      <c r="G2" s="9"/>
    </row>
    <row r="3" spans="1:7" s="1" customFormat="1">
      <c r="B3" s="9"/>
      <c r="C3" s="9"/>
      <c r="D3" s="10" t="s">
        <v>73</v>
      </c>
      <c r="E3" s="9"/>
      <c r="F3" s="9"/>
      <c r="G3" s="9"/>
    </row>
    <row r="6" spans="1:7" ht="79.5" customHeight="1">
      <c r="A6" s="246" t="s">
        <v>74</v>
      </c>
      <c r="B6" s="246"/>
      <c r="C6" s="246"/>
      <c r="D6" s="246"/>
    </row>
    <row r="7" spans="1:7">
      <c r="A7" s="25"/>
      <c r="B7" s="25"/>
      <c r="C7" s="25"/>
      <c r="D7" s="11" t="s">
        <v>7</v>
      </c>
    </row>
    <row r="8" spans="1:7" ht="93" customHeight="1">
      <c r="A8" s="248" t="s">
        <v>0</v>
      </c>
      <c r="B8" s="249"/>
      <c r="C8" s="247" t="s">
        <v>13</v>
      </c>
      <c r="D8" s="26" t="s">
        <v>5</v>
      </c>
    </row>
    <row r="9" spans="1:7" ht="23.25" customHeight="1">
      <c r="A9" s="15" t="s">
        <v>2</v>
      </c>
      <c r="B9" s="15" t="s">
        <v>14</v>
      </c>
      <c r="C9" s="247"/>
      <c r="D9" s="15" t="s">
        <v>1</v>
      </c>
    </row>
    <row r="10" spans="1:7">
      <c r="A10" s="3"/>
      <c r="B10" s="3"/>
      <c r="C10" s="4" t="s">
        <v>15</v>
      </c>
      <c r="D10" s="5">
        <f>-D11</f>
        <v>0</v>
      </c>
    </row>
    <row r="11" spans="1:7" s="1" customFormat="1" ht="34.5" customHeight="1">
      <c r="A11" s="162"/>
      <c r="B11" s="162"/>
      <c r="C11" s="161" t="s">
        <v>167</v>
      </c>
      <c r="D11" s="12">
        <f>-D12-D26</f>
        <v>0</v>
      </c>
    </row>
    <row r="12" spans="1:7" s="159" customFormat="1">
      <c r="A12" s="250" t="s">
        <v>166</v>
      </c>
      <c r="B12" s="250"/>
      <c r="C12" s="160" t="s">
        <v>16</v>
      </c>
      <c r="D12" s="5">
        <f>+D20</f>
        <v>-885095.89999999991</v>
      </c>
    </row>
    <row r="13" spans="1:7" s="159" customFormat="1">
      <c r="A13" s="250"/>
      <c r="B13" s="250"/>
      <c r="C13" s="156" t="s">
        <v>165</v>
      </c>
      <c r="D13" s="51"/>
    </row>
    <row r="14" spans="1:7" s="159" customFormat="1">
      <c r="A14" s="250"/>
      <c r="B14" s="250"/>
      <c r="C14" s="157" t="s">
        <v>17</v>
      </c>
      <c r="D14" s="51"/>
    </row>
    <row r="15" spans="1:7" s="159" customFormat="1" ht="34.5">
      <c r="A15" s="250"/>
      <c r="B15" s="250"/>
      <c r="C15" s="156" t="s">
        <v>164</v>
      </c>
      <c r="D15" s="51"/>
    </row>
    <row r="16" spans="1:7" s="159" customFormat="1">
      <c r="A16" s="250"/>
      <c r="B16" s="250"/>
      <c r="C16" s="155" t="s">
        <v>18</v>
      </c>
      <c r="D16" s="51"/>
    </row>
    <row r="17" spans="1:4" s="159" customFormat="1" ht="51.75">
      <c r="A17" s="250"/>
      <c r="B17" s="250"/>
      <c r="C17" s="158" t="s">
        <v>163</v>
      </c>
      <c r="D17" s="51"/>
    </row>
    <row r="18" spans="1:4" s="159" customFormat="1" ht="17.25" customHeight="1">
      <c r="A18" s="251" t="s">
        <v>19</v>
      </c>
      <c r="B18" s="252"/>
      <c r="C18" s="252"/>
      <c r="D18" s="253"/>
    </row>
    <row r="19" spans="1:4">
      <c r="A19" s="3"/>
      <c r="B19" s="51" t="s">
        <v>168</v>
      </c>
      <c r="C19" s="14" t="s">
        <v>20</v>
      </c>
      <c r="D19" s="53"/>
    </row>
    <row r="20" spans="1:4">
      <c r="A20" s="3"/>
      <c r="B20" s="51"/>
      <c r="C20" s="51" t="s">
        <v>169</v>
      </c>
      <c r="D20" s="53">
        <f>-D26</f>
        <v>-885095.89999999991</v>
      </c>
    </row>
    <row r="21" spans="1:4">
      <c r="A21" s="3"/>
      <c r="B21" s="51"/>
      <c r="C21" s="14" t="s">
        <v>21</v>
      </c>
      <c r="D21" s="110"/>
    </row>
    <row r="22" spans="1:4" ht="51.75">
      <c r="A22" s="3"/>
      <c r="B22" s="51"/>
      <c r="C22" s="51" t="s">
        <v>170</v>
      </c>
      <c r="D22" s="110"/>
    </row>
    <row r="23" spans="1:4">
      <c r="A23" s="3"/>
      <c r="B23" s="51"/>
      <c r="C23" s="14" t="s">
        <v>22</v>
      </c>
      <c r="D23" s="110"/>
    </row>
    <row r="24" spans="1:4" ht="34.5">
      <c r="A24" s="3"/>
      <c r="B24" s="51"/>
      <c r="C24" s="51" t="s">
        <v>171</v>
      </c>
      <c r="D24" s="110"/>
    </row>
    <row r="25" spans="1:4">
      <c r="A25" s="4">
        <v>1212</v>
      </c>
      <c r="B25" s="3"/>
      <c r="C25" s="6" t="s">
        <v>16</v>
      </c>
      <c r="D25" s="53"/>
    </row>
    <row r="26" spans="1:4">
      <c r="A26" s="3"/>
      <c r="B26" s="3"/>
      <c r="C26" s="4" t="s">
        <v>38</v>
      </c>
      <c r="D26" s="53">
        <f>'3'!D9</f>
        <v>885095.89999999991</v>
      </c>
    </row>
    <row r="27" spans="1:4">
      <c r="A27" s="3"/>
      <c r="B27" s="3"/>
      <c r="C27" s="6" t="s">
        <v>17</v>
      </c>
      <c r="D27" s="110"/>
    </row>
    <row r="28" spans="1:4">
      <c r="A28" s="3"/>
      <c r="B28" s="3"/>
      <c r="C28" s="4" t="s">
        <v>39</v>
      </c>
      <c r="D28" s="110"/>
    </row>
    <row r="29" spans="1:4">
      <c r="A29" s="3"/>
      <c r="B29" s="3"/>
      <c r="C29" s="6" t="s">
        <v>18</v>
      </c>
      <c r="D29" s="110"/>
    </row>
    <row r="30" spans="1:4" ht="34.5">
      <c r="A30" s="3"/>
      <c r="B30" s="3"/>
      <c r="C30" s="4" t="s">
        <v>40</v>
      </c>
      <c r="D30" s="110"/>
    </row>
    <row r="31" spans="1:4">
      <c r="A31" s="247" t="s">
        <v>19</v>
      </c>
      <c r="B31" s="247"/>
      <c r="C31" s="247"/>
      <c r="D31" s="247"/>
    </row>
    <row r="32" spans="1:4">
      <c r="A32" s="3"/>
      <c r="B32" s="13" t="s">
        <v>41</v>
      </c>
      <c r="C32" s="14" t="s">
        <v>20</v>
      </c>
      <c r="D32" s="5"/>
    </row>
    <row r="33" spans="1:4" ht="34.5">
      <c r="A33" s="3"/>
      <c r="B33" s="13"/>
      <c r="C33" s="13" t="s">
        <v>42</v>
      </c>
      <c r="D33" s="111">
        <f>D26</f>
        <v>885095.89999999991</v>
      </c>
    </row>
    <row r="34" spans="1:4">
      <c r="A34" s="3"/>
      <c r="B34" s="13"/>
      <c r="C34" s="14" t="s">
        <v>21</v>
      </c>
      <c r="D34" s="112"/>
    </row>
    <row r="35" spans="1:4" ht="34.5">
      <c r="A35" s="3"/>
      <c r="B35" s="13"/>
      <c r="C35" s="13" t="s">
        <v>42</v>
      </c>
      <c r="D35" s="112"/>
    </row>
    <row r="36" spans="1:4">
      <c r="A36" s="3"/>
      <c r="B36" s="13"/>
      <c r="C36" s="14" t="s">
        <v>22</v>
      </c>
      <c r="D36" s="112"/>
    </row>
    <row r="37" spans="1:4">
      <c r="A37" s="3"/>
      <c r="B37" s="13"/>
      <c r="C37" s="13" t="s">
        <v>23</v>
      </c>
      <c r="D37" s="8"/>
    </row>
  </sheetData>
  <mergeCells count="7">
    <mergeCell ref="A6:D6"/>
    <mergeCell ref="C8:C9"/>
    <mergeCell ref="A8:B8"/>
    <mergeCell ref="A31:D31"/>
    <mergeCell ref="A12:A17"/>
    <mergeCell ref="B12:B17"/>
    <mergeCell ref="A18:D18"/>
  </mergeCells>
  <pageMargins left="0.19" right="0.19" top="0.87" bottom="0.98425196850393704" header="0.51181102362204722" footer="0.51181102362204722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13" zoomScaleNormal="100" workbookViewId="0"/>
  </sheetViews>
  <sheetFormatPr defaultRowHeight="17.25"/>
  <cols>
    <col min="1" max="1" width="7.42578125" style="165" customWidth="1"/>
    <col min="2" max="2" width="8.7109375" style="165" customWidth="1"/>
    <col min="3" max="3" width="56.5703125" style="163" customWidth="1"/>
    <col min="4" max="4" width="16.7109375" style="164" bestFit="1" customWidth="1"/>
    <col min="5" max="5" width="17.85546875" style="164" customWidth="1"/>
    <col min="6" max="7" width="21.28515625" style="164" customWidth="1"/>
    <col min="8" max="8" width="16.85546875" style="164" customWidth="1"/>
    <col min="9" max="16384" width="9.140625" style="163"/>
  </cols>
  <sheetData>
    <row r="1" spans="1:8" ht="16.5" customHeight="1">
      <c r="B1" s="186"/>
      <c r="C1" s="186"/>
      <c r="D1" s="186"/>
      <c r="E1" s="186"/>
      <c r="F1" s="186"/>
      <c r="G1" s="186"/>
      <c r="H1" s="185" t="s">
        <v>216</v>
      </c>
    </row>
    <row r="2" spans="1:8" ht="16.5" customHeight="1">
      <c r="B2" s="186"/>
      <c r="C2" s="186"/>
      <c r="D2" s="186"/>
      <c r="E2" s="186"/>
      <c r="F2" s="186"/>
      <c r="G2" s="186"/>
      <c r="H2" s="185" t="s">
        <v>70</v>
      </c>
    </row>
    <row r="3" spans="1:8" ht="16.5" customHeight="1">
      <c r="B3" s="186"/>
      <c r="C3" s="186"/>
      <c r="D3" s="186"/>
      <c r="E3" s="186"/>
      <c r="F3" s="186"/>
      <c r="G3" s="186"/>
      <c r="H3" s="185" t="s">
        <v>83</v>
      </c>
    </row>
    <row r="4" spans="1:8" ht="52.5" customHeight="1">
      <c r="A4" s="254" t="s">
        <v>189</v>
      </c>
      <c r="B4" s="254"/>
      <c r="C4" s="254"/>
      <c r="D4" s="254"/>
      <c r="E4" s="254"/>
      <c r="F4" s="254"/>
      <c r="G4" s="254"/>
      <c r="H4" s="254"/>
    </row>
    <row r="5" spans="1:8">
      <c r="A5" s="184"/>
      <c r="B5" s="184"/>
      <c r="C5" s="183"/>
      <c r="D5" s="182"/>
      <c r="E5" s="182"/>
      <c r="F5" s="182"/>
      <c r="G5" s="255" t="s">
        <v>188</v>
      </c>
      <c r="H5" s="255"/>
    </row>
    <row r="6" spans="1:8" s="165" customFormat="1" ht="56.25" customHeight="1">
      <c r="A6" s="264" t="s">
        <v>187</v>
      </c>
      <c r="B6" s="264"/>
      <c r="C6" s="256" t="s">
        <v>186</v>
      </c>
      <c r="D6" s="261" t="s">
        <v>5</v>
      </c>
      <c r="E6" s="262"/>
      <c r="F6" s="262"/>
      <c r="G6" s="262"/>
      <c r="H6" s="263"/>
    </row>
    <row r="7" spans="1:8" s="165" customFormat="1" ht="19.5" customHeight="1">
      <c r="A7" s="264"/>
      <c r="B7" s="264"/>
      <c r="C7" s="257"/>
      <c r="D7" s="259" t="s">
        <v>185</v>
      </c>
      <c r="E7" s="261" t="s">
        <v>48</v>
      </c>
      <c r="F7" s="262"/>
      <c r="G7" s="262"/>
      <c r="H7" s="263"/>
    </row>
    <row r="8" spans="1:8" s="165" customFormat="1" ht="107.25" customHeight="1">
      <c r="A8" s="181" t="s">
        <v>55</v>
      </c>
      <c r="B8" s="181" t="s">
        <v>54</v>
      </c>
      <c r="C8" s="258"/>
      <c r="D8" s="260"/>
      <c r="E8" s="175" t="s">
        <v>184</v>
      </c>
      <c r="F8" s="175" t="s">
        <v>183</v>
      </c>
      <c r="G8" s="175" t="s">
        <v>182</v>
      </c>
      <c r="H8" s="175" t="s">
        <v>181</v>
      </c>
    </row>
    <row r="9" spans="1:8" s="165" customFormat="1" ht="30.75" customHeight="1">
      <c r="A9" s="181"/>
      <c r="B9" s="181"/>
      <c r="C9" s="180" t="s">
        <v>180</v>
      </c>
      <c r="D9" s="167">
        <f>+E9+F9+G9+H9</f>
        <v>-885095.89999999991</v>
      </c>
      <c r="E9" s="166">
        <f t="shared" ref="E9:H9" si="0">E11</f>
        <v>0</v>
      </c>
      <c r="F9" s="166">
        <f t="shared" si="0"/>
        <v>-885095.89999999991</v>
      </c>
      <c r="G9" s="166">
        <f t="shared" si="0"/>
        <v>0</v>
      </c>
      <c r="H9" s="166">
        <f t="shared" si="0"/>
        <v>0</v>
      </c>
    </row>
    <row r="10" spans="1:8">
      <c r="A10" s="181"/>
      <c r="B10" s="181"/>
      <c r="C10" s="180" t="s">
        <v>179</v>
      </c>
      <c r="D10" s="177"/>
      <c r="E10" s="179"/>
      <c r="F10" s="166"/>
      <c r="G10" s="166"/>
      <c r="H10" s="166"/>
    </row>
    <row r="11" spans="1:8" s="165" customFormat="1" ht="51.75">
      <c r="A11" s="169"/>
      <c r="B11" s="178"/>
      <c r="C11" s="178" t="s">
        <v>178</v>
      </c>
      <c r="D11" s="167">
        <f>+E11+F11+G11+H11</f>
        <v>-885095.89999999991</v>
      </c>
      <c r="E11" s="166">
        <f>+E13+E20</f>
        <v>0</v>
      </c>
      <c r="F11" s="166">
        <f>+F13+F20</f>
        <v>-885095.89999999991</v>
      </c>
      <c r="G11" s="166">
        <f>+G13+G20</f>
        <v>0</v>
      </c>
      <c r="H11" s="166">
        <f>+H13+H20</f>
        <v>0</v>
      </c>
    </row>
    <row r="12" spans="1:8" s="165" customFormat="1">
      <c r="A12" s="169"/>
      <c r="B12" s="169"/>
      <c r="C12" s="169" t="s">
        <v>103</v>
      </c>
      <c r="D12" s="176"/>
      <c r="E12" s="175"/>
      <c r="F12" s="176"/>
      <c r="G12" s="175"/>
      <c r="H12" s="175"/>
    </row>
    <row r="13" spans="1:8" ht="34.5">
      <c r="A13" s="169">
        <v>1049</v>
      </c>
      <c r="B13" s="169">
        <v>21001</v>
      </c>
      <c r="C13" s="168" t="s">
        <v>172</v>
      </c>
      <c r="D13" s="167">
        <f>+E13+F13+G13+H13</f>
        <v>-1850967.5</v>
      </c>
      <c r="E13" s="166">
        <f>+E15+E18</f>
        <v>0</v>
      </c>
      <c r="F13" s="167">
        <f>+F15+F18</f>
        <v>-1850967.5</v>
      </c>
      <c r="G13" s="166">
        <f>+G15+G18</f>
        <v>0</v>
      </c>
      <c r="H13" s="166">
        <f>+H15+H18</f>
        <v>0</v>
      </c>
    </row>
    <row r="14" spans="1:8">
      <c r="A14" s="169"/>
      <c r="B14" s="169"/>
      <c r="C14" s="169" t="s">
        <v>103</v>
      </c>
      <c r="D14" s="170"/>
      <c r="E14" s="170"/>
      <c r="F14" s="170"/>
      <c r="G14" s="170"/>
      <c r="H14" s="170"/>
    </row>
    <row r="15" spans="1:8" ht="34.5">
      <c r="A15" s="169"/>
      <c r="B15" s="169">
        <v>1</v>
      </c>
      <c r="C15" s="169" t="s">
        <v>177</v>
      </c>
      <c r="D15" s="170">
        <f>+E15+F15+G15+H15</f>
        <v>-991734.9</v>
      </c>
      <c r="E15" s="170">
        <f>+E16</f>
        <v>0</v>
      </c>
      <c r="F15" s="170">
        <f>+F16</f>
        <v>-991734.9</v>
      </c>
      <c r="G15" s="170">
        <f>+G16</f>
        <v>0</v>
      </c>
      <c r="H15" s="170">
        <f>+H16</f>
        <v>0</v>
      </c>
    </row>
    <row r="16" spans="1:8" ht="51.75">
      <c r="A16" s="169"/>
      <c r="B16" s="169"/>
      <c r="C16" s="174" t="s">
        <v>176</v>
      </c>
      <c r="D16" s="170">
        <f t="shared" ref="D16:D19" si="1">+E16+F16+G16+H16</f>
        <v>-991734.9</v>
      </c>
      <c r="E16" s="170">
        <f t="shared" ref="E16:H16" si="2">SUM(E17:E17)</f>
        <v>0</v>
      </c>
      <c r="F16" s="170">
        <f>+F17</f>
        <v>-991734.9</v>
      </c>
      <c r="G16" s="170">
        <f>+G17</f>
        <v>0</v>
      </c>
      <c r="H16" s="170">
        <f t="shared" si="2"/>
        <v>0</v>
      </c>
    </row>
    <row r="17" spans="1:8" ht="24" customHeight="1">
      <c r="A17" s="169"/>
      <c r="B17" s="169"/>
      <c r="C17" s="173" t="s">
        <v>175</v>
      </c>
      <c r="D17" s="170">
        <f t="shared" si="1"/>
        <v>-991734.9</v>
      </c>
      <c r="E17" s="170">
        <v>0</v>
      </c>
      <c r="F17" s="170">
        <f>+'[1]3'!D19</f>
        <v>-991734.9</v>
      </c>
      <c r="G17" s="170">
        <v>0</v>
      </c>
      <c r="H17" s="170">
        <v>0</v>
      </c>
    </row>
    <row r="18" spans="1:8" ht="34.5">
      <c r="A18" s="169"/>
      <c r="B18" s="169">
        <v>3</v>
      </c>
      <c r="C18" s="173" t="s">
        <v>174</v>
      </c>
      <c r="D18" s="170">
        <f>+E18+F18+G18+H18</f>
        <v>-859232.6</v>
      </c>
      <c r="E18" s="170">
        <f>SUM(E19:E19)</f>
        <v>0</v>
      </c>
      <c r="F18" s="170">
        <f>SUM(F19:F19)</f>
        <v>-859232.6</v>
      </c>
      <c r="G18" s="170">
        <f>SUM(G19:G19)</f>
        <v>0</v>
      </c>
      <c r="H18" s="170">
        <f>SUM(H19:H19)</f>
        <v>0</v>
      </c>
    </row>
    <row r="19" spans="1:8" ht="54.75" customHeight="1">
      <c r="A19" s="169"/>
      <c r="B19" s="169"/>
      <c r="C19" s="171" t="s">
        <v>173</v>
      </c>
      <c r="D19" s="170">
        <f t="shared" si="1"/>
        <v>-859232.6</v>
      </c>
      <c r="E19" s="170">
        <v>0</v>
      </c>
      <c r="F19" s="170">
        <f>+'[1]3'!D21</f>
        <v>-859232.6</v>
      </c>
      <c r="G19" s="170">
        <v>0</v>
      </c>
      <c r="H19" s="170">
        <v>0</v>
      </c>
    </row>
    <row r="20" spans="1:8" ht="34.5">
      <c r="A20" s="169">
        <v>1049</v>
      </c>
      <c r="B20" s="169">
        <v>21001</v>
      </c>
      <c r="C20" s="168" t="s">
        <v>172</v>
      </c>
      <c r="D20" s="167">
        <f>+E20+F20+G20+H20</f>
        <v>965871.60000000009</v>
      </c>
      <c r="E20" s="166">
        <f>+E22+E27</f>
        <v>0</v>
      </c>
      <c r="F20" s="167">
        <f>+'[1]3'!D31-'1'!D26</f>
        <v>965871.60000000009</v>
      </c>
      <c r="G20" s="166">
        <f t="shared" ref="G20:H20" si="3">+G22+G27</f>
        <v>0</v>
      </c>
      <c r="H20" s="166">
        <f t="shared" si="3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workbookViewId="0"/>
  </sheetViews>
  <sheetFormatPr defaultRowHeight="17.25"/>
  <cols>
    <col min="1" max="1" width="11.42578125" style="16" customWidth="1"/>
    <col min="2" max="2" width="16.140625" style="16" customWidth="1"/>
    <col min="3" max="3" width="66.7109375" style="16" customWidth="1"/>
    <col min="4" max="4" width="29.140625" style="16" customWidth="1"/>
    <col min="5" max="5" width="12.85546875" style="16" customWidth="1"/>
    <col min="6" max="8" width="9.140625" style="16"/>
    <col min="9" max="9" width="9.28515625" style="16" customWidth="1"/>
    <col min="10" max="10" width="15.42578125" style="16" customWidth="1"/>
    <col min="11" max="219" width="9.140625" style="16"/>
    <col min="220" max="220" width="5" style="16" customWidth="1"/>
    <col min="221" max="221" width="4.7109375" style="16" customWidth="1"/>
    <col min="222" max="222" width="5" style="16" customWidth="1"/>
    <col min="223" max="223" width="19.7109375" style="16" customWidth="1"/>
    <col min="224" max="224" width="49.85546875" style="16" customWidth="1"/>
    <col min="225" max="225" width="14.5703125" style="16" customWidth="1"/>
    <col min="226" max="226" width="13.7109375" style="16" customWidth="1"/>
    <col min="227" max="227" width="13.42578125" style="16" customWidth="1"/>
    <col min="228" max="228" width="15.42578125" style="16" customWidth="1"/>
    <col min="229" max="230" width="10.28515625" style="16" bestFit="1" customWidth="1"/>
    <col min="231" max="475" width="9.140625" style="16"/>
    <col min="476" max="476" width="5" style="16" customWidth="1"/>
    <col min="477" max="477" width="4.7109375" style="16" customWidth="1"/>
    <col min="478" max="478" width="5" style="16" customWidth="1"/>
    <col min="479" max="479" width="19.7109375" style="16" customWidth="1"/>
    <col min="480" max="480" width="49.85546875" style="16" customWidth="1"/>
    <col min="481" max="481" width="14.5703125" style="16" customWidth="1"/>
    <col min="482" max="482" width="13.7109375" style="16" customWidth="1"/>
    <col min="483" max="483" width="13.42578125" style="16" customWidth="1"/>
    <col min="484" max="484" width="15.42578125" style="16" customWidth="1"/>
    <col min="485" max="486" width="10.28515625" style="16" bestFit="1" customWidth="1"/>
    <col min="487" max="731" width="9.140625" style="16"/>
    <col min="732" max="732" width="5" style="16" customWidth="1"/>
    <col min="733" max="733" width="4.7109375" style="16" customWidth="1"/>
    <col min="734" max="734" width="5" style="16" customWidth="1"/>
    <col min="735" max="735" width="19.7109375" style="16" customWidth="1"/>
    <col min="736" max="736" width="49.85546875" style="16" customWidth="1"/>
    <col min="737" max="737" width="14.5703125" style="16" customWidth="1"/>
    <col min="738" max="738" width="13.7109375" style="16" customWidth="1"/>
    <col min="739" max="739" width="13.42578125" style="16" customWidth="1"/>
    <col min="740" max="740" width="15.42578125" style="16" customWidth="1"/>
    <col min="741" max="742" width="10.28515625" style="16" bestFit="1" customWidth="1"/>
    <col min="743" max="987" width="9.140625" style="16"/>
    <col min="988" max="988" width="5" style="16" customWidth="1"/>
    <col min="989" max="989" width="4.7109375" style="16" customWidth="1"/>
    <col min="990" max="990" width="5" style="16" customWidth="1"/>
    <col min="991" max="991" width="19.7109375" style="16" customWidth="1"/>
    <col min="992" max="992" width="49.85546875" style="16" customWidth="1"/>
    <col min="993" max="993" width="14.5703125" style="16" customWidth="1"/>
    <col min="994" max="994" width="13.7109375" style="16" customWidth="1"/>
    <col min="995" max="995" width="13.42578125" style="16" customWidth="1"/>
    <col min="996" max="996" width="15.42578125" style="16" customWidth="1"/>
    <col min="997" max="998" width="10.28515625" style="16" bestFit="1" customWidth="1"/>
    <col min="999" max="1243" width="9.140625" style="16"/>
    <col min="1244" max="1244" width="5" style="16" customWidth="1"/>
    <col min="1245" max="1245" width="4.7109375" style="16" customWidth="1"/>
    <col min="1246" max="1246" width="5" style="16" customWidth="1"/>
    <col min="1247" max="1247" width="19.7109375" style="16" customWidth="1"/>
    <col min="1248" max="1248" width="49.85546875" style="16" customWidth="1"/>
    <col min="1249" max="1249" width="14.5703125" style="16" customWidth="1"/>
    <col min="1250" max="1250" width="13.7109375" style="16" customWidth="1"/>
    <col min="1251" max="1251" width="13.42578125" style="16" customWidth="1"/>
    <col min="1252" max="1252" width="15.42578125" style="16" customWidth="1"/>
    <col min="1253" max="1254" width="10.28515625" style="16" bestFit="1" customWidth="1"/>
    <col min="1255" max="1499" width="9.140625" style="16"/>
    <col min="1500" max="1500" width="5" style="16" customWidth="1"/>
    <col min="1501" max="1501" width="4.7109375" style="16" customWidth="1"/>
    <col min="1502" max="1502" width="5" style="16" customWidth="1"/>
    <col min="1503" max="1503" width="19.7109375" style="16" customWidth="1"/>
    <col min="1504" max="1504" width="49.85546875" style="16" customWidth="1"/>
    <col min="1505" max="1505" width="14.5703125" style="16" customWidth="1"/>
    <col min="1506" max="1506" width="13.7109375" style="16" customWidth="1"/>
    <col min="1507" max="1507" width="13.42578125" style="16" customWidth="1"/>
    <col min="1508" max="1508" width="15.42578125" style="16" customWidth="1"/>
    <col min="1509" max="1510" width="10.28515625" style="16" bestFit="1" customWidth="1"/>
    <col min="1511" max="1755" width="9.140625" style="16"/>
    <col min="1756" max="1756" width="5" style="16" customWidth="1"/>
    <col min="1757" max="1757" width="4.7109375" style="16" customWidth="1"/>
    <col min="1758" max="1758" width="5" style="16" customWidth="1"/>
    <col min="1759" max="1759" width="19.7109375" style="16" customWidth="1"/>
    <col min="1760" max="1760" width="49.85546875" style="16" customWidth="1"/>
    <col min="1761" max="1761" width="14.5703125" style="16" customWidth="1"/>
    <col min="1762" max="1762" width="13.7109375" style="16" customWidth="1"/>
    <col min="1763" max="1763" width="13.42578125" style="16" customWidth="1"/>
    <col min="1764" max="1764" width="15.42578125" style="16" customWidth="1"/>
    <col min="1765" max="1766" width="10.28515625" style="16" bestFit="1" customWidth="1"/>
    <col min="1767" max="2011" width="9.140625" style="16"/>
    <col min="2012" max="2012" width="5" style="16" customWidth="1"/>
    <col min="2013" max="2013" width="4.7109375" style="16" customWidth="1"/>
    <col min="2014" max="2014" width="5" style="16" customWidth="1"/>
    <col min="2015" max="2015" width="19.7109375" style="16" customWidth="1"/>
    <col min="2016" max="2016" width="49.85546875" style="16" customWidth="1"/>
    <col min="2017" max="2017" width="14.5703125" style="16" customWidth="1"/>
    <col min="2018" max="2018" width="13.7109375" style="16" customWidth="1"/>
    <col min="2019" max="2019" width="13.42578125" style="16" customWidth="1"/>
    <col min="2020" max="2020" width="15.42578125" style="16" customWidth="1"/>
    <col min="2021" max="2022" width="10.28515625" style="16" bestFit="1" customWidth="1"/>
    <col min="2023" max="2267" width="9.140625" style="16"/>
    <col min="2268" max="2268" width="5" style="16" customWidth="1"/>
    <col min="2269" max="2269" width="4.7109375" style="16" customWidth="1"/>
    <col min="2270" max="2270" width="5" style="16" customWidth="1"/>
    <col min="2271" max="2271" width="19.7109375" style="16" customWidth="1"/>
    <col min="2272" max="2272" width="49.85546875" style="16" customWidth="1"/>
    <col min="2273" max="2273" width="14.5703125" style="16" customWidth="1"/>
    <col min="2274" max="2274" width="13.7109375" style="16" customWidth="1"/>
    <col min="2275" max="2275" width="13.42578125" style="16" customWidth="1"/>
    <col min="2276" max="2276" width="15.42578125" style="16" customWidth="1"/>
    <col min="2277" max="2278" width="10.28515625" style="16" bestFit="1" customWidth="1"/>
    <col min="2279" max="2523" width="9.140625" style="16"/>
    <col min="2524" max="2524" width="5" style="16" customWidth="1"/>
    <col min="2525" max="2525" width="4.7109375" style="16" customWidth="1"/>
    <col min="2526" max="2526" width="5" style="16" customWidth="1"/>
    <col min="2527" max="2527" width="19.7109375" style="16" customWidth="1"/>
    <col min="2528" max="2528" width="49.85546875" style="16" customWidth="1"/>
    <col min="2529" max="2529" width="14.5703125" style="16" customWidth="1"/>
    <col min="2530" max="2530" width="13.7109375" style="16" customWidth="1"/>
    <col min="2531" max="2531" width="13.42578125" style="16" customWidth="1"/>
    <col min="2532" max="2532" width="15.42578125" style="16" customWidth="1"/>
    <col min="2533" max="2534" width="10.28515625" style="16" bestFit="1" customWidth="1"/>
    <col min="2535" max="2779" width="9.140625" style="16"/>
    <col min="2780" max="2780" width="5" style="16" customWidth="1"/>
    <col min="2781" max="2781" width="4.7109375" style="16" customWidth="1"/>
    <col min="2782" max="2782" width="5" style="16" customWidth="1"/>
    <col min="2783" max="2783" width="19.7109375" style="16" customWidth="1"/>
    <col min="2784" max="2784" width="49.85546875" style="16" customWidth="1"/>
    <col min="2785" max="2785" width="14.5703125" style="16" customWidth="1"/>
    <col min="2786" max="2786" width="13.7109375" style="16" customWidth="1"/>
    <col min="2787" max="2787" width="13.42578125" style="16" customWidth="1"/>
    <col min="2788" max="2788" width="15.42578125" style="16" customWidth="1"/>
    <col min="2789" max="2790" width="10.28515625" style="16" bestFit="1" customWidth="1"/>
    <col min="2791" max="3035" width="9.140625" style="16"/>
    <col min="3036" max="3036" width="5" style="16" customWidth="1"/>
    <col min="3037" max="3037" width="4.7109375" style="16" customWidth="1"/>
    <col min="3038" max="3038" width="5" style="16" customWidth="1"/>
    <col min="3039" max="3039" width="19.7109375" style="16" customWidth="1"/>
    <col min="3040" max="3040" width="49.85546875" style="16" customWidth="1"/>
    <col min="3041" max="3041" width="14.5703125" style="16" customWidth="1"/>
    <col min="3042" max="3042" width="13.7109375" style="16" customWidth="1"/>
    <col min="3043" max="3043" width="13.42578125" style="16" customWidth="1"/>
    <col min="3044" max="3044" width="15.42578125" style="16" customWidth="1"/>
    <col min="3045" max="3046" width="10.28515625" style="16" bestFit="1" customWidth="1"/>
    <col min="3047" max="3291" width="9.140625" style="16"/>
    <col min="3292" max="3292" width="5" style="16" customWidth="1"/>
    <col min="3293" max="3293" width="4.7109375" style="16" customWidth="1"/>
    <col min="3294" max="3294" width="5" style="16" customWidth="1"/>
    <col min="3295" max="3295" width="19.7109375" style="16" customWidth="1"/>
    <col min="3296" max="3296" width="49.85546875" style="16" customWidth="1"/>
    <col min="3297" max="3297" width="14.5703125" style="16" customWidth="1"/>
    <col min="3298" max="3298" width="13.7109375" style="16" customWidth="1"/>
    <col min="3299" max="3299" width="13.42578125" style="16" customWidth="1"/>
    <col min="3300" max="3300" width="15.42578125" style="16" customWidth="1"/>
    <col min="3301" max="3302" width="10.28515625" style="16" bestFit="1" customWidth="1"/>
    <col min="3303" max="3547" width="9.140625" style="16"/>
    <col min="3548" max="3548" width="5" style="16" customWidth="1"/>
    <col min="3549" max="3549" width="4.7109375" style="16" customWidth="1"/>
    <col min="3550" max="3550" width="5" style="16" customWidth="1"/>
    <col min="3551" max="3551" width="19.7109375" style="16" customWidth="1"/>
    <col min="3552" max="3552" width="49.85546875" style="16" customWidth="1"/>
    <col min="3553" max="3553" width="14.5703125" style="16" customWidth="1"/>
    <col min="3554" max="3554" width="13.7109375" style="16" customWidth="1"/>
    <col min="3555" max="3555" width="13.42578125" style="16" customWidth="1"/>
    <col min="3556" max="3556" width="15.42578125" style="16" customWidth="1"/>
    <col min="3557" max="3558" width="10.28515625" style="16" bestFit="1" customWidth="1"/>
    <col min="3559" max="3803" width="9.140625" style="16"/>
    <col min="3804" max="3804" width="5" style="16" customWidth="1"/>
    <col min="3805" max="3805" width="4.7109375" style="16" customWidth="1"/>
    <col min="3806" max="3806" width="5" style="16" customWidth="1"/>
    <col min="3807" max="3807" width="19.7109375" style="16" customWidth="1"/>
    <col min="3808" max="3808" width="49.85546875" style="16" customWidth="1"/>
    <col min="3809" max="3809" width="14.5703125" style="16" customWidth="1"/>
    <col min="3810" max="3810" width="13.7109375" style="16" customWidth="1"/>
    <col min="3811" max="3811" width="13.42578125" style="16" customWidth="1"/>
    <col min="3812" max="3812" width="15.42578125" style="16" customWidth="1"/>
    <col min="3813" max="3814" width="10.28515625" style="16" bestFit="1" customWidth="1"/>
    <col min="3815" max="4059" width="9.140625" style="16"/>
    <col min="4060" max="4060" width="5" style="16" customWidth="1"/>
    <col min="4061" max="4061" width="4.7109375" style="16" customWidth="1"/>
    <col min="4062" max="4062" width="5" style="16" customWidth="1"/>
    <col min="4063" max="4063" width="19.7109375" style="16" customWidth="1"/>
    <col min="4064" max="4064" width="49.85546875" style="16" customWidth="1"/>
    <col min="4065" max="4065" width="14.5703125" style="16" customWidth="1"/>
    <col min="4066" max="4066" width="13.7109375" style="16" customWidth="1"/>
    <col min="4067" max="4067" width="13.42578125" style="16" customWidth="1"/>
    <col min="4068" max="4068" width="15.42578125" style="16" customWidth="1"/>
    <col min="4069" max="4070" width="10.28515625" style="16" bestFit="1" customWidth="1"/>
    <col min="4071" max="4315" width="9.140625" style="16"/>
    <col min="4316" max="4316" width="5" style="16" customWidth="1"/>
    <col min="4317" max="4317" width="4.7109375" style="16" customWidth="1"/>
    <col min="4318" max="4318" width="5" style="16" customWidth="1"/>
    <col min="4319" max="4319" width="19.7109375" style="16" customWidth="1"/>
    <col min="4320" max="4320" width="49.85546875" style="16" customWidth="1"/>
    <col min="4321" max="4321" width="14.5703125" style="16" customWidth="1"/>
    <col min="4322" max="4322" width="13.7109375" style="16" customWidth="1"/>
    <col min="4323" max="4323" width="13.42578125" style="16" customWidth="1"/>
    <col min="4324" max="4324" width="15.42578125" style="16" customWidth="1"/>
    <col min="4325" max="4326" width="10.28515625" style="16" bestFit="1" customWidth="1"/>
    <col min="4327" max="4571" width="9.140625" style="16"/>
    <col min="4572" max="4572" width="5" style="16" customWidth="1"/>
    <col min="4573" max="4573" width="4.7109375" style="16" customWidth="1"/>
    <col min="4574" max="4574" width="5" style="16" customWidth="1"/>
    <col min="4575" max="4575" width="19.7109375" style="16" customWidth="1"/>
    <col min="4576" max="4576" width="49.85546875" style="16" customWidth="1"/>
    <col min="4577" max="4577" width="14.5703125" style="16" customWidth="1"/>
    <col min="4578" max="4578" width="13.7109375" style="16" customWidth="1"/>
    <col min="4579" max="4579" width="13.42578125" style="16" customWidth="1"/>
    <col min="4580" max="4580" width="15.42578125" style="16" customWidth="1"/>
    <col min="4581" max="4582" width="10.28515625" style="16" bestFit="1" customWidth="1"/>
    <col min="4583" max="4827" width="9.140625" style="16"/>
    <col min="4828" max="4828" width="5" style="16" customWidth="1"/>
    <col min="4829" max="4829" width="4.7109375" style="16" customWidth="1"/>
    <col min="4830" max="4830" width="5" style="16" customWidth="1"/>
    <col min="4831" max="4831" width="19.7109375" style="16" customWidth="1"/>
    <col min="4832" max="4832" width="49.85546875" style="16" customWidth="1"/>
    <col min="4833" max="4833" width="14.5703125" style="16" customWidth="1"/>
    <col min="4834" max="4834" width="13.7109375" style="16" customWidth="1"/>
    <col min="4835" max="4835" width="13.42578125" style="16" customWidth="1"/>
    <col min="4836" max="4836" width="15.42578125" style="16" customWidth="1"/>
    <col min="4837" max="4838" width="10.28515625" style="16" bestFit="1" customWidth="1"/>
    <col min="4839" max="5083" width="9.140625" style="16"/>
    <col min="5084" max="5084" width="5" style="16" customWidth="1"/>
    <col min="5085" max="5085" width="4.7109375" style="16" customWidth="1"/>
    <col min="5086" max="5086" width="5" style="16" customWidth="1"/>
    <col min="5087" max="5087" width="19.7109375" style="16" customWidth="1"/>
    <col min="5088" max="5088" width="49.85546875" style="16" customWidth="1"/>
    <col min="5089" max="5089" width="14.5703125" style="16" customWidth="1"/>
    <col min="5090" max="5090" width="13.7109375" style="16" customWidth="1"/>
    <col min="5091" max="5091" width="13.42578125" style="16" customWidth="1"/>
    <col min="5092" max="5092" width="15.42578125" style="16" customWidth="1"/>
    <col min="5093" max="5094" width="10.28515625" style="16" bestFit="1" customWidth="1"/>
    <col min="5095" max="5339" width="9.140625" style="16"/>
    <col min="5340" max="5340" width="5" style="16" customWidth="1"/>
    <col min="5341" max="5341" width="4.7109375" style="16" customWidth="1"/>
    <col min="5342" max="5342" width="5" style="16" customWidth="1"/>
    <col min="5343" max="5343" width="19.7109375" style="16" customWidth="1"/>
    <col min="5344" max="5344" width="49.85546875" style="16" customWidth="1"/>
    <col min="5345" max="5345" width="14.5703125" style="16" customWidth="1"/>
    <col min="5346" max="5346" width="13.7109375" style="16" customWidth="1"/>
    <col min="5347" max="5347" width="13.42578125" style="16" customWidth="1"/>
    <col min="5348" max="5348" width="15.42578125" style="16" customWidth="1"/>
    <col min="5349" max="5350" width="10.28515625" style="16" bestFit="1" customWidth="1"/>
    <col min="5351" max="5595" width="9.140625" style="16"/>
    <col min="5596" max="5596" width="5" style="16" customWidth="1"/>
    <col min="5597" max="5597" width="4.7109375" style="16" customWidth="1"/>
    <col min="5598" max="5598" width="5" style="16" customWidth="1"/>
    <col min="5599" max="5599" width="19.7109375" style="16" customWidth="1"/>
    <col min="5600" max="5600" width="49.85546875" style="16" customWidth="1"/>
    <col min="5601" max="5601" width="14.5703125" style="16" customWidth="1"/>
    <col min="5602" max="5602" width="13.7109375" style="16" customWidth="1"/>
    <col min="5603" max="5603" width="13.42578125" style="16" customWidth="1"/>
    <col min="5604" max="5604" width="15.42578125" style="16" customWidth="1"/>
    <col min="5605" max="5606" width="10.28515625" style="16" bestFit="1" customWidth="1"/>
    <col min="5607" max="5851" width="9.140625" style="16"/>
    <col min="5852" max="5852" width="5" style="16" customWidth="1"/>
    <col min="5853" max="5853" width="4.7109375" style="16" customWidth="1"/>
    <col min="5854" max="5854" width="5" style="16" customWidth="1"/>
    <col min="5855" max="5855" width="19.7109375" style="16" customWidth="1"/>
    <col min="5856" max="5856" width="49.85546875" style="16" customWidth="1"/>
    <col min="5857" max="5857" width="14.5703125" style="16" customWidth="1"/>
    <col min="5858" max="5858" width="13.7109375" style="16" customWidth="1"/>
    <col min="5859" max="5859" width="13.42578125" style="16" customWidth="1"/>
    <col min="5860" max="5860" width="15.42578125" style="16" customWidth="1"/>
    <col min="5861" max="5862" width="10.28515625" style="16" bestFit="1" customWidth="1"/>
    <col min="5863" max="6107" width="9.140625" style="16"/>
    <col min="6108" max="6108" width="5" style="16" customWidth="1"/>
    <col min="6109" max="6109" width="4.7109375" style="16" customWidth="1"/>
    <col min="6110" max="6110" width="5" style="16" customWidth="1"/>
    <col min="6111" max="6111" width="19.7109375" style="16" customWidth="1"/>
    <col min="6112" max="6112" width="49.85546875" style="16" customWidth="1"/>
    <col min="6113" max="6113" width="14.5703125" style="16" customWidth="1"/>
    <col min="6114" max="6114" width="13.7109375" style="16" customWidth="1"/>
    <col min="6115" max="6115" width="13.42578125" style="16" customWidth="1"/>
    <col min="6116" max="6116" width="15.42578125" style="16" customWidth="1"/>
    <col min="6117" max="6118" width="10.28515625" style="16" bestFit="1" customWidth="1"/>
    <col min="6119" max="6363" width="9.140625" style="16"/>
    <col min="6364" max="6364" width="5" style="16" customWidth="1"/>
    <col min="6365" max="6365" width="4.7109375" style="16" customWidth="1"/>
    <col min="6366" max="6366" width="5" style="16" customWidth="1"/>
    <col min="6367" max="6367" width="19.7109375" style="16" customWidth="1"/>
    <col min="6368" max="6368" width="49.85546875" style="16" customWidth="1"/>
    <col min="6369" max="6369" width="14.5703125" style="16" customWidth="1"/>
    <col min="6370" max="6370" width="13.7109375" style="16" customWidth="1"/>
    <col min="6371" max="6371" width="13.42578125" style="16" customWidth="1"/>
    <col min="6372" max="6372" width="15.42578125" style="16" customWidth="1"/>
    <col min="6373" max="6374" width="10.28515625" style="16" bestFit="1" customWidth="1"/>
    <col min="6375" max="6619" width="9.140625" style="16"/>
    <col min="6620" max="6620" width="5" style="16" customWidth="1"/>
    <col min="6621" max="6621" width="4.7109375" style="16" customWidth="1"/>
    <col min="6622" max="6622" width="5" style="16" customWidth="1"/>
    <col min="6623" max="6623" width="19.7109375" style="16" customWidth="1"/>
    <col min="6624" max="6624" width="49.85546875" style="16" customWidth="1"/>
    <col min="6625" max="6625" width="14.5703125" style="16" customWidth="1"/>
    <col min="6626" max="6626" width="13.7109375" style="16" customWidth="1"/>
    <col min="6627" max="6627" width="13.42578125" style="16" customWidth="1"/>
    <col min="6628" max="6628" width="15.42578125" style="16" customWidth="1"/>
    <col min="6629" max="6630" width="10.28515625" style="16" bestFit="1" customWidth="1"/>
    <col min="6631" max="6875" width="9.140625" style="16"/>
    <col min="6876" max="6876" width="5" style="16" customWidth="1"/>
    <col min="6877" max="6877" width="4.7109375" style="16" customWidth="1"/>
    <col min="6878" max="6878" width="5" style="16" customWidth="1"/>
    <col min="6879" max="6879" width="19.7109375" style="16" customWidth="1"/>
    <col min="6880" max="6880" width="49.85546875" style="16" customWidth="1"/>
    <col min="6881" max="6881" width="14.5703125" style="16" customWidth="1"/>
    <col min="6882" max="6882" width="13.7109375" style="16" customWidth="1"/>
    <col min="6883" max="6883" width="13.42578125" style="16" customWidth="1"/>
    <col min="6884" max="6884" width="15.42578125" style="16" customWidth="1"/>
    <col min="6885" max="6886" width="10.28515625" style="16" bestFit="1" customWidth="1"/>
    <col min="6887" max="7131" width="9.140625" style="16"/>
    <col min="7132" max="7132" width="5" style="16" customWidth="1"/>
    <col min="7133" max="7133" width="4.7109375" style="16" customWidth="1"/>
    <col min="7134" max="7134" width="5" style="16" customWidth="1"/>
    <col min="7135" max="7135" width="19.7109375" style="16" customWidth="1"/>
    <col min="7136" max="7136" width="49.85546875" style="16" customWidth="1"/>
    <col min="7137" max="7137" width="14.5703125" style="16" customWidth="1"/>
    <col min="7138" max="7138" width="13.7109375" style="16" customWidth="1"/>
    <col min="7139" max="7139" width="13.42578125" style="16" customWidth="1"/>
    <col min="7140" max="7140" width="15.42578125" style="16" customWidth="1"/>
    <col min="7141" max="7142" width="10.28515625" style="16" bestFit="1" customWidth="1"/>
    <col min="7143" max="7387" width="9.140625" style="16"/>
    <col min="7388" max="7388" width="5" style="16" customWidth="1"/>
    <col min="7389" max="7389" width="4.7109375" style="16" customWidth="1"/>
    <col min="7390" max="7390" width="5" style="16" customWidth="1"/>
    <col min="7391" max="7391" width="19.7109375" style="16" customWidth="1"/>
    <col min="7392" max="7392" width="49.85546875" style="16" customWidth="1"/>
    <col min="7393" max="7393" width="14.5703125" style="16" customWidth="1"/>
    <col min="7394" max="7394" width="13.7109375" style="16" customWidth="1"/>
    <col min="7395" max="7395" width="13.42578125" style="16" customWidth="1"/>
    <col min="7396" max="7396" width="15.42578125" style="16" customWidth="1"/>
    <col min="7397" max="7398" width="10.28515625" style="16" bestFit="1" customWidth="1"/>
    <col min="7399" max="7643" width="9.140625" style="16"/>
    <col min="7644" max="7644" width="5" style="16" customWidth="1"/>
    <col min="7645" max="7645" width="4.7109375" style="16" customWidth="1"/>
    <col min="7646" max="7646" width="5" style="16" customWidth="1"/>
    <col min="7647" max="7647" width="19.7109375" style="16" customWidth="1"/>
    <col min="7648" max="7648" width="49.85546875" style="16" customWidth="1"/>
    <col min="7649" max="7649" width="14.5703125" style="16" customWidth="1"/>
    <col min="7650" max="7650" width="13.7109375" style="16" customWidth="1"/>
    <col min="7651" max="7651" width="13.42578125" style="16" customWidth="1"/>
    <col min="7652" max="7652" width="15.42578125" style="16" customWidth="1"/>
    <col min="7653" max="7654" width="10.28515625" style="16" bestFit="1" customWidth="1"/>
    <col min="7655" max="7899" width="9.140625" style="16"/>
    <col min="7900" max="7900" width="5" style="16" customWidth="1"/>
    <col min="7901" max="7901" width="4.7109375" style="16" customWidth="1"/>
    <col min="7902" max="7902" width="5" style="16" customWidth="1"/>
    <col min="7903" max="7903" width="19.7109375" style="16" customWidth="1"/>
    <col min="7904" max="7904" width="49.85546875" style="16" customWidth="1"/>
    <col min="7905" max="7905" width="14.5703125" style="16" customWidth="1"/>
    <col min="7906" max="7906" width="13.7109375" style="16" customWidth="1"/>
    <col min="7907" max="7907" width="13.42578125" style="16" customWidth="1"/>
    <col min="7908" max="7908" width="15.42578125" style="16" customWidth="1"/>
    <col min="7909" max="7910" width="10.28515625" style="16" bestFit="1" customWidth="1"/>
    <col min="7911" max="8155" width="9.140625" style="16"/>
    <col min="8156" max="8156" width="5" style="16" customWidth="1"/>
    <col min="8157" max="8157" width="4.7109375" style="16" customWidth="1"/>
    <col min="8158" max="8158" width="5" style="16" customWidth="1"/>
    <col min="8159" max="8159" width="19.7109375" style="16" customWidth="1"/>
    <col min="8160" max="8160" width="49.85546875" style="16" customWidth="1"/>
    <col min="8161" max="8161" width="14.5703125" style="16" customWidth="1"/>
    <col min="8162" max="8162" width="13.7109375" style="16" customWidth="1"/>
    <col min="8163" max="8163" width="13.42578125" style="16" customWidth="1"/>
    <col min="8164" max="8164" width="15.42578125" style="16" customWidth="1"/>
    <col min="8165" max="8166" width="10.28515625" style="16" bestFit="1" customWidth="1"/>
    <col min="8167" max="8411" width="9.140625" style="16"/>
    <col min="8412" max="8412" width="5" style="16" customWidth="1"/>
    <col min="8413" max="8413" width="4.7109375" style="16" customWidth="1"/>
    <col min="8414" max="8414" width="5" style="16" customWidth="1"/>
    <col min="8415" max="8415" width="19.7109375" style="16" customWidth="1"/>
    <col min="8416" max="8416" width="49.85546875" style="16" customWidth="1"/>
    <col min="8417" max="8417" width="14.5703125" style="16" customWidth="1"/>
    <col min="8418" max="8418" width="13.7109375" style="16" customWidth="1"/>
    <col min="8419" max="8419" width="13.42578125" style="16" customWidth="1"/>
    <col min="8420" max="8420" width="15.42578125" style="16" customWidth="1"/>
    <col min="8421" max="8422" width="10.28515625" style="16" bestFit="1" customWidth="1"/>
    <col min="8423" max="8667" width="9.140625" style="16"/>
    <col min="8668" max="8668" width="5" style="16" customWidth="1"/>
    <col min="8669" max="8669" width="4.7109375" style="16" customWidth="1"/>
    <col min="8670" max="8670" width="5" style="16" customWidth="1"/>
    <col min="8671" max="8671" width="19.7109375" style="16" customWidth="1"/>
    <col min="8672" max="8672" width="49.85546875" style="16" customWidth="1"/>
    <col min="8673" max="8673" width="14.5703125" style="16" customWidth="1"/>
    <col min="8674" max="8674" width="13.7109375" style="16" customWidth="1"/>
    <col min="8675" max="8675" width="13.42578125" style="16" customWidth="1"/>
    <col min="8676" max="8676" width="15.42578125" style="16" customWidth="1"/>
    <col min="8677" max="8678" width="10.28515625" style="16" bestFit="1" customWidth="1"/>
    <col min="8679" max="8923" width="9.140625" style="16"/>
    <col min="8924" max="8924" width="5" style="16" customWidth="1"/>
    <col min="8925" max="8925" width="4.7109375" style="16" customWidth="1"/>
    <col min="8926" max="8926" width="5" style="16" customWidth="1"/>
    <col min="8927" max="8927" width="19.7109375" style="16" customWidth="1"/>
    <col min="8928" max="8928" width="49.85546875" style="16" customWidth="1"/>
    <col min="8929" max="8929" width="14.5703125" style="16" customWidth="1"/>
    <col min="8930" max="8930" width="13.7109375" style="16" customWidth="1"/>
    <col min="8931" max="8931" width="13.42578125" style="16" customWidth="1"/>
    <col min="8932" max="8932" width="15.42578125" style="16" customWidth="1"/>
    <col min="8933" max="8934" width="10.28515625" style="16" bestFit="1" customWidth="1"/>
    <col min="8935" max="9179" width="9.140625" style="16"/>
    <col min="9180" max="9180" width="5" style="16" customWidth="1"/>
    <col min="9181" max="9181" width="4.7109375" style="16" customWidth="1"/>
    <col min="9182" max="9182" width="5" style="16" customWidth="1"/>
    <col min="9183" max="9183" width="19.7109375" style="16" customWidth="1"/>
    <col min="9184" max="9184" width="49.85546875" style="16" customWidth="1"/>
    <col min="9185" max="9185" width="14.5703125" style="16" customWidth="1"/>
    <col min="9186" max="9186" width="13.7109375" style="16" customWidth="1"/>
    <col min="9187" max="9187" width="13.42578125" style="16" customWidth="1"/>
    <col min="9188" max="9188" width="15.42578125" style="16" customWidth="1"/>
    <col min="9189" max="9190" width="10.28515625" style="16" bestFit="1" customWidth="1"/>
    <col min="9191" max="9435" width="9.140625" style="16"/>
    <col min="9436" max="9436" width="5" style="16" customWidth="1"/>
    <col min="9437" max="9437" width="4.7109375" style="16" customWidth="1"/>
    <col min="9438" max="9438" width="5" style="16" customWidth="1"/>
    <col min="9439" max="9439" width="19.7109375" style="16" customWidth="1"/>
    <col min="9440" max="9440" width="49.85546875" style="16" customWidth="1"/>
    <col min="9441" max="9441" width="14.5703125" style="16" customWidth="1"/>
    <col min="9442" max="9442" width="13.7109375" style="16" customWidth="1"/>
    <col min="9443" max="9443" width="13.42578125" style="16" customWidth="1"/>
    <col min="9444" max="9444" width="15.42578125" style="16" customWidth="1"/>
    <col min="9445" max="9446" width="10.28515625" style="16" bestFit="1" customWidth="1"/>
    <col min="9447" max="9691" width="9.140625" style="16"/>
    <col min="9692" max="9692" width="5" style="16" customWidth="1"/>
    <col min="9693" max="9693" width="4.7109375" style="16" customWidth="1"/>
    <col min="9694" max="9694" width="5" style="16" customWidth="1"/>
    <col min="9695" max="9695" width="19.7109375" style="16" customWidth="1"/>
    <col min="9696" max="9696" width="49.85546875" style="16" customWidth="1"/>
    <col min="9697" max="9697" width="14.5703125" style="16" customWidth="1"/>
    <col min="9698" max="9698" width="13.7109375" style="16" customWidth="1"/>
    <col min="9699" max="9699" width="13.42578125" style="16" customWidth="1"/>
    <col min="9700" max="9700" width="15.42578125" style="16" customWidth="1"/>
    <col min="9701" max="9702" width="10.28515625" style="16" bestFit="1" customWidth="1"/>
    <col min="9703" max="9947" width="9.140625" style="16"/>
    <col min="9948" max="9948" width="5" style="16" customWidth="1"/>
    <col min="9949" max="9949" width="4.7109375" style="16" customWidth="1"/>
    <col min="9950" max="9950" width="5" style="16" customWidth="1"/>
    <col min="9951" max="9951" width="19.7109375" style="16" customWidth="1"/>
    <col min="9952" max="9952" width="49.85546875" style="16" customWidth="1"/>
    <col min="9953" max="9953" width="14.5703125" style="16" customWidth="1"/>
    <col min="9954" max="9954" width="13.7109375" style="16" customWidth="1"/>
    <col min="9955" max="9955" width="13.42578125" style="16" customWidth="1"/>
    <col min="9956" max="9956" width="15.42578125" style="16" customWidth="1"/>
    <col min="9957" max="9958" width="10.28515625" style="16" bestFit="1" customWidth="1"/>
    <col min="9959" max="10203" width="9.140625" style="16"/>
    <col min="10204" max="10204" width="5" style="16" customWidth="1"/>
    <col min="10205" max="10205" width="4.7109375" style="16" customWidth="1"/>
    <col min="10206" max="10206" width="5" style="16" customWidth="1"/>
    <col min="10207" max="10207" width="19.7109375" style="16" customWidth="1"/>
    <col min="10208" max="10208" width="49.85546875" style="16" customWidth="1"/>
    <col min="10209" max="10209" width="14.5703125" style="16" customWidth="1"/>
    <col min="10210" max="10210" width="13.7109375" style="16" customWidth="1"/>
    <col min="10211" max="10211" width="13.42578125" style="16" customWidth="1"/>
    <col min="10212" max="10212" width="15.42578125" style="16" customWidth="1"/>
    <col min="10213" max="10214" width="10.28515625" style="16" bestFit="1" customWidth="1"/>
    <col min="10215" max="10459" width="9.140625" style="16"/>
    <col min="10460" max="10460" width="5" style="16" customWidth="1"/>
    <col min="10461" max="10461" width="4.7109375" style="16" customWidth="1"/>
    <col min="10462" max="10462" width="5" style="16" customWidth="1"/>
    <col min="10463" max="10463" width="19.7109375" style="16" customWidth="1"/>
    <col min="10464" max="10464" width="49.85546875" style="16" customWidth="1"/>
    <col min="10465" max="10465" width="14.5703125" style="16" customWidth="1"/>
    <col min="10466" max="10466" width="13.7109375" style="16" customWidth="1"/>
    <col min="10467" max="10467" width="13.42578125" style="16" customWidth="1"/>
    <col min="10468" max="10468" width="15.42578125" style="16" customWidth="1"/>
    <col min="10469" max="10470" width="10.28515625" style="16" bestFit="1" customWidth="1"/>
    <col min="10471" max="10715" width="9.140625" style="16"/>
    <col min="10716" max="10716" width="5" style="16" customWidth="1"/>
    <col min="10717" max="10717" width="4.7109375" style="16" customWidth="1"/>
    <col min="10718" max="10718" width="5" style="16" customWidth="1"/>
    <col min="10719" max="10719" width="19.7109375" style="16" customWidth="1"/>
    <col min="10720" max="10720" width="49.85546875" style="16" customWidth="1"/>
    <col min="10721" max="10721" width="14.5703125" style="16" customWidth="1"/>
    <col min="10722" max="10722" width="13.7109375" style="16" customWidth="1"/>
    <col min="10723" max="10723" width="13.42578125" style="16" customWidth="1"/>
    <col min="10724" max="10724" width="15.42578125" style="16" customWidth="1"/>
    <col min="10725" max="10726" width="10.28515625" style="16" bestFit="1" customWidth="1"/>
    <col min="10727" max="10971" width="9.140625" style="16"/>
    <col min="10972" max="10972" width="5" style="16" customWidth="1"/>
    <col min="10973" max="10973" width="4.7109375" style="16" customWidth="1"/>
    <col min="10974" max="10974" width="5" style="16" customWidth="1"/>
    <col min="10975" max="10975" width="19.7109375" style="16" customWidth="1"/>
    <col min="10976" max="10976" width="49.85546875" style="16" customWidth="1"/>
    <col min="10977" max="10977" width="14.5703125" style="16" customWidth="1"/>
    <col min="10978" max="10978" width="13.7109375" style="16" customWidth="1"/>
    <col min="10979" max="10979" width="13.42578125" style="16" customWidth="1"/>
    <col min="10980" max="10980" width="15.42578125" style="16" customWidth="1"/>
    <col min="10981" max="10982" width="10.28515625" style="16" bestFit="1" customWidth="1"/>
    <col min="10983" max="11227" width="9.140625" style="16"/>
    <col min="11228" max="11228" width="5" style="16" customWidth="1"/>
    <col min="11229" max="11229" width="4.7109375" style="16" customWidth="1"/>
    <col min="11230" max="11230" width="5" style="16" customWidth="1"/>
    <col min="11231" max="11231" width="19.7109375" style="16" customWidth="1"/>
    <col min="11232" max="11232" width="49.85546875" style="16" customWidth="1"/>
    <col min="11233" max="11233" width="14.5703125" style="16" customWidth="1"/>
    <col min="11234" max="11234" width="13.7109375" style="16" customWidth="1"/>
    <col min="11235" max="11235" width="13.42578125" style="16" customWidth="1"/>
    <col min="11236" max="11236" width="15.42578125" style="16" customWidth="1"/>
    <col min="11237" max="11238" width="10.28515625" style="16" bestFit="1" customWidth="1"/>
    <col min="11239" max="11483" width="9.140625" style="16"/>
    <col min="11484" max="11484" width="5" style="16" customWidth="1"/>
    <col min="11485" max="11485" width="4.7109375" style="16" customWidth="1"/>
    <col min="11486" max="11486" width="5" style="16" customWidth="1"/>
    <col min="11487" max="11487" width="19.7109375" style="16" customWidth="1"/>
    <col min="11488" max="11488" width="49.85546875" style="16" customWidth="1"/>
    <col min="11489" max="11489" width="14.5703125" style="16" customWidth="1"/>
    <col min="11490" max="11490" width="13.7109375" style="16" customWidth="1"/>
    <col min="11491" max="11491" width="13.42578125" style="16" customWidth="1"/>
    <col min="11492" max="11492" width="15.42578125" style="16" customWidth="1"/>
    <col min="11493" max="11494" width="10.28515625" style="16" bestFit="1" customWidth="1"/>
    <col min="11495" max="11739" width="9.140625" style="16"/>
    <col min="11740" max="11740" width="5" style="16" customWidth="1"/>
    <col min="11741" max="11741" width="4.7109375" style="16" customWidth="1"/>
    <col min="11742" max="11742" width="5" style="16" customWidth="1"/>
    <col min="11743" max="11743" width="19.7109375" style="16" customWidth="1"/>
    <col min="11744" max="11744" width="49.85546875" style="16" customWidth="1"/>
    <col min="11745" max="11745" width="14.5703125" style="16" customWidth="1"/>
    <col min="11746" max="11746" width="13.7109375" style="16" customWidth="1"/>
    <col min="11747" max="11747" width="13.42578125" style="16" customWidth="1"/>
    <col min="11748" max="11748" width="15.42578125" style="16" customWidth="1"/>
    <col min="11749" max="11750" width="10.28515625" style="16" bestFit="1" customWidth="1"/>
    <col min="11751" max="11995" width="9.140625" style="16"/>
    <col min="11996" max="11996" width="5" style="16" customWidth="1"/>
    <col min="11997" max="11997" width="4.7109375" style="16" customWidth="1"/>
    <col min="11998" max="11998" width="5" style="16" customWidth="1"/>
    <col min="11999" max="11999" width="19.7109375" style="16" customWidth="1"/>
    <col min="12000" max="12000" width="49.85546875" style="16" customWidth="1"/>
    <col min="12001" max="12001" width="14.5703125" style="16" customWidth="1"/>
    <col min="12002" max="12002" width="13.7109375" style="16" customWidth="1"/>
    <col min="12003" max="12003" width="13.42578125" style="16" customWidth="1"/>
    <col min="12004" max="12004" width="15.42578125" style="16" customWidth="1"/>
    <col min="12005" max="12006" width="10.28515625" style="16" bestFit="1" customWidth="1"/>
    <col min="12007" max="12251" width="9.140625" style="16"/>
    <col min="12252" max="12252" width="5" style="16" customWidth="1"/>
    <col min="12253" max="12253" width="4.7109375" style="16" customWidth="1"/>
    <col min="12254" max="12254" width="5" style="16" customWidth="1"/>
    <col min="12255" max="12255" width="19.7109375" style="16" customWidth="1"/>
    <col min="12256" max="12256" width="49.85546875" style="16" customWidth="1"/>
    <col min="12257" max="12257" width="14.5703125" style="16" customWidth="1"/>
    <col min="12258" max="12258" width="13.7109375" style="16" customWidth="1"/>
    <col min="12259" max="12259" width="13.42578125" style="16" customWidth="1"/>
    <col min="12260" max="12260" width="15.42578125" style="16" customWidth="1"/>
    <col min="12261" max="12262" width="10.28515625" style="16" bestFit="1" customWidth="1"/>
    <col min="12263" max="12507" width="9.140625" style="16"/>
    <col min="12508" max="12508" width="5" style="16" customWidth="1"/>
    <col min="12509" max="12509" width="4.7109375" style="16" customWidth="1"/>
    <col min="12510" max="12510" width="5" style="16" customWidth="1"/>
    <col min="12511" max="12511" width="19.7109375" style="16" customWidth="1"/>
    <col min="12512" max="12512" width="49.85546875" style="16" customWidth="1"/>
    <col min="12513" max="12513" width="14.5703125" style="16" customWidth="1"/>
    <col min="12514" max="12514" width="13.7109375" style="16" customWidth="1"/>
    <col min="12515" max="12515" width="13.42578125" style="16" customWidth="1"/>
    <col min="12516" max="12516" width="15.42578125" style="16" customWidth="1"/>
    <col min="12517" max="12518" width="10.28515625" style="16" bestFit="1" customWidth="1"/>
    <col min="12519" max="12763" width="9.140625" style="16"/>
    <col min="12764" max="12764" width="5" style="16" customWidth="1"/>
    <col min="12765" max="12765" width="4.7109375" style="16" customWidth="1"/>
    <col min="12766" max="12766" width="5" style="16" customWidth="1"/>
    <col min="12767" max="12767" width="19.7109375" style="16" customWidth="1"/>
    <col min="12768" max="12768" width="49.85546875" style="16" customWidth="1"/>
    <col min="12769" max="12769" width="14.5703125" style="16" customWidth="1"/>
    <col min="12770" max="12770" width="13.7109375" style="16" customWidth="1"/>
    <col min="12771" max="12771" width="13.42578125" style="16" customWidth="1"/>
    <col min="12772" max="12772" width="15.42578125" style="16" customWidth="1"/>
    <col min="12773" max="12774" width="10.28515625" style="16" bestFit="1" customWidth="1"/>
    <col min="12775" max="13019" width="9.140625" style="16"/>
    <col min="13020" max="13020" width="5" style="16" customWidth="1"/>
    <col min="13021" max="13021" width="4.7109375" style="16" customWidth="1"/>
    <col min="13022" max="13022" width="5" style="16" customWidth="1"/>
    <col min="13023" max="13023" width="19.7109375" style="16" customWidth="1"/>
    <col min="13024" max="13024" width="49.85546875" style="16" customWidth="1"/>
    <col min="13025" max="13025" width="14.5703125" style="16" customWidth="1"/>
    <col min="13026" max="13026" width="13.7109375" style="16" customWidth="1"/>
    <col min="13027" max="13027" width="13.42578125" style="16" customWidth="1"/>
    <col min="13028" max="13028" width="15.42578125" style="16" customWidth="1"/>
    <col min="13029" max="13030" width="10.28515625" style="16" bestFit="1" customWidth="1"/>
    <col min="13031" max="13275" width="9.140625" style="16"/>
    <col min="13276" max="13276" width="5" style="16" customWidth="1"/>
    <col min="13277" max="13277" width="4.7109375" style="16" customWidth="1"/>
    <col min="13278" max="13278" width="5" style="16" customWidth="1"/>
    <col min="13279" max="13279" width="19.7109375" style="16" customWidth="1"/>
    <col min="13280" max="13280" width="49.85546875" style="16" customWidth="1"/>
    <col min="13281" max="13281" width="14.5703125" style="16" customWidth="1"/>
    <col min="13282" max="13282" width="13.7109375" style="16" customWidth="1"/>
    <col min="13283" max="13283" width="13.42578125" style="16" customWidth="1"/>
    <col min="13284" max="13284" width="15.42578125" style="16" customWidth="1"/>
    <col min="13285" max="13286" width="10.28515625" style="16" bestFit="1" customWidth="1"/>
    <col min="13287" max="13531" width="9.140625" style="16"/>
    <col min="13532" max="13532" width="5" style="16" customWidth="1"/>
    <col min="13533" max="13533" width="4.7109375" style="16" customWidth="1"/>
    <col min="13534" max="13534" width="5" style="16" customWidth="1"/>
    <col min="13535" max="13535" width="19.7109375" style="16" customWidth="1"/>
    <col min="13536" max="13536" width="49.85546875" style="16" customWidth="1"/>
    <col min="13537" max="13537" width="14.5703125" style="16" customWidth="1"/>
    <col min="13538" max="13538" width="13.7109375" style="16" customWidth="1"/>
    <col min="13539" max="13539" width="13.42578125" style="16" customWidth="1"/>
    <col min="13540" max="13540" width="15.42578125" style="16" customWidth="1"/>
    <col min="13541" max="13542" width="10.28515625" style="16" bestFit="1" customWidth="1"/>
    <col min="13543" max="13787" width="9.140625" style="16"/>
    <col min="13788" max="13788" width="5" style="16" customWidth="1"/>
    <col min="13789" max="13789" width="4.7109375" style="16" customWidth="1"/>
    <col min="13790" max="13790" width="5" style="16" customWidth="1"/>
    <col min="13791" max="13791" width="19.7109375" style="16" customWidth="1"/>
    <col min="13792" max="13792" width="49.85546875" style="16" customWidth="1"/>
    <col min="13793" max="13793" width="14.5703125" style="16" customWidth="1"/>
    <col min="13794" max="13794" width="13.7109375" style="16" customWidth="1"/>
    <col min="13795" max="13795" width="13.42578125" style="16" customWidth="1"/>
    <col min="13796" max="13796" width="15.42578125" style="16" customWidth="1"/>
    <col min="13797" max="13798" width="10.28515625" style="16" bestFit="1" customWidth="1"/>
    <col min="13799" max="14043" width="9.140625" style="16"/>
    <col min="14044" max="14044" width="5" style="16" customWidth="1"/>
    <col min="14045" max="14045" width="4.7109375" style="16" customWidth="1"/>
    <col min="14046" max="14046" width="5" style="16" customWidth="1"/>
    <col min="14047" max="14047" width="19.7109375" style="16" customWidth="1"/>
    <col min="14048" max="14048" width="49.85546875" style="16" customWidth="1"/>
    <col min="14049" max="14049" width="14.5703125" style="16" customWidth="1"/>
    <col min="14050" max="14050" width="13.7109375" style="16" customWidth="1"/>
    <col min="14051" max="14051" width="13.42578125" style="16" customWidth="1"/>
    <col min="14052" max="14052" width="15.42578125" style="16" customWidth="1"/>
    <col min="14053" max="14054" width="10.28515625" style="16" bestFit="1" customWidth="1"/>
    <col min="14055" max="14299" width="9.140625" style="16"/>
    <col min="14300" max="14300" width="5" style="16" customWidth="1"/>
    <col min="14301" max="14301" width="4.7109375" style="16" customWidth="1"/>
    <col min="14302" max="14302" width="5" style="16" customWidth="1"/>
    <col min="14303" max="14303" width="19.7109375" style="16" customWidth="1"/>
    <col min="14304" max="14304" width="49.85546875" style="16" customWidth="1"/>
    <col min="14305" max="14305" width="14.5703125" style="16" customWidth="1"/>
    <col min="14306" max="14306" width="13.7109375" style="16" customWidth="1"/>
    <col min="14307" max="14307" width="13.42578125" style="16" customWidth="1"/>
    <col min="14308" max="14308" width="15.42578125" style="16" customWidth="1"/>
    <col min="14309" max="14310" width="10.28515625" style="16" bestFit="1" customWidth="1"/>
    <col min="14311" max="14555" width="9.140625" style="16"/>
    <col min="14556" max="14556" width="5" style="16" customWidth="1"/>
    <col min="14557" max="14557" width="4.7109375" style="16" customWidth="1"/>
    <col min="14558" max="14558" width="5" style="16" customWidth="1"/>
    <col min="14559" max="14559" width="19.7109375" style="16" customWidth="1"/>
    <col min="14560" max="14560" width="49.85546875" style="16" customWidth="1"/>
    <col min="14561" max="14561" width="14.5703125" style="16" customWidth="1"/>
    <col min="14562" max="14562" width="13.7109375" style="16" customWidth="1"/>
    <col min="14563" max="14563" width="13.42578125" style="16" customWidth="1"/>
    <col min="14564" max="14564" width="15.42578125" style="16" customWidth="1"/>
    <col min="14565" max="14566" width="10.28515625" style="16" bestFit="1" customWidth="1"/>
    <col min="14567" max="14811" width="9.140625" style="16"/>
    <col min="14812" max="14812" width="5" style="16" customWidth="1"/>
    <col min="14813" max="14813" width="4.7109375" style="16" customWidth="1"/>
    <col min="14814" max="14814" width="5" style="16" customWidth="1"/>
    <col min="14815" max="14815" width="19.7109375" style="16" customWidth="1"/>
    <col min="14816" max="14816" width="49.85546875" style="16" customWidth="1"/>
    <col min="14817" max="14817" width="14.5703125" style="16" customWidth="1"/>
    <col min="14818" max="14818" width="13.7109375" style="16" customWidth="1"/>
    <col min="14819" max="14819" width="13.42578125" style="16" customWidth="1"/>
    <col min="14820" max="14820" width="15.42578125" style="16" customWidth="1"/>
    <col min="14821" max="14822" width="10.28515625" style="16" bestFit="1" customWidth="1"/>
    <col min="14823" max="15067" width="9.140625" style="16"/>
    <col min="15068" max="15068" width="5" style="16" customWidth="1"/>
    <col min="15069" max="15069" width="4.7109375" style="16" customWidth="1"/>
    <col min="15070" max="15070" width="5" style="16" customWidth="1"/>
    <col min="15071" max="15071" width="19.7109375" style="16" customWidth="1"/>
    <col min="15072" max="15072" width="49.85546875" style="16" customWidth="1"/>
    <col min="15073" max="15073" width="14.5703125" style="16" customWidth="1"/>
    <col min="15074" max="15074" width="13.7109375" style="16" customWidth="1"/>
    <col min="15075" max="15075" width="13.42578125" style="16" customWidth="1"/>
    <col min="15076" max="15076" width="15.42578125" style="16" customWidth="1"/>
    <col min="15077" max="15078" width="10.28515625" style="16" bestFit="1" customWidth="1"/>
    <col min="15079" max="15323" width="9.140625" style="16"/>
    <col min="15324" max="15324" width="5" style="16" customWidth="1"/>
    <col min="15325" max="15325" width="4.7109375" style="16" customWidth="1"/>
    <col min="15326" max="15326" width="5" style="16" customWidth="1"/>
    <col min="15327" max="15327" width="19.7109375" style="16" customWidth="1"/>
    <col min="15328" max="15328" width="49.85546875" style="16" customWidth="1"/>
    <col min="15329" max="15329" width="14.5703125" style="16" customWidth="1"/>
    <col min="15330" max="15330" width="13.7109375" style="16" customWidth="1"/>
    <col min="15331" max="15331" width="13.42578125" style="16" customWidth="1"/>
    <col min="15332" max="15332" width="15.42578125" style="16" customWidth="1"/>
    <col min="15333" max="15334" width="10.28515625" style="16" bestFit="1" customWidth="1"/>
    <col min="15335" max="15579" width="9.140625" style="16"/>
    <col min="15580" max="15580" width="5" style="16" customWidth="1"/>
    <col min="15581" max="15581" width="4.7109375" style="16" customWidth="1"/>
    <col min="15582" max="15582" width="5" style="16" customWidth="1"/>
    <col min="15583" max="15583" width="19.7109375" style="16" customWidth="1"/>
    <col min="15584" max="15584" width="49.85546875" style="16" customWidth="1"/>
    <col min="15585" max="15585" width="14.5703125" style="16" customWidth="1"/>
    <col min="15586" max="15586" width="13.7109375" style="16" customWidth="1"/>
    <col min="15587" max="15587" width="13.42578125" style="16" customWidth="1"/>
    <col min="15588" max="15588" width="15.42578125" style="16" customWidth="1"/>
    <col min="15589" max="15590" width="10.28515625" style="16" bestFit="1" customWidth="1"/>
    <col min="15591" max="15835" width="9.140625" style="16"/>
    <col min="15836" max="15836" width="5" style="16" customWidth="1"/>
    <col min="15837" max="15837" width="4.7109375" style="16" customWidth="1"/>
    <col min="15838" max="15838" width="5" style="16" customWidth="1"/>
    <col min="15839" max="15839" width="19.7109375" style="16" customWidth="1"/>
    <col min="15840" max="15840" width="49.85546875" style="16" customWidth="1"/>
    <col min="15841" max="15841" width="14.5703125" style="16" customWidth="1"/>
    <col min="15842" max="15842" width="13.7109375" style="16" customWidth="1"/>
    <col min="15843" max="15843" width="13.42578125" style="16" customWidth="1"/>
    <col min="15844" max="15844" width="15.42578125" style="16" customWidth="1"/>
    <col min="15845" max="15846" width="10.28515625" style="16" bestFit="1" customWidth="1"/>
    <col min="15847" max="16091" width="9.140625" style="16"/>
    <col min="16092" max="16092" width="5" style="16" customWidth="1"/>
    <col min="16093" max="16093" width="4.7109375" style="16" customWidth="1"/>
    <col min="16094" max="16094" width="5" style="16" customWidth="1"/>
    <col min="16095" max="16095" width="19.7109375" style="16" customWidth="1"/>
    <col min="16096" max="16096" width="49.85546875" style="16" customWidth="1"/>
    <col min="16097" max="16097" width="14.5703125" style="16" customWidth="1"/>
    <col min="16098" max="16098" width="13.7109375" style="16" customWidth="1"/>
    <col min="16099" max="16099" width="13.42578125" style="16" customWidth="1"/>
    <col min="16100" max="16100" width="15.42578125" style="16" customWidth="1"/>
    <col min="16101" max="16102" width="10.28515625" style="16" bestFit="1" customWidth="1"/>
    <col min="16103" max="16384" width="9.140625" style="16"/>
  </cols>
  <sheetData>
    <row r="1" spans="1:4">
      <c r="B1" s="16" t="s">
        <v>43</v>
      </c>
      <c r="D1" s="27" t="s">
        <v>71</v>
      </c>
    </row>
    <row r="2" spans="1:4">
      <c r="C2" s="18"/>
      <c r="D2" s="27" t="s">
        <v>24</v>
      </c>
    </row>
    <row r="3" spans="1:4">
      <c r="C3" s="18"/>
      <c r="D3" s="28" t="s">
        <v>217</v>
      </c>
    </row>
    <row r="4" spans="1:4">
      <c r="C4" s="18"/>
      <c r="D4" s="28"/>
    </row>
    <row r="5" spans="1:4">
      <c r="B5" s="19"/>
      <c r="C5" s="19"/>
      <c r="D5" s="19"/>
    </row>
    <row r="6" spans="1:4">
      <c r="B6" s="125"/>
      <c r="C6" s="125"/>
      <c r="D6" s="125" t="s">
        <v>7</v>
      </c>
    </row>
    <row r="7" spans="1:4" s="20" customFormat="1" ht="104.25" customHeight="1">
      <c r="A7" s="266" t="s">
        <v>0</v>
      </c>
      <c r="B7" s="267"/>
      <c r="C7" s="268" t="s">
        <v>98</v>
      </c>
      <c r="D7" s="126" t="s">
        <v>99</v>
      </c>
    </row>
    <row r="8" spans="1:4" s="20" customFormat="1" ht="33.75" customHeight="1">
      <c r="A8" s="127" t="s">
        <v>2</v>
      </c>
      <c r="B8" s="127" t="s">
        <v>14</v>
      </c>
      <c r="C8" s="269"/>
      <c r="D8" s="127" t="s">
        <v>44</v>
      </c>
    </row>
    <row r="9" spans="1:4" s="20" customFormat="1" hidden="1">
      <c r="A9" s="128"/>
      <c r="B9" s="128"/>
      <c r="C9" s="128" t="s">
        <v>100</v>
      </c>
      <c r="D9" s="129">
        <f>D19+D28+D37+D45+D56+D66</f>
        <v>885095.89999999991</v>
      </c>
    </row>
    <row r="10" spans="1:4" s="20" customFormat="1" hidden="1">
      <c r="A10" s="128"/>
      <c r="B10" s="128"/>
      <c r="C10" s="128" t="s">
        <v>101</v>
      </c>
      <c r="D10" s="130"/>
    </row>
    <row r="11" spans="1:4" s="46" customFormat="1" hidden="1">
      <c r="A11" s="270" t="s">
        <v>102</v>
      </c>
      <c r="B11" s="271"/>
      <c r="C11" s="272"/>
      <c r="D11" s="131">
        <f>D19+D28+D37+D45++D56+D66</f>
        <v>885095.89999999991</v>
      </c>
    </row>
    <row r="12" spans="1:4" s="46" customFormat="1" hidden="1">
      <c r="A12" s="273" t="s">
        <v>3</v>
      </c>
      <c r="B12" s="274"/>
      <c r="C12" s="275"/>
      <c r="D12" s="132"/>
    </row>
    <row r="13" spans="1:4" hidden="1">
      <c r="A13" s="276" t="s">
        <v>25</v>
      </c>
      <c r="B13" s="276"/>
      <c r="C13" s="276"/>
      <c r="D13" s="129">
        <f>D11</f>
        <v>885095.89999999991</v>
      </c>
    </row>
    <row r="14" spans="1:4" ht="34.5" hidden="1">
      <c r="A14" s="48" t="s">
        <v>103</v>
      </c>
      <c r="B14" s="48"/>
      <c r="C14" s="48"/>
      <c r="D14" s="133"/>
    </row>
    <row r="15" spans="1:4">
      <c r="A15" s="134">
        <v>1212</v>
      </c>
      <c r="B15" s="265" t="s">
        <v>38</v>
      </c>
      <c r="C15" s="265"/>
      <c r="D15" s="129">
        <f>D13</f>
        <v>885095.89999999991</v>
      </c>
    </row>
    <row r="16" spans="1:4" s="46" customFormat="1">
      <c r="A16" s="48"/>
      <c r="B16" s="48"/>
      <c r="C16" s="48" t="s">
        <v>3</v>
      </c>
      <c r="D16" s="132"/>
    </row>
    <row r="17" spans="1:4" ht="34.5">
      <c r="A17" s="135"/>
      <c r="B17" s="134">
        <v>12007</v>
      </c>
      <c r="C17" s="134" t="s">
        <v>104</v>
      </c>
      <c r="D17" s="129">
        <f>D15</f>
        <v>885095.89999999991</v>
      </c>
    </row>
    <row r="18" spans="1:4" s="46" customFormat="1">
      <c r="A18" s="48"/>
      <c r="B18" s="48"/>
      <c r="C18" s="48" t="s">
        <v>8</v>
      </c>
      <c r="D18" s="48"/>
    </row>
    <row r="19" spans="1:4">
      <c r="A19" s="133"/>
      <c r="B19" s="133"/>
      <c r="C19" s="137" t="s">
        <v>150</v>
      </c>
      <c r="D19" s="136">
        <f>D21+D22+D23+D24+D25+D26+D27</f>
        <v>69302.700000000012</v>
      </c>
    </row>
    <row r="20" spans="1:4">
      <c r="A20" s="133"/>
      <c r="B20" s="133"/>
      <c r="C20" s="48" t="s">
        <v>105</v>
      </c>
      <c r="D20" s="29"/>
    </row>
    <row r="21" spans="1:4" ht="33" customHeight="1">
      <c r="A21" s="133"/>
      <c r="B21" s="133"/>
      <c r="C21" s="132" t="s">
        <v>110</v>
      </c>
      <c r="D21" s="138">
        <v>10237.1</v>
      </c>
    </row>
    <row r="22" spans="1:4" ht="25.5" customHeight="1">
      <c r="A22" s="133"/>
      <c r="B22" s="133"/>
      <c r="C22" s="132" t="s">
        <v>111</v>
      </c>
      <c r="D22" s="138">
        <v>7923.8</v>
      </c>
    </row>
    <row r="23" spans="1:4" ht="36.75" customHeight="1">
      <c r="A23" s="133"/>
      <c r="B23" s="133"/>
      <c r="C23" s="132" t="s">
        <v>112</v>
      </c>
      <c r="D23" s="139">
        <v>7512.9</v>
      </c>
    </row>
    <row r="24" spans="1:4" ht="27.75" customHeight="1">
      <c r="A24" s="133"/>
      <c r="B24" s="133"/>
      <c r="C24" s="132" t="s">
        <v>113</v>
      </c>
      <c r="D24" s="139">
        <v>12012</v>
      </c>
    </row>
    <row r="25" spans="1:4" ht="35.25" customHeight="1">
      <c r="A25" s="133"/>
      <c r="B25" s="133"/>
      <c r="C25" s="132" t="s">
        <v>114</v>
      </c>
      <c r="D25" s="139">
        <v>10900.8</v>
      </c>
    </row>
    <row r="26" spans="1:4" ht="59.25" customHeight="1">
      <c r="A26" s="133"/>
      <c r="B26" s="133"/>
      <c r="C26" s="132" t="s">
        <v>128</v>
      </c>
      <c r="D26" s="139">
        <v>15077.9</v>
      </c>
    </row>
    <row r="27" spans="1:4" ht="34.5">
      <c r="A27" s="133"/>
      <c r="B27" s="133"/>
      <c r="C27" s="132" t="s">
        <v>129</v>
      </c>
      <c r="D27" s="140">
        <v>5638.2</v>
      </c>
    </row>
    <row r="28" spans="1:4">
      <c r="A28" s="135"/>
      <c r="B28" s="134"/>
      <c r="C28" s="137" t="s">
        <v>75</v>
      </c>
      <c r="D28" s="141">
        <f>D30+D31+D32+D33+D34+D35+D36</f>
        <v>241383.80000000002</v>
      </c>
    </row>
    <row r="29" spans="1:4">
      <c r="A29" s="135"/>
      <c r="B29" s="134"/>
      <c r="C29" s="48" t="s">
        <v>105</v>
      </c>
      <c r="D29" s="29"/>
    </row>
    <row r="30" spans="1:4" ht="34.5">
      <c r="A30" s="135"/>
      <c r="B30" s="134"/>
      <c r="C30" s="132" t="s">
        <v>115</v>
      </c>
      <c r="D30" s="140">
        <v>2580</v>
      </c>
    </row>
    <row r="31" spans="1:4" ht="51.75">
      <c r="A31" s="135"/>
      <c r="B31" s="134"/>
      <c r="C31" s="132" t="s">
        <v>116</v>
      </c>
      <c r="D31" s="140">
        <v>5002.8999999999996</v>
      </c>
    </row>
    <row r="32" spans="1:4" ht="34.5">
      <c r="A32" s="135"/>
      <c r="B32" s="134"/>
      <c r="C32" s="132" t="s">
        <v>117</v>
      </c>
      <c r="D32" s="140">
        <v>18377.3</v>
      </c>
    </row>
    <row r="33" spans="1:4" ht="34.5">
      <c r="A33" s="135"/>
      <c r="B33" s="134"/>
      <c r="C33" s="132" t="s">
        <v>118</v>
      </c>
      <c r="D33" s="140">
        <v>24966.3</v>
      </c>
    </row>
    <row r="34" spans="1:4" ht="36.75" customHeight="1">
      <c r="A34" s="135"/>
      <c r="B34" s="134"/>
      <c r="C34" s="132" t="s">
        <v>130</v>
      </c>
      <c r="D34" s="140">
        <v>9133.7000000000007</v>
      </c>
    </row>
    <row r="35" spans="1:4" ht="32.25" customHeight="1">
      <c r="A35" s="135"/>
      <c r="B35" s="134"/>
      <c r="C35" s="132" t="s">
        <v>131</v>
      </c>
      <c r="D35" s="140">
        <v>164095</v>
      </c>
    </row>
    <row r="36" spans="1:4" ht="31.5" customHeight="1">
      <c r="A36" s="133"/>
      <c r="B36" s="133"/>
      <c r="C36" s="132" t="s">
        <v>119</v>
      </c>
      <c r="D36" s="138">
        <v>17228.599999999999</v>
      </c>
    </row>
    <row r="37" spans="1:4">
      <c r="A37" s="133"/>
      <c r="B37" s="142"/>
      <c r="C37" s="143" t="s">
        <v>106</v>
      </c>
      <c r="D37" s="136">
        <f>D39+D40+D41+D42+D43+D44</f>
        <v>256318.69999999998</v>
      </c>
    </row>
    <row r="38" spans="1:4">
      <c r="A38" s="133"/>
      <c r="B38" s="142"/>
      <c r="C38" s="29" t="s">
        <v>105</v>
      </c>
      <c r="D38" s="29"/>
    </row>
    <row r="39" spans="1:4" ht="87.75" customHeight="1">
      <c r="A39" s="133"/>
      <c r="B39" s="142"/>
      <c r="C39" s="132" t="s">
        <v>121</v>
      </c>
      <c r="D39" s="138">
        <v>9274.1</v>
      </c>
    </row>
    <row r="40" spans="1:4" ht="34.5">
      <c r="A40" s="133"/>
      <c r="B40" s="133"/>
      <c r="C40" s="132" t="s">
        <v>155</v>
      </c>
      <c r="D40" s="138">
        <v>65137.1</v>
      </c>
    </row>
    <row r="41" spans="1:4" ht="34.5">
      <c r="A41" s="133"/>
      <c r="B41" s="133"/>
      <c r="C41" s="132" t="s">
        <v>120</v>
      </c>
      <c r="D41" s="138">
        <v>20883.900000000001</v>
      </c>
    </row>
    <row r="42" spans="1:4" ht="34.5">
      <c r="A42" s="133"/>
      <c r="B42" s="133"/>
      <c r="C42" s="132" t="s">
        <v>132</v>
      </c>
      <c r="D42" s="138">
        <v>6643.3</v>
      </c>
    </row>
    <row r="43" spans="1:4" ht="86.25">
      <c r="A43" s="133"/>
      <c r="B43" s="133"/>
      <c r="C43" s="132" t="s">
        <v>133</v>
      </c>
      <c r="D43" s="138">
        <v>111698.9</v>
      </c>
    </row>
    <row r="44" spans="1:4" ht="34.5">
      <c r="A44" s="133"/>
      <c r="B44" s="133"/>
      <c r="C44" s="132" t="s">
        <v>134</v>
      </c>
      <c r="D44" s="138">
        <v>42681.4</v>
      </c>
    </row>
    <row r="45" spans="1:4">
      <c r="A45" s="133"/>
      <c r="B45" s="133"/>
      <c r="C45" s="144" t="s">
        <v>107</v>
      </c>
      <c r="D45" s="136">
        <f>D47+D48+D49+D50+D51+D52+D53+D54+D55</f>
        <v>147162.70000000001</v>
      </c>
    </row>
    <row r="46" spans="1:4">
      <c r="A46" s="133"/>
      <c r="B46" s="142"/>
      <c r="C46" s="29" t="s">
        <v>105</v>
      </c>
      <c r="D46" s="29"/>
    </row>
    <row r="47" spans="1:4" ht="34.5">
      <c r="A47" s="133"/>
      <c r="B47" s="142"/>
      <c r="C47" s="132" t="s">
        <v>122</v>
      </c>
      <c r="D47" s="129">
        <v>25788</v>
      </c>
    </row>
    <row r="48" spans="1:4">
      <c r="A48" s="133"/>
      <c r="B48" s="142"/>
      <c r="C48" s="132" t="s">
        <v>123</v>
      </c>
      <c r="D48" s="129">
        <v>5872.5</v>
      </c>
    </row>
    <row r="49" spans="1:4" ht="34.5">
      <c r="A49" s="133"/>
      <c r="B49" s="142"/>
      <c r="C49" s="132" t="s">
        <v>135</v>
      </c>
      <c r="D49" s="145">
        <v>11745.5</v>
      </c>
    </row>
    <row r="50" spans="1:4" ht="35.25" customHeight="1">
      <c r="A50" s="133"/>
      <c r="B50" s="142"/>
      <c r="C50" s="132" t="s">
        <v>136</v>
      </c>
      <c r="D50" s="145">
        <v>7783.1</v>
      </c>
    </row>
    <row r="51" spans="1:4" ht="34.5">
      <c r="A51" s="133"/>
      <c r="B51" s="142"/>
      <c r="C51" s="132" t="s">
        <v>137</v>
      </c>
      <c r="D51" s="145">
        <v>16126.5</v>
      </c>
    </row>
    <row r="52" spans="1:4" ht="34.5">
      <c r="A52" s="133"/>
      <c r="B52" s="142"/>
      <c r="C52" s="132" t="s">
        <v>138</v>
      </c>
      <c r="D52" s="145">
        <v>22860.6</v>
      </c>
    </row>
    <row r="53" spans="1:4" ht="36.75" customHeight="1">
      <c r="A53" s="133"/>
      <c r="B53" s="142"/>
      <c r="C53" s="132" t="s">
        <v>146</v>
      </c>
      <c r="D53" s="145">
        <v>9572.5</v>
      </c>
    </row>
    <row r="54" spans="1:4" ht="28.5" customHeight="1">
      <c r="A54" s="133"/>
      <c r="B54" s="142"/>
      <c r="C54" s="132" t="s">
        <v>154</v>
      </c>
      <c r="D54" s="145">
        <v>31655.4</v>
      </c>
    </row>
    <row r="55" spans="1:4" ht="51.75">
      <c r="A55" s="133"/>
      <c r="B55" s="142"/>
      <c r="C55" s="132" t="s">
        <v>139</v>
      </c>
      <c r="D55" s="145">
        <v>15758.6</v>
      </c>
    </row>
    <row r="56" spans="1:4" ht="19.5" customHeight="1">
      <c r="A56" s="133"/>
      <c r="B56" s="142"/>
      <c r="C56" s="146" t="s">
        <v>108</v>
      </c>
      <c r="D56" s="136">
        <f>D58+D59+D60+D61+D62+D63+D64+D65</f>
        <v>152387.09999999998</v>
      </c>
    </row>
    <row r="57" spans="1:4" ht="19.5" customHeight="1">
      <c r="A57" s="133"/>
      <c r="B57" s="142"/>
      <c r="C57" s="132" t="s">
        <v>105</v>
      </c>
      <c r="D57" s="138"/>
    </row>
    <row r="58" spans="1:4" ht="53.25" customHeight="1">
      <c r="A58" s="133"/>
      <c r="B58" s="142"/>
      <c r="C58" s="132" t="s">
        <v>124</v>
      </c>
      <c r="D58" s="138">
        <v>19303.599999999999</v>
      </c>
    </row>
    <row r="59" spans="1:4" ht="69.75" customHeight="1">
      <c r="A59" s="133"/>
      <c r="B59" s="142"/>
      <c r="C59" s="132" t="s">
        <v>125</v>
      </c>
      <c r="D59" s="138">
        <v>8822.2999999999993</v>
      </c>
    </row>
    <row r="60" spans="1:4" ht="30" customHeight="1">
      <c r="A60" s="133"/>
      <c r="B60" s="142"/>
      <c r="C60" s="132" t="s">
        <v>126</v>
      </c>
      <c r="D60" s="138">
        <v>2017.6</v>
      </c>
    </row>
    <row r="61" spans="1:4" ht="106.5" customHeight="1">
      <c r="A61" s="133"/>
      <c r="B61" s="142"/>
      <c r="C61" s="132" t="s">
        <v>140</v>
      </c>
      <c r="D61" s="138">
        <v>48466.2</v>
      </c>
    </row>
    <row r="62" spans="1:4" ht="56.25" customHeight="1">
      <c r="A62" s="133"/>
      <c r="B62" s="142"/>
      <c r="C62" s="132" t="s">
        <v>144</v>
      </c>
      <c r="D62" s="138">
        <v>42477.2</v>
      </c>
    </row>
    <row r="63" spans="1:4" ht="40.5" customHeight="1">
      <c r="A63" s="133"/>
      <c r="B63" s="142"/>
      <c r="C63" s="132" t="s">
        <v>141</v>
      </c>
      <c r="D63" s="138">
        <v>5215.2</v>
      </c>
    </row>
    <row r="64" spans="1:4" ht="34.5">
      <c r="A64" s="133"/>
      <c r="B64" s="142"/>
      <c r="C64" s="132" t="s">
        <v>142</v>
      </c>
      <c r="D64" s="138">
        <v>3769</v>
      </c>
    </row>
    <row r="65" spans="1:6" ht="18.75" customHeight="1">
      <c r="A65" s="133"/>
      <c r="B65" s="142"/>
      <c r="C65" s="132" t="s">
        <v>143</v>
      </c>
      <c r="D65" s="138">
        <v>22316</v>
      </c>
    </row>
    <row r="66" spans="1:6" ht="18.75" customHeight="1">
      <c r="A66" s="29"/>
      <c r="B66" s="29"/>
      <c r="C66" s="143" t="s">
        <v>109</v>
      </c>
      <c r="D66" s="141">
        <f>D68+D69+D70</f>
        <v>18540.900000000001</v>
      </c>
    </row>
    <row r="67" spans="1:6" ht="21" customHeight="1">
      <c r="A67" s="29"/>
      <c r="B67" s="29"/>
      <c r="C67" s="29" t="s">
        <v>105</v>
      </c>
      <c r="D67" s="29"/>
    </row>
    <row r="68" spans="1:6" ht="38.25" customHeight="1">
      <c r="A68" s="29"/>
      <c r="B68" s="29"/>
      <c r="C68" s="132" t="s">
        <v>127</v>
      </c>
      <c r="D68" s="129">
        <v>6894</v>
      </c>
    </row>
    <row r="69" spans="1:6" ht="34.5">
      <c r="A69" s="133"/>
      <c r="B69" s="133"/>
      <c r="C69" s="132" t="s">
        <v>145</v>
      </c>
      <c r="D69" s="129">
        <v>6332.5</v>
      </c>
      <c r="E69" s="147"/>
      <c r="F69" s="148"/>
    </row>
    <row r="70" spans="1:6" ht="34.5">
      <c r="A70" s="133"/>
      <c r="B70" s="133"/>
      <c r="C70" s="132" t="s">
        <v>147</v>
      </c>
      <c r="D70" s="129">
        <v>5314.4</v>
      </c>
      <c r="E70" s="147"/>
      <c r="F70" s="148"/>
    </row>
    <row r="116" spans="3:3">
      <c r="C116" s="149" t="e">
        <f>'[2]1'!#REF!</f>
        <v>#REF!</v>
      </c>
    </row>
    <row r="126" spans="3:3">
      <c r="C126" s="149" t="e">
        <f>'[2]1'!#REF!</f>
        <v>#REF!</v>
      </c>
    </row>
    <row r="156" spans="3:3">
      <c r="C156" s="149" t="e">
        <f>'[2]1'!#REF!</f>
        <v>#REF!</v>
      </c>
    </row>
  </sheetData>
  <mergeCells count="6">
    <mergeCell ref="B15:C15"/>
    <mergeCell ref="A7:B7"/>
    <mergeCell ref="C7:C8"/>
    <mergeCell ref="A11:C11"/>
    <mergeCell ref="A12:C12"/>
    <mergeCell ref="A13:C13"/>
  </mergeCells>
  <pageMargins left="0.19685039370078741" right="0" top="0" bottom="0" header="0" footer="0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zoomScaleNormal="100" workbookViewId="0"/>
  </sheetViews>
  <sheetFormatPr defaultRowHeight="17.25"/>
  <cols>
    <col min="1" max="1" width="8.28515625" style="16" bestFit="1" customWidth="1"/>
    <col min="2" max="2" width="7.140625" style="16" customWidth="1"/>
    <col min="3" max="3" width="5.85546875" style="16" bestFit="1" customWidth="1"/>
    <col min="4" max="4" width="10.140625" style="16" bestFit="1" customWidth="1"/>
    <col min="5" max="5" width="14.7109375" style="16" bestFit="1" customWidth="1"/>
    <col min="6" max="6" width="67" style="16" customWidth="1"/>
    <col min="7" max="7" width="39.28515625" style="16" bestFit="1" customWidth="1"/>
    <col min="8" max="219" width="9.140625" style="16"/>
    <col min="220" max="220" width="5" style="16" customWidth="1"/>
    <col min="221" max="221" width="4.7109375" style="16" customWidth="1"/>
    <col min="222" max="222" width="5" style="16" customWidth="1"/>
    <col min="223" max="223" width="19.7109375" style="16" customWidth="1"/>
    <col min="224" max="224" width="49.85546875" style="16" customWidth="1"/>
    <col min="225" max="225" width="14.5703125" style="16" customWidth="1"/>
    <col min="226" max="226" width="13.7109375" style="16" customWidth="1"/>
    <col min="227" max="227" width="13.42578125" style="16" customWidth="1"/>
    <col min="228" max="228" width="15.42578125" style="16" customWidth="1"/>
    <col min="229" max="230" width="10.28515625" style="16" bestFit="1" customWidth="1"/>
    <col min="231" max="475" width="9.140625" style="16"/>
    <col min="476" max="476" width="5" style="16" customWidth="1"/>
    <col min="477" max="477" width="4.7109375" style="16" customWidth="1"/>
    <col min="478" max="478" width="5" style="16" customWidth="1"/>
    <col min="479" max="479" width="19.7109375" style="16" customWidth="1"/>
    <col min="480" max="480" width="49.85546875" style="16" customWidth="1"/>
    <col min="481" max="481" width="14.5703125" style="16" customWidth="1"/>
    <col min="482" max="482" width="13.7109375" style="16" customWidth="1"/>
    <col min="483" max="483" width="13.42578125" style="16" customWidth="1"/>
    <col min="484" max="484" width="15.42578125" style="16" customWidth="1"/>
    <col min="485" max="486" width="10.28515625" style="16" bestFit="1" customWidth="1"/>
    <col min="487" max="731" width="9.140625" style="16"/>
    <col min="732" max="732" width="5" style="16" customWidth="1"/>
    <col min="733" max="733" width="4.7109375" style="16" customWidth="1"/>
    <col min="734" max="734" width="5" style="16" customWidth="1"/>
    <col min="735" max="735" width="19.7109375" style="16" customWidth="1"/>
    <col min="736" max="736" width="49.85546875" style="16" customWidth="1"/>
    <col min="737" max="737" width="14.5703125" style="16" customWidth="1"/>
    <col min="738" max="738" width="13.7109375" style="16" customWidth="1"/>
    <col min="739" max="739" width="13.42578125" style="16" customWidth="1"/>
    <col min="740" max="740" width="15.42578125" style="16" customWidth="1"/>
    <col min="741" max="742" width="10.28515625" style="16" bestFit="1" customWidth="1"/>
    <col min="743" max="987" width="9.140625" style="16"/>
    <col min="988" max="988" width="5" style="16" customWidth="1"/>
    <col min="989" max="989" width="4.7109375" style="16" customWidth="1"/>
    <col min="990" max="990" width="5" style="16" customWidth="1"/>
    <col min="991" max="991" width="19.7109375" style="16" customWidth="1"/>
    <col min="992" max="992" width="49.85546875" style="16" customWidth="1"/>
    <col min="993" max="993" width="14.5703125" style="16" customWidth="1"/>
    <col min="994" max="994" width="13.7109375" style="16" customWidth="1"/>
    <col min="995" max="995" width="13.42578125" style="16" customWidth="1"/>
    <col min="996" max="996" width="15.42578125" style="16" customWidth="1"/>
    <col min="997" max="998" width="10.28515625" style="16" bestFit="1" customWidth="1"/>
    <col min="999" max="1243" width="9.140625" style="16"/>
    <col min="1244" max="1244" width="5" style="16" customWidth="1"/>
    <col min="1245" max="1245" width="4.7109375" style="16" customWidth="1"/>
    <col min="1246" max="1246" width="5" style="16" customWidth="1"/>
    <col min="1247" max="1247" width="19.7109375" style="16" customWidth="1"/>
    <col min="1248" max="1248" width="49.85546875" style="16" customWidth="1"/>
    <col min="1249" max="1249" width="14.5703125" style="16" customWidth="1"/>
    <col min="1250" max="1250" width="13.7109375" style="16" customWidth="1"/>
    <col min="1251" max="1251" width="13.42578125" style="16" customWidth="1"/>
    <col min="1252" max="1252" width="15.42578125" style="16" customWidth="1"/>
    <col min="1253" max="1254" width="10.28515625" style="16" bestFit="1" customWidth="1"/>
    <col min="1255" max="1499" width="9.140625" style="16"/>
    <col min="1500" max="1500" width="5" style="16" customWidth="1"/>
    <col min="1501" max="1501" width="4.7109375" style="16" customWidth="1"/>
    <col min="1502" max="1502" width="5" style="16" customWidth="1"/>
    <col min="1503" max="1503" width="19.7109375" style="16" customWidth="1"/>
    <col min="1504" max="1504" width="49.85546875" style="16" customWidth="1"/>
    <col min="1505" max="1505" width="14.5703125" style="16" customWidth="1"/>
    <col min="1506" max="1506" width="13.7109375" style="16" customWidth="1"/>
    <col min="1507" max="1507" width="13.42578125" style="16" customWidth="1"/>
    <col min="1508" max="1508" width="15.42578125" style="16" customWidth="1"/>
    <col min="1509" max="1510" width="10.28515625" style="16" bestFit="1" customWidth="1"/>
    <col min="1511" max="1755" width="9.140625" style="16"/>
    <col min="1756" max="1756" width="5" style="16" customWidth="1"/>
    <col min="1757" max="1757" width="4.7109375" style="16" customWidth="1"/>
    <col min="1758" max="1758" width="5" style="16" customWidth="1"/>
    <col min="1759" max="1759" width="19.7109375" style="16" customWidth="1"/>
    <col min="1760" max="1760" width="49.85546875" style="16" customWidth="1"/>
    <col min="1761" max="1761" width="14.5703125" style="16" customWidth="1"/>
    <col min="1762" max="1762" width="13.7109375" style="16" customWidth="1"/>
    <col min="1763" max="1763" width="13.42578125" style="16" customWidth="1"/>
    <col min="1764" max="1764" width="15.42578125" style="16" customWidth="1"/>
    <col min="1765" max="1766" width="10.28515625" style="16" bestFit="1" customWidth="1"/>
    <col min="1767" max="2011" width="9.140625" style="16"/>
    <col min="2012" max="2012" width="5" style="16" customWidth="1"/>
    <col min="2013" max="2013" width="4.7109375" style="16" customWidth="1"/>
    <col min="2014" max="2014" width="5" style="16" customWidth="1"/>
    <col min="2015" max="2015" width="19.7109375" style="16" customWidth="1"/>
    <col min="2016" max="2016" width="49.85546875" style="16" customWidth="1"/>
    <col min="2017" max="2017" width="14.5703125" style="16" customWidth="1"/>
    <col min="2018" max="2018" width="13.7109375" style="16" customWidth="1"/>
    <col min="2019" max="2019" width="13.42578125" style="16" customWidth="1"/>
    <col min="2020" max="2020" width="15.42578125" style="16" customWidth="1"/>
    <col min="2021" max="2022" width="10.28515625" style="16" bestFit="1" customWidth="1"/>
    <col min="2023" max="2267" width="9.140625" style="16"/>
    <col min="2268" max="2268" width="5" style="16" customWidth="1"/>
    <col min="2269" max="2269" width="4.7109375" style="16" customWidth="1"/>
    <col min="2270" max="2270" width="5" style="16" customWidth="1"/>
    <col min="2271" max="2271" width="19.7109375" style="16" customWidth="1"/>
    <col min="2272" max="2272" width="49.85546875" style="16" customWidth="1"/>
    <col min="2273" max="2273" width="14.5703125" style="16" customWidth="1"/>
    <col min="2274" max="2274" width="13.7109375" style="16" customWidth="1"/>
    <col min="2275" max="2275" width="13.42578125" style="16" customWidth="1"/>
    <col min="2276" max="2276" width="15.42578125" style="16" customWidth="1"/>
    <col min="2277" max="2278" width="10.28515625" style="16" bestFit="1" customWidth="1"/>
    <col min="2279" max="2523" width="9.140625" style="16"/>
    <col min="2524" max="2524" width="5" style="16" customWidth="1"/>
    <col min="2525" max="2525" width="4.7109375" style="16" customWidth="1"/>
    <col min="2526" max="2526" width="5" style="16" customWidth="1"/>
    <col min="2527" max="2527" width="19.7109375" style="16" customWidth="1"/>
    <col min="2528" max="2528" width="49.85546875" style="16" customWidth="1"/>
    <col min="2529" max="2529" width="14.5703125" style="16" customWidth="1"/>
    <col min="2530" max="2530" width="13.7109375" style="16" customWidth="1"/>
    <col min="2531" max="2531" width="13.42578125" style="16" customWidth="1"/>
    <col min="2532" max="2532" width="15.42578125" style="16" customWidth="1"/>
    <col min="2533" max="2534" width="10.28515625" style="16" bestFit="1" customWidth="1"/>
    <col min="2535" max="2779" width="9.140625" style="16"/>
    <col min="2780" max="2780" width="5" style="16" customWidth="1"/>
    <col min="2781" max="2781" width="4.7109375" style="16" customWidth="1"/>
    <col min="2782" max="2782" width="5" style="16" customWidth="1"/>
    <col min="2783" max="2783" width="19.7109375" style="16" customWidth="1"/>
    <col min="2784" max="2784" width="49.85546875" style="16" customWidth="1"/>
    <col min="2785" max="2785" width="14.5703125" style="16" customWidth="1"/>
    <col min="2786" max="2786" width="13.7109375" style="16" customWidth="1"/>
    <col min="2787" max="2787" width="13.42578125" style="16" customWidth="1"/>
    <col min="2788" max="2788" width="15.42578125" style="16" customWidth="1"/>
    <col min="2789" max="2790" width="10.28515625" style="16" bestFit="1" customWidth="1"/>
    <col min="2791" max="3035" width="9.140625" style="16"/>
    <col min="3036" max="3036" width="5" style="16" customWidth="1"/>
    <col min="3037" max="3037" width="4.7109375" style="16" customWidth="1"/>
    <col min="3038" max="3038" width="5" style="16" customWidth="1"/>
    <col min="3039" max="3039" width="19.7109375" style="16" customWidth="1"/>
    <col min="3040" max="3040" width="49.85546875" style="16" customWidth="1"/>
    <col min="3041" max="3041" width="14.5703125" style="16" customWidth="1"/>
    <col min="3042" max="3042" width="13.7109375" style="16" customWidth="1"/>
    <col min="3043" max="3043" width="13.42578125" style="16" customWidth="1"/>
    <col min="3044" max="3044" width="15.42578125" style="16" customWidth="1"/>
    <col min="3045" max="3046" width="10.28515625" style="16" bestFit="1" customWidth="1"/>
    <col min="3047" max="3291" width="9.140625" style="16"/>
    <col min="3292" max="3292" width="5" style="16" customWidth="1"/>
    <col min="3293" max="3293" width="4.7109375" style="16" customWidth="1"/>
    <col min="3294" max="3294" width="5" style="16" customWidth="1"/>
    <col min="3295" max="3295" width="19.7109375" style="16" customWidth="1"/>
    <col min="3296" max="3296" width="49.85546875" style="16" customWidth="1"/>
    <col min="3297" max="3297" width="14.5703125" style="16" customWidth="1"/>
    <col min="3298" max="3298" width="13.7109375" style="16" customWidth="1"/>
    <col min="3299" max="3299" width="13.42578125" style="16" customWidth="1"/>
    <col min="3300" max="3300" width="15.42578125" style="16" customWidth="1"/>
    <col min="3301" max="3302" width="10.28515625" style="16" bestFit="1" customWidth="1"/>
    <col min="3303" max="3547" width="9.140625" style="16"/>
    <col min="3548" max="3548" width="5" style="16" customWidth="1"/>
    <col min="3549" max="3549" width="4.7109375" style="16" customWidth="1"/>
    <col min="3550" max="3550" width="5" style="16" customWidth="1"/>
    <col min="3551" max="3551" width="19.7109375" style="16" customWidth="1"/>
    <col min="3552" max="3552" width="49.85546875" style="16" customWidth="1"/>
    <col min="3553" max="3553" width="14.5703125" style="16" customWidth="1"/>
    <col min="3554" max="3554" width="13.7109375" style="16" customWidth="1"/>
    <col min="3555" max="3555" width="13.42578125" style="16" customWidth="1"/>
    <col min="3556" max="3556" width="15.42578125" style="16" customWidth="1"/>
    <col min="3557" max="3558" width="10.28515625" style="16" bestFit="1" customWidth="1"/>
    <col min="3559" max="3803" width="9.140625" style="16"/>
    <col min="3804" max="3804" width="5" style="16" customWidth="1"/>
    <col min="3805" max="3805" width="4.7109375" style="16" customWidth="1"/>
    <col min="3806" max="3806" width="5" style="16" customWidth="1"/>
    <col min="3807" max="3807" width="19.7109375" style="16" customWidth="1"/>
    <col min="3808" max="3808" width="49.85546875" style="16" customWidth="1"/>
    <col min="3809" max="3809" width="14.5703125" style="16" customWidth="1"/>
    <col min="3810" max="3810" width="13.7109375" style="16" customWidth="1"/>
    <col min="3811" max="3811" width="13.42578125" style="16" customWidth="1"/>
    <col min="3812" max="3812" width="15.42578125" style="16" customWidth="1"/>
    <col min="3813" max="3814" width="10.28515625" style="16" bestFit="1" customWidth="1"/>
    <col min="3815" max="4059" width="9.140625" style="16"/>
    <col min="4060" max="4060" width="5" style="16" customWidth="1"/>
    <col min="4061" max="4061" width="4.7109375" style="16" customWidth="1"/>
    <col min="4062" max="4062" width="5" style="16" customWidth="1"/>
    <col min="4063" max="4063" width="19.7109375" style="16" customWidth="1"/>
    <col min="4064" max="4064" width="49.85546875" style="16" customWidth="1"/>
    <col min="4065" max="4065" width="14.5703125" style="16" customWidth="1"/>
    <col min="4066" max="4066" width="13.7109375" style="16" customWidth="1"/>
    <col min="4067" max="4067" width="13.42578125" style="16" customWidth="1"/>
    <col min="4068" max="4068" width="15.42578125" style="16" customWidth="1"/>
    <col min="4069" max="4070" width="10.28515625" style="16" bestFit="1" customWidth="1"/>
    <col min="4071" max="4315" width="9.140625" style="16"/>
    <col min="4316" max="4316" width="5" style="16" customWidth="1"/>
    <col min="4317" max="4317" width="4.7109375" style="16" customWidth="1"/>
    <col min="4318" max="4318" width="5" style="16" customWidth="1"/>
    <col min="4319" max="4319" width="19.7109375" style="16" customWidth="1"/>
    <col min="4320" max="4320" width="49.85546875" style="16" customWidth="1"/>
    <col min="4321" max="4321" width="14.5703125" style="16" customWidth="1"/>
    <col min="4322" max="4322" width="13.7109375" style="16" customWidth="1"/>
    <col min="4323" max="4323" width="13.42578125" style="16" customWidth="1"/>
    <col min="4324" max="4324" width="15.42578125" style="16" customWidth="1"/>
    <col min="4325" max="4326" width="10.28515625" style="16" bestFit="1" customWidth="1"/>
    <col min="4327" max="4571" width="9.140625" style="16"/>
    <col min="4572" max="4572" width="5" style="16" customWidth="1"/>
    <col min="4573" max="4573" width="4.7109375" style="16" customWidth="1"/>
    <col min="4574" max="4574" width="5" style="16" customWidth="1"/>
    <col min="4575" max="4575" width="19.7109375" style="16" customWidth="1"/>
    <col min="4576" max="4576" width="49.85546875" style="16" customWidth="1"/>
    <col min="4577" max="4577" width="14.5703125" style="16" customWidth="1"/>
    <col min="4578" max="4578" width="13.7109375" style="16" customWidth="1"/>
    <col min="4579" max="4579" width="13.42578125" style="16" customWidth="1"/>
    <col min="4580" max="4580" width="15.42578125" style="16" customWidth="1"/>
    <col min="4581" max="4582" width="10.28515625" style="16" bestFit="1" customWidth="1"/>
    <col min="4583" max="4827" width="9.140625" style="16"/>
    <col min="4828" max="4828" width="5" style="16" customWidth="1"/>
    <col min="4829" max="4829" width="4.7109375" style="16" customWidth="1"/>
    <col min="4830" max="4830" width="5" style="16" customWidth="1"/>
    <col min="4831" max="4831" width="19.7109375" style="16" customWidth="1"/>
    <col min="4832" max="4832" width="49.85546875" style="16" customWidth="1"/>
    <col min="4833" max="4833" width="14.5703125" style="16" customWidth="1"/>
    <col min="4834" max="4834" width="13.7109375" style="16" customWidth="1"/>
    <col min="4835" max="4835" width="13.42578125" style="16" customWidth="1"/>
    <col min="4836" max="4836" width="15.42578125" style="16" customWidth="1"/>
    <col min="4837" max="4838" width="10.28515625" style="16" bestFit="1" customWidth="1"/>
    <col min="4839" max="5083" width="9.140625" style="16"/>
    <col min="5084" max="5084" width="5" style="16" customWidth="1"/>
    <col min="5085" max="5085" width="4.7109375" style="16" customWidth="1"/>
    <col min="5086" max="5086" width="5" style="16" customWidth="1"/>
    <col min="5087" max="5087" width="19.7109375" style="16" customWidth="1"/>
    <col min="5088" max="5088" width="49.85546875" style="16" customWidth="1"/>
    <col min="5089" max="5089" width="14.5703125" style="16" customWidth="1"/>
    <col min="5090" max="5090" width="13.7109375" style="16" customWidth="1"/>
    <col min="5091" max="5091" width="13.42578125" style="16" customWidth="1"/>
    <col min="5092" max="5092" width="15.42578125" style="16" customWidth="1"/>
    <col min="5093" max="5094" width="10.28515625" style="16" bestFit="1" customWidth="1"/>
    <col min="5095" max="5339" width="9.140625" style="16"/>
    <col min="5340" max="5340" width="5" style="16" customWidth="1"/>
    <col min="5341" max="5341" width="4.7109375" style="16" customWidth="1"/>
    <col min="5342" max="5342" width="5" style="16" customWidth="1"/>
    <col min="5343" max="5343" width="19.7109375" style="16" customWidth="1"/>
    <col min="5344" max="5344" width="49.85546875" style="16" customWidth="1"/>
    <col min="5345" max="5345" width="14.5703125" style="16" customWidth="1"/>
    <col min="5346" max="5346" width="13.7109375" style="16" customWidth="1"/>
    <col min="5347" max="5347" width="13.42578125" style="16" customWidth="1"/>
    <col min="5348" max="5348" width="15.42578125" style="16" customWidth="1"/>
    <col min="5349" max="5350" width="10.28515625" style="16" bestFit="1" customWidth="1"/>
    <col min="5351" max="5595" width="9.140625" style="16"/>
    <col min="5596" max="5596" width="5" style="16" customWidth="1"/>
    <col min="5597" max="5597" width="4.7109375" style="16" customWidth="1"/>
    <col min="5598" max="5598" width="5" style="16" customWidth="1"/>
    <col min="5599" max="5599" width="19.7109375" style="16" customWidth="1"/>
    <col min="5600" max="5600" width="49.85546875" style="16" customWidth="1"/>
    <col min="5601" max="5601" width="14.5703125" style="16" customWidth="1"/>
    <col min="5602" max="5602" width="13.7109375" style="16" customWidth="1"/>
    <col min="5603" max="5603" width="13.42578125" style="16" customWidth="1"/>
    <col min="5604" max="5604" width="15.42578125" style="16" customWidth="1"/>
    <col min="5605" max="5606" width="10.28515625" style="16" bestFit="1" customWidth="1"/>
    <col min="5607" max="5851" width="9.140625" style="16"/>
    <col min="5852" max="5852" width="5" style="16" customWidth="1"/>
    <col min="5853" max="5853" width="4.7109375" style="16" customWidth="1"/>
    <col min="5854" max="5854" width="5" style="16" customWidth="1"/>
    <col min="5855" max="5855" width="19.7109375" style="16" customWidth="1"/>
    <col min="5856" max="5856" width="49.85546875" style="16" customWidth="1"/>
    <col min="5857" max="5857" width="14.5703125" style="16" customWidth="1"/>
    <col min="5858" max="5858" width="13.7109375" style="16" customWidth="1"/>
    <col min="5859" max="5859" width="13.42578125" style="16" customWidth="1"/>
    <col min="5860" max="5860" width="15.42578125" style="16" customWidth="1"/>
    <col min="5861" max="5862" width="10.28515625" style="16" bestFit="1" customWidth="1"/>
    <col min="5863" max="6107" width="9.140625" style="16"/>
    <col min="6108" max="6108" width="5" style="16" customWidth="1"/>
    <col min="6109" max="6109" width="4.7109375" style="16" customWidth="1"/>
    <col min="6110" max="6110" width="5" style="16" customWidth="1"/>
    <col min="6111" max="6111" width="19.7109375" style="16" customWidth="1"/>
    <col min="6112" max="6112" width="49.85546875" style="16" customWidth="1"/>
    <col min="6113" max="6113" width="14.5703125" style="16" customWidth="1"/>
    <col min="6114" max="6114" width="13.7109375" style="16" customWidth="1"/>
    <col min="6115" max="6115" width="13.42578125" style="16" customWidth="1"/>
    <col min="6116" max="6116" width="15.42578125" style="16" customWidth="1"/>
    <col min="6117" max="6118" width="10.28515625" style="16" bestFit="1" customWidth="1"/>
    <col min="6119" max="6363" width="9.140625" style="16"/>
    <col min="6364" max="6364" width="5" style="16" customWidth="1"/>
    <col min="6365" max="6365" width="4.7109375" style="16" customWidth="1"/>
    <col min="6366" max="6366" width="5" style="16" customWidth="1"/>
    <col min="6367" max="6367" width="19.7109375" style="16" customWidth="1"/>
    <col min="6368" max="6368" width="49.85546875" style="16" customWidth="1"/>
    <col min="6369" max="6369" width="14.5703125" style="16" customWidth="1"/>
    <col min="6370" max="6370" width="13.7109375" style="16" customWidth="1"/>
    <col min="6371" max="6371" width="13.42578125" style="16" customWidth="1"/>
    <col min="6372" max="6372" width="15.42578125" style="16" customWidth="1"/>
    <col min="6373" max="6374" width="10.28515625" style="16" bestFit="1" customWidth="1"/>
    <col min="6375" max="6619" width="9.140625" style="16"/>
    <col min="6620" max="6620" width="5" style="16" customWidth="1"/>
    <col min="6621" max="6621" width="4.7109375" style="16" customWidth="1"/>
    <col min="6622" max="6622" width="5" style="16" customWidth="1"/>
    <col min="6623" max="6623" width="19.7109375" style="16" customWidth="1"/>
    <col min="6624" max="6624" width="49.85546875" style="16" customWidth="1"/>
    <col min="6625" max="6625" width="14.5703125" style="16" customWidth="1"/>
    <col min="6626" max="6626" width="13.7109375" style="16" customWidth="1"/>
    <col min="6627" max="6627" width="13.42578125" style="16" customWidth="1"/>
    <col min="6628" max="6628" width="15.42578125" style="16" customWidth="1"/>
    <col min="6629" max="6630" width="10.28515625" style="16" bestFit="1" customWidth="1"/>
    <col min="6631" max="6875" width="9.140625" style="16"/>
    <col min="6876" max="6876" width="5" style="16" customWidth="1"/>
    <col min="6877" max="6877" width="4.7109375" style="16" customWidth="1"/>
    <col min="6878" max="6878" width="5" style="16" customWidth="1"/>
    <col min="6879" max="6879" width="19.7109375" style="16" customWidth="1"/>
    <col min="6880" max="6880" width="49.85546875" style="16" customWidth="1"/>
    <col min="6881" max="6881" width="14.5703125" style="16" customWidth="1"/>
    <col min="6882" max="6882" width="13.7109375" style="16" customWidth="1"/>
    <col min="6883" max="6883" width="13.42578125" style="16" customWidth="1"/>
    <col min="6884" max="6884" width="15.42578125" style="16" customWidth="1"/>
    <col min="6885" max="6886" width="10.28515625" style="16" bestFit="1" customWidth="1"/>
    <col min="6887" max="7131" width="9.140625" style="16"/>
    <col min="7132" max="7132" width="5" style="16" customWidth="1"/>
    <col min="7133" max="7133" width="4.7109375" style="16" customWidth="1"/>
    <col min="7134" max="7134" width="5" style="16" customWidth="1"/>
    <col min="7135" max="7135" width="19.7109375" style="16" customWidth="1"/>
    <col min="7136" max="7136" width="49.85546875" style="16" customWidth="1"/>
    <col min="7137" max="7137" width="14.5703125" style="16" customWidth="1"/>
    <col min="7138" max="7138" width="13.7109375" style="16" customWidth="1"/>
    <col min="7139" max="7139" width="13.42578125" style="16" customWidth="1"/>
    <col min="7140" max="7140" width="15.42578125" style="16" customWidth="1"/>
    <col min="7141" max="7142" width="10.28515625" style="16" bestFit="1" customWidth="1"/>
    <col min="7143" max="7387" width="9.140625" style="16"/>
    <col min="7388" max="7388" width="5" style="16" customWidth="1"/>
    <col min="7389" max="7389" width="4.7109375" style="16" customWidth="1"/>
    <col min="7390" max="7390" width="5" style="16" customWidth="1"/>
    <col min="7391" max="7391" width="19.7109375" style="16" customWidth="1"/>
    <col min="7392" max="7392" width="49.85546875" style="16" customWidth="1"/>
    <col min="7393" max="7393" width="14.5703125" style="16" customWidth="1"/>
    <col min="7394" max="7394" width="13.7109375" style="16" customWidth="1"/>
    <col min="7395" max="7395" width="13.42578125" style="16" customWidth="1"/>
    <col min="7396" max="7396" width="15.42578125" style="16" customWidth="1"/>
    <col min="7397" max="7398" width="10.28515625" style="16" bestFit="1" customWidth="1"/>
    <col min="7399" max="7643" width="9.140625" style="16"/>
    <col min="7644" max="7644" width="5" style="16" customWidth="1"/>
    <col min="7645" max="7645" width="4.7109375" style="16" customWidth="1"/>
    <col min="7646" max="7646" width="5" style="16" customWidth="1"/>
    <col min="7647" max="7647" width="19.7109375" style="16" customWidth="1"/>
    <col min="7648" max="7648" width="49.85546875" style="16" customWidth="1"/>
    <col min="7649" max="7649" width="14.5703125" style="16" customWidth="1"/>
    <col min="7650" max="7650" width="13.7109375" style="16" customWidth="1"/>
    <col min="7651" max="7651" width="13.42578125" style="16" customWidth="1"/>
    <col min="7652" max="7652" width="15.42578125" style="16" customWidth="1"/>
    <col min="7653" max="7654" width="10.28515625" style="16" bestFit="1" customWidth="1"/>
    <col min="7655" max="7899" width="9.140625" style="16"/>
    <col min="7900" max="7900" width="5" style="16" customWidth="1"/>
    <col min="7901" max="7901" width="4.7109375" style="16" customWidth="1"/>
    <col min="7902" max="7902" width="5" style="16" customWidth="1"/>
    <col min="7903" max="7903" width="19.7109375" style="16" customWidth="1"/>
    <col min="7904" max="7904" width="49.85546875" style="16" customWidth="1"/>
    <col min="7905" max="7905" width="14.5703125" style="16" customWidth="1"/>
    <col min="7906" max="7906" width="13.7109375" style="16" customWidth="1"/>
    <col min="7907" max="7907" width="13.42578125" style="16" customWidth="1"/>
    <col min="7908" max="7908" width="15.42578125" style="16" customWidth="1"/>
    <col min="7909" max="7910" width="10.28515625" style="16" bestFit="1" customWidth="1"/>
    <col min="7911" max="8155" width="9.140625" style="16"/>
    <col min="8156" max="8156" width="5" style="16" customWidth="1"/>
    <col min="8157" max="8157" width="4.7109375" style="16" customWidth="1"/>
    <col min="8158" max="8158" width="5" style="16" customWidth="1"/>
    <col min="8159" max="8159" width="19.7109375" style="16" customWidth="1"/>
    <col min="8160" max="8160" width="49.85546875" style="16" customWidth="1"/>
    <col min="8161" max="8161" width="14.5703125" style="16" customWidth="1"/>
    <col min="8162" max="8162" width="13.7109375" style="16" customWidth="1"/>
    <col min="8163" max="8163" width="13.42578125" style="16" customWidth="1"/>
    <col min="8164" max="8164" width="15.42578125" style="16" customWidth="1"/>
    <col min="8165" max="8166" width="10.28515625" style="16" bestFit="1" customWidth="1"/>
    <col min="8167" max="8411" width="9.140625" style="16"/>
    <col min="8412" max="8412" width="5" style="16" customWidth="1"/>
    <col min="8413" max="8413" width="4.7109375" style="16" customWidth="1"/>
    <col min="8414" max="8414" width="5" style="16" customWidth="1"/>
    <col min="8415" max="8415" width="19.7109375" style="16" customWidth="1"/>
    <col min="8416" max="8416" width="49.85546875" style="16" customWidth="1"/>
    <col min="8417" max="8417" width="14.5703125" style="16" customWidth="1"/>
    <col min="8418" max="8418" width="13.7109375" style="16" customWidth="1"/>
    <col min="8419" max="8419" width="13.42578125" style="16" customWidth="1"/>
    <col min="8420" max="8420" width="15.42578125" style="16" customWidth="1"/>
    <col min="8421" max="8422" width="10.28515625" style="16" bestFit="1" customWidth="1"/>
    <col min="8423" max="8667" width="9.140625" style="16"/>
    <col min="8668" max="8668" width="5" style="16" customWidth="1"/>
    <col min="8669" max="8669" width="4.7109375" style="16" customWidth="1"/>
    <col min="8670" max="8670" width="5" style="16" customWidth="1"/>
    <col min="8671" max="8671" width="19.7109375" style="16" customWidth="1"/>
    <col min="8672" max="8672" width="49.85546875" style="16" customWidth="1"/>
    <col min="8673" max="8673" width="14.5703125" style="16" customWidth="1"/>
    <col min="8674" max="8674" width="13.7109375" style="16" customWidth="1"/>
    <col min="8675" max="8675" width="13.42578125" style="16" customWidth="1"/>
    <col min="8676" max="8676" width="15.42578125" style="16" customWidth="1"/>
    <col min="8677" max="8678" width="10.28515625" style="16" bestFit="1" customWidth="1"/>
    <col min="8679" max="8923" width="9.140625" style="16"/>
    <col min="8924" max="8924" width="5" style="16" customWidth="1"/>
    <col min="8925" max="8925" width="4.7109375" style="16" customWidth="1"/>
    <col min="8926" max="8926" width="5" style="16" customWidth="1"/>
    <col min="8927" max="8927" width="19.7109375" style="16" customWidth="1"/>
    <col min="8928" max="8928" width="49.85546875" style="16" customWidth="1"/>
    <col min="8929" max="8929" width="14.5703125" style="16" customWidth="1"/>
    <col min="8930" max="8930" width="13.7109375" style="16" customWidth="1"/>
    <col min="8931" max="8931" width="13.42578125" style="16" customWidth="1"/>
    <col min="8932" max="8932" width="15.42578125" style="16" customWidth="1"/>
    <col min="8933" max="8934" width="10.28515625" style="16" bestFit="1" customWidth="1"/>
    <col min="8935" max="9179" width="9.140625" style="16"/>
    <col min="9180" max="9180" width="5" style="16" customWidth="1"/>
    <col min="9181" max="9181" width="4.7109375" style="16" customWidth="1"/>
    <col min="9182" max="9182" width="5" style="16" customWidth="1"/>
    <col min="9183" max="9183" width="19.7109375" style="16" customWidth="1"/>
    <col min="9184" max="9184" width="49.85546875" style="16" customWidth="1"/>
    <col min="9185" max="9185" width="14.5703125" style="16" customWidth="1"/>
    <col min="9186" max="9186" width="13.7109375" style="16" customWidth="1"/>
    <col min="9187" max="9187" width="13.42578125" style="16" customWidth="1"/>
    <col min="9188" max="9188" width="15.42578125" style="16" customWidth="1"/>
    <col min="9189" max="9190" width="10.28515625" style="16" bestFit="1" customWidth="1"/>
    <col min="9191" max="9435" width="9.140625" style="16"/>
    <col min="9436" max="9436" width="5" style="16" customWidth="1"/>
    <col min="9437" max="9437" width="4.7109375" style="16" customWidth="1"/>
    <col min="9438" max="9438" width="5" style="16" customWidth="1"/>
    <col min="9439" max="9439" width="19.7109375" style="16" customWidth="1"/>
    <col min="9440" max="9440" width="49.85546875" style="16" customWidth="1"/>
    <col min="9441" max="9441" width="14.5703125" style="16" customWidth="1"/>
    <col min="9442" max="9442" width="13.7109375" style="16" customWidth="1"/>
    <col min="9443" max="9443" width="13.42578125" style="16" customWidth="1"/>
    <col min="9444" max="9444" width="15.42578125" style="16" customWidth="1"/>
    <col min="9445" max="9446" width="10.28515625" style="16" bestFit="1" customWidth="1"/>
    <col min="9447" max="9691" width="9.140625" style="16"/>
    <col min="9692" max="9692" width="5" style="16" customWidth="1"/>
    <col min="9693" max="9693" width="4.7109375" style="16" customWidth="1"/>
    <col min="9694" max="9694" width="5" style="16" customWidth="1"/>
    <col min="9695" max="9695" width="19.7109375" style="16" customWidth="1"/>
    <col min="9696" max="9696" width="49.85546875" style="16" customWidth="1"/>
    <col min="9697" max="9697" width="14.5703125" style="16" customWidth="1"/>
    <col min="9698" max="9698" width="13.7109375" style="16" customWidth="1"/>
    <col min="9699" max="9699" width="13.42578125" style="16" customWidth="1"/>
    <col min="9700" max="9700" width="15.42578125" style="16" customWidth="1"/>
    <col min="9701" max="9702" width="10.28515625" style="16" bestFit="1" customWidth="1"/>
    <col min="9703" max="9947" width="9.140625" style="16"/>
    <col min="9948" max="9948" width="5" style="16" customWidth="1"/>
    <col min="9949" max="9949" width="4.7109375" style="16" customWidth="1"/>
    <col min="9950" max="9950" width="5" style="16" customWidth="1"/>
    <col min="9951" max="9951" width="19.7109375" style="16" customWidth="1"/>
    <col min="9952" max="9952" width="49.85546875" style="16" customWidth="1"/>
    <col min="9953" max="9953" width="14.5703125" style="16" customWidth="1"/>
    <col min="9954" max="9954" width="13.7109375" style="16" customWidth="1"/>
    <col min="9955" max="9955" width="13.42578125" style="16" customWidth="1"/>
    <col min="9956" max="9956" width="15.42578125" style="16" customWidth="1"/>
    <col min="9957" max="9958" width="10.28515625" style="16" bestFit="1" customWidth="1"/>
    <col min="9959" max="10203" width="9.140625" style="16"/>
    <col min="10204" max="10204" width="5" style="16" customWidth="1"/>
    <col min="10205" max="10205" width="4.7109375" style="16" customWidth="1"/>
    <col min="10206" max="10206" width="5" style="16" customWidth="1"/>
    <col min="10207" max="10207" width="19.7109375" style="16" customWidth="1"/>
    <col min="10208" max="10208" width="49.85546875" style="16" customWidth="1"/>
    <col min="10209" max="10209" width="14.5703125" style="16" customWidth="1"/>
    <col min="10210" max="10210" width="13.7109375" style="16" customWidth="1"/>
    <col min="10211" max="10211" width="13.42578125" style="16" customWidth="1"/>
    <col min="10212" max="10212" width="15.42578125" style="16" customWidth="1"/>
    <col min="10213" max="10214" width="10.28515625" style="16" bestFit="1" customWidth="1"/>
    <col min="10215" max="10459" width="9.140625" style="16"/>
    <col min="10460" max="10460" width="5" style="16" customWidth="1"/>
    <col min="10461" max="10461" width="4.7109375" style="16" customWidth="1"/>
    <col min="10462" max="10462" width="5" style="16" customWidth="1"/>
    <col min="10463" max="10463" width="19.7109375" style="16" customWidth="1"/>
    <col min="10464" max="10464" width="49.85546875" style="16" customWidth="1"/>
    <col min="10465" max="10465" width="14.5703125" style="16" customWidth="1"/>
    <col min="10466" max="10466" width="13.7109375" style="16" customWidth="1"/>
    <col min="10467" max="10467" width="13.42578125" style="16" customWidth="1"/>
    <col min="10468" max="10468" width="15.42578125" style="16" customWidth="1"/>
    <col min="10469" max="10470" width="10.28515625" style="16" bestFit="1" customWidth="1"/>
    <col min="10471" max="10715" width="9.140625" style="16"/>
    <col min="10716" max="10716" width="5" style="16" customWidth="1"/>
    <col min="10717" max="10717" width="4.7109375" style="16" customWidth="1"/>
    <col min="10718" max="10718" width="5" style="16" customWidth="1"/>
    <col min="10719" max="10719" width="19.7109375" style="16" customWidth="1"/>
    <col min="10720" max="10720" width="49.85546875" style="16" customWidth="1"/>
    <col min="10721" max="10721" width="14.5703125" style="16" customWidth="1"/>
    <col min="10722" max="10722" width="13.7109375" style="16" customWidth="1"/>
    <col min="10723" max="10723" width="13.42578125" style="16" customWidth="1"/>
    <col min="10724" max="10724" width="15.42578125" style="16" customWidth="1"/>
    <col min="10725" max="10726" width="10.28515625" style="16" bestFit="1" customWidth="1"/>
    <col min="10727" max="10971" width="9.140625" style="16"/>
    <col min="10972" max="10972" width="5" style="16" customWidth="1"/>
    <col min="10973" max="10973" width="4.7109375" style="16" customWidth="1"/>
    <col min="10974" max="10974" width="5" style="16" customWidth="1"/>
    <col min="10975" max="10975" width="19.7109375" style="16" customWidth="1"/>
    <col min="10976" max="10976" width="49.85546875" style="16" customWidth="1"/>
    <col min="10977" max="10977" width="14.5703125" style="16" customWidth="1"/>
    <col min="10978" max="10978" width="13.7109375" style="16" customWidth="1"/>
    <col min="10979" max="10979" width="13.42578125" style="16" customWidth="1"/>
    <col min="10980" max="10980" width="15.42578125" style="16" customWidth="1"/>
    <col min="10981" max="10982" width="10.28515625" style="16" bestFit="1" customWidth="1"/>
    <col min="10983" max="11227" width="9.140625" style="16"/>
    <col min="11228" max="11228" width="5" style="16" customWidth="1"/>
    <col min="11229" max="11229" width="4.7109375" style="16" customWidth="1"/>
    <col min="11230" max="11230" width="5" style="16" customWidth="1"/>
    <col min="11231" max="11231" width="19.7109375" style="16" customWidth="1"/>
    <col min="11232" max="11232" width="49.85546875" style="16" customWidth="1"/>
    <col min="11233" max="11233" width="14.5703125" style="16" customWidth="1"/>
    <col min="11234" max="11234" width="13.7109375" style="16" customWidth="1"/>
    <col min="11235" max="11235" width="13.42578125" style="16" customWidth="1"/>
    <col min="11236" max="11236" width="15.42578125" style="16" customWidth="1"/>
    <col min="11237" max="11238" width="10.28515625" style="16" bestFit="1" customWidth="1"/>
    <col min="11239" max="11483" width="9.140625" style="16"/>
    <col min="11484" max="11484" width="5" style="16" customWidth="1"/>
    <col min="11485" max="11485" width="4.7109375" style="16" customWidth="1"/>
    <col min="11486" max="11486" width="5" style="16" customWidth="1"/>
    <col min="11487" max="11487" width="19.7109375" style="16" customWidth="1"/>
    <col min="11488" max="11488" width="49.85546875" style="16" customWidth="1"/>
    <col min="11489" max="11489" width="14.5703125" style="16" customWidth="1"/>
    <col min="11490" max="11490" width="13.7109375" style="16" customWidth="1"/>
    <col min="11491" max="11491" width="13.42578125" style="16" customWidth="1"/>
    <col min="11492" max="11492" width="15.42578125" style="16" customWidth="1"/>
    <col min="11493" max="11494" width="10.28515625" style="16" bestFit="1" customWidth="1"/>
    <col min="11495" max="11739" width="9.140625" style="16"/>
    <col min="11740" max="11740" width="5" style="16" customWidth="1"/>
    <col min="11741" max="11741" width="4.7109375" style="16" customWidth="1"/>
    <col min="11742" max="11742" width="5" style="16" customWidth="1"/>
    <col min="11743" max="11743" width="19.7109375" style="16" customWidth="1"/>
    <col min="11744" max="11744" width="49.85546875" style="16" customWidth="1"/>
    <col min="11745" max="11745" width="14.5703125" style="16" customWidth="1"/>
    <col min="11746" max="11746" width="13.7109375" style="16" customWidth="1"/>
    <col min="11747" max="11747" width="13.42578125" style="16" customWidth="1"/>
    <col min="11748" max="11748" width="15.42578125" style="16" customWidth="1"/>
    <col min="11749" max="11750" width="10.28515625" style="16" bestFit="1" customWidth="1"/>
    <col min="11751" max="11995" width="9.140625" style="16"/>
    <col min="11996" max="11996" width="5" style="16" customWidth="1"/>
    <col min="11997" max="11997" width="4.7109375" style="16" customWidth="1"/>
    <col min="11998" max="11998" width="5" style="16" customWidth="1"/>
    <col min="11999" max="11999" width="19.7109375" style="16" customWidth="1"/>
    <col min="12000" max="12000" width="49.85546875" style="16" customWidth="1"/>
    <col min="12001" max="12001" width="14.5703125" style="16" customWidth="1"/>
    <col min="12002" max="12002" width="13.7109375" style="16" customWidth="1"/>
    <col min="12003" max="12003" width="13.42578125" style="16" customWidth="1"/>
    <col min="12004" max="12004" width="15.42578125" style="16" customWidth="1"/>
    <col min="12005" max="12006" width="10.28515625" style="16" bestFit="1" customWidth="1"/>
    <col min="12007" max="12251" width="9.140625" style="16"/>
    <col min="12252" max="12252" width="5" style="16" customWidth="1"/>
    <col min="12253" max="12253" width="4.7109375" style="16" customWidth="1"/>
    <col min="12254" max="12254" width="5" style="16" customWidth="1"/>
    <col min="12255" max="12255" width="19.7109375" style="16" customWidth="1"/>
    <col min="12256" max="12256" width="49.85546875" style="16" customWidth="1"/>
    <col min="12257" max="12257" width="14.5703125" style="16" customWidth="1"/>
    <col min="12258" max="12258" width="13.7109375" style="16" customWidth="1"/>
    <col min="12259" max="12259" width="13.42578125" style="16" customWidth="1"/>
    <col min="12260" max="12260" width="15.42578125" style="16" customWidth="1"/>
    <col min="12261" max="12262" width="10.28515625" style="16" bestFit="1" customWidth="1"/>
    <col min="12263" max="12507" width="9.140625" style="16"/>
    <col min="12508" max="12508" width="5" style="16" customWidth="1"/>
    <col min="12509" max="12509" width="4.7109375" style="16" customWidth="1"/>
    <col min="12510" max="12510" width="5" style="16" customWidth="1"/>
    <col min="12511" max="12511" width="19.7109375" style="16" customWidth="1"/>
    <col min="12512" max="12512" width="49.85546875" style="16" customWidth="1"/>
    <col min="12513" max="12513" width="14.5703125" style="16" customWidth="1"/>
    <col min="12514" max="12514" width="13.7109375" style="16" customWidth="1"/>
    <col min="12515" max="12515" width="13.42578125" style="16" customWidth="1"/>
    <col min="12516" max="12516" width="15.42578125" style="16" customWidth="1"/>
    <col min="12517" max="12518" width="10.28515625" style="16" bestFit="1" customWidth="1"/>
    <col min="12519" max="12763" width="9.140625" style="16"/>
    <col min="12764" max="12764" width="5" style="16" customWidth="1"/>
    <col min="12765" max="12765" width="4.7109375" style="16" customWidth="1"/>
    <col min="12766" max="12766" width="5" style="16" customWidth="1"/>
    <col min="12767" max="12767" width="19.7109375" style="16" customWidth="1"/>
    <col min="12768" max="12768" width="49.85546875" style="16" customWidth="1"/>
    <col min="12769" max="12769" width="14.5703125" style="16" customWidth="1"/>
    <col min="12770" max="12770" width="13.7109375" style="16" customWidth="1"/>
    <col min="12771" max="12771" width="13.42578125" style="16" customWidth="1"/>
    <col min="12772" max="12772" width="15.42578125" style="16" customWidth="1"/>
    <col min="12773" max="12774" width="10.28515625" style="16" bestFit="1" customWidth="1"/>
    <col min="12775" max="13019" width="9.140625" style="16"/>
    <col min="13020" max="13020" width="5" style="16" customWidth="1"/>
    <col min="13021" max="13021" width="4.7109375" style="16" customWidth="1"/>
    <col min="13022" max="13022" width="5" style="16" customWidth="1"/>
    <col min="13023" max="13023" width="19.7109375" style="16" customWidth="1"/>
    <col min="13024" max="13024" width="49.85546875" style="16" customWidth="1"/>
    <col min="13025" max="13025" width="14.5703125" style="16" customWidth="1"/>
    <col min="13026" max="13026" width="13.7109375" style="16" customWidth="1"/>
    <col min="13027" max="13027" width="13.42578125" style="16" customWidth="1"/>
    <col min="13028" max="13028" width="15.42578125" style="16" customWidth="1"/>
    <col min="13029" max="13030" width="10.28515625" style="16" bestFit="1" customWidth="1"/>
    <col min="13031" max="13275" width="9.140625" style="16"/>
    <col min="13276" max="13276" width="5" style="16" customWidth="1"/>
    <col min="13277" max="13277" width="4.7109375" style="16" customWidth="1"/>
    <col min="13278" max="13278" width="5" style="16" customWidth="1"/>
    <col min="13279" max="13279" width="19.7109375" style="16" customWidth="1"/>
    <col min="13280" max="13280" width="49.85546875" style="16" customWidth="1"/>
    <col min="13281" max="13281" width="14.5703125" style="16" customWidth="1"/>
    <col min="13282" max="13282" width="13.7109375" style="16" customWidth="1"/>
    <col min="13283" max="13283" width="13.42578125" style="16" customWidth="1"/>
    <col min="13284" max="13284" width="15.42578125" style="16" customWidth="1"/>
    <col min="13285" max="13286" width="10.28515625" style="16" bestFit="1" customWidth="1"/>
    <col min="13287" max="13531" width="9.140625" style="16"/>
    <col min="13532" max="13532" width="5" style="16" customWidth="1"/>
    <col min="13533" max="13533" width="4.7109375" style="16" customWidth="1"/>
    <col min="13534" max="13534" width="5" style="16" customWidth="1"/>
    <col min="13535" max="13535" width="19.7109375" style="16" customWidth="1"/>
    <col min="13536" max="13536" width="49.85546875" style="16" customWidth="1"/>
    <col min="13537" max="13537" width="14.5703125" style="16" customWidth="1"/>
    <col min="13538" max="13538" width="13.7109375" style="16" customWidth="1"/>
    <col min="13539" max="13539" width="13.42578125" style="16" customWidth="1"/>
    <col min="13540" max="13540" width="15.42578125" style="16" customWidth="1"/>
    <col min="13541" max="13542" width="10.28515625" style="16" bestFit="1" customWidth="1"/>
    <col min="13543" max="13787" width="9.140625" style="16"/>
    <col min="13788" max="13788" width="5" style="16" customWidth="1"/>
    <col min="13789" max="13789" width="4.7109375" style="16" customWidth="1"/>
    <col min="13790" max="13790" width="5" style="16" customWidth="1"/>
    <col min="13791" max="13791" width="19.7109375" style="16" customWidth="1"/>
    <col min="13792" max="13792" width="49.85546875" style="16" customWidth="1"/>
    <col min="13793" max="13793" width="14.5703125" style="16" customWidth="1"/>
    <col min="13794" max="13794" width="13.7109375" style="16" customWidth="1"/>
    <col min="13795" max="13795" width="13.42578125" style="16" customWidth="1"/>
    <col min="13796" max="13796" width="15.42578125" style="16" customWidth="1"/>
    <col min="13797" max="13798" width="10.28515625" style="16" bestFit="1" customWidth="1"/>
    <col min="13799" max="14043" width="9.140625" style="16"/>
    <col min="14044" max="14044" width="5" style="16" customWidth="1"/>
    <col min="14045" max="14045" width="4.7109375" style="16" customWidth="1"/>
    <col min="14046" max="14046" width="5" style="16" customWidth="1"/>
    <col min="14047" max="14047" width="19.7109375" style="16" customWidth="1"/>
    <col min="14048" max="14048" width="49.85546875" style="16" customWidth="1"/>
    <col min="14049" max="14049" width="14.5703125" style="16" customWidth="1"/>
    <col min="14050" max="14050" width="13.7109375" style="16" customWidth="1"/>
    <col min="14051" max="14051" width="13.42578125" style="16" customWidth="1"/>
    <col min="14052" max="14052" width="15.42578125" style="16" customWidth="1"/>
    <col min="14053" max="14054" width="10.28515625" style="16" bestFit="1" customWidth="1"/>
    <col min="14055" max="14299" width="9.140625" style="16"/>
    <col min="14300" max="14300" width="5" style="16" customWidth="1"/>
    <col min="14301" max="14301" width="4.7109375" style="16" customWidth="1"/>
    <col min="14302" max="14302" width="5" style="16" customWidth="1"/>
    <col min="14303" max="14303" width="19.7109375" style="16" customWidth="1"/>
    <col min="14304" max="14304" width="49.85546875" style="16" customWidth="1"/>
    <col min="14305" max="14305" width="14.5703125" style="16" customWidth="1"/>
    <col min="14306" max="14306" width="13.7109375" style="16" customWidth="1"/>
    <col min="14307" max="14307" width="13.42578125" style="16" customWidth="1"/>
    <col min="14308" max="14308" width="15.42578125" style="16" customWidth="1"/>
    <col min="14309" max="14310" width="10.28515625" style="16" bestFit="1" customWidth="1"/>
    <col min="14311" max="14555" width="9.140625" style="16"/>
    <col min="14556" max="14556" width="5" style="16" customWidth="1"/>
    <col min="14557" max="14557" width="4.7109375" style="16" customWidth="1"/>
    <col min="14558" max="14558" width="5" style="16" customWidth="1"/>
    <col min="14559" max="14559" width="19.7109375" style="16" customWidth="1"/>
    <col min="14560" max="14560" width="49.85546875" style="16" customWidth="1"/>
    <col min="14561" max="14561" width="14.5703125" style="16" customWidth="1"/>
    <col min="14562" max="14562" width="13.7109375" style="16" customWidth="1"/>
    <col min="14563" max="14563" width="13.42578125" style="16" customWidth="1"/>
    <col min="14564" max="14564" width="15.42578125" style="16" customWidth="1"/>
    <col min="14565" max="14566" width="10.28515625" style="16" bestFit="1" customWidth="1"/>
    <col min="14567" max="14811" width="9.140625" style="16"/>
    <col min="14812" max="14812" width="5" style="16" customWidth="1"/>
    <col min="14813" max="14813" width="4.7109375" style="16" customWidth="1"/>
    <col min="14814" max="14814" width="5" style="16" customWidth="1"/>
    <col min="14815" max="14815" width="19.7109375" style="16" customWidth="1"/>
    <col min="14816" max="14816" width="49.85546875" style="16" customWidth="1"/>
    <col min="14817" max="14817" width="14.5703125" style="16" customWidth="1"/>
    <col min="14818" max="14818" width="13.7109375" style="16" customWidth="1"/>
    <col min="14819" max="14819" width="13.42578125" style="16" customWidth="1"/>
    <col min="14820" max="14820" width="15.42578125" style="16" customWidth="1"/>
    <col min="14821" max="14822" width="10.28515625" style="16" bestFit="1" customWidth="1"/>
    <col min="14823" max="15067" width="9.140625" style="16"/>
    <col min="15068" max="15068" width="5" style="16" customWidth="1"/>
    <col min="15069" max="15069" width="4.7109375" style="16" customWidth="1"/>
    <col min="15070" max="15070" width="5" style="16" customWidth="1"/>
    <col min="15071" max="15071" width="19.7109375" style="16" customWidth="1"/>
    <col min="15072" max="15072" width="49.85546875" style="16" customWidth="1"/>
    <col min="15073" max="15073" width="14.5703125" style="16" customWidth="1"/>
    <col min="15074" max="15074" width="13.7109375" style="16" customWidth="1"/>
    <col min="15075" max="15075" width="13.42578125" style="16" customWidth="1"/>
    <col min="15076" max="15076" width="15.42578125" style="16" customWidth="1"/>
    <col min="15077" max="15078" width="10.28515625" style="16" bestFit="1" customWidth="1"/>
    <col min="15079" max="15323" width="9.140625" style="16"/>
    <col min="15324" max="15324" width="5" style="16" customWidth="1"/>
    <col min="15325" max="15325" width="4.7109375" style="16" customWidth="1"/>
    <col min="15326" max="15326" width="5" style="16" customWidth="1"/>
    <col min="15327" max="15327" width="19.7109375" style="16" customWidth="1"/>
    <col min="15328" max="15328" width="49.85546875" style="16" customWidth="1"/>
    <col min="15329" max="15329" width="14.5703125" style="16" customWidth="1"/>
    <col min="15330" max="15330" width="13.7109375" style="16" customWidth="1"/>
    <col min="15331" max="15331" width="13.42578125" style="16" customWidth="1"/>
    <col min="15332" max="15332" width="15.42578125" style="16" customWidth="1"/>
    <col min="15333" max="15334" width="10.28515625" style="16" bestFit="1" customWidth="1"/>
    <col min="15335" max="15579" width="9.140625" style="16"/>
    <col min="15580" max="15580" width="5" style="16" customWidth="1"/>
    <col min="15581" max="15581" width="4.7109375" style="16" customWidth="1"/>
    <col min="15582" max="15582" width="5" style="16" customWidth="1"/>
    <col min="15583" max="15583" width="19.7109375" style="16" customWidth="1"/>
    <col min="15584" max="15584" width="49.85546875" style="16" customWidth="1"/>
    <col min="15585" max="15585" width="14.5703125" style="16" customWidth="1"/>
    <col min="15586" max="15586" width="13.7109375" style="16" customWidth="1"/>
    <col min="15587" max="15587" width="13.42578125" style="16" customWidth="1"/>
    <col min="15588" max="15588" width="15.42578125" style="16" customWidth="1"/>
    <col min="15589" max="15590" width="10.28515625" style="16" bestFit="1" customWidth="1"/>
    <col min="15591" max="15835" width="9.140625" style="16"/>
    <col min="15836" max="15836" width="5" style="16" customWidth="1"/>
    <col min="15837" max="15837" width="4.7109375" style="16" customWidth="1"/>
    <col min="15838" max="15838" width="5" style="16" customWidth="1"/>
    <col min="15839" max="15839" width="19.7109375" style="16" customWidth="1"/>
    <col min="15840" max="15840" width="49.85546875" style="16" customWidth="1"/>
    <col min="15841" max="15841" width="14.5703125" style="16" customWidth="1"/>
    <col min="15842" max="15842" width="13.7109375" style="16" customWidth="1"/>
    <col min="15843" max="15843" width="13.42578125" style="16" customWidth="1"/>
    <col min="15844" max="15844" width="15.42578125" style="16" customWidth="1"/>
    <col min="15845" max="15846" width="10.28515625" style="16" bestFit="1" customWidth="1"/>
    <col min="15847" max="16091" width="9.140625" style="16"/>
    <col min="16092" max="16092" width="5" style="16" customWidth="1"/>
    <col min="16093" max="16093" width="4.7109375" style="16" customWidth="1"/>
    <col min="16094" max="16094" width="5" style="16" customWidth="1"/>
    <col min="16095" max="16095" width="19.7109375" style="16" customWidth="1"/>
    <col min="16096" max="16096" width="49.85546875" style="16" customWidth="1"/>
    <col min="16097" max="16097" width="14.5703125" style="16" customWidth="1"/>
    <col min="16098" max="16098" width="13.7109375" style="16" customWidth="1"/>
    <col min="16099" max="16099" width="13.42578125" style="16" customWidth="1"/>
    <col min="16100" max="16100" width="15.42578125" style="16" customWidth="1"/>
    <col min="16101" max="16102" width="10.28515625" style="16" bestFit="1" customWidth="1"/>
    <col min="16103" max="16384" width="9.140625" style="16"/>
  </cols>
  <sheetData>
    <row r="1" spans="1:7">
      <c r="B1" s="16" t="s">
        <v>43</v>
      </c>
      <c r="G1" s="17" t="s">
        <v>215</v>
      </c>
    </row>
    <row r="2" spans="1:7">
      <c r="C2" s="18"/>
      <c r="G2" s="10" t="s">
        <v>24</v>
      </c>
    </row>
    <row r="3" spans="1:7">
      <c r="C3" s="18"/>
      <c r="G3" s="10" t="s">
        <v>73</v>
      </c>
    </row>
    <row r="4" spans="1:7">
      <c r="B4" s="19"/>
      <c r="C4" s="19"/>
      <c r="D4" s="19"/>
    </row>
    <row r="5" spans="1:7" ht="73.150000000000006" customHeight="1">
      <c r="A5" s="280" t="s">
        <v>151</v>
      </c>
      <c r="B5" s="280"/>
      <c r="C5" s="280"/>
      <c r="D5" s="280"/>
      <c r="E5" s="280"/>
      <c r="F5" s="280"/>
      <c r="G5" s="280"/>
    </row>
    <row r="6" spans="1:7">
      <c r="A6" s="31"/>
      <c r="B6" s="31"/>
      <c r="C6" s="31"/>
      <c r="D6" s="31"/>
      <c r="E6" s="31"/>
      <c r="F6" s="31"/>
      <c r="G6" s="32" t="s">
        <v>7</v>
      </c>
    </row>
    <row r="7" spans="1:7" s="20" customFormat="1" ht="69.75" customHeight="1">
      <c r="A7" s="289" t="s">
        <v>199</v>
      </c>
      <c r="B7" s="290"/>
      <c r="C7" s="291"/>
      <c r="D7" s="289" t="s">
        <v>60</v>
      </c>
      <c r="E7" s="290"/>
      <c r="F7" s="281" t="s">
        <v>59</v>
      </c>
      <c r="G7" s="41" t="s">
        <v>152</v>
      </c>
    </row>
    <row r="8" spans="1:7" s="20" customFormat="1">
      <c r="A8" s="33" t="s">
        <v>58</v>
      </c>
      <c r="B8" s="33" t="s">
        <v>57</v>
      </c>
      <c r="C8" s="33" t="s">
        <v>56</v>
      </c>
      <c r="D8" s="33" t="s">
        <v>55</v>
      </c>
      <c r="E8" s="33" t="s">
        <v>54</v>
      </c>
      <c r="F8" s="282"/>
      <c r="G8" s="33" t="s">
        <v>76</v>
      </c>
    </row>
    <row r="9" spans="1:7" s="20" customFormat="1" ht="22.5" customHeight="1">
      <c r="A9" s="283" t="s">
        <v>53</v>
      </c>
      <c r="B9" s="284"/>
      <c r="C9" s="284"/>
      <c r="D9" s="284"/>
      <c r="E9" s="284"/>
      <c r="F9" s="285"/>
      <c r="G9" s="166">
        <f>+G10+G64</f>
        <v>0</v>
      </c>
    </row>
    <row r="10" spans="1:7" s="20" customFormat="1" ht="34.5">
      <c r="A10" s="286" t="s">
        <v>50</v>
      </c>
      <c r="B10" s="287"/>
      <c r="C10" s="287"/>
      <c r="D10" s="287"/>
      <c r="E10" s="287"/>
      <c r="F10" s="23" t="s">
        <v>52</v>
      </c>
      <c r="G10" s="207">
        <f>G22+G29+G36+G43+G50+G57</f>
        <v>885095.89999999991</v>
      </c>
    </row>
    <row r="11" spans="1:7" s="21" customFormat="1" ht="17.25" customHeight="1">
      <c r="A11" s="286"/>
      <c r="B11" s="287"/>
      <c r="C11" s="287"/>
      <c r="D11" s="287"/>
      <c r="E11" s="287"/>
      <c r="F11" s="23" t="s">
        <v>48</v>
      </c>
      <c r="G11" s="207"/>
    </row>
    <row r="12" spans="1:7" s="21" customFormat="1" ht="17.25" customHeight="1">
      <c r="A12" s="286"/>
      <c r="B12" s="286" t="s">
        <v>51</v>
      </c>
      <c r="C12" s="287"/>
      <c r="D12" s="287"/>
      <c r="E12" s="287"/>
      <c r="F12" s="23" t="s">
        <v>49</v>
      </c>
      <c r="G12" s="207">
        <f>G10</f>
        <v>885095.89999999991</v>
      </c>
    </row>
    <row r="13" spans="1:7" ht="17.25" customHeight="1">
      <c r="A13" s="286"/>
      <c r="B13" s="286"/>
      <c r="C13" s="287"/>
      <c r="D13" s="287"/>
      <c r="E13" s="287"/>
      <c r="F13" s="23" t="s">
        <v>48</v>
      </c>
      <c r="G13" s="207"/>
    </row>
    <row r="14" spans="1:7" ht="17.25" customHeight="1">
      <c r="A14" s="286"/>
      <c r="B14" s="286"/>
      <c r="C14" s="286" t="s">
        <v>50</v>
      </c>
      <c r="D14" s="287"/>
      <c r="E14" s="287"/>
      <c r="F14" s="23" t="s">
        <v>49</v>
      </c>
      <c r="G14" s="207">
        <f>G12</f>
        <v>885095.89999999991</v>
      </c>
    </row>
    <row r="15" spans="1:7" ht="17.25" customHeight="1">
      <c r="A15" s="286"/>
      <c r="B15" s="286"/>
      <c r="C15" s="286"/>
      <c r="D15" s="287"/>
      <c r="E15" s="287"/>
      <c r="F15" s="58" t="s">
        <v>48</v>
      </c>
      <c r="G15" s="207"/>
    </row>
    <row r="16" spans="1:7" s="21" customFormat="1" ht="34.5">
      <c r="A16" s="286"/>
      <c r="B16" s="286"/>
      <c r="C16" s="286"/>
      <c r="D16" s="287"/>
      <c r="E16" s="287"/>
      <c r="F16" s="23" t="s">
        <v>25</v>
      </c>
      <c r="G16" s="207">
        <f>G14</f>
        <v>885095.89999999991</v>
      </c>
    </row>
    <row r="17" spans="1:7">
      <c r="A17" s="286"/>
      <c r="B17" s="286"/>
      <c r="C17" s="286"/>
      <c r="D17" s="287"/>
      <c r="E17" s="287"/>
      <c r="F17" s="23" t="s">
        <v>48</v>
      </c>
      <c r="G17" s="207"/>
    </row>
    <row r="18" spans="1:7" s="21" customFormat="1">
      <c r="A18" s="286"/>
      <c r="B18" s="286"/>
      <c r="C18" s="286"/>
      <c r="D18" s="288">
        <v>1212</v>
      </c>
      <c r="E18" s="287"/>
      <c r="F18" s="34" t="s">
        <v>38</v>
      </c>
      <c r="G18" s="207">
        <f>'1'!D26</f>
        <v>885095.89999999991</v>
      </c>
    </row>
    <row r="19" spans="1:7">
      <c r="A19" s="286"/>
      <c r="B19" s="286"/>
      <c r="C19" s="286"/>
      <c r="D19" s="288"/>
      <c r="E19" s="287"/>
      <c r="F19" s="34" t="s">
        <v>47</v>
      </c>
      <c r="G19" s="207"/>
    </row>
    <row r="20" spans="1:7" ht="34.5">
      <c r="A20" s="286"/>
      <c r="B20" s="286"/>
      <c r="C20" s="286"/>
      <c r="D20" s="288"/>
      <c r="E20" s="288">
        <v>12007</v>
      </c>
      <c r="F20" s="23" t="s">
        <v>46</v>
      </c>
      <c r="G20" s="207">
        <f>'1'!D26</f>
        <v>885095.89999999991</v>
      </c>
    </row>
    <row r="21" spans="1:7">
      <c r="A21" s="286"/>
      <c r="B21" s="286"/>
      <c r="C21" s="286"/>
      <c r="D21" s="288"/>
      <c r="E21" s="288"/>
      <c r="F21" s="34" t="s">
        <v>8</v>
      </c>
      <c r="G21" s="208"/>
    </row>
    <row r="22" spans="1:7">
      <c r="A22" s="35"/>
      <c r="B22" s="35"/>
      <c r="C22" s="35"/>
      <c r="D22" s="36"/>
      <c r="E22" s="36"/>
      <c r="F22" s="40" t="s">
        <v>96</v>
      </c>
      <c r="G22" s="209">
        <f>'3'!D19</f>
        <v>69302.700000000012</v>
      </c>
    </row>
    <row r="23" spans="1:7" ht="34.5">
      <c r="A23" s="35"/>
      <c r="B23" s="35"/>
      <c r="C23" s="35"/>
      <c r="D23" s="36"/>
      <c r="E23" s="36"/>
      <c r="F23" s="34" t="s">
        <v>9</v>
      </c>
      <c r="G23" s="207"/>
    </row>
    <row r="24" spans="1:7">
      <c r="A24" s="35"/>
      <c r="B24" s="35"/>
      <c r="C24" s="35"/>
      <c r="D24" s="36"/>
      <c r="E24" s="36"/>
      <c r="F24" s="38" t="s">
        <v>4</v>
      </c>
      <c r="G24" s="207">
        <f>G22</f>
        <v>69302.700000000012</v>
      </c>
    </row>
    <row r="25" spans="1:7">
      <c r="A25" s="35"/>
      <c r="B25" s="35"/>
      <c r="C25" s="35"/>
      <c r="D25" s="36"/>
      <c r="E25" s="36"/>
      <c r="F25" s="38" t="s">
        <v>10</v>
      </c>
      <c r="G25" s="207">
        <f>G22</f>
        <v>69302.700000000012</v>
      </c>
    </row>
    <row r="26" spans="1:7">
      <c r="A26" s="35"/>
      <c r="B26" s="35"/>
      <c r="C26" s="35"/>
      <c r="D26" s="36"/>
      <c r="E26" s="36"/>
      <c r="F26" s="38" t="s">
        <v>11</v>
      </c>
      <c r="G26" s="207">
        <f>G22</f>
        <v>69302.700000000012</v>
      </c>
    </row>
    <row r="27" spans="1:7" ht="34.5">
      <c r="A27" s="35"/>
      <c r="B27" s="35"/>
      <c r="C27" s="35"/>
      <c r="D27" s="36"/>
      <c r="E27" s="36"/>
      <c r="F27" s="38" t="s">
        <v>12</v>
      </c>
      <c r="G27" s="207">
        <f>G22</f>
        <v>69302.700000000012</v>
      </c>
    </row>
    <row r="28" spans="1:7">
      <c r="A28" s="35"/>
      <c r="B28" s="35"/>
      <c r="C28" s="35"/>
      <c r="D28" s="36"/>
      <c r="E28" s="36"/>
      <c r="F28" s="38" t="s">
        <v>45</v>
      </c>
      <c r="G28" s="207">
        <f>G27</f>
        <v>69302.700000000012</v>
      </c>
    </row>
    <row r="29" spans="1:7">
      <c r="A29" s="37"/>
      <c r="B29" s="37"/>
      <c r="C29" s="37"/>
      <c r="D29" s="37"/>
      <c r="E29" s="37"/>
      <c r="F29" s="39" t="s">
        <v>78</v>
      </c>
      <c r="G29" s="209">
        <f>'3'!D28</f>
        <v>241383.80000000002</v>
      </c>
    </row>
    <row r="30" spans="1:7" ht="34.5">
      <c r="A30" s="37"/>
      <c r="B30" s="37"/>
      <c r="C30" s="37"/>
      <c r="D30" s="37"/>
      <c r="E30" s="37"/>
      <c r="F30" s="34" t="s">
        <v>9</v>
      </c>
      <c r="G30" s="207"/>
    </row>
    <row r="31" spans="1:7">
      <c r="A31" s="37"/>
      <c r="B31" s="37"/>
      <c r="C31" s="37"/>
      <c r="D31" s="37"/>
      <c r="E31" s="37"/>
      <c r="F31" s="34" t="s">
        <v>4</v>
      </c>
      <c r="G31" s="207">
        <f>G29</f>
        <v>241383.80000000002</v>
      </c>
    </row>
    <row r="32" spans="1:7">
      <c r="A32" s="37"/>
      <c r="B32" s="37"/>
      <c r="C32" s="37"/>
      <c r="D32" s="37"/>
      <c r="E32" s="37"/>
      <c r="F32" s="34" t="s">
        <v>10</v>
      </c>
      <c r="G32" s="207">
        <f t="shared" ref="G32:G34" si="0">G31</f>
        <v>241383.80000000002</v>
      </c>
    </row>
    <row r="33" spans="1:7">
      <c r="A33" s="37"/>
      <c r="B33" s="37"/>
      <c r="C33" s="37"/>
      <c r="D33" s="37"/>
      <c r="E33" s="37"/>
      <c r="F33" s="34" t="s">
        <v>11</v>
      </c>
      <c r="G33" s="207">
        <f t="shared" si="0"/>
        <v>241383.80000000002</v>
      </c>
    </row>
    <row r="34" spans="1:7" ht="34.5">
      <c r="A34" s="37"/>
      <c r="B34" s="37"/>
      <c r="C34" s="37"/>
      <c r="D34" s="37"/>
      <c r="E34" s="37"/>
      <c r="F34" s="22" t="s">
        <v>12</v>
      </c>
      <c r="G34" s="207">
        <f t="shared" si="0"/>
        <v>241383.80000000002</v>
      </c>
    </row>
    <row r="35" spans="1:7">
      <c r="A35" s="37"/>
      <c r="B35" s="37"/>
      <c r="C35" s="37"/>
      <c r="D35" s="37"/>
      <c r="E35" s="37"/>
      <c r="F35" s="34" t="s">
        <v>45</v>
      </c>
      <c r="G35" s="207">
        <f>G34</f>
        <v>241383.80000000002</v>
      </c>
    </row>
    <row r="36" spans="1:7">
      <c r="A36" s="37"/>
      <c r="B36" s="37"/>
      <c r="C36" s="37"/>
      <c r="D36" s="37"/>
      <c r="E36" s="37"/>
      <c r="F36" s="39" t="s">
        <v>79</v>
      </c>
      <c r="G36" s="209">
        <f>'3'!D37</f>
        <v>256318.69999999998</v>
      </c>
    </row>
    <row r="37" spans="1:7" ht="34.5">
      <c r="A37" s="37"/>
      <c r="B37" s="37"/>
      <c r="C37" s="37"/>
      <c r="D37" s="37"/>
      <c r="E37" s="37"/>
      <c r="F37" s="34" t="s">
        <v>9</v>
      </c>
      <c r="G37" s="207"/>
    </row>
    <row r="38" spans="1:7">
      <c r="A38" s="37"/>
      <c r="B38" s="37"/>
      <c r="C38" s="37"/>
      <c r="D38" s="37"/>
      <c r="E38" s="37"/>
      <c r="F38" s="34" t="s">
        <v>4</v>
      </c>
      <c r="G38" s="207">
        <f>+G39</f>
        <v>256318.69999999998</v>
      </c>
    </row>
    <row r="39" spans="1:7">
      <c r="A39" s="37"/>
      <c r="B39" s="37"/>
      <c r="C39" s="37"/>
      <c r="D39" s="37"/>
      <c r="E39" s="37"/>
      <c r="F39" s="34" t="s">
        <v>10</v>
      </c>
      <c r="G39" s="207">
        <f>+G40</f>
        <v>256318.69999999998</v>
      </c>
    </row>
    <row r="40" spans="1:7">
      <c r="A40" s="37"/>
      <c r="B40" s="37"/>
      <c r="C40" s="37"/>
      <c r="D40" s="37"/>
      <c r="E40" s="37"/>
      <c r="F40" s="34" t="s">
        <v>11</v>
      </c>
      <c r="G40" s="207">
        <f>+G41</f>
        <v>256318.69999999998</v>
      </c>
    </row>
    <row r="41" spans="1:7" ht="34.5">
      <c r="A41" s="37"/>
      <c r="B41" s="37"/>
      <c r="C41" s="37"/>
      <c r="D41" s="37"/>
      <c r="E41" s="37"/>
      <c r="F41" s="22" t="s">
        <v>12</v>
      </c>
      <c r="G41" s="207">
        <f>+G42</f>
        <v>256318.69999999998</v>
      </c>
    </row>
    <row r="42" spans="1:7">
      <c r="A42" s="37"/>
      <c r="B42" s="37"/>
      <c r="C42" s="37"/>
      <c r="D42" s="37"/>
      <c r="E42" s="37"/>
      <c r="F42" s="34" t="s">
        <v>45</v>
      </c>
      <c r="G42" s="207">
        <f>G36</f>
        <v>256318.69999999998</v>
      </c>
    </row>
    <row r="43" spans="1:7">
      <c r="A43" s="37"/>
      <c r="B43" s="37"/>
      <c r="C43" s="37"/>
      <c r="D43" s="37"/>
      <c r="E43" s="37"/>
      <c r="F43" s="39" t="s">
        <v>80</v>
      </c>
      <c r="G43" s="209">
        <f>'3'!D45</f>
        <v>147162.70000000001</v>
      </c>
    </row>
    <row r="44" spans="1:7" ht="34.5">
      <c r="A44" s="37"/>
      <c r="B44" s="37"/>
      <c r="C44" s="37"/>
      <c r="D44" s="37"/>
      <c r="E44" s="37"/>
      <c r="F44" s="34" t="s">
        <v>9</v>
      </c>
      <c r="G44" s="209"/>
    </row>
    <row r="45" spans="1:7">
      <c r="A45" s="37"/>
      <c r="B45" s="37"/>
      <c r="C45" s="37"/>
      <c r="D45" s="37"/>
      <c r="E45" s="37"/>
      <c r="F45" s="34" t="s">
        <v>4</v>
      </c>
      <c r="G45" s="207">
        <f>G43</f>
        <v>147162.70000000001</v>
      </c>
    </row>
    <row r="46" spans="1:7">
      <c r="A46" s="37"/>
      <c r="B46" s="37"/>
      <c r="C46" s="37"/>
      <c r="D46" s="37"/>
      <c r="E46" s="37"/>
      <c r="F46" s="34" t="s">
        <v>10</v>
      </c>
      <c r="G46" s="207">
        <f>G45</f>
        <v>147162.70000000001</v>
      </c>
    </row>
    <row r="47" spans="1:7">
      <c r="A47" s="37"/>
      <c r="B47" s="37"/>
      <c r="C47" s="37"/>
      <c r="D47" s="37"/>
      <c r="E47" s="37"/>
      <c r="F47" s="34" t="s">
        <v>11</v>
      </c>
      <c r="G47" s="207">
        <f t="shared" ref="G47:G48" si="1">G45</f>
        <v>147162.70000000001</v>
      </c>
    </row>
    <row r="48" spans="1:7" ht="34.5">
      <c r="A48" s="37"/>
      <c r="B48" s="37"/>
      <c r="C48" s="37"/>
      <c r="D48" s="37"/>
      <c r="E48" s="37"/>
      <c r="F48" s="22" t="s">
        <v>12</v>
      </c>
      <c r="G48" s="207">
        <f t="shared" si="1"/>
        <v>147162.70000000001</v>
      </c>
    </row>
    <row r="49" spans="1:7">
      <c r="A49" s="37"/>
      <c r="B49" s="37"/>
      <c r="C49" s="37"/>
      <c r="D49" s="37"/>
      <c r="E49" s="37"/>
      <c r="F49" s="34" t="s">
        <v>45</v>
      </c>
      <c r="G49" s="207">
        <f>G48</f>
        <v>147162.70000000001</v>
      </c>
    </row>
    <row r="50" spans="1:7">
      <c r="A50" s="37"/>
      <c r="B50" s="37"/>
      <c r="C50" s="37"/>
      <c r="D50" s="37"/>
      <c r="E50" s="37"/>
      <c r="F50" s="34" t="s">
        <v>148</v>
      </c>
      <c r="G50" s="209">
        <f>'3'!D56</f>
        <v>152387.09999999998</v>
      </c>
    </row>
    <row r="51" spans="1:7" ht="34.5">
      <c r="A51" s="37"/>
      <c r="B51" s="37"/>
      <c r="C51" s="37"/>
      <c r="D51" s="37"/>
      <c r="E51" s="37"/>
      <c r="F51" s="34" t="s">
        <v>9</v>
      </c>
      <c r="G51" s="207"/>
    </row>
    <row r="52" spans="1:7">
      <c r="A52" s="37"/>
      <c r="B52" s="37"/>
      <c r="C52" s="37"/>
      <c r="D52" s="37"/>
      <c r="E52" s="37"/>
      <c r="F52" s="34" t="s">
        <v>4</v>
      </c>
      <c r="G52" s="207">
        <f>G53</f>
        <v>152387.09999999998</v>
      </c>
    </row>
    <row r="53" spans="1:7">
      <c r="A53" s="37"/>
      <c r="B53" s="37"/>
      <c r="C53" s="37"/>
      <c r="D53" s="37"/>
      <c r="E53" s="37"/>
      <c r="F53" s="34" t="s">
        <v>10</v>
      </c>
      <c r="G53" s="207">
        <f>G54</f>
        <v>152387.09999999998</v>
      </c>
    </row>
    <row r="54" spans="1:7">
      <c r="A54" s="37"/>
      <c r="B54" s="37"/>
      <c r="C54" s="37"/>
      <c r="D54" s="37"/>
      <c r="E54" s="37"/>
      <c r="F54" s="34" t="s">
        <v>11</v>
      </c>
      <c r="G54" s="207">
        <f>G50</f>
        <v>152387.09999999998</v>
      </c>
    </row>
    <row r="55" spans="1:7" ht="34.5">
      <c r="A55" s="37"/>
      <c r="B55" s="37"/>
      <c r="C55" s="37"/>
      <c r="D55" s="37"/>
      <c r="E55" s="37"/>
      <c r="F55" s="34" t="s">
        <v>12</v>
      </c>
      <c r="G55" s="207">
        <f>G50</f>
        <v>152387.09999999998</v>
      </c>
    </row>
    <row r="56" spans="1:7">
      <c r="A56" s="37"/>
      <c r="B56" s="37"/>
      <c r="C56" s="37"/>
      <c r="D56" s="37"/>
      <c r="E56" s="37"/>
      <c r="F56" s="34" t="s">
        <v>45</v>
      </c>
      <c r="G56" s="207">
        <f>G50</f>
        <v>152387.09999999998</v>
      </c>
    </row>
    <row r="57" spans="1:7">
      <c r="A57" s="37"/>
      <c r="B57" s="37"/>
      <c r="C57" s="37"/>
      <c r="D57" s="37"/>
      <c r="E57" s="37"/>
      <c r="F57" s="119" t="s">
        <v>97</v>
      </c>
      <c r="G57" s="209">
        <f>'3'!D66</f>
        <v>18540.900000000001</v>
      </c>
    </row>
    <row r="58" spans="1:7" ht="34.5">
      <c r="A58" s="37"/>
      <c r="B58" s="37"/>
      <c r="C58" s="37"/>
      <c r="D58" s="37"/>
      <c r="E58" s="37"/>
      <c r="F58" s="34" t="s">
        <v>9</v>
      </c>
      <c r="G58" s="207"/>
    </row>
    <row r="59" spans="1:7">
      <c r="A59" s="37"/>
      <c r="B59" s="37"/>
      <c r="C59" s="37"/>
      <c r="D59" s="37"/>
      <c r="E59" s="37"/>
      <c r="F59" s="29" t="s">
        <v>4</v>
      </c>
      <c r="G59" s="207">
        <f>G57</f>
        <v>18540.900000000001</v>
      </c>
    </row>
    <row r="60" spans="1:7">
      <c r="A60" s="37"/>
      <c r="B60" s="37"/>
      <c r="C60" s="37"/>
      <c r="D60" s="37"/>
      <c r="E60" s="37"/>
      <c r="F60" s="29" t="s">
        <v>10</v>
      </c>
      <c r="G60" s="207">
        <f>G57</f>
        <v>18540.900000000001</v>
      </c>
    </row>
    <row r="61" spans="1:7">
      <c r="A61" s="37"/>
      <c r="B61" s="37"/>
      <c r="C61" s="37"/>
      <c r="D61" s="37"/>
      <c r="E61" s="37"/>
      <c r="F61" s="29" t="s">
        <v>11</v>
      </c>
      <c r="G61" s="207">
        <f>G57</f>
        <v>18540.900000000001</v>
      </c>
    </row>
    <row r="62" spans="1:7" ht="34.5">
      <c r="A62" s="37"/>
      <c r="B62" s="37"/>
      <c r="C62" s="37"/>
      <c r="D62" s="37"/>
      <c r="E62" s="37"/>
      <c r="F62" s="34" t="s">
        <v>12</v>
      </c>
      <c r="G62" s="207">
        <f>G57</f>
        <v>18540.900000000001</v>
      </c>
    </row>
    <row r="63" spans="1:7">
      <c r="A63" s="37"/>
      <c r="B63" s="37"/>
      <c r="C63" s="37"/>
      <c r="D63" s="37"/>
      <c r="E63" s="37"/>
      <c r="F63" s="29" t="s">
        <v>45</v>
      </c>
      <c r="G63" s="207">
        <f>G57</f>
        <v>18540.900000000001</v>
      </c>
    </row>
    <row r="64" spans="1:7">
      <c r="A64" s="187" t="s">
        <v>190</v>
      </c>
      <c r="B64" s="189"/>
      <c r="C64" s="189"/>
      <c r="D64" s="189"/>
      <c r="E64" s="189"/>
      <c r="F64" s="188" t="s">
        <v>191</v>
      </c>
      <c r="G64" s="210">
        <f>G66</f>
        <v>-885095.89999999991</v>
      </c>
    </row>
    <row r="65" spans="1:7">
      <c r="A65" s="189"/>
      <c r="B65" s="189"/>
      <c r="C65" s="189"/>
      <c r="D65" s="189"/>
      <c r="E65" s="189"/>
      <c r="F65" s="190" t="s">
        <v>3</v>
      </c>
      <c r="G65" s="211"/>
    </row>
    <row r="66" spans="1:7">
      <c r="A66" s="189"/>
      <c r="B66" s="189" t="s">
        <v>192</v>
      </c>
      <c r="C66" s="189"/>
      <c r="D66" s="189"/>
      <c r="E66" s="189"/>
      <c r="F66" s="188" t="s">
        <v>193</v>
      </c>
      <c r="G66" s="210">
        <f>G68</f>
        <v>-885095.89999999991</v>
      </c>
    </row>
    <row r="67" spans="1:7">
      <c r="A67" s="189"/>
      <c r="B67" s="189"/>
      <c r="C67" s="189"/>
      <c r="D67" s="189"/>
      <c r="E67" s="189"/>
      <c r="F67" s="190" t="s">
        <v>3</v>
      </c>
      <c r="G67" s="211"/>
    </row>
    <row r="68" spans="1:7">
      <c r="A68" s="189"/>
      <c r="B68" s="189"/>
      <c r="C68" s="187" t="s">
        <v>72</v>
      </c>
      <c r="D68" s="189"/>
      <c r="E68" s="189"/>
      <c r="F68" s="188" t="s">
        <v>194</v>
      </c>
      <c r="G68" s="210">
        <f>G70</f>
        <v>-885095.89999999991</v>
      </c>
    </row>
    <row r="69" spans="1:7">
      <c r="A69" s="189"/>
      <c r="B69" s="189"/>
      <c r="C69" s="189"/>
      <c r="D69" s="189"/>
      <c r="E69" s="189"/>
      <c r="F69" s="190" t="s">
        <v>3</v>
      </c>
      <c r="G69" s="211"/>
    </row>
    <row r="70" spans="1:7" ht="34.5">
      <c r="A70" s="277"/>
      <c r="B70" s="278"/>
      <c r="C70" s="278"/>
      <c r="D70" s="278"/>
      <c r="E70" s="279"/>
      <c r="F70" s="188" t="s">
        <v>178</v>
      </c>
      <c r="G70" s="210">
        <f>+G72</f>
        <v>-885095.89999999991</v>
      </c>
    </row>
    <row r="71" spans="1:7">
      <c r="A71" s="189"/>
      <c r="B71" s="189"/>
      <c r="C71" s="189"/>
      <c r="D71" s="189"/>
      <c r="E71" s="189"/>
      <c r="F71" s="190" t="s">
        <v>3</v>
      </c>
      <c r="G71" s="211"/>
    </row>
    <row r="72" spans="1:7">
      <c r="A72" s="189"/>
      <c r="B72" s="189"/>
      <c r="C72" s="189"/>
      <c r="D72" s="189" t="s">
        <v>166</v>
      </c>
      <c r="E72" s="189"/>
      <c r="F72" s="188" t="s">
        <v>165</v>
      </c>
      <c r="G72" s="210">
        <f>+G74</f>
        <v>-885095.89999999991</v>
      </c>
    </row>
    <row r="73" spans="1:7">
      <c r="A73" s="189"/>
      <c r="B73" s="189"/>
      <c r="C73" s="189"/>
      <c r="D73" s="189"/>
      <c r="E73" s="189"/>
      <c r="F73" s="190" t="s">
        <v>3</v>
      </c>
      <c r="G73" s="210"/>
    </row>
    <row r="74" spans="1:7" ht="34.5">
      <c r="A74" s="189"/>
      <c r="B74" s="189"/>
      <c r="C74" s="189"/>
      <c r="D74" s="189"/>
      <c r="E74" s="189" t="s">
        <v>168</v>
      </c>
      <c r="F74" s="188" t="s">
        <v>169</v>
      </c>
      <c r="G74" s="210">
        <f>+G76+G83</f>
        <v>-885095.89999999991</v>
      </c>
    </row>
    <row r="75" spans="1:7">
      <c r="A75" s="189"/>
      <c r="B75" s="189"/>
      <c r="C75" s="189"/>
      <c r="D75" s="189"/>
      <c r="E75" s="189"/>
      <c r="F75" s="190" t="s">
        <v>81</v>
      </c>
      <c r="G75" s="210"/>
    </row>
    <row r="76" spans="1:7">
      <c r="A76" s="191"/>
      <c r="B76" s="191"/>
      <c r="C76" s="191"/>
      <c r="D76" s="191"/>
      <c r="E76" s="191"/>
      <c r="F76" s="192" t="s">
        <v>77</v>
      </c>
      <c r="G76" s="212">
        <f>+G78</f>
        <v>965871.60000000009</v>
      </c>
    </row>
    <row r="77" spans="1:7" ht="34.5">
      <c r="A77" s="193"/>
      <c r="B77" s="194"/>
      <c r="C77" s="195"/>
      <c r="D77" s="195"/>
      <c r="E77" s="195"/>
      <c r="F77" s="190" t="s">
        <v>82</v>
      </c>
      <c r="G77" s="213"/>
    </row>
    <row r="78" spans="1:7">
      <c r="A78" s="193"/>
      <c r="B78" s="194"/>
      <c r="C78" s="195"/>
      <c r="D78" s="195"/>
      <c r="E78" s="195"/>
      <c r="F78" s="190" t="s">
        <v>4</v>
      </c>
      <c r="G78" s="212">
        <f t="shared" ref="G78:G79" si="2">+G79</f>
        <v>965871.60000000009</v>
      </c>
    </row>
    <row r="79" spans="1:7">
      <c r="A79" s="193"/>
      <c r="B79" s="194"/>
      <c r="C79" s="195"/>
      <c r="D79" s="195"/>
      <c r="E79" s="195"/>
      <c r="F79" s="190" t="s">
        <v>195</v>
      </c>
      <c r="G79" s="212">
        <f t="shared" si="2"/>
        <v>965871.60000000009</v>
      </c>
    </row>
    <row r="80" spans="1:7">
      <c r="A80" s="193"/>
      <c r="B80" s="194"/>
      <c r="C80" s="195"/>
      <c r="D80" s="195"/>
      <c r="E80" s="195"/>
      <c r="F80" s="190" t="s">
        <v>196</v>
      </c>
      <c r="G80" s="212">
        <f>+G81</f>
        <v>965871.60000000009</v>
      </c>
    </row>
    <row r="81" spans="1:7">
      <c r="A81" s="193"/>
      <c r="B81" s="194"/>
      <c r="C81" s="195"/>
      <c r="D81" s="195"/>
      <c r="E81" s="195"/>
      <c r="F81" s="190" t="s">
        <v>197</v>
      </c>
      <c r="G81" s="213">
        <f>+G82</f>
        <v>965871.60000000009</v>
      </c>
    </row>
    <row r="82" spans="1:7">
      <c r="A82" s="193"/>
      <c r="B82" s="194"/>
      <c r="C82" s="195"/>
      <c r="D82" s="195"/>
      <c r="E82" s="195"/>
      <c r="F82" s="190" t="s">
        <v>198</v>
      </c>
      <c r="G82" s="213">
        <f>-G83-G20</f>
        <v>965871.60000000009</v>
      </c>
    </row>
    <row r="83" spans="1:7" ht="34.5">
      <c r="A83" s="191"/>
      <c r="B83" s="191"/>
      <c r="C83" s="191"/>
      <c r="D83" s="191"/>
      <c r="E83" s="191"/>
      <c r="F83" s="192" t="s">
        <v>167</v>
      </c>
      <c r="G83" s="212">
        <f>+G85</f>
        <v>-1850967.5</v>
      </c>
    </row>
    <row r="84" spans="1:7" ht="34.5">
      <c r="A84" s="193"/>
      <c r="B84" s="194"/>
      <c r="C84" s="195"/>
      <c r="D84" s="195"/>
      <c r="E84" s="195"/>
      <c r="F84" s="190" t="s">
        <v>82</v>
      </c>
      <c r="G84" s="213"/>
    </row>
    <row r="85" spans="1:7">
      <c r="A85" s="193"/>
      <c r="B85" s="194"/>
      <c r="C85" s="195"/>
      <c r="D85" s="195"/>
      <c r="E85" s="195"/>
      <c r="F85" s="190" t="s">
        <v>4</v>
      </c>
      <c r="G85" s="212">
        <f t="shared" ref="G85:G86" si="3">+G86</f>
        <v>-1850967.5</v>
      </c>
    </row>
    <row r="86" spans="1:7">
      <c r="A86" s="193"/>
      <c r="B86" s="194"/>
      <c r="C86" s="195"/>
      <c r="D86" s="195"/>
      <c r="E86" s="195"/>
      <c r="F86" s="190" t="s">
        <v>195</v>
      </c>
      <c r="G86" s="212">
        <f t="shared" si="3"/>
        <v>-1850967.5</v>
      </c>
    </row>
    <row r="87" spans="1:7">
      <c r="A87" s="193"/>
      <c r="B87" s="194"/>
      <c r="C87" s="195"/>
      <c r="D87" s="195"/>
      <c r="E87" s="195"/>
      <c r="F87" s="190" t="s">
        <v>196</v>
      </c>
      <c r="G87" s="212">
        <f>+G88</f>
        <v>-1850967.5</v>
      </c>
    </row>
    <row r="88" spans="1:7">
      <c r="A88" s="193"/>
      <c r="B88" s="194"/>
      <c r="C88" s="195"/>
      <c r="D88" s="195"/>
      <c r="E88" s="195"/>
      <c r="F88" s="190" t="s">
        <v>197</v>
      </c>
      <c r="G88" s="213">
        <f>+G89</f>
        <v>-1850967.5</v>
      </c>
    </row>
    <row r="89" spans="1:7">
      <c r="A89" s="193"/>
      <c r="B89" s="194"/>
      <c r="C89" s="195"/>
      <c r="D89" s="195"/>
      <c r="E89" s="195"/>
      <c r="F89" s="190" t="s">
        <v>198</v>
      </c>
      <c r="G89" s="213">
        <f>+'2'!F13</f>
        <v>-1850967.5</v>
      </c>
    </row>
  </sheetData>
  <mergeCells count="15">
    <mergeCell ref="A70:E70"/>
    <mergeCell ref="A5:G5"/>
    <mergeCell ref="F7:F8"/>
    <mergeCell ref="A9:F9"/>
    <mergeCell ref="A10:A21"/>
    <mergeCell ref="B10:B11"/>
    <mergeCell ref="C10:C13"/>
    <mergeCell ref="D10:D17"/>
    <mergeCell ref="E10:E19"/>
    <mergeCell ref="B12:B21"/>
    <mergeCell ref="C14:C21"/>
    <mergeCell ref="D18:D21"/>
    <mergeCell ref="E20:E21"/>
    <mergeCell ref="D7:E7"/>
    <mergeCell ref="A7:C7"/>
  </mergeCells>
  <pageMargins left="0.2" right="0.2" top="0.74803149606299213" bottom="0.74803149606299213" header="0.31496062992125984" footer="0.31496062992125984"/>
  <pageSetup scale="77" orientation="portrait" horizontalDpi="300" verticalDpi="300" r:id="rId1"/>
  <ignoredErrors>
    <ignoredError sqref="A10:E2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zoomScaleNormal="100" workbookViewId="0">
      <selection sqref="A1:D1"/>
    </sheetView>
  </sheetViews>
  <sheetFormatPr defaultRowHeight="17.25"/>
  <cols>
    <col min="1" max="1" width="10.140625" style="165" customWidth="1"/>
    <col min="2" max="2" width="10.5703125" style="165" customWidth="1"/>
    <col min="3" max="3" width="63.42578125" style="163" customWidth="1"/>
    <col min="4" max="4" width="34.140625" style="163" customWidth="1"/>
    <col min="5" max="5" width="16.85546875" style="163" customWidth="1"/>
    <col min="6" max="6" width="9.140625" style="163"/>
    <col min="7" max="7" width="12.7109375" style="163" customWidth="1"/>
    <col min="8" max="8" width="15.85546875" style="163" bestFit="1" customWidth="1"/>
    <col min="9" max="16384" width="9.140625" style="163"/>
  </cols>
  <sheetData>
    <row r="1" spans="1:10" ht="17.25" customHeight="1">
      <c r="A1" s="292" t="s">
        <v>214</v>
      </c>
      <c r="B1" s="292"/>
      <c r="C1" s="292"/>
      <c r="D1" s="292"/>
    </row>
    <row r="2" spans="1:10" ht="17.25" customHeight="1">
      <c r="A2" s="292" t="s">
        <v>70</v>
      </c>
      <c r="B2" s="292"/>
      <c r="C2" s="292"/>
      <c r="D2" s="292"/>
    </row>
    <row r="3" spans="1:10" ht="17.25" customHeight="1">
      <c r="A3" s="292" t="s">
        <v>83</v>
      </c>
      <c r="B3" s="292"/>
      <c r="C3" s="292"/>
      <c r="D3" s="292"/>
    </row>
    <row r="4" spans="1:10">
      <c r="A4" s="292"/>
      <c r="B4" s="292"/>
      <c r="C4" s="292"/>
      <c r="D4" s="292"/>
    </row>
    <row r="5" spans="1:10" ht="48" customHeight="1">
      <c r="A5" s="293" t="s">
        <v>201</v>
      </c>
      <c r="B5" s="293"/>
      <c r="C5" s="293"/>
      <c r="D5" s="293"/>
    </row>
    <row r="6" spans="1:10" ht="17.25" customHeight="1">
      <c r="A6" s="184"/>
      <c r="B6" s="184"/>
      <c r="C6" s="183"/>
      <c r="D6" s="206" t="s">
        <v>188</v>
      </c>
    </row>
    <row r="7" spans="1:10" s="165" customFormat="1" ht="90.75" customHeight="1">
      <c r="A7" s="264" t="s">
        <v>187</v>
      </c>
      <c r="B7" s="264"/>
      <c r="C7" s="256" t="s">
        <v>186</v>
      </c>
      <c r="D7" s="205" t="s">
        <v>5</v>
      </c>
    </row>
    <row r="8" spans="1:10" s="165" customFormat="1" ht="53.25">
      <c r="A8" s="181" t="s">
        <v>55</v>
      </c>
      <c r="B8" s="181" t="s">
        <v>54</v>
      </c>
      <c r="C8" s="258"/>
      <c r="D8" s="175" t="s">
        <v>1</v>
      </c>
    </row>
    <row r="9" spans="1:10" s="165" customFormat="1">
      <c r="A9" s="181"/>
      <c r="B9" s="181"/>
      <c r="C9" s="180" t="s">
        <v>180</v>
      </c>
      <c r="D9" s="170">
        <f>D11</f>
        <v>-885095.89999999991</v>
      </c>
    </row>
    <row r="10" spans="1:10">
      <c r="A10" s="181"/>
      <c r="B10" s="181"/>
      <c r="C10" s="180" t="s">
        <v>179</v>
      </c>
      <c r="D10" s="204"/>
    </row>
    <row r="11" spans="1:10" s="165" customFormat="1" ht="34.5">
      <c r="A11" s="169"/>
      <c r="B11" s="178"/>
      <c r="C11" s="178" t="s">
        <v>178</v>
      </c>
      <c r="D11" s="170">
        <f>+D13+D22</f>
        <v>-885095.89999999991</v>
      </c>
    </row>
    <row r="12" spans="1:10" s="165" customFormat="1">
      <c r="A12" s="169"/>
      <c r="B12" s="169"/>
      <c r="C12" s="169" t="s">
        <v>103</v>
      </c>
      <c r="D12" s="175"/>
    </row>
    <row r="13" spans="1:10" ht="34.5">
      <c r="A13" s="169">
        <v>1049</v>
      </c>
      <c r="B13" s="169">
        <v>21001</v>
      </c>
      <c r="C13" s="168" t="s">
        <v>172</v>
      </c>
      <c r="D13" s="170">
        <f>+D15</f>
        <v>-1850967.5</v>
      </c>
    </row>
    <row r="14" spans="1:10" s="196" customFormat="1">
      <c r="A14" s="200"/>
      <c r="B14" s="200"/>
      <c r="C14" s="199" t="s">
        <v>81</v>
      </c>
      <c r="D14" s="197"/>
      <c r="E14" s="163"/>
      <c r="F14" s="163"/>
      <c r="G14" s="163"/>
      <c r="H14" s="163"/>
      <c r="I14" s="163"/>
      <c r="J14" s="163"/>
    </row>
    <row r="15" spans="1:10" s="196" customFormat="1" ht="34.5">
      <c r="A15" s="198"/>
      <c r="B15" s="198"/>
      <c r="C15" s="169" t="s">
        <v>25</v>
      </c>
      <c r="D15" s="197">
        <f>+D17+D20</f>
        <v>-1850967.5</v>
      </c>
      <c r="E15" s="163"/>
      <c r="F15" s="163"/>
      <c r="G15" s="163"/>
      <c r="H15" s="163"/>
      <c r="I15" s="163"/>
      <c r="J15" s="163"/>
    </row>
    <row r="16" spans="1:10">
      <c r="A16" s="172"/>
      <c r="B16" s="172"/>
      <c r="C16" s="199" t="s">
        <v>200</v>
      </c>
      <c r="D16" s="203"/>
    </row>
    <row r="17" spans="1:10" ht="34.5">
      <c r="A17" s="169"/>
      <c r="B17" s="169">
        <v>1</v>
      </c>
      <c r="C17" s="169" t="s">
        <v>177</v>
      </c>
      <c r="D17" s="170">
        <f>+D18</f>
        <v>-991734.9</v>
      </c>
    </row>
    <row r="18" spans="1:10" ht="34.5">
      <c r="A18" s="169"/>
      <c r="B18" s="169"/>
      <c r="C18" s="174" t="s">
        <v>176</v>
      </c>
      <c r="D18" s="202">
        <f>+D19</f>
        <v>-991734.9</v>
      </c>
    </row>
    <row r="19" spans="1:10">
      <c r="A19" s="169"/>
      <c r="B19" s="169"/>
      <c r="C19" s="173" t="s">
        <v>175</v>
      </c>
      <c r="D19" s="202">
        <v>-991734.9</v>
      </c>
    </row>
    <row r="20" spans="1:10" ht="34.5">
      <c r="A20" s="169"/>
      <c r="B20" s="169">
        <v>3</v>
      </c>
      <c r="C20" s="173" t="s">
        <v>174</v>
      </c>
      <c r="D20" s="170">
        <f>SUM(D21:D21)</f>
        <v>-859232.6</v>
      </c>
    </row>
    <row r="21" spans="1:10" ht="51.75">
      <c r="A21" s="169"/>
      <c r="B21" s="169"/>
      <c r="C21" s="173" t="s">
        <v>173</v>
      </c>
      <c r="D21" s="170">
        <v>-859232.6</v>
      </c>
      <c r="E21" s="201"/>
    </row>
    <row r="22" spans="1:10" ht="34.5">
      <c r="A22" s="169">
        <v>1049</v>
      </c>
      <c r="B22" s="169">
        <v>21001</v>
      </c>
      <c r="C22" s="168" t="s">
        <v>172</v>
      </c>
      <c r="D22" s="170">
        <f>+D24</f>
        <v>965871.60000000009</v>
      </c>
    </row>
    <row r="23" spans="1:10" s="196" customFormat="1">
      <c r="A23" s="200"/>
      <c r="B23" s="200"/>
      <c r="C23" s="199" t="s">
        <v>81</v>
      </c>
      <c r="D23" s="197"/>
      <c r="E23" s="163"/>
      <c r="F23" s="163"/>
      <c r="G23" s="163"/>
      <c r="H23" s="163"/>
      <c r="I23" s="163"/>
      <c r="J23" s="163"/>
    </row>
    <row r="24" spans="1:10" s="196" customFormat="1">
      <c r="A24" s="198"/>
      <c r="B24" s="198"/>
      <c r="C24" s="169" t="s">
        <v>153</v>
      </c>
      <c r="D24" s="197">
        <f>-D15-'1'!D26</f>
        <v>965871.60000000009</v>
      </c>
      <c r="E24" s="163"/>
      <c r="F24" s="163"/>
      <c r="G24" s="163"/>
      <c r="H24" s="163"/>
      <c r="I24" s="163"/>
      <c r="J24" s="163"/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/>
  </sheetViews>
  <sheetFormatPr defaultColWidth="9.140625" defaultRowHeight="17.25"/>
  <cols>
    <col min="1" max="1" width="51.140625" style="42" customWidth="1"/>
    <col min="2" max="2" width="58.42578125" style="42" customWidth="1"/>
    <col min="3" max="3" width="26.85546875" style="42" customWidth="1"/>
    <col min="4" max="4" width="9.140625" style="42" customWidth="1"/>
    <col min="5" max="5" width="9.140625" style="42"/>
    <col min="6" max="6" width="11.28515625" style="42" bestFit="1" customWidth="1"/>
    <col min="7" max="16384" width="9.140625" style="42"/>
  </cols>
  <sheetData>
    <row r="1" spans="1:4" ht="15" customHeight="1">
      <c r="B1" s="296" t="s">
        <v>213</v>
      </c>
      <c r="C1" s="296"/>
    </row>
    <row r="2" spans="1:4" ht="15" customHeight="1">
      <c r="B2" s="296" t="s">
        <v>70</v>
      </c>
      <c r="C2" s="296"/>
    </row>
    <row r="3" spans="1:4" ht="15" customHeight="1">
      <c r="B3" s="296" t="s">
        <v>83</v>
      </c>
      <c r="C3" s="296"/>
    </row>
    <row r="5" spans="1:4" ht="47.25" customHeight="1">
      <c r="A5" s="298" t="s">
        <v>208</v>
      </c>
      <c r="B5" s="298"/>
      <c r="C5" s="298"/>
    </row>
    <row r="7" spans="1:4">
      <c r="A7" s="297" t="str">
        <f>+'[3]4'!C11</f>
        <v xml:space="preserve"> ՀՀ տարածքային կառավարման և ենթակառուցվածքների նախարարություն</v>
      </c>
      <c r="B7" s="297"/>
      <c r="C7" s="297"/>
    </row>
    <row r="9" spans="1:4">
      <c r="A9" s="46" t="s">
        <v>84</v>
      </c>
    </row>
    <row r="12" spans="1:4">
      <c r="A12" s="45" t="s">
        <v>85</v>
      </c>
      <c r="B12" s="45" t="s">
        <v>86</v>
      </c>
    </row>
    <row r="13" spans="1:4">
      <c r="A13" s="51" t="str">
        <f>+'[3]4'!A13</f>
        <v xml:space="preserve"> 1212</v>
      </c>
      <c r="B13" s="43" t="str">
        <f>+'[3]1'!C12</f>
        <v xml:space="preserve"> Տարածքային զարգացում</v>
      </c>
    </row>
    <row r="14" spans="1:4" ht="6.75" customHeight="1">
      <c r="A14" s="47"/>
    </row>
    <row r="15" spans="1:4">
      <c r="A15" s="52" t="s">
        <v>87</v>
      </c>
    </row>
    <row r="16" spans="1:4">
      <c r="A16" s="54"/>
      <c r="B16" s="54"/>
      <c r="C16" s="55"/>
      <c r="D16" s="44"/>
    </row>
    <row r="17" spans="1:6" ht="78" customHeight="1">
      <c r="A17" s="69" t="s">
        <v>29</v>
      </c>
      <c r="B17" s="69" t="s">
        <v>67</v>
      </c>
      <c r="C17" s="152" t="s">
        <v>66</v>
      </c>
    </row>
    <row r="18" spans="1:6">
      <c r="A18" s="69" t="s">
        <v>30</v>
      </c>
      <c r="B18" s="69" t="s">
        <v>65</v>
      </c>
      <c r="C18" s="71" t="s">
        <v>44</v>
      </c>
    </row>
    <row r="19" spans="1:6" ht="39.75" customHeight="1">
      <c r="A19" s="72" t="s">
        <v>31</v>
      </c>
      <c r="B19" s="70" t="s">
        <v>64</v>
      </c>
      <c r="C19" s="299"/>
    </row>
    <row r="20" spans="1:6" ht="34.5">
      <c r="A20" s="72" t="s">
        <v>32</v>
      </c>
      <c r="B20" s="63" t="s">
        <v>63</v>
      </c>
      <c r="C20" s="299"/>
    </row>
    <row r="21" spans="1:6" ht="34.5" customHeight="1">
      <c r="A21" s="73" t="s">
        <v>33</v>
      </c>
      <c r="B21" s="73" t="s">
        <v>34</v>
      </c>
      <c r="C21" s="299"/>
    </row>
    <row r="22" spans="1:6" ht="39.75" customHeight="1">
      <c r="A22" s="73" t="s">
        <v>37</v>
      </c>
      <c r="B22" s="63" t="s">
        <v>62</v>
      </c>
      <c r="C22" s="299"/>
    </row>
    <row r="23" spans="1:6" ht="21.75" customHeight="1">
      <c r="A23" s="300" t="s">
        <v>35</v>
      </c>
      <c r="B23" s="300"/>
      <c r="C23" s="74"/>
    </row>
    <row r="24" spans="1:6" s="50" customFormat="1" ht="26.25" customHeight="1">
      <c r="A24" s="75" t="s">
        <v>61</v>
      </c>
      <c r="B24" s="76"/>
      <c r="C24" s="57">
        <v>36</v>
      </c>
      <c r="D24" s="49"/>
      <c r="E24" s="49"/>
      <c r="F24" s="49"/>
    </row>
    <row r="25" spans="1:6" ht="17.25" customHeight="1">
      <c r="A25" s="295" t="s">
        <v>36</v>
      </c>
      <c r="B25" s="295"/>
      <c r="C25" s="120">
        <f>-C39</f>
        <v>885095.89999999991</v>
      </c>
    </row>
    <row r="26" spans="1:6">
      <c r="C26" s="56"/>
    </row>
    <row r="28" spans="1:6">
      <c r="A28" s="214" t="s">
        <v>26</v>
      </c>
      <c r="B28" s="214" t="s">
        <v>27</v>
      </c>
      <c r="C28" s="215"/>
    </row>
    <row r="29" spans="1:6">
      <c r="A29" s="214" t="s">
        <v>202</v>
      </c>
      <c r="B29" s="214" t="s">
        <v>203</v>
      </c>
      <c r="C29" s="215"/>
    </row>
    <row r="30" spans="1:6">
      <c r="A30" s="216"/>
      <c r="B30" s="216"/>
      <c r="C30" s="215"/>
    </row>
    <row r="31" spans="1:6">
      <c r="A31" s="52" t="s">
        <v>28</v>
      </c>
      <c r="B31" s="215"/>
      <c r="C31" s="215"/>
    </row>
    <row r="32" spans="1:6">
      <c r="A32" s="52"/>
      <c r="B32" s="215"/>
      <c r="C32" s="215"/>
    </row>
    <row r="33" spans="1:3" ht="72" customHeight="1">
      <c r="A33" s="214" t="s">
        <v>29</v>
      </c>
      <c r="B33" s="217" t="s">
        <v>202</v>
      </c>
      <c r="C33" s="218" t="s">
        <v>204</v>
      </c>
    </row>
    <row r="34" spans="1:3">
      <c r="A34" s="214" t="s">
        <v>30</v>
      </c>
      <c r="B34" s="217" t="s">
        <v>205</v>
      </c>
      <c r="C34" s="219" t="s">
        <v>1</v>
      </c>
    </row>
    <row r="35" spans="1:3" ht="34.5">
      <c r="A35" s="220" t="s">
        <v>31</v>
      </c>
      <c r="B35" s="217" t="s">
        <v>206</v>
      </c>
      <c r="C35" s="221"/>
    </row>
    <row r="36" spans="1:3" ht="51.75">
      <c r="A36" s="220" t="s">
        <v>32</v>
      </c>
      <c r="B36" s="217" t="s">
        <v>207</v>
      </c>
      <c r="C36" s="221"/>
    </row>
    <row r="37" spans="1:3" ht="51.75">
      <c r="A37" s="220" t="s">
        <v>33</v>
      </c>
      <c r="B37" s="217" t="s">
        <v>171</v>
      </c>
      <c r="C37" s="221"/>
    </row>
    <row r="38" spans="1:3">
      <c r="A38" s="301" t="s">
        <v>35</v>
      </c>
      <c r="B38" s="302"/>
      <c r="C38" s="222"/>
    </row>
    <row r="39" spans="1:3">
      <c r="A39" s="294" t="s">
        <v>36</v>
      </c>
      <c r="B39" s="294"/>
      <c r="C39" s="223">
        <f>+'5'!D11</f>
        <v>-885095.89999999991</v>
      </c>
    </row>
  </sheetData>
  <mergeCells count="10">
    <mergeCell ref="A39:B39"/>
    <mergeCell ref="A25:B25"/>
    <mergeCell ref="B1:C1"/>
    <mergeCell ref="B2:C2"/>
    <mergeCell ref="B3:C3"/>
    <mergeCell ref="A7:C7"/>
    <mergeCell ref="A5:C5"/>
    <mergeCell ref="C19:C22"/>
    <mergeCell ref="A23:B23"/>
    <mergeCell ref="A38:B38"/>
  </mergeCells>
  <pageMargins left="0.2" right="0.27559055118110237" top="0.19" bottom="0.19" header="0.19" footer="0.19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57"/>
  <sheetViews>
    <sheetView workbookViewId="0"/>
  </sheetViews>
  <sheetFormatPr defaultRowHeight="17.25"/>
  <cols>
    <col min="1" max="1" width="28.7109375" style="46" customWidth="1"/>
    <col min="2" max="2" width="61.140625" style="46" customWidth="1"/>
    <col min="3" max="3" width="31.85546875" style="46" customWidth="1"/>
    <col min="4" max="4" width="9.140625" style="46"/>
    <col min="5" max="5" width="10.42578125" style="46" bestFit="1" customWidth="1"/>
    <col min="6" max="16384" width="9.140625" style="46"/>
  </cols>
  <sheetData>
    <row r="1" spans="1:85" s="24" customFormat="1">
      <c r="C1" s="27" t="s">
        <v>218</v>
      </c>
    </row>
    <row r="2" spans="1:85" s="24" customFormat="1">
      <c r="C2" s="27" t="s">
        <v>24</v>
      </c>
    </row>
    <row r="3" spans="1:85" s="24" customFormat="1" ht="17.25" customHeight="1">
      <c r="C3" s="28" t="s">
        <v>217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</row>
    <row r="4" spans="1:85" s="24" customFormat="1" ht="17.25" customHeight="1">
      <c r="C4" s="28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</row>
    <row r="5" spans="1:85">
      <c r="A5" s="234"/>
      <c r="B5" s="234"/>
      <c r="C5" s="234"/>
    </row>
    <row r="6" spans="1:85" ht="54.75" customHeight="1">
      <c r="A6" s="304" t="s">
        <v>210</v>
      </c>
      <c r="B6" s="304"/>
      <c r="C6" s="304"/>
    </row>
    <row r="7" spans="1:85">
      <c r="A7" s="154"/>
      <c r="B7" s="154"/>
      <c r="C7" s="154"/>
    </row>
    <row r="8" spans="1:85">
      <c r="A8" s="303" t="s">
        <v>178</v>
      </c>
      <c r="B8" s="303"/>
      <c r="C8" s="303"/>
    </row>
    <row r="9" spans="1:85">
      <c r="A9" s="232" t="s">
        <v>69</v>
      </c>
      <c r="B9" s="232"/>
      <c r="C9" s="232"/>
    </row>
    <row r="10" spans="1:85">
      <c r="A10" s="221" t="s">
        <v>26</v>
      </c>
      <c r="B10" s="231" t="s">
        <v>27</v>
      </c>
      <c r="C10" s="228"/>
    </row>
    <row r="11" spans="1:85">
      <c r="A11" s="224" t="s">
        <v>202</v>
      </c>
      <c r="B11" s="230" t="s">
        <v>203</v>
      </c>
      <c r="C11" s="229"/>
    </row>
    <row r="12" spans="1:85">
      <c r="A12" s="227"/>
      <c r="B12" s="227"/>
      <c r="C12" s="227"/>
    </row>
    <row r="13" spans="1:85">
      <c r="A13" s="232" t="s">
        <v>28</v>
      </c>
      <c r="B13" s="228"/>
      <c r="C13" s="228"/>
    </row>
    <row r="14" spans="1:85">
      <c r="A14" s="227"/>
      <c r="B14" s="227"/>
      <c r="C14" s="227"/>
    </row>
    <row r="15" spans="1:85" ht="69">
      <c r="A15" s="221" t="s">
        <v>29</v>
      </c>
      <c r="B15" s="224" t="s">
        <v>202</v>
      </c>
      <c r="C15" s="218" t="s">
        <v>212</v>
      </c>
    </row>
    <row r="16" spans="1:85">
      <c r="A16" s="221" t="s">
        <v>30</v>
      </c>
      <c r="B16" s="224" t="s">
        <v>205</v>
      </c>
      <c r="C16" s="219" t="s">
        <v>1</v>
      </c>
    </row>
    <row r="17" spans="1:85" ht="34.5">
      <c r="A17" s="221" t="s">
        <v>31</v>
      </c>
      <c r="B17" s="224" t="s">
        <v>206</v>
      </c>
      <c r="C17" s="305"/>
    </row>
    <row r="18" spans="1:85" ht="51.75">
      <c r="A18" s="221" t="s">
        <v>32</v>
      </c>
      <c r="B18" s="224" t="s">
        <v>209</v>
      </c>
      <c r="C18" s="306"/>
    </row>
    <row r="19" spans="1:85" ht="34.5">
      <c r="A19" s="221" t="s">
        <v>33</v>
      </c>
      <c r="B19" s="224" t="s">
        <v>171</v>
      </c>
      <c r="C19" s="307"/>
    </row>
    <row r="20" spans="1:85" ht="17.25" customHeight="1">
      <c r="A20" s="311" t="s">
        <v>35</v>
      </c>
      <c r="B20" s="312"/>
      <c r="C20" s="221"/>
    </row>
    <row r="21" spans="1:85">
      <c r="A21" s="308" t="s">
        <v>36</v>
      </c>
      <c r="B21" s="309"/>
      <c r="C21" s="225">
        <f>+'5'!D15</f>
        <v>-1850967.5</v>
      </c>
    </row>
    <row r="22" spans="1:85">
      <c r="A22" s="233"/>
      <c r="B22" s="233"/>
      <c r="C22" s="233"/>
    </row>
    <row r="23" spans="1:85" s="24" customFormat="1" ht="59.25" customHeight="1">
      <c r="A23" s="325" t="s">
        <v>156</v>
      </c>
      <c r="B23" s="325"/>
      <c r="C23" s="325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</row>
    <row r="24" spans="1:85" s="24" customFormat="1" ht="17.25" customHeight="1">
      <c r="A24" s="325" t="s">
        <v>95</v>
      </c>
      <c r="B24" s="325"/>
      <c r="C24" s="325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</row>
    <row r="25" spans="1:85" s="24" customFormat="1" ht="17.25" customHeight="1">
      <c r="A25" s="62"/>
      <c r="B25" s="62"/>
      <c r="C25" s="78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</row>
    <row r="26" spans="1:85" s="24" customFormat="1" ht="17.25" customHeight="1">
      <c r="A26" s="107" t="s">
        <v>69</v>
      </c>
      <c r="B26" s="79"/>
      <c r="C26" s="79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</row>
    <row r="27" spans="1:85" s="24" customFormat="1" ht="17.25" customHeight="1">
      <c r="A27" s="73" t="s">
        <v>26</v>
      </c>
      <c r="B27" s="73" t="s">
        <v>27</v>
      </c>
      <c r="C27" s="78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</row>
    <row r="28" spans="1:85" s="24" customFormat="1" ht="17.25" customHeight="1">
      <c r="A28" s="73" t="s">
        <v>67</v>
      </c>
      <c r="B28" s="73" t="s">
        <v>68</v>
      </c>
      <c r="C28" s="78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</row>
    <row r="29" spans="1:85" s="24" customFormat="1" ht="17.25" customHeight="1">
      <c r="A29" s="46"/>
      <c r="B29" s="62"/>
      <c r="C29" s="78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</row>
    <row r="30" spans="1:85" s="24" customFormat="1" ht="17.25" customHeight="1">
      <c r="A30" s="313" t="s">
        <v>88</v>
      </c>
      <c r="B30" s="313"/>
      <c r="C30" s="8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</row>
    <row r="31" spans="1:85" s="24" customFormat="1" ht="69">
      <c r="A31" s="73" t="s">
        <v>29</v>
      </c>
      <c r="B31" s="73" t="s">
        <v>67</v>
      </c>
      <c r="C31" s="109" t="s">
        <v>94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</row>
    <row r="32" spans="1:85" s="24" customFormat="1" ht="17.25" customHeight="1">
      <c r="A32" s="73" t="s">
        <v>30</v>
      </c>
      <c r="B32" s="73" t="s">
        <v>65</v>
      </c>
      <c r="C32" s="74" t="s">
        <v>44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</row>
    <row r="33" spans="1:85" s="24" customFormat="1" ht="17.25" customHeight="1">
      <c r="A33" s="73" t="s">
        <v>31</v>
      </c>
      <c r="B33" s="73" t="s">
        <v>64</v>
      </c>
      <c r="C33" s="8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</row>
    <row r="34" spans="1:85" s="24" customFormat="1" ht="17.25" customHeight="1">
      <c r="A34" s="73" t="s">
        <v>32</v>
      </c>
      <c r="B34" s="73" t="s">
        <v>63</v>
      </c>
      <c r="C34" s="8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</row>
    <row r="35" spans="1:85" s="24" customFormat="1" ht="17.25" customHeight="1">
      <c r="A35" s="73" t="s">
        <v>33</v>
      </c>
      <c r="B35" s="73" t="s">
        <v>34</v>
      </c>
      <c r="C35" s="8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</row>
    <row r="36" spans="1:85" s="24" customFormat="1" ht="17.25" customHeight="1">
      <c r="A36" s="83" t="s">
        <v>37</v>
      </c>
      <c r="B36" s="83" t="s">
        <v>62</v>
      </c>
      <c r="C36" s="83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</row>
    <row r="37" spans="1:85" s="24" customFormat="1" ht="17.25" customHeight="1">
      <c r="A37" s="68"/>
      <c r="B37" s="84" t="s">
        <v>35</v>
      </c>
      <c r="C37" s="83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</row>
    <row r="38" spans="1:85" s="24" customFormat="1" ht="17.25" customHeight="1">
      <c r="A38" s="83" t="s">
        <v>61</v>
      </c>
      <c r="B38" s="83"/>
      <c r="C38" s="85">
        <v>6</v>
      </c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</row>
    <row r="39" spans="1:85" s="24" customFormat="1" ht="17.25" customHeight="1">
      <c r="A39" s="83" t="s">
        <v>36</v>
      </c>
      <c r="B39" s="83"/>
      <c r="C39" s="86">
        <f>'3'!D19</f>
        <v>69302.700000000012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</row>
    <row r="40" spans="1:85" s="24" customFormat="1" ht="17.25" customHeight="1">
      <c r="A40" s="68"/>
      <c r="B40" s="68"/>
      <c r="C40" s="78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</row>
    <row r="41" spans="1:85" s="87" customFormat="1" ht="68.25" customHeight="1">
      <c r="A41" s="326" t="s">
        <v>157</v>
      </c>
      <c r="B41" s="326"/>
      <c r="C41" s="326"/>
    </row>
    <row r="42" spans="1:85" s="87" customFormat="1" ht="17.25" customHeight="1">
      <c r="A42" s="236"/>
      <c r="B42" s="80" t="s">
        <v>75</v>
      </c>
      <c r="C42" s="80"/>
      <c r="D42" s="80"/>
    </row>
    <row r="43" spans="1:85" s="87" customFormat="1" ht="15" customHeight="1">
      <c r="A43" s="235"/>
      <c r="B43" s="235"/>
    </row>
    <row r="44" spans="1:85">
      <c r="A44" s="73" t="s">
        <v>26</v>
      </c>
      <c r="B44" s="73" t="s">
        <v>27</v>
      </c>
      <c r="C44" s="78"/>
    </row>
    <row r="45" spans="1:85">
      <c r="A45" s="73" t="s">
        <v>67</v>
      </c>
      <c r="B45" s="73" t="s">
        <v>68</v>
      </c>
      <c r="C45" s="78"/>
    </row>
    <row r="46" spans="1:85">
      <c r="B46" s="62"/>
      <c r="C46" s="78"/>
    </row>
    <row r="47" spans="1:85">
      <c r="A47" s="313" t="s">
        <v>88</v>
      </c>
      <c r="B47" s="313"/>
      <c r="C47" s="80"/>
    </row>
    <row r="48" spans="1:85" ht="2.25" hidden="1" customHeight="1">
      <c r="A48" s="73" t="s">
        <v>29</v>
      </c>
      <c r="B48" s="73" t="s">
        <v>67</v>
      </c>
      <c r="C48" s="81" t="s">
        <v>89</v>
      </c>
    </row>
    <row r="49" spans="1:8" ht="84.75" customHeight="1">
      <c r="A49" s="73" t="s">
        <v>29</v>
      </c>
      <c r="B49" s="73" t="s">
        <v>67</v>
      </c>
      <c r="C49" s="71" t="s">
        <v>94</v>
      </c>
    </row>
    <row r="50" spans="1:8">
      <c r="A50" s="153" t="s">
        <v>30</v>
      </c>
      <c r="B50" s="153" t="s">
        <v>65</v>
      </c>
      <c r="C50" s="86" t="s">
        <v>44</v>
      </c>
    </row>
    <row r="51" spans="1:8" ht="42" customHeight="1">
      <c r="A51" s="73" t="s">
        <v>31</v>
      </c>
      <c r="B51" s="73" t="s">
        <v>64</v>
      </c>
      <c r="C51" s="86"/>
    </row>
    <row r="52" spans="1:8" ht="34.5">
      <c r="A52" s="73" t="s">
        <v>32</v>
      </c>
      <c r="B52" s="73" t="s">
        <v>63</v>
      </c>
      <c r="C52" s="82"/>
    </row>
    <row r="53" spans="1:8" ht="17.25" customHeight="1">
      <c r="A53" s="73" t="s">
        <v>33</v>
      </c>
      <c r="B53" s="73" t="s">
        <v>34</v>
      </c>
      <c r="C53" s="82"/>
    </row>
    <row r="54" spans="1:8" ht="27" customHeight="1">
      <c r="A54" s="83" t="s">
        <v>37</v>
      </c>
      <c r="B54" s="83" t="s">
        <v>62</v>
      </c>
      <c r="C54" s="83"/>
    </row>
    <row r="55" spans="1:8">
      <c r="A55" s="68"/>
      <c r="B55" s="84" t="s">
        <v>35</v>
      </c>
      <c r="C55" s="83"/>
    </row>
    <row r="56" spans="1:8" ht="17.25" customHeight="1">
      <c r="A56" s="83" t="s">
        <v>61</v>
      </c>
      <c r="B56" s="83"/>
      <c r="C56" s="85">
        <v>7</v>
      </c>
    </row>
    <row r="57" spans="1:8" ht="18" customHeight="1">
      <c r="A57" s="83" t="s">
        <v>36</v>
      </c>
      <c r="B57" s="83"/>
      <c r="C57" s="86">
        <f>'3'!D28</f>
        <v>241383.80000000002</v>
      </c>
    </row>
    <row r="58" spans="1:8" ht="17.25" customHeight="1">
      <c r="A58" s="68"/>
      <c r="B58" s="68"/>
      <c r="C58" s="78"/>
    </row>
    <row r="59" spans="1:8" ht="57.75" customHeight="1">
      <c r="A59" s="327" t="s">
        <v>158</v>
      </c>
      <c r="B59" s="328"/>
      <c r="C59" s="328"/>
    </row>
    <row r="60" spans="1:8" ht="21" customHeight="1">
      <c r="A60" s="68"/>
      <c r="B60" s="68"/>
      <c r="C60" s="78"/>
      <c r="D60" s="88"/>
      <c r="E60" s="88"/>
      <c r="F60" s="88"/>
      <c r="G60" s="88"/>
      <c r="H60" s="89"/>
    </row>
    <row r="61" spans="1:8" ht="25.5" customHeight="1">
      <c r="A61" s="316" t="s">
        <v>90</v>
      </c>
      <c r="B61" s="316"/>
      <c r="C61" s="316"/>
      <c r="D61" s="88"/>
      <c r="E61" s="88"/>
      <c r="F61" s="88"/>
      <c r="G61" s="88"/>
      <c r="H61" s="89"/>
    </row>
    <row r="62" spans="1:8" ht="21" customHeight="1">
      <c r="A62" s="90"/>
      <c r="B62" s="90"/>
      <c r="C62" s="90"/>
      <c r="D62" s="88"/>
      <c r="E62" s="88"/>
      <c r="F62" s="88"/>
      <c r="G62" s="88"/>
      <c r="H62" s="89"/>
    </row>
    <row r="63" spans="1:8" ht="21" customHeight="1">
      <c r="A63" s="329" t="s">
        <v>69</v>
      </c>
      <c r="B63" s="329"/>
      <c r="C63" s="329"/>
      <c r="D63" s="88"/>
      <c r="E63" s="88"/>
      <c r="F63" s="88"/>
      <c r="G63" s="88"/>
      <c r="H63" s="89"/>
    </row>
    <row r="64" spans="1:8" ht="21" customHeight="1">
      <c r="A64" s="91"/>
      <c r="B64" s="91"/>
      <c r="C64" s="91"/>
      <c r="D64" s="88"/>
      <c r="E64" s="88"/>
      <c r="F64" s="88"/>
      <c r="G64" s="88"/>
      <c r="H64" s="89"/>
    </row>
    <row r="65" spans="1:8" ht="21" customHeight="1">
      <c r="A65" s="63" t="s">
        <v>26</v>
      </c>
      <c r="B65" s="64" t="s">
        <v>27</v>
      </c>
      <c r="C65" s="65"/>
      <c r="D65" s="88"/>
      <c r="E65" s="88"/>
      <c r="F65" s="88"/>
      <c r="G65" s="88"/>
      <c r="H65" s="89"/>
    </row>
    <row r="66" spans="1:8" ht="21" customHeight="1">
      <c r="A66" s="63" t="s">
        <v>67</v>
      </c>
      <c r="B66" s="64" t="s">
        <v>68</v>
      </c>
      <c r="C66" s="65"/>
      <c r="D66" s="88"/>
      <c r="E66" s="88"/>
      <c r="F66" s="88"/>
      <c r="G66" s="88"/>
      <c r="H66" s="89"/>
    </row>
    <row r="67" spans="1:8" ht="21" customHeight="1">
      <c r="A67" s="66"/>
      <c r="B67" s="66"/>
      <c r="C67" s="66"/>
      <c r="D67" s="88"/>
      <c r="E67" s="88"/>
      <c r="F67" s="88"/>
      <c r="G67" s="88"/>
      <c r="H67" s="89"/>
    </row>
    <row r="68" spans="1:8" ht="30.75" customHeight="1">
      <c r="A68" s="330" t="s">
        <v>28</v>
      </c>
      <c r="B68" s="330"/>
      <c r="C68" s="330"/>
      <c r="D68" s="88"/>
      <c r="E68" s="88"/>
      <c r="F68" s="88"/>
      <c r="G68" s="88"/>
      <c r="H68" s="89"/>
    </row>
    <row r="69" spans="1:8" ht="39" hidden="1" customHeight="1">
      <c r="A69" s="67"/>
      <c r="B69" s="67"/>
      <c r="C69" s="68"/>
      <c r="D69" s="88"/>
      <c r="E69" s="88"/>
      <c r="F69" s="88"/>
      <c r="G69" s="88"/>
      <c r="H69" s="89"/>
    </row>
    <row r="70" spans="1:8" ht="66.75" customHeight="1">
      <c r="A70" s="69" t="s">
        <v>29</v>
      </c>
      <c r="B70" s="69" t="s">
        <v>67</v>
      </c>
      <c r="C70" s="92" t="s">
        <v>94</v>
      </c>
      <c r="D70" s="88"/>
      <c r="E70" s="88"/>
      <c r="F70" s="88"/>
      <c r="G70" s="88"/>
      <c r="H70" s="89"/>
    </row>
    <row r="71" spans="1:8">
      <c r="A71" s="69" t="s">
        <v>30</v>
      </c>
      <c r="B71" s="69" t="s">
        <v>65</v>
      </c>
      <c r="C71" s="74" t="s">
        <v>44</v>
      </c>
      <c r="D71" s="88"/>
      <c r="E71" s="88"/>
      <c r="F71" s="88"/>
      <c r="G71" s="88"/>
      <c r="H71" s="89"/>
    </row>
    <row r="72" spans="1:8" ht="38.25" customHeight="1">
      <c r="A72" s="72" t="s">
        <v>31</v>
      </c>
      <c r="B72" s="93" t="s">
        <v>64</v>
      </c>
      <c r="C72" s="151"/>
      <c r="D72" s="88"/>
      <c r="E72" s="88"/>
      <c r="F72" s="88"/>
      <c r="G72" s="88"/>
      <c r="H72" s="89"/>
    </row>
    <row r="73" spans="1:8" ht="21" customHeight="1">
      <c r="A73" s="72" t="s">
        <v>32</v>
      </c>
      <c r="B73" s="63" t="s">
        <v>63</v>
      </c>
      <c r="C73" s="151"/>
      <c r="D73" s="88"/>
      <c r="E73" s="88"/>
      <c r="F73" s="88"/>
      <c r="G73" s="88"/>
      <c r="H73" s="89"/>
    </row>
    <row r="74" spans="1:8" ht="21" customHeight="1">
      <c r="A74" s="73" t="s">
        <v>33</v>
      </c>
      <c r="B74" s="73" t="s">
        <v>34</v>
      </c>
      <c r="C74" s="151"/>
      <c r="D74" s="88"/>
      <c r="E74" s="88"/>
      <c r="F74" s="88"/>
      <c r="G74" s="88"/>
      <c r="H74" s="89"/>
    </row>
    <row r="75" spans="1:8" ht="21" customHeight="1">
      <c r="A75" s="73" t="s">
        <v>37</v>
      </c>
      <c r="B75" s="63" t="s">
        <v>62</v>
      </c>
      <c r="C75" s="151"/>
      <c r="D75" s="88"/>
      <c r="E75" s="88"/>
      <c r="F75" s="88"/>
      <c r="G75" s="88"/>
      <c r="H75" s="89"/>
    </row>
    <row r="76" spans="1:8" ht="21" customHeight="1">
      <c r="A76" s="318" t="s">
        <v>35</v>
      </c>
      <c r="B76" s="319"/>
      <c r="C76" s="150"/>
      <c r="D76" s="88"/>
      <c r="E76" s="88"/>
      <c r="F76" s="88"/>
      <c r="G76" s="88"/>
      <c r="H76" s="89"/>
    </row>
    <row r="77" spans="1:8" ht="21" customHeight="1">
      <c r="A77" s="94" t="s">
        <v>61</v>
      </c>
      <c r="B77" s="94"/>
      <c r="C77" s="71">
        <v>5</v>
      </c>
      <c r="D77" s="88"/>
      <c r="E77" s="88"/>
      <c r="F77" s="88"/>
      <c r="G77" s="88"/>
      <c r="H77" s="89"/>
    </row>
    <row r="78" spans="1:8" ht="21" customHeight="1">
      <c r="A78" s="331" t="s">
        <v>36</v>
      </c>
      <c r="B78" s="332"/>
      <c r="C78" s="86">
        <f>'3'!D37</f>
        <v>256318.69999999998</v>
      </c>
      <c r="D78" s="88"/>
      <c r="E78" s="88"/>
      <c r="F78" s="88"/>
      <c r="G78" s="88"/>
      <c r="H78" s="89"/>
    </row>
    <row r="79" spans="1:8" ht="66" customHeight="1">
      <c r="A79" s="334" t="s">
        <v>159</v>
      </c>
      <c r="B79" s="334"/>
      <c r="C79" s="334"/>
      <c r="D79" s="116"/>
      <c r="E79" s="116"/>
      <c r="F79" s="116"/>
      <c r="G79" s="116"/>
      <c r="H79" s="89"/>
    </row>
    <row r="80" spans="1:8" ht="45" customHeight="1">
      <c r="A80" s="316" t="s">
        <v>91</v>
      </c>
      <c r="B80" s="316"/>
      <c r="C80" s="316"/>
      <c r="D80" s="113"/>
      <c r="E80" s="113"/>
      <c r="F80" s="113"/>
      <c r="G80" s="113"/>
      <c r="H80" s="59"/>
    </row>
    <row r="81" spans="1:8">
      <c r="A81" s="317"/>
      <c r="B81" s="317"/>
      <c r="C81" s="317"/>
      <c r="D81" s="333"/>
      <c r="E81" s="333"/>
      <c r="F81" s="333"/>
      <c r="G81" s="333"/>
      <c r="H81" s="333"/>
    </row>
    <row r="82" spans="1:8" ht="15" customHeight="1">
      <c r="A82" s="96" t="s">
        <v>69</v>
      </c>
      <c r="B82" s="96"/>
      <c r="C82" s="117"/>
      <c r="D82" s="329"/>
      <c r="E82" s="329"/>
      <c r="F82" s="329"/>
      <c r="G82" s="329"/>
      <c r="H82" s="59"/>
    </row>
    <row r="83" spans="1:8" ht="26.25" customHeight="1">
      <c r="A83" s="63"/>
      <c r="B83" s="64"/>
      <c r="C83" s="65"/>
      <c r="D83" s="116"/>
      <c r="E83" s="116"/>
      <c r="F83" s="116"/>
      <c r="G83" s="116"/>
      <c r="H83" s="89"/>
    </row>
    <row r="84" spans="1:8" ht="17.25" customHeight="1">
      <c r="A84" s="63" t="s">
        <v>26</v>
      </c>
      <c r="B84" s="64" t="s">
        <v>27</v>
      </c>
      <c r="C84" s="65"/>
      <c r="D84" s="118"/>
      <c r="E84" s="98"/>
      <c r="F84" s="98"/>
      <c r="G84" s="98"/>
      <c r="H84" s="89"/>
    </row>
    <row r="85" spans="1:8" ht="15.75" customHeight="1">
      <c r="A85" s="63" t="s">
        <v>67</v>
      </c>
      <c r="B85" s="63" t="s">
        <v>68</v>
      </c>
      <c r="C85" s="115"/>
      <c r="D85" s="118"/>
      <c r="E85" s="98"/>
      <c r="F85" s="98"/>
      <c r="G85" s="98"/>
      <c r="H85" s="89"/>
    </row>
    <row r="86" spans="1:8" ht="18" customHeight="1">
      <c r="A86" s="330"/>
      <c r="B86" s="330"/>
      <c r="C86" s="330"/>
      <c r="D86" s="118"/>
      <c r="E86" s="118"/>
      <c r="F86" s="118"/>
      <c r="G86" s="118"/>
      <c r="H86" s="89"/>
    </row>
    <row r="87" spans="1:8" ht="30">
      <c r="A87" s="67" t="s">
        <v>28</v>
      </c>
      <c r="B87" s="67"/>
      <c r="C87" s="68"/>
      <c r="D87" s="323"/>
      <c r="E87" s="323"/>
      <c r="F87" s="323"/>
      <c r="G87" s="323"/>
      <c r="H87" s="89"/>
    </row>
    <row r="88" spans="1:8">
      <c r="A88" s="313"/>
      <c r="B88" s="313"/>
      <c r="C88" s="313"/>
      <c r="D88" s="99"/>
      <c r="E88" s="99"/>
      <c r="F88" s="89"/>
      <c r="G88" s="89"/>
      <c r="H88" s="89"/>
    </row>
    <row r="89" spans="1:8" ht="69">
      <c r="A89" s="69" t="s">
        <v>29</v>
      </c>
      <c r="B89" s="69" t="s">
        <v>67</v>
      </c>
      <c r="C89" s="114" t="s">
        <v>94</v>
      </c>
      <c r="D89" s="323"/>
      <c r="E89" s="323"/>
      <c r="F89" s="323"/>
      <c r="G89" s="323"/>
      <c r="H89" s="89"/>
    </row>
    <row r="90" spans="1:8">
      <c r="A90" s="72" t="s">
        <v>30</v>
      </c>
      <c r="B90" s="70" t="s">
        <v>65</v>
      </c>
      <c r="C90" s="114" t="s">
        <v>44</v>
      </c>
      <c r="D90" s="100"/>
      <c r="E90" s="100"/>
      <c r="F90" s="31"/>
      <c r="G90" s="31"/>
      <c r="H90" s="89"/>
    </row>
    <row r="91" spans="1:8" ht="34.5">
      <c r="A91" s="72" t="s">
        <v>31</v>
      </c>
      <c r="B91" s="63" t="s">
        <v>64</v>
      </c>
      <c r="C91" s="151"/>
      <c r="D91" s="101"/>
      <c r="E91" s="102"/>
      <c r="F91" s="103"/>
      <c r="G91" s="103"/>
      <c r="H91" s="89"/>
    </row>
    <row r="92" spans="1:8" ht="34.5">
      <c r="A92" s="73" t="s">
        <v>32</v>
      </c>
      <c r="B92" s="73" t="s">
        <v>63</v>
      </c>
      <c r="C92" s="151"/>
      <c r="D92" s="101"/>
      <c r="E92" s="118"/>
      <c r="F92" s="103"/>
      <c r="G92" s="103"/>
      <c r="H92" s="89"/>
    </row>
    <row r="93" spans="1:8" ht="24.75" customHeight="1">
      <c r="A93" s="73" t="s">
        <v>33</v>
      </c>
      <c r="B93" s="63" t="s">
        <v>34</v>
      </c>
      <c r="C93" s="151"/>
      <c r="D93" s="61"/>
      <c r="E93" s="61"/>
      <c r="F93" s="103"/>
      <c r="G93" s="103"/>
      <c r="H93" s="89"/>
    </row>
    <row r="94" spans="1:8" ht="51.75" customHeight="1">
      <c r="A94" s="104" t="s">
        <v>37</v>
      </c>
      <c r="B94" s="104" t="s">
        <v>62</v>
      </c>
      <c r="C94" s="151"/>
      <c r="D94" s="61"/>
      <c r="E94" s="118"/>
      <c r="F94" s="103"/>
      <c r="G94" s="103"/>
      <c r="H94" s="89"/>
    </row>
    <row r="95" spans="1:8">
      <c r="A95" s="318" t="s">
        <v>35</v>
      </c>
      <c r="B95" s="319"/>
      <c r="C95" s="150"/>
      <c r="D95" s="324"/>
      <c r="E95" s="322"/>
      <c r="F95" s="31"/>
      <c r="G95" s="31"/>
      <c r="H95" s="89"/>
    </row>
    <row r="96" spans="1:8" ht="17.25" customHeight="1">
      <c r="A96" s="105" t="s">
        <v>61</v>
      </c>
      <c r="B96" s="105"/>
      <c r="C96" s="41">
        <v>7</v>
      </c>
    </row>
    <row r="97" spans="1:8" ht="18" customHeight="1">
      <c r="A97" s="320" t="s">
        <v>36</v>
      </c>
      <c r="B97" s="320"/>
      <c r="C97" s="86">
        <f>'3'!D45</f>
        <v>147162.70000000001</v>
      </c>
    </row>
    <row r="98" spans="1:8" ht="21" customHeight="1">
      <c r="A98" s="61"/>
      <c r="B98" s="61"/>
      <c r="C98" s="78"/>
      <c r="D98" s="321"/>
      <c r="E98" s="321"/>
      <c r="F98" s="321"/>
      <c r="G98" s="321"/>
      <c r="H98" s="89"/>
    </row>
    <row r="99" spans="1:8" s="124" customFormat="1" ht="66" customHeight="1">
      <c r="A99" s="322" t="s">
        <v>160</v>
      </c>
      <c r="B99" s="322"/>
      <c r="C99" s="322"/>
    </row>
    <row r="100" spans="1:8" ht="27" customHeight="1">
      <c r="A100" s="316" t="s">
        <v>149</v>
      </c>
      <c r="B100" s="316"/>
      <c r="C100" s="316"/>
      <c r="D100" s="95"/>
      <c r="E100" s="95"/>
      <c r="F100" s="95"/>
      <c r="G100" s="95"/>
      <c r="H100" s="59"/>
    </row>
    <row r="101" spans="1:8">
      <c r="A101" s="317"/>
      <c r="B101" s="317"/>
      <c r="C101" s="317"/>
    </row>
    <row r="102" spans="1:8" s="60" customFormat="1" ht="16.5" customHeight="1">
      <c r="A102" s="96" t="s">
        <v>69</v>
      </c>
      <c r="B102" s="96"/>
      <c r="C102" s="122"/>
      <c r="D102" s="46"/>
    </row>
    <row r="103" spans="1:8">
      <c r="A103" s="63"/>
      <c r="B103" s="64"/>
      <c r="C103" s="65"/>
      <c r="D103" s="59"/>
    </row>
    <row r="104" spans="1:8" ht="15.75" customHeight="1">
      <c r="A104" s="63" t="s">
        <v>26</v>
      </c>
      <c r="B104" s="64" t="s">
        <v>27</v>
      </c>
      <c r="C104" s="123"/>
    </row>
    <row r="105" spans="1:8" s="87" customFormat="1" ht="15.75" customHeight="1">
      <c r="A105" s="63" t="s">
        <v>67</v>
      </c>
      <c r="B105" s="64" t="s">
        <v>68</v>
      </c>
      <c r="C105" s="123"/>
      <c r="D105" s="46"/>
    </row>
    <row r="106" spans="1:8" s="87" customFormat="1">
      <c r="A106" s="63"/>
      <c r="B106" s="63"/>
      <c r="C106" s="123"/>
    </row>
    <row r="107" spans="1:8" ht="18" customHeight="1">
      <c r="A107" s="67" t="s">
        <v>28</v>
      </c>
      <c r="B107" s="67"/>
      <c r="C107" s="68"/>
      <c r="D107" s="87"/>
    </row>
    <row r="108" spans="1:8" ht="63.75" customHeight="1">
      <c r="A108" s="69" t="s">
        <v>29</v>
      </c>
      <c r="B108" s="69" t="s">
        <v>67</v>
      </c>
      <c r="C108" s="150" t="s">
        <v>94</v>
      </c>
    </row>
    <row r="109" spans="1:8">
      <c r="A109" s="72" t="s">
        <v>30</v>
      </c>
      <c r="B109" s="70" t="s">
        <v>65</v>
      </c>
      <c r="C109" s="150" t="s">
        <v>44</v>
      </c>
    </row>
    <row r="110" spans="1:8" ht="34.5">
      <c r="A110" s="72" t="s">
        <v>31</v>
      </c>
      <c r="B110" s="63" t="s">
        <v>64</v>
      </c>
      <c r="C110" s="151"/>
    </row>
    <row r="111" spans="1:8" ht="34.5">
      <c r="A111" s="73" t="s">
        <v>32</v>
      </c>
      <c r="B111" s="73" t="s">
        <v>63</v>
      </c>
      <c r="C111" s="151"/>
    </row>
    <row r="112" spans="1:8">
      <c r="A112" s="73" t="s">
        <v>33</v>
      </c>
      <c r="B112" s="63" t="s">
        <v>34</v>
      </c>
      <c r="C112" s="151"/>
    </row>
    <row r="113" spans="1:4" ht="17.25" customHeight="1">
      <c r="A113" s="104" t="s">
        <v>37</v>
      </c>
      <c r="B113" s="104" t="s">
        <v>62</v>
      </c>
      <c r="C113" s="151"/>
    </row>
    <row r="114" spans="1:4" ht="69.75" hidden="1" customHeight="1">
      <c r="A114" s="318" t="s">
        <v>35</v>
      </c>
      <c r="B114" s="319"/>
      <c r="C114" s="150"/>
    </row>
    <row r="115" spans="1:4" ht="25.5" customHeight="1">
      <c r="A115" s="318" t="s">
        <v>35</v>
      </c>
      <c r="B115" s="319"/>
      <c r="C115" s="121"/>
    </row>
    <row r="116" spans="1:4">
      <c r="A116" s="105" t="s">
        <v>61</v>
      </c>
      <c r="B116" s="105"/>
      <c r="C116" s="57">
        <v>8</v>
      </c>
    </row>
    <row r="117" spans="1:4">
      <c r="A117" s="314" t="s">
        <v>36</v>
      </c>
      <c r="B117" s="315"/>
      <c r="C117" s="86">
        <f>'3'!D56</f>
        <v>152387.09999999998</v>
      </c>
    </row>
    <row r="118" spans="1:4">
      <c r="A118" s="61"/>
      <c r="B118" s="61"/>
      <c r="C118" s="78"/>
    </row>
    <row r="119" spans="1:4">
      <c r="A119" s="122"/>
      <c r="B119" s="122"/>
      <c r="C119" s="122"/>
    </row>
    <row r="120" spans="1:4">
      <c r="A120" s="124"/>
      <c r="B120" s="124"/>
      <c r="C120" s="124"/>
      <c r="D120" s="46" t="s">
        <v>93</v>
      </c>
    </row>
    <row r="121" spans="1:4" ht="66" customHeight="1">
      <c r="A121" s="322" t="s">
        <v>161</v>
      </c>
      <c r="B121" s="322"/>
      <c r="C121" s="322"/>
    </row>
    <row r="123" spans="1:4">
      <c r="A123" s="316" t="s">
        <v>92</v>
      </c>
      <c r="B123" s="316"/>
      <c r="C123" s="316"/>
    </row>
    <row r="124" spans="1:4">
      <c r="A124" s="96" t="s">
        <v>69</v>
      </c>
      <c r="B124" s="96"/>
      <c r="C124" s="97"/>
    </row>
    <row r="125" spans="1:4">
      <c r="A125" s="63"/>
      <c r="B125" s="64"/>
      <c r="C125" s="65"/>
    </row>
    <row r="126" spans="1:4">
      <c r="A126" s="63" t="s">
        <v>26</v>
      </c>
      <c r="B126" s="64" t="s">
        <v>27</v>
      </c>
      <c r="C126" s="66"/>
      <c r="D126" s="108"/>
    </row>
    <row r="127" spans="1:4">
      <c r="A127" s="63" t="s">
        <v>67</v>
      </c>
      <c r="B127" s="64" t="s">
        <v>68</v>
      </c>
      <c r="C127" s="66"/>
    </row>
    <row r="128" spans="1:4">
      <c r="A128" s="63"/>
      <c r="B128" s="63"/>
      <c r="C128" s="66"/>
    </row>
    <row r="129" spans="1:3" ht="30">
      <c r="A129" s="67" t="s">
        <v>28</v>
      </c>
      <c r="B129" s="67"/>
      <c r="C129" s="68"/>
    </row>
    <row r="130" spans="1:3">
      <c r="A130" s="313"/>
      <c r="B130" s="313"/>
      <c r="C130" s="313"/>
    </row>
    <row r="131" spans="1:3" ht="69">
      <c r="A131" s="69" t="s">
        <v>29</v>
      </c>
      <c r="B131" s="69" t="s">
        <v>67</v>
      </c>
      <c r="C131" s="150" t="s">
        <v>94</v>
      </c>
    </row>
    <row r="132" spans="1:3">
      <c r="A132" s="72" t="s">
        <v>30</v>
      </c>
      <c r="B132" s="70" t="s">
        <v>65</v>
      </c>
      <c r="C132" s="150" t="s">
        <v>44</v>
      </c>
    </row>
    <row r="133" spans="1:3" ht="34.5">
      <c r="A133" s="72" t="s">
        <v>31</v>
      </c>
      <c r="B133" s="63" t="s">
        <v>64</v>
      </c>
      <c r="C133" s="151"/>
    </row>
    <row r="134" spans="1:3" ht="34.5">
      <c r="A134" s="73" t="s">
        <v>32</v>
      </c>
      <c r="B134" s="73" t="s">
        <v>63</v>
      </c>
      <c r="C134" s="151"/>
    </row>
    <row r="135" spans="1:3">
      <c r="A135" s="73" t="s">
        <v>33</v>
      </c>
      <c r="B135" s="63" t="s">
        <v>34</v>
      </c>
      <c r="C135" s="151"/>
    </row>
    <row r="136" spans="1:3" ht="51.75">
      <c r="A136" s="104" t="s">
        <v>37</v>
      </c>
      <c r="B136" s="104" t="s">
        <v>62</v>
      </c>
      <c r="C136" s="151"/>
    </row>
    <row r="137" spans="1:3">
      <c r="A137" s="318" t="s">
        <v>35</v>
      </c>
      <c r="B137" s="319"/>
      <c r="C137" s="150"/>
    </row>
    <row r="138" spans="1:3">
      <c r="A138" s="105" t="s">
        <v>61</v>
      </c>
      <c r="B138" s="105"/>
      <c r="C138" s="57">
        <v>3</v>
      </c>
    </row>
    <row r="139" spans="1:3">
      <c r="A139" s="314" t="s">
        <v>36</v>
      </c>
      <c r="B139" s="315"/>
      <c r="C139" s="86">
        <f>'3'!D66</f>
        <v>18540.900000000001</v>
      </c>
    </row>
    <row r="140" spans="1:3">
      <c r="A140" s="61"/>
      <c r="B140" s="61"/>
      <c r="C140" s="78"/>
    </row>
    <row r="141" spans="1:3" ht="60.75" customHeight="1">
      <c r="A141" s="304" t="s">
        <v>162</v>
      </c>
      <c r="B141" s="304"/>
      <c r="C141" s="304"/>
    </row>
    <row r="142" spans="1:3">
      <c r="A142" s="77"/>
      <c r="B142" s="77"/>
      <c r="C142" s="77"/>
    </row>
    <row r="143" spans="1:3">
      <c r="A143" s="316" t="s">
        <v>77</v>
      </c>
      <c r="B143" s="316"/>
      <c r="C143" s="316"/>
    </row>
    <row r="144" spans="1:3">
      <c r="A144" s="106"/>
      <c r="B144" s="106"/>
      <c r="C144" s="106"/>
    </row>
    <row r="145" spans="1:3">
      <c r="A145" s="317" t="s">
        <v>69</v>
      </c>
      <c r="B145" s="317"/>
      <c r="C145" s="317"/>
    </row>
    <row r="146" spans="1:3">
      <c r="A146" s="221" t="s">
        <v>26</v>
      </c>
      <c r="B146" s="231" t="s">
        <v>27</v>
      </c>
      <c r="C146" s="228"/>
    </row>
    <row r="147" spans="1:3">
      <c r="A147" s="224" t="s">
        <v>202</v>
      </c>
      <c r="B147" s="230" t="s">
        <v>203</v>
      </c>
      <c r="C147" s="229"/>
    </row>
    <row r="148" spans="1:3">
      <c r="A148" s="227"/>
      <c r="B148" s="227"/>
      <c r="C148" s="227"/>
    </row>
    <row r="149" spans="1:3" ht="34.5">
      <c r="A149" s="228" t="s">
        <v>28</v>
      </c>
      <c r="B149" s="228"/>
      <c r="C149" s="228"/>
    </row>
    <row r="150" spans="1:3">
      <c r="A150" s="227"/>
      <c r="B150" s="227"/>
      <c r="C150" s="226"/>
    </row>
    <row r="151" spans="1:3" ht="69">
      <c r="A151" s="221" t="s">
        <v>29</v>
      </c>
      <c r="B151" s="224" t="s">
        <v>202</v>
      </c>
      <c r="C151" s="218" t="s">
        <v>211</v>
      </c>
    </row>
    <row r="152" spans="1:3">
      <c r="A152" s="221" t="s">
        <v>30</v>
      </c>
      <c r="B152" s="224" t="s">
        <v>205</v>
      </c>
      <c r="C152" s="219" t="s">
        <v>1</v>
      </c>
    </row>
    <row r="153" spans="1:3" ht="34.5">
      <c r="A153" s="221" t="s">
        <v>31</v>
      </c>
      <c r="B153" s="224" t="s">
        <v>206</v>
      </c>
      <c r="C153" s="305"/>
    </row>
    <row r="154" spans="1:3" ht="51.75">
      <c r="A154" s="221" t="s">
        <v>32</v>
      </c>
      <c r="B154" s="224" t="s">
        <v>209</v>
      </c>
      <c r="C154" s="306"/>
    </row>
    <row r="155" spans="1:3" ht="34.5">
      <c r="A155" s="221" t="s">
        <v>33</v>
      </c>
      <c r="B155" s="224" t="s">
        <v>171</v>
      </c>
      <c r="C155" s="306"/>
    </row>
    <row r="156" spans="1:3">
      <c r="A156" s="310" t="s">
        <v>35</v>
      </c>
      <c r="B156" s="310"/>
      <c r="C156" s="221"/>
    </row>
    <row r="157" spans="1:3" ht="17.25" customHeight="1">
      <c r="A157" s="308" t="s">
        <v>36</v>
      </c>
      <c r="B157" s="309"/>
      <c r="C157" s="225">
        <f>+'5'!D24</f>
        <v>965871.60000000009</v>
      </c>
    </row>
  </sheetData>
  <mergeCells count="46">
    <mergeCell ref="D87:G87"/>
    <mergeCell ref="A79:C79"/>
    <mergeCell ref="A80:C80"/>
    <mergeCell ref="A81:C81"/>
    <mergeCell ref="A86:C86"/>
    <mergeCell ref="D89:G89"/>
    <mergeCell ref="A95:B95"/>
    <mergeCell ref="D95:E95"/>
    <mergeCell ref="A23:C23"/>
    <mergeCell ref="A24:C24"/>
    <mergeCell ref="A30:B30"/>
    <mergeCell ref="A41:C41"/>
    <mergeCell ref="A47:B47"/>
    <mergeCell ref="A59:C59"/>
    <mergeCell ref="A61:C61"/>
    <mergeCell ref="A63:C63"/>
    <mergeCell ref="A68:C68"/>
    <mergeCell ref="A76:B76"/>
    <mergeCell ref="A78:B78"/>
    <mergeCell ref="D81:H81"/>
    <mergeCell ref="D82:G82"/>
    <mergeCell ref="D98:G98"/>
    <mergeCell ref="A121:C121"/>
    <mergeCell ref="A123:C123"/>
    <mergeCell ref="A99:C99"/>
    <mergeCell ref="A100:C100"/>
    <mergeCell ref="A101:C101"/>
    <mergeCell ref="A115:B115"/>
    <mergeCell ref="A117:B117"/>
    <mergeCell ref="A114:B114"/>
    <mergeCell ref="A8:C8"/>
    <mergeCell ref="A6:C6"/>
    <mergeCell ref="C17:C19"/>
    <mergeCell ref="A157:B157"/>
    <mergeCell ref="C153:C155"/>
    <mergeCell ref="A156:B156"/>
    <mergeCell ref="A21:B21"/>
    <mergeCell ref="A20:B20"/>
    <mergeCell ref="A130:C130"/>
    <mergeCell ref="A139:B139"/>
    <mergeCell ref="A143:C143"/>
    <mergeCell ref="A145:C145"/>
    <mergeCell ref="A137:B137"/>
    <mergeCell ref="A141:C141"/>
    <mergeCell ref="A97:B97"/>
    <mergeCell ref="A88:C88"/>
  </mergeCells>
  <pageMargins left="0.19" right="0.19" top="0.2" bottom="0.19" header="0.19" footer="0.19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G8" sqref="G8"/>
    </sheetView>
  </sheetViews>
  <sheetFormatPr defaultRowHeight="17.25"/>
  <cols>
    <col min="1" max="1" width="16" style="239" customWidth="1"/>
    <col min="2" max="2" width="57.5703125" style="237" bestFit="1" customWidth="1"/>
    <col min="3" max="3" width="11.5703125" style="237" bestFit="1" customWidth="1"/>
    <col min="4" max="4" width="11.42578125" style="237" customWidth="1"/>
    <col min="5" max="5" width="19.7109375" style="238" customWidth="1"/>
    <col min="6" max="6" width="10.7109375" style="238" customWidth="1"/>
    <col min="7" max="7" width="16.85546875" style="238" customWidth="1"/>
    <col min="8" max="9" width="9.140625" style="237"/>
    <col min="10" max="10" width="20.7109375" style="237" customWidth="1"/>
    <col min="11" max="16384" width="9.140625" style="237"/>
  </cols>
  <sheetData>
    <row r="1" spans="1:10" s="245" customFormat="1" ht="17.25" customHeight="1">
      <c r="A1" s="336" t="s">
        <v>235</v>
      </c>
      <c r="B1" s="336"/>
      <c r="C1" s="336"/>
      <c r="D1" s="336"/>
      <c r="E1" s="336"/>
      <c r="F1" s="336"/>
      <c r="G1" s="336"/>
    </row>
    <row r="2" spans="1:10" s="245" customFormat="1" ht="17.25" customHeight="1">
      <c r="A2" s="336" t="s">
        <v>24</v>
      </c>
      <c r="B2" s="336"/>
      <c r="C2" s="336"/>
      <c r="D2" s="336"/>
      <c r="E2" s="336"/>
      <c r="F2" s="336"/>
      <c r="G2" s="336"/>
    </row>
    <row r="3" spans="1:10" s="245" customFormat="1" ht="17.25" customHeight="1">
      <c r="A3" s="336" t="s">
        <v>236</v>
      </c>
      <c r="B3" s="336"/>
      <c r="C3" s="336"/>
      <c r="D3" s="336"/>
      <c r="E3" s="336"/>
      <c r="F3" s="336"/>
      <c r="G3" s="336"/>
    </row>
    <row r="5" spans="1:10" ht="55.5" customHeight="1">
      <c r="A5" s="337" t="s">
        <v>237</v>
      </c>
      <c r="B5" s="337"/>
      <c r="C5" s="337"/>
      <c r="D5" s="337"/>
      <c r="E5" s="337"/>
      <c r="F5" s="337"/>
      <c r="G5" s="337"/>
    </row>
    <row r="6" spans="1:10" ht="73.5" customHeight="1">
      <c r="A6" s="338" t="s">
        <v>234</v>
      </c>
      <c r="B6" s="339" t="s">
        <v>233</v>
      </c>
      <c r="C6" s="339" t="s">
        <v>232</v>
      </c>
      <c r="D6" s="339" t="s">
        <v>231</v>
      </c>
      <c r="E6" s="340" t="s">
        <v>230</v>
      </c>
      <c r="F6" s="340" t="s">
        <v>212</v>
      </c>
      <c r="G6" s="340"/>
    </row>
    <row r="7" spans="1:10" ht="56.25" customHeight="1">
      <c r="A7" s="338"/>
      <c r="B7" s="339"/>
      <c r="C7" s="339"/>
      <c r="D7" s="339"/>
      <c r="E7" s="340"/>
      <c r="F7" s="170" t="s">
        <v>229</v>
      </c>
      <c r="G7" s="170" t="s">
        <v>228</v>
      </c>
    </row>
    <row r="8" spans="1:10">
      <c r="A8" s="335" t="s">
        <v>25</v>
      </c>
      <c r="B8" s="335"/>
      <c r="C8" s="335"/>
      <c r="D8" s="335"/>
      <c r="E8" s="335"/>
      <c r="F8" s="335"/>
      <c r="G8" s="170">
        <f>+G9</f>
        <v>-1850967.5830000001</v>
      </c>
    </row>
    <row r="9" spans="1:10">
      <c r="A9" s="243" t="s">
        <v>227</v>
      </c>
      <c r="B9" s="41" t="s">
        <v>226</v>
      </c>
      <c r="C9" s="41" t="s">
        <v>225</v>
      </c>
      <c r="D9" s="335" t="s">
        <v>194</v>
      </c>
      <c r="E9" s="335"/>
      <c r="F9" s="335"/>
      <c r="G9" s="170">
        <f>+G10</f>
        <v>-1850967.5830000001</v>
      </c>
      <c r="H9" s="244"/>
    </row>
    <row r="10" spans="1:10">
      <c r="A10" s="243" t="s">
        <v>224</v>
      </c>
      <c r="B10" s="335" t="s">
        <v>172</v>
      </c>
      <c r="C10" s="335"/>
      <c r="D10" s="335"/>
      <c r="E10" s="335"/>
      <c r="F10" s="335"/>
      <c r="G10" s="170">
        <f>+G11</f>
        <v>-1850967.5830000001</v>
      </c>
    </row>
    <row r="11" spans="1:10">
      <c r="A11" s="335" t="s">
        <v>223</v>
      </c>
      <c r="B11" s="335"/>
      <c r="C11" s="335"/>
      <c r="D11" s="335"/>
      <c r="E11" s="335"/>
      <c r="F11" s="335"/>
      <c r="G11" s="170">
        <f>SUM(G12:G13)</f>
        <v>-1850967.5830000001</v>
      </c>
    </row>
    <row r="12" spans="1:10" s="241" customFormat="1">
      <c r="A12" s="57" t="s">
        <v>238</v>
      </c>
      <c r="B12" s="57" t="s">
        <v>222</v>
      </c>
      <c r="C12" s="57" t="s">
        <v>221</v>
      </c>
      <c r="D12" s="57" t="s">
        <v>219</v>
      </c>
      <c r="E12" s="240"/>
      <c r="F12" s="57"/>
      <c r="G12" s="203">
        <v>-991734.92</v>
      </c>
      <c r="J12" s="242"/>
    </row>
    <row r="13" spans="1:10" s="241" customFormat="1">
      <c r="A13" s="57" t="s">
        <v>239</v>
      </c>
      <c r="B13" s="57" t="s">
        <v>222</v>
      </c>
      <c r="C13" s="57" t="s">
        <v>220</v>
      </c>
      <c r="D13" s="57" t="s">
        <v>219</v>
      </c>
      <c r="E13" s="240"/>
      <c r="F13" s="57"/>
      <c r="G13" s="203">
        <v>-859232.66299999994</v>
      </c>
      <c r="J13" s="242"/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'2'!Print_Titles</vt:lpstr>
      <vt:lpstr>'5'!Print_Titles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https://mul2.gov.am/tasks/531798/oneclick/3havelvac.xlsx?token=63e1c7d44b4cf61bc8b292473bedec79</cp:keywords>
  <cp:lastModifiedBy>Narine Avetyan</cp:lastModifiedBy>
  <cp:lastPrinted>2021-11-29T11:25:16Z</cp:lastPrinted>
  <dcterms:created xsi:type="dcterms:W3CDTF">2020-01-16T08:04:10Z</dcterms:created>
  <dcterms:modified xsi:type="dcterms:W3CDTF">2021-12-01T14:27:27Z</dcterms:modified>
</cp:coreProperties>
</file>