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hotpir\Desktop\ՊՆ - 602.4 մլն վերաբաշխում - 73968\ի լրումն Իմ առաջարկով - 74958\"/>
    </mc:Choice>
  </mc:AlternateContent>
  <bookViews>
    <workbookView xWindow="0" yWindow="0" windowWidth="28770" windowHeight="11400" activeTab="5"/>
  </bookViews>
  <sheets>
    <sheet name="1" sheetId="9" r:id="rId1"/>
    <sheet name="2" sheetId="13" r:id="rId2"/>
    <sheet name="3" sheetId="8" r:id="rId3"/>
    <sheet name="4" sheetId="14" r:id="rId4"/>
    <sheet name="5" sheetId="7" r:id="rId5"/>
    <sheet name="6" sheetId="15" r:id="rId6"/>
    <sheet name="Sheet1" sheetId="4" state="hidden" r:id="rId7"/>
  </sheets>
  <definedNames>
    <definedName name="_xlnm._FilterDatabase" localSheetId="5" hidden="1">'6'!$F$1:$G$423</definedName>
    <definedName name="_tab10" localSheetId="1">#REF!</definedName>
    <definedName name="_tab10" localSheetId="3">#REF!</definedName>
    <definedName name="_tab10" localSheetId="5">#REF!</definedName>
    <definedName name="_tab10">#REF!</definedName>
    <definedName name="_tab11" localSheetId="1">#REF!</definedName>
    <definedName name="_tab11" localSheetId="3">#REF!</definedName>
    <definedName name="_tab11" localSheetId="5">#REF!</definedName>
    <definedName name="_tab11">#REF!</definedName>
    <definedName name="_tab12" localSheetId="1">#REF!</definedName>
    <definedName name="_tab12" localSheetId="3">#REF!</definedName>
    <definedName name="_tab12" localSheetId="5">#REF!</definedName>
    <definedName name="_tab12">#REF!</definedName>
    <definedName name="_tab13" localSheetId="1">#REF!</definedName>
    <definedName name="_tab13" localSheetId="3">#REF!</definedName>
    <definedName name="_tab13" localSheetId="5">#REF!</definedName>
    <definedName name="_tab13">#REF!</definedName>
    <definedName name="_tab14" localSheetId="1">#REF!</definedName>
    <definedName name="_tab14" localSheetId="3">#REF!</definedName>
    <definedName name="_tab14" localSheetId="5">#REF!</definedName>
    <definedName name="_tab14">#REF!</definedName>
    <definedName name="_tab15" localSheetId="1">#REF!</definedName>
    <definedName name="_tab15" localSheetId="3">#REF!</definedName>
    <definedName name="_tab15" localSheetId="5">#REF!</definedName>
    <definedName name="_tab15">#REF!</definedName>
    <definedName name="_tab16" localSheetId="1">#REF!</definedName>
    <definedName name="_tab16" localSheetId="3">#REF!</definedName>
    <definedName name="_tab16" localSheetId="5">#REF!</definedName>
    <definedName name="_tab16">#REF!</definedName>
    <definedName name="_tab17" localSheetId="1">#REF!</definedName>
    <definedName name="_tab17" localSheetId="3">#REF!</definedName>
    <definedName name="_tab17" localSheetId="5">#REF!</definedName>
    <definedName name="_tab17">#REF!</definedName>
    <definedName name="_tab18" localSheetId="1">#REF!</definedName>
    <definedName name="_tab18" localSheetId="3">#REF!</definedName>
    <definedName name="_tab18" localSheetId="5">#REF!</definedName>
    <definedName name="_tab18">#REF!</definedName>
    <definedName name="_tab19" localSheetId="1">#REF!</definedName>
    <definedName name="_tab19" localSheetId="3">#REF!</definedName>
    <definedName name="_tab19" localSheetId="5">#REF!</definedName>
    <definedName name="_tab19">#REF!</definedName>
    <definedName name="_tab20" localSheetId="1">#REF!</definedName>
    <definedName name="_tab20" localSheetId="3">#REF!</definedName>
    <definedName name="_tab20" localSheetId="5">#REF!</definedName>
    <definedName name="_tab20">#REF!</definedName>
    <definedName name="_tab21" localSheetId="1">#REF!</definedName>
    <definedName name="_tab21" localSheetId="3">#REF!</definedName>
    <definedName name="_tab21" localSheetId="5">#REF!</definedName>
    <definedName name="_tab21">#REF!</definedName>
    <definedName name="_tab22" localSheetId="1">#REF!</definedName>
    <definedName name="_tab22" localSheetId="3">#REF!</definedName>
    <definedName name="_tab22" localSheetId="5">#REF!</definedName>
    <definedName name="_tab22">#REF!</definedName>
    <definedName name="_tab23" localSheetId="1">#REF!</definedName>
    <definedName name="_tab23" localSheetId="3">#REF!</definedName>
    <definedName name="_tab23" localSheetId="5">#REF!</definedName>
    <definedName name="_tab23">#REF!</definedName>
    <definedName name="_tab24" localSheetId="1">#REF!</definedName>
    <definedName name="_tab24" localSheetId="3">#REF!</definedName>
    <definedName name="_tab24" localSheetId="5">#REF!</definedName>
    <definedName name="_tab24">#REF!</definedName>
    <definedName name="_tab5" localSheetId="1">#REF!</definedName>
    <definedName name="_tab5" localSheetId="3">#REF!</definedName>
    <definedName name="_tab5" localSheetId="5">#REF!</definedName>
    <definedName name="_tab5">#REF!</definedName>
    <definedName name="_tab6" localSheetId="1">#REF!</definedName>
    <definedName name="_tab6" localSheetId="3">#REF!</definedName>
    <definedName name="_tab6" localSheetId="5">#REF!</definedName>
    <definedName name="_tab6">#REF!</definedName>
    <definedName name="_tab7" localSheetId="1">#REF!</definedName>
    <definedName name="_tab7" localSheetId="3">#REF!</definedName>
    <definedName name="_tab7" localSheetId="5">#REF!</definedName>
    <definedName name="_tab7">#REF!</definedName>
    <definedName name="_tab8" localSheetId="1">#REF!</definedName>
    <definedName name="_tab8" localSheetId="3">#REF!</definedName>
    <definedName name="_tab8" localSheetId="5">#REF!</definedName>
    <definedName name="_tab8">#REF!</definedName>
    <definedName name="_tab9" localSheetId="1">#REF!</definedName>
    <definedName name="_tab9" localSheetId="3">#REF!</definedName>
    <definedName name="_tab9" localSheetId="5">#REF!</definedName>
    <definedName name="_tab9">#REF!</definedName>
    <definedName name="åû" localSheetId="0">#REF!</definedName>
    <definedName name="åû" localSheetId="1">#REF!</definedName>
    <definedName name="åû" localSheetId="2">#REF!</definedName>
    <definedName name="åû" localSheetId="3">#REF!</definedName>
    <definedName name="åû" localSheetId="4">#REF!</definedName>
    <definedName name="åû" localSheetId="5">#REF!</definedName>
    <definedName name="åû">#REF!</definedName>
    <definedName name="mas" localSheetId="0">#REF!</definedName>
    <definedName name="mas" localSheetId="1">#REF!</definedName>
    <definedName name="mas" localSheetId="2">#REF!</definedName>
    <definedName name="mas" localSheetId="3">#REF!</definedName>
    <definedName name="mas" localSheetId="4">#REF!</definedName>
    <definedName name="mas" localSheetId="5">#REF!</definedName>
    <definedName name="mas">#REF!</definedName>
    <definedName name="mass" localSheetId="0">#REF!</definedName>
    <definedName name="mass" localSheetId="1">#REF!</definedName>
    <definedName name="mass" localSheetId="2">#REF!</definedName>
    <definedName name="mass" localSheetId="3">#REF!</definedName>
    <definedName name="mass" localSheetId="4">#REF!</definedName>
    <definedName name="mass" localSheetId="5">#REF!</definedName>
    <definedName name="mass">#REF!</definedName>
    <definedName name="par_count" localSheetId="1">#REF!,#REF!,#REF!,#REF!,#REF!,#REF!,#REF!,#REF!,#REF!,#REF!,#REF!,#REF!,#REF!,#REF!,#REF!</definedName>
    <definedName name="par_count" localSheetId="3">#REF!,#REF!,#REF!,#REF!,#REF!,#REF!,#REF!,#REF!,#REF!,#REF!,#REF!,#REF!,#REF!,#REF!,#REF!</definedName>
    <definedName name="par_count" localSheetId="5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1">#REF!,#REF!,#REF!,#REF!,#REF!</definedName>
    <definedName name="par_qual" localSheetId="3">#REF!,#REF!,#REF!,#REF!,#REF!</definedName>
    <definedName name="par_qual" localSheetId="5">#REF!,#REF!,#REF!,#REF!,#REF!</definedName>
    <definedName name="par_qual">#REF!,#REF!,#REF!,#REF!,#REF!</definedName>
    <definedName name="par_time" localSheetId="1">#REF!,#REF!,#REF!,#REF!</definedName>
    <definedName name="par_time" localSheetId="3">#REF!,#REF!,#REF!,#REF!</definedName>
    <definedName name="par_time" localSheetId="5">#REF!,#REF!,#REF!,#REF!</definedName>
    <definedName name="par_time">#REF!,#REF!,#REF!,#REF!</definedName>
    <definedName name="par2.12s" localSheetId="1">#REF!</definedName>
    <definedName name="par2.12s" localSheetId="3">#REF!</definedName>
    <definedName name="par2.12s" localSheetId="5">#REF!</definedName>
    <definedName name="par2.12s">#REF!</definedName>
    <definedName name="par2.4s" localSheetId="1">#REF!,#REF!,#REF!,#REF!,#REF!,#REF!,#REF!,#REF!,#REF!,#REF!,#REF!,#REF!,#REF!,#REF!,#REF!,#REF!</definedName>
    <definedName name="par2.4s" localSheetId="3">#REF!,#REF!,#REF!,#REF!,#REF!,#REF!,#REF!,#REF!,#REF!,#REF!,#REF!,#REF!,#REF!,#REF!,#REF!,#REF!</definedName>
    <definedName name="par2.4s" localSheetId="5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1">#REF!,#REF!</definedName>
    <definedName name="par2.5s" localSheetId="3">#REF!,#REF!</definedName>
    <definedName name="par2.5s" localSheetId="5">#REF!,#REF!</definedName>
    <definedName name="par2.5s">#REF!,#REF!</definedName>
    <definedName name="par2.6s" localSheetId="1">#REF!,#REF!,#REF!,#REF!</definedName>
    <definedName name="par2.6s" localSheetId="3">#REF!,#REF!,#REF!,#REF!</definedName>
    <definedName name="par2.6s" localSheetId="5">#REF!,#REF!,#REF!,#REF!</definedName>
    <definedName name="par2.6s">#REF!,#REF!,#REF!,#REF!</definedName>
    <definedName name="par2.7s" localSheetId="1">#REF!,#REF!</definedName>
    <definedName name="par2.7s" localSheetId="3">#REF!,#REF!</definedName>
    <definedName name="par2.7s" localSheetId="5">#REF!,#REF!</definedName>
    <definedName name="par2.7s">#REF!,#REF!</definedName>
    <definedName name="par2.9s" localSheetId="1">#REF!,#REF!,#REF!,#REF!,#REF!,#REF!,#REF!,#REF!,#REF!,#REF!,#REF!,#REF!,#REF!,#REF!,#REF!,#REF!</definedName>
    <definedName name="par2.9s" localSheetId="3">#REF!,#REF!,#REF!,#REF!,#REF!,#REF!,#REF!,#REF!,#REF!,#REF!,#REF!,#REF!,#REF!,#REF!,#REF!,#REF!</definedName>
    <definedName name="par2.9s" localSheetId="5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1">#REF!,#REF!</definedName>
    <definedName name="par4.10s" localSheetId="3">#REF!,#REF!</definedName>
    <definedName name="par4.10s" localSheetId="5">#REF!,#REF!</definedName>
    <definedName name="par4.10s">#REF!,#REF!</definedName>
    <definedName name="par4.11d" localSheetId="1">#REF!,#REF!,#REF!,#REF!,#REF!</definedName>
    <definedName name="par4.11d" localSheetId="3">#REF!,#REF!,#REF!,#REF!,#REF!</definedName>
    <definedName name="par4.11d" localSheetId="5">#REF!,#REF!,#REF!,#REF!,#REF!</definedName>
    <definedName name="par4.11d">#REF!,#REF!,#REF!,#REF!,#REF!</definedName>
    <definedName name="par4.12d" localSheetId="1">#REF!</definedName>
    <definedName name="par4.12d" localSheetId="3">#REF!</definedName>
    <definedName name="par4.12d" localSheetId="5">#REF!</definedName>
    <definedName name="par4.12d">#REF!</definedName>
    <definedName name="par4.13s" localSheetId="1">#REF!</definedName>
    <definedName name="par4.13s" localSheetId="3">#REF!</definedName>
    <definedName name="par4.13s" localSheetId="5">#REF!</definedName>
    <definedName name="par4.13s">#REF!</definedName>
    <definedName name="par4.14" localSheetId="1">#REF!,#REF!,#REF!,#REF!,#REF!,#REF!</definedName>
    <definedName name="par4.14" localSheetId="3">#REF!,#REF!,#REF!,#REF!,#REF!,#REF!</definedName>
    <definedName name="par4.14" localSheetId="5">#REF!,#REF!,#REF!,#REF!,#REF!,#REF!</definedName>
    <definedName name="par4.14">#REF!,#REF!,#REF!,#REF!,#REF!,#REF!</definedName>
    <definedName name="par4.15" localSheetId="1">#REF!,#REF!,#REF!</definedName>
    <definedName name="par4.15" localSheetId="3">#REF!,#REF!,#REF!</definedName>
    <definedName name="par4.15" localSheetId="5">#REF!,#REF!,#REF!</definedName>
    <definedName name="par4.15">#REF!,#REF!,#REF!</definedName>
    <definedName name="par4.16" localSheetId="1">#REF!,#REF!,#REF!</definedName>
    <definedName name="par4.16" localSheetId="3">#REF!,#REF!,#REF!</definedName>
    <definedName name="par4.16" localSheetId="5">#REF!,#REF!,#REF!</definedName>
    <definedName name="par4.16">#REF!,#REF!,#REF!</definedName>
    <definedName name="par4.17" localSheetId="1">#REF!,#REF!,#REF!,#REF!</definedName>
    <definedName name="par4.17" localSheetId="3">#REF!,#REF!,#REF!,#REF!</definedName>
    <definedName name="par4.17" localSheetId="5">#REF!,#REF!,#REF!,#REF!</definedName>
    <definedName name="par4.17">#REF!,#REF!,#REF!,#REF!</definedName>
    <definedName name="par4.18d" localSheetId="1">#REF!,#REF!</definedName>
    <definedName name="par4.18d" localSheetId="3">#REF!,#REF!</definedName>
    <definedName name="par4.18d" localSheetId="5">#REF!,#REF!</definedName>
    <definedName name="par4.18d">#REF!,#REF!</definedName>
    <definedName name="par4.19s" localSheetId="1">#REF!</definedName>
    <definedName name="par4.19s" localSheetId="3">#REF!</definedName>
    <definedName name="par4.19s" localSheetId="5">#REF!</definedName>
    <definedName name="par4.19s">#REF!</definedName>
    <definedName name="par4.20f" localSheetId="1">#REF!</definedName>
    <definedName name="par4.20f" localSheetId="3">#REF!</definedName>
    <definedName name="par4.20f" localSheetId="5">#REF!</definedName>
    <definedName name="par4.20f">#REF!</definedName>
    <definedName name="par4.21f" localSheetId="1">#REF!</definedName>
    <definedName name="par4.21f" localSheetId="3">#REF!</definedName>
    <definedName name="par4.21f" localSheetId="5">#REF!</definedName>
    <definedName name="par4.21f">#REF!</definedName>
    <definedName name="par4.22" localSheetId="1">#REF!</definedName>
    <definedName name="par4.22" localSheetId="3">#REF!</definedName>
    <definedName name="par4.22" localSheetId="5">#REF!</definedName>
    <definedName name="par4.22">#REF!</definedName>
    <definedName name="par4.4" localSheetId="1">#REF!</definedName>
    <definedName name="par4.4" localSheetId="3">#REF!</definedName>
    <definedName name="par4.4" localSheetId="5">#REF!</definedName>
    <definedName name="par4.4">#REF!</definedName>
    <definedName name="par4.5" localSheetId="1">#REF!</definedName>
    <definedName name="par4.5" localSheetId="3">#REF!</definedName>
    <definedName name="par4.5" localSheetId="5">#REF!</definedName>
    <definedName name="par4.5">#REF!</definedName>
    <definedName name="par4.6s" localSheetId="1">#REF!</definedName>
    <definedName name="par4.6s" localSheetId="3">#REF!</definedName>
    <definedName name="par4.6s" localSheetId="5">#REF!</definedName>
    <definedName name="par4.6s">#REF!</definedName>
    <definedName name="par4.7s" localSheetId="1">#REF!</definedName>
    <definedName name="par4.7s" localSheetId="3">#REF!</definedName>
    <definedName name="par4.7s" localSheetId="5">#REF!</definedName>
    <definedName name="par4.7s">#REF!</definedName>
    <definedName name="par4.8" localSheetId="1">#REF!,#REF!,#REF!,#REF!,#REF!</definedName>
    <definedName name="par4.8" localSheetId="3">#REF!,#REF!,#REF!,#REF!,#REF!</definedName>
    <definedName name="par4.8" localSheetId="5">#REF!,#REF!,#REF!,#REF!,#REF!</definedName>
    <definedName name="par4.8">#REF!,#REF!,#REF!,#REF!,#REF!</definedName>
    <definedName name="par4.9" localSheetId="1">#REF!,#REF!,#REF!,#REF!,#REF!,#REF!</definedName>
    <definedName name="par4.9" localSheetId="3">#REF!,#REF!,#REF!,#REF!,#REF!,#REF!</definedName>
    <definedName name="par4.9" localSheetId="5">#REF!,#REF!,#REF!,#REF!,#REF!,#REF!</definedName>
    <definedName name="par4.9">#REF!,#REF!,#REF!,#REF!,#REF!,#REF!</definedName>
    <definedName name="par5.1" localSheetId="1">#REF!,#REF!</definedName>
    <definedName name="par5.1" localSheetId="3">#REF!,#REF!</definedName>
    <definedName name="par5.1" localSheetId="5">#REF!,#REF!</definedName>
    <definedName name="par5.1">#REF!,#REF!</definedName>
    <definedName name="par5.3" localSheetId="1">#REF!,#REF!,#REF!,#REF!,#REF!,#REF!</definedName>
    <definedName name="par5.3" localSheetId="3">#REF!,#REF!,#REF!,#REF!,#REF!,#REF!</definedName>
    <definedName name="par5.3" localSheetId="5">#REF!,#REF!,#REF!,#REF!,#REF!,#REF!</definedName>
    <definedName name="par5.3">#REF!,#REF!,#REF!,#REF!,#REF!,#REF!</definedName>
    <definedName name="par5.4" localSheetId="1">#REF!,#REF!,#REF!,#REF!,#REF!</definedName>
    <definedName name="par5.4" localSheetId="3">#REF!,#REF!,#REF!,#REF!,#REF!</definedName>
    <definedName name="par5.4" localSheetId="5">#REF!,#REF!,#REF!,#REF!,#REF!</definedName>
    <definedName name="par5.4">#REF!,#REF!,#REF!,#REF!,#REF!</definedName>
    <definedName name="par5.5" localSheetId="1">#REF!</definedName>
    <definedName name="par5.5" localSheetId="3">#REF!</definedName>
    <definedName name="par5.5" localSheetId="5">#REF!</definedName>
    <definedName name="par5.5">#REF!</definedName>
    <definedName name="par5.6" localSheetId="1">#REF!,#REF!</definedName>
    <definedName name="par5.6" localSheetId="3">#REF!,#REF!</definedName>
    <definedName name="par5.6" localSheetId="5">#REF!,#REF!</definedName>
    <definedName name="par5.6">#REF!,#REF!</definedName>
    <definedName name="_xlnm.Print_Area" localSheetId="3">'4'!$A$1:$F$22</definedName>
    <definedName name="_xlnm.Print_Titles" localSheetId="1">'2'!$7:$9</definedName>
    <definedName name="_xlnm.Print_Titles" localSheetId="2">'3'!$9:$11</definedName>
    <definedName name="_xlnm.Print_Titles" localSheetId="3">'4'!$7:$9</definedName>
    <definedName name="_xlnm.Print_Titles" localSheetId="5">'6'!$6:$7</definedName>
    <definedName name="program" localSheetId="1">#REF!,#REF!,#REF!,#REF!,#REF!,#REF!,#REF!,#REF!,#REF!,#REF!,#REF!,#REF!,#REF!,#REF!,#REF!,#REF!,#REF!,#REF!,#REF!,#REF!</definedName>
    <definedName name="program" localSheetId="3">#REF!,#REF!,#REF!,#REF!,#REF!,#REF!,#REF!,#REF!,#REF!,#REF!,#REF!,#REF!,#REF!,#REF!,#REF!,#REF!,#REF!,#REF!,#REF!,#REF!</definedName>
    <definedName name="program" localSheetId="5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8" l="1"/>
  <c r="G46" i="8"/>
  <c r="G32" i="8" l="1"/>
  <c r="G30" i="8"/>
  <c r="G58" i="8" l="1"/>
  <c r="G55" i="8" s="1"/>
  <c r="G44" i="8"/>
  <c r="G43" i="8" s="1"/>
  <c r="G38" i="8"/>
  <c r="G36" i="8"/>
  <c r="G28" i="8"/>
  <c r="G27" i="8" l="1"/>
  <c r="G26" i="8" s="1"/>
  <c r="G409" i="15"/>
  <c r="G417" i="15"/>
  <c r="G418" i="15"/>
  <c r="G423" i="15"/>
  <c r="G421" i="15"/>
  <c r="G422" i="15"/>
  <c r="G406" i="15"/>
  <c r="G405" i="15"/>
  <c r="G411" i="15"/>
  <c r="G404" i="15"/>
  <c r="G390" i="15"/>
  <c r="G397" i="15"/>
  <c r="G396" i="15"/>
  <c r="G395" i="15"/>
  <c r="G402" i="15"/>
  <c r="G354" i="15"/>
  <c r="G290" i="15" l="1"/>
  <c r="G297" i="15"/>
  <c r="G41" i="15"/>
  <c r="G64" i="15"/>
  <c r="G219" i="15"/>
  <c r="G11" i="15" l="1"/>
  <c r="G10" i="15" s="1"/>
  <c r="G388" i="15" l="1"/>
  <c r="G387" i="15"/>
  <c r="G9" i="15" s="1"/>
  <c r="G8" i="15" s="1"/>
  <c r="G54" i="8" l="1"/>
  <c r="G53" i="8" s="1"/>
  <c r="G51" i="8" s="1"/>
  <c r="G49" i="8" l="1"/>
  <c r="D27" i="9" s="1"/>
  <c r="E14" i="13" l="1"/>
  <c r="D14" i="13" s="1"/>
  <c r="D12" i="13" s="1"/>
  <c r="C32" i="7"/>
  <c r="D10" i="13" l="1"/>
  <c r="D16" i="14"/>
  <c r="D14" i="14" s="1"/>
  <c r="D12" i="14" s="1"/>
  <c r="D10" i="14" s="1"/>
  <c r="E12" i="13"/>
  <c r="E10" i="13" s="1"/>
  <c r="G25" i="8" l="1"/>
  <c r="G23" i="8" s="1"/>
  <c r="G21" i="8" l="1"/>
  <c r="G20" i="8" l="1"/>
  <c r="G19" i="8" s="1"/>
  <c r="G17" i="8" s="1"/>
  <c r="D21" i="9"/>
  <c r="D15" i="9" s="1"/>
  <c r="C22" i="7"/>
  <c r="D13" i="9" l="1"/>
  <c r="D12" i="9" s="1"/>
  <c r="G15" i="8"/>
  <c r="G13" i="8" s="1"/>
  <c r="G12" i="8" s="1"/>
</calcChain>
</file>

<file path=xl/sharedStrings.xml><?xml version="1.0" encoding="utf-8"?>
<sst xmlns="http://schemas.openxmlformats.org/spreadsheetml/2006/main" count="1835" uniqueCount="676">
  <si>
    <t>ՀՀ պաշտպանության նախարարություն</t>
  </si>
  <si>
    <t xml:space="preserve"> Ռազմական պաշտպանություն</t>
  </si>
  <si>
    <t>Միջոցառում</t>
  </si>
  <si>
    <t>Ծրագիր</t>
  </si>
  <si>
    <t>______________ ի    ___Ն որոշման</t>
  </si>
  <si>
    <t xml:space="preserve"> Միջոցառման վրա կատարվող ծախսը (հազար դրամ) </t>
  </si>
  <si>
    <t xml:space="preserve">  </t>
  </si>
  <si>
    <t xml:space="preserve"> չի սահմանվում </t>
  </si>
  <si>
    <t xml:space="preserve"> Արդյունքի չափորոշիչներ </t>
  </si>
  <si>
    <t xml:space="preserve"> ՀՀ պաշտպանության նախարարություն </t>
  </si>
  <si>
    <t xml:space="preserve"> Միջոցառումն իրականացնողի անվանումը </t>
  </si>
  <si>
    <t xml:space="preserve"> Միջոցառման տեսակը` </t>
  </si>
  <si>
    <t xml:space="preserve"> Նկարագրությունը` </t>
  </si>
  <si>
    <t xml:space="preserve"> Միջոցառման անվանումը` </t>
  </si>
  <si>
    <t xml:space="preserve"> Տարի </t>
  </si>
  <si>
    <t xml:space="preserve"> Միջոցառման դասիչը` </t>
  </si>
  <si>
    <t xml:space="preserve"> 1169 </t>
  </si>
  <si>
    <t xml:space="preserve"> Ծրագրի դասիչը` </t>
  </si>
  <si>
    <t xml:space="preserve"> Ծրագրի միջոցառումները </t>
  </si>
  <si>
    <t xml:space="preserve"> ՀՀ պաշտպանության ապահովում </t>
  </si>
  <si>
    <t xml:space="preserve"> Ծրագրի անվանումը </t>
  </si>
  <si>
    <t xml:space="preserve"> Ծրագրի դասիչը </t>
  </si>
  <si>
    <t xml:space="preserve"> ՀՀ  պաշտպանության  նախարարություն </t>
  </si>
  <si>
    <t xml:space="preserve"> այդ թվում` բյուջետային ծախսերի տնտեսագիտական դասակարգման հոդվածներ</t>
  </si>
  <si>
    <t xml:space="preserve"> ՀՀ  պաշտպանության  նախարարություն</t>
  </si>
  <si>
    <t xml:space="preserve"> այդ թվում` ըստ կատարողների</t>
  </si>
  <si>
    <t xml:space="preserve"> ԸՆԴԱՄԵՆԸ ԾԱԽՍԵՐ</t>
  </si>
  <si>
    <t xml:space="preserve"> 1169</t>
  </si>
  <si>
    <t xml:space="preserve"> այդ թվում`</t>
  </si>
  <si>
    <t xml:space="preserve"> 01</t>
  </si>
  <si>
    <t xml:space="preserve"> ՊԱՇՏՊԱՆՈՒԹՅՈՒՆ</t>
  </si>
  <si>
    <t xml:space="preserve"> 02</t>
  </si>
  <si>
    <t xml:space="preserve"> Դաս</t>
  </si>
  <si>
    <t>Խումբ</t>
  </si>
  <si>
    <t>Բաժին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</si>
  <si>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</si>
  <si>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Ծրագրային դասիչը</t>
  </si>
  <si>
    <t xml:space="preserve"> Գործառական դասիչը</t>
  </si>
  <si>
    <t>___________  ___-ի N _______ -Ն    որոշման</t>
  </si>
  <si>
    <t>Միջոցառման տեսակը</t>
  </si>
  <si>
    <t xml:space="preserve">Միջոցառման նկարագրությունը՝ </t>
  </si>
  <si>
    <t xml:space="preserve">Միջոցառման անվանումը՝  </t>
  </si>
  <si>
    <t>Ծրագրի միջոցառումներ</t>
  </si>
  <si>
    <t xml:space="preserve"> ՀՀ ԶՈւ ռազմավարական ծավալումն ապահովող մարտական պատրաստականության պահպանում</t>
  </si>
  <si>
    <t>Վերջնական արդյունքի նկարագրությունը՝</t>
  </si>
  <si>
    <t xml:space="preserve"> ՀՀ ԶՈւ ռազմավարական ծավալումն ապահովող մարտական պատրաստականության պահպանում՝ արտաքին թշնամուց ՀՀ պետական սահմանների պաշտպանության ապահովում</t>
  </si>
  <si>
    <t>Ծրագրի նպատակը՝</t>
  </si>
  <si>
    <t xml:space="preserve"> ՀՀ պաշտպանության ապահովում</t>
  </si>
  <si>
    <t>Ծրագրի անվանումը՝</t>
  </si>
  <si>
    <t xml:space="preserve">             </t>
  </si>
  <si>
    <t>Ընդամենը</t>
  </si>
  <si>
    <t xml:space="preserve">Տարի </t>
  </si>
  <si>
    <t>Բյուջետային հատկացումների գլխավոր կարգադրիչների,  ծրագրերի և միջոցառումների անվանումները</t>
  </si>
  <si>
    <t>Ծրագրային դասիչը</t>
  </si>
  <si>
    <t>(հազ.դրամ)</t>
  </si>
  <si>
    <t>Հավելված  N 1</t>
  </si>
  <si>
    <t xml:space="preserve">ՀՀ կառավարության 2021 թվականի </t>
  </si>
  <si>
    <t>Հավելված  N 2</t>
  </si>
  <si>
    <t xml:space="preserve">ՀՀ կառավարության  2021 թվականի </t>
  </si>
  <si>
    <t xml:space="preserve">ՀԱՅԱՍՏԱՆԻ ՀԱՆՐԱՊԵՏՈՒԹՅԱՆ ԿԱՌԱՎԱՐՈՒԹՅԱՆ 2020 ԹՎԱԿԱՆԻ ԴԵԿՏԵՄԲԵՐԻ 30-Ի N 2215-Ն ՈՐՈՇՄԱՆ N 9 ՀԱՎԵԼՎԱԾԻ N 9.15 ԵՎ N 9.1 ՀԱՎԵԼՎԱԾԻ N 9.1.15 ԱՂՅՈՒՍԱԿՆԵՐՈՒՄ ԿԱՏԱՐՎՈՂ ՓՈՓՈԽՈՒԹՅՈՒՆՆԵՐ </t>
  </si>
  <si>
    <t>Հավելված N 4</t>
  </si>
  <si>
    <t xml:space="preserve"> Ցուցանիշների փոփոխությունը (ավելացումները նշված են դրական նշանով)</t>
  </si>
  <si>
    <t>Ցուցանիշների փոփոխությունը (ավելացումները նշված են դրական նշանով, իսկ նվազեցումները՝ փակագծերում)</t>
  </si>
  <si>
    <t xml:space="preserve"> Ռազմական կարիքների բավարարում</t>
  </si>
  <si>
    <t>Ծառայությունների մատուցում</t>
  </si>
  <si>
    <t xml:space="preserve"> Ծառայությունների մատուցում</t>
  </si>
  <si>
    <t xml:space="preserve"> ԸՆԹԱՑԻԿ ԾԱԽՍԵՐ</t>
  </si>
  <si>
    <t xml:space="preserve"> ԸՆԴԱՄԵՆԸ ԾԱԽՍԵՐ
այդ թվում՝</t>
  </si>
  <si>
    <t xml:space="preserve"> 11001 </t>
  </si>
  <si>
    <t xml:space="preserve"> Ռազմական կարիքների բավարարում </t>
  </si>
  <si>
    <t xml:space="preserve"> Ընթացիկ գործունեության ապահովման գործողություններ </t>
  </si>
  <si>
    <t xml:space="preserve"> ՀՀ պաշտպանության նախարարության շենքային պայմանների բարելավում</t>
  </si>
  <si>
    <t xml:space="preserve"> ՈՉ ՖԻՆԱՆՍԱԿԱՆ ԱԿՏԻՎՆԵՐԻ ԳԾՈՎ ԾԱԽՍԵՐ</t>
  </si>
  <si>
    <t xml:space="preserve"> ՀԻՄՆԱԿԱՆ ՄԻՋՈՑՆԵՐ</t>
  </si>
  <si>
    <t>ՀՀ պաշտպանության նախարարության շենքային պայմանների բարելավում</t>
  </si>
  <si>
    <t>Պաշտպանության կարիքների համար բնակելի, գրասենյակային և այլ նշանակության շենքերի և շինությունների կառուցում</t>
  </si>
  <si>
    <t>Պետական մարմինների կողմից օգտագործվող ոչ ֆինանսական ակտիվների հետ գործառնություններ</t>
  </si>
  <si>
    <t>Ընթացիկ գործունեության ապահովման գործողություններ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</si>
  <si>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</si>
  <si>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</si>
  <si>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</si>
  <si>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</si>
  <si>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</si>
  <si>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</si>
  <si>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</si>
  <si>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</si>
  <si>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</si>
  <si>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</si>
  <si>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ՊԱՇՏՊԱՆՈՒԹՅԱՆ ՆԱԽԱՐԱՐՈՒԹՅՈՒՆ</t>
  </si>
  <si>
    <t>այդ թվում`</t>
  </si>
  <si>
    <t>ՀՀ պաշտպանության նախարարության շենքային պայմաններ բարելավում</t>
  </si>
  <si>
    <t xml:space="preserve">ՀԱՅԱՍՏԱՆԻ ՀԱՆՐԱՊԵՏՈՒԹՅԱՆ ԿԱՌԱՎԱՐՈՒԹՅԱՆ 2020 ԹՎԱԿԱՆԻ ԴԵԿՏԵՄԲԵՐԻ 30-Ի N 2215-Ն ՈՐՈՇՄԱՆ N 5 ՀԱՎԵԼՎԱԾԻ N 2 ԱՂՅՈՒՍԱԿՈՒՄ ԿԱՏԱՐՎՈՂ ՓՈՓՈԽՈՒԹՅՈՒՆՆԵՐԸ </t>
  </si>
  <si>
    <t>այդ թվում` ըստ կատարողների</t>
  </si>
  <si>
    <t>ՀՀ  պաշտպանության  նախարարություն</t>
  </si>
  <si>
    <t xml:space="preserve"> Պետական մարմինների կողմից օգտագործվող ոչ ֆինանսական ակտիվների հետ գործառնություններ</t>
  </si>
  <si>
    <t>Հավելված N 6</t>
  </si>
  <si>
    <t>ՀԱՅԱՍՏԱՆԻ ՀԱՆՐԱՊԵՏՈՒԹՅԱՆ ԿԱՌԱՎԱՐՈՒԹՅԱՆ 2020 ԹՎԱԿԱՆԻ ԴԵԿՏԵՄԲԵՐԻ 30-Ի N 2215-Ն ՈՐՈՇՄԱՆ N 10 ՀԱՎԵԼՎԱԾՈՒՄ ԿԱՏԱՐՎՈՂ ՓՈՓՈԽՈՒԹՅՈՒՆՆԵՐԸ</t>
  </si>
  <si>
    <t>Կոդը</t>
  </si>
  <si>
    <t>Անվանումը</t>
  </si>
  <si>
    <t xml:space="preserve">Գնման ձևը </t>
  </si>
  <si>
    <t>Չափման միավորը</t>
  </si>
  <si>
    <t xml:space="preserve">Բաժին N02 </t>
  </si>
  <si>
    <t>Խումբ N01 Դաս N01</t>
  </si>
  <si>
    <t>1169  11001</t>
  </si>
  <si>
    <t>Ռազմական կարիքների բավարարում</t>
  </si>
  <si>
    <t>ՄԱՍ I. ԱՊՐԱՆՔՆԵՐ</t>
  </si>
  <si>
    <t>ԳՀ</t>
  </si>
  <si>
    <t>կիլոգրամ</t>
  </si>
  <si>
    <t>հատ</t>
  </si>
  <si>
    <t>լրակազմ</t>
  </si>
  <si>
    <t>կիսավերարկու</t>
  </si>
  <si>
    <t>ԲՄ</t>
  </si>
  <si>
    <t>բաճկոն ― տաբատ</t>
  </si>
  <si>
    <t>զույգ</t>
  </si>
  <si>
    <t>վերնաշապիկներ</t>
  </si>
  <si>
    <t>պոլո շապիկներ</t>
  </si>
  <si>
    <t>գովազդային նյութեր</t>
  </si>
  <si>
    <t>քսուքներ</t>
  </si>
  <si>
    <t>տոներային քարտրիջներ</t>
  </si>
  <si>
    <t>քարտրիջներ</t>
  </si>
  <si>
    <t>մետր</t>
  </si>
  <si>
    <t>32351150/2</t>
  </si>
  <si>
    <t>ալեհավաքներ ― արտացոլիչներ</t>
  </si>
  <si>
    <t>լիտր</t>
  </si>
  <si>
    <t>լաբորատոր ապակյա արտադրանք</t>
  </si>
  <si>
    <t>տեղեկատվական վահանակներ</t>
  </si>
  <si>
    <t>թևքանշան ― այլ պարագաներ</t>
  </si>
  <si>
    <t>արկղեր</t>
  </si>
  <si>
    <t>ՄԱՍ III. ԾԱՌԱՅՈՒԹՅՈՒՆՆԵՐ</t>
  </si>
  <si>
    <t>ավտոմեքենաների վերանորոգման ծառայություններ</t>
  </si>
  <si>
    <t>դրամ</t>
  </si>
  <si>
    <t>դերձակի ծառայություններ</t>
  </si>
  <si>
    <t>1169  31001</t>
  </si>
  <si>
    <t>լազերային տպիչներ</t>
  </si>
  <si>
    <t>մոդեմներ</t>
  </si>
  <si>
    <t>ՀՄԱ</t>
  </si>
  <si>
    <t>քիմիական լաբորատորիայում կիրառվող սարքեր</t>
  </si>
  <si>
    <t>բժշկական այլ գործիքներ ― պարագաներ</t>
  </si>
  <si>
    <t>լաբորատոր օժանդակ ― գիտական նյութեր</t>
  </si>
  <si>
    <t>33141211/8</t>
  </si>
  <si>
    <t>72411100/1</t>
  </si>
  <si>
    <t>98311100/507</t>
  </si>
  <si>
    <t>98391120/21</t>
  </si>
  <si>
    <t>98391120/22</t>
  </si>
  <si>
    <t>98391120/23</t>
  </si>
  <si>
    <t>98391120/24</t>
  </si>
  <si>
    <t>98391120/25</t>
  </si>
  <si>
    <t>98391120/27</t>
  </si>
  <si>
    <t>98391120/29</t>
  </si>
  <si>
    <t>98391120/3</t>
  </si>
  <si>
    <t>98391120/31</t>
  </si>
  <si>
    <t>98391120/6</t>
  </si>
  <si>
    <t>98391170/1</t>
  </si>
  <si>
    <t>98391170/5</t>
  </si>
  <si>
    <t>համացանցային ծառայություններ մատուցողներ (isp)</t>
  </si>
  <si>
    <t>լվացքի հավաքման ծառայություններ</t>
  </si>
  <si>
    <t>հացամթերքի թխման ծառայություններ</t>
  </si>
  <si>
    <t>50111130/42</t>
  </si>
  <si>
    <t>50111130/47</t>
  </si>
  <si>
    <t>50111130/49</t>
  </si>
  <si>
    <t>50111130/51</t>
  </si>
  <si>
    <t>50111130/53</t>
  </si>
  <si>
    <t>50111130/54</t>
  </si>
  <si>
    <t>50111130/55</t>
  </si>
  <si>
    <t>50111130/59</t>
  </si>
  <si>
    <t>50111130/60</t>
  </si>
  <si>
    <t>50111130/61</t>
  </si>
  <si>
    <t>50111130/62</t>
  </si>
  <si>
    <t>50111130/63</t>
  </si>
  <si>
    <t>50111130/65</t>
  </si>
  <si>
    <t>50111130/68</t>
  </si>
  <si>
    <t>50531150/1</t>
  </si>
  <si>
    <t>գազային սարքերի պահպանման ծառայություններ</t>
  </si>
  <si>
    <t>71631260/1</t>
  </si>
  <si>
    <t>ավտոմեխանիկայի երաշխիքային ― ետերաշխիքային սպասարկման ծառայություններ</t>
  </si>
  <si>
    <t>ՄԱ</t>
  </si>
  <si>
    <t>03121210/6</t>
  </si>
  <si>
    <t>ծաղկային կոմպոզիցիաներ</t>
  </si>
  <si>
    <t>18211100/5</t>
  </si>
  <si>
    <t>18231600/1</t>
  </si>
  <si>
    <t>սվիտերներ</t>
  </si>
  <si>
    <t>18231910/3</t>
  </si>
  <si>
    <t>18331200/1</t>
  </si>
  <si>
    <t>18331200/4</t>
  </si>
  <si>
    <t>18331300/6</t>
  </si>
  <si>
    <t>18331300/8</t>
  </si>
  <si>
    <t>18411200/1</t>
  </si>
  <si>
    <t>սպորտային հագուստ</t>
  </si>
  <si>
    <t>18411300/1</t>
  </si>
  <si>
    <t>մարզական հագուստ</t>
  </si>
  <si>
    <t>18411300/2</t>
  </si>
  <si>
    <t>18411300/3</t>
  </si>
  <si>
    <t>18411300/5</t>
  </si>
  <si>
    <t>18411300/7</t>
  </si>
  <si>
    <t>18441210/1</t>
  </si>
  <si>
    <t>սաղավարտներ</t>
  </si>
  <si>
    <t>18821300/1</t>
  </si>
  <si>
    <t>մարզական կոշիկներ</t>
  </si>
  <si>
    <t>18821300/2</t>
  </si>
  <si>
    <t>30121460/18</t>
  </si>
  <si>
    <t>30121500/22</t>
  </si>
  <si>
    <t>30121500/23</t>
  </si>
  <si>
    <t>30121500/24</t>
  </si>
  <si>
    <t>30121500/25</t>
  </si>
  <si>
    <t>30121500/26</t>
  </si>
  <si>
    <t>30121500/30</t>
  </si>
  <si>
    <t>30121500/31</t>
  </si>
  <si>
    <t>30121500/32</t>
  </si>
  <si>
    <t>30121500/33</t>
  </si>
  <si>
    <t>30121500/34</t>
  </si>
  <si>
    <t>30121500/35</t>
  </si>
  <si>
    <t>30121500/47</t>
  </si>
  <si>
    <t>30121500/48</t>
  </si>
  <si>
    <t>30121500/49</t>
  </si>
  <si>
    <t>30121500/50</t>
  </si>
  <si>
    <t>30121500/51</t>
  </si>
  <si>
    <t>30121500/52</t>
  </si>
  <si>
    <t>30121500/53</t>
  </si>
  <si>
    <t>30121500/54</t>
  </si>
  <si>
    <t>30121500/59</t>
  </si>
  <si>
    <t>30121500/60</t>
  </si>
  <si>
    <t>30121500/61</t>
  </si>
  <si>
    <t>30121500/62</t>
  </si>
  <si>
    <t>30237310/4</t>
  </si>
  <si>
    <t>տառատեսակներով քարթրիջներ տպիչների համար</t>
  </si>
  <si>
    <t>30237310/5</t>
  </si>
  <si>
    <t>30237310/6</t>
  </si>
  <si>
    <t>35811240/1</t>
  </si>
  <si>
    <t>37451810/1</t>
  </si>
  <si>
    <t>սրունքի պաշտպանիչ</t>
  </si>
  <si>
    <t>09211611/1</t>
  </si>
  <si>
    <t>հիդրավլիկ փոխանցումների համար օգտագործվող հեղուկներ</t>
  </si>
  <si>
    <t>09211660/2</t>
  </si>
  <si>
    <t>հիդրավլիկ համակարգերում ― այլ նպատակներով օգտագործվող յուղեր</t>
  </si>
  <si>
    <t>09221600/3</t>
  </si>
  <si>
    <t>ուայթ սպիրիտ (լաքային բենզին)</t>
  </si>
  <si>
    <t>24951100/11</t>
  </si>
  <si>
    <t>24951100/532</t>
  </si>
  <si>
    <t>24951320/2</t>
  </si>
  <si>
    <t>հակասառիչ հեղուկ</t>
  </si>
  <si>
    <t>34331300/1</t>
  </si>
  <si>
    <t>ավտոմեքենաների պահեստամասեր</t>
  </si>
  <si>
    <t>34331300/10</t>
  </si>
  <si>
    <t>34331300/101</t>
  </si>
  <si>
    <t>34331300/102</t>
  </si>
  <si>
    <t>34331300/103</t>
  </si>
  <si>
    <t>34331300/108</t>
  </si>
  <si>
    <t>34331300/11</t>
  </si>
  <si>
    <t>34331300/114</t>
  </si>
  <si>
    <t>34331300/118</t>
  </si>
  <si>
    <t>34331300/119</t>
  </si>
  <si>
    <t>34331300/12</t>
  </si>
  <si>
    <t>34331300/120</t>
  </si>
  <si>
    <t>34331300/122</t>
  </si>
  <si>
    <t>34331300/125</t>
  </si>
  <si>
    <t>34331300/128</t>
  </si>
  <si>
    <t>34331300/13</t>
  </si>
  <si>
    <t>34331300/132</t>
  </si>
  <si>
    <t>34331300/133</t>
  </si>
  <si>
    <t>34331300/135</t>
  </si>
  <si>
    <t>34331300/136</t>
  </si>
  <si>
    <t>34331300/137</t>
  </si>
  <si>
    <t>34331300/139</t>
  </si>
  <si>
    <t>34331300/14</t>
  </si>
  <si>
    <t>34331300/143</t>
  </si>
  <si>
    <t>34331300/145</t>
  </si>
  <si>
    <t>34331300/146</t>
  </si>
  <si>
    <t>34331300/148</t>
  </si>
  <si>
    <t>34331300/149</t>
  </si>
  <si>
    <t>34331300/150</t>
  </si>
  <si>
    <t>34331300/151</t>
  </si>
  <si>
    <t>34331300/152</t>
  </si>
  <si>
    <t>34331300/153</t>
  </si>
  <si>
    <t>34331300/154</t>
  </si>
  <si>
    <t>34331300/155</t>
  </si>
  <si>
    <t>34331300/156</t>
  </si>
  <si>
    <t>34331300/157</t>
  </si>
  <si>
    <t>34331300/158</t>
  </si>
  <si>
    <t>34331300/16</t>
  </si>
  <si>
    <t>34331300/160</t>
  </si>
  <si>
    <t>34331300/161</t>
  </si>
  <si>
    <t>34331300/163</t>
  </si>
  <si>
    <t>34331300/165</t>
  </si>
  <si>
    <t>34331300/166</t>
  </si>
  <si>
    <t>34331300/167</t>
  </si>
  <si>
    <t>34331300/169</t>
  </si>
  <si>
    <t>34331300/17</t>
  </si>
  <si>
    <t>34331300/170</t>
  </si>
  <si>
    <t>34331300/171</t>
  </si>
  <si>
    <t>34331300/172</t>
  </si>
  <si>
    <t>34331300/173</t>
  </si>
  <si>
    <t>34331300/174</t>
  </si>
  <si>
    <t>34331300/175</t>
  </si>
  <si>
    <t>34331300/176</t>
  </si>
  <si>
    <t>34331300/177</t>
  </si>
  <si>
    <t>34331300/178</t>
  </si>
  <si>
    <t>34331300/18</t>
  </si>
  <si>
    <t>34331300/180</t>
  </si>
  <si>
    <t>34331300/181</t>
  </si>
  <si>
    <t>34331300/182</t>
  </si>
  <si>
    <t>34331300/183</t>
  </si>
  <si>
    <t>34331300/184</t>
  </si>
  <si>
    <t>34331300/185</t>
  </si>
  <si>
    <t>34331300/186</t>
  </si>
  <si>
    <t>34331300/187</t>
  </si>
  <si>
    <t>34331300/188</t>
  </si>
  <si>
    <t>34331300/189</t>
  </si>
  <si>
    <t>34331300/190</t>
  </si>
  <si>
    <t>34331300/191</t>
  </si>
  <si>
    <t>34331300/192</t>
  </si>
  <si>
    <t>34331300/193</t>
  </si>
  <si>
    <t>34331300/196</t>
  </si>
  <si>
    <t>34331300/197</t>
  </si>
  <si>
    <t>34331300/198</t>
  </si>
  <si>
    <t>34331300/199</t>
  </si>
  <si>
    <t>34331300/200</t>
  </si>
  <si>
    <t>34331300/202</t>
  </si>
  <si>
    <t>34331300/206</t>
  </si>
  <si>
    <t>34331300/207</t>
  </si>
  <si>
    <t>34331300/209</t>
  </si>
  <si>
    <t>34331300/21</t>
  </si>
  <si>
    <t>34331300/210</t>
  </si>
  <si>
    <t>34331300/211</t>
  </si>
  <si>
    <t>34331300/212</t>
  </si>
  <si>
    <t>34331300/22</t>
  </si>
  <si>
    <t>34331300/23</t>
  </si>
  <si>
    <t>34331300/24</t>
  </si>
  <si>
    <t>34331300/25</t>
  </si>
  <si>
    <t>34331300/26</t>
  </si>
  <si>
    <t>34331300/27</t>
  </si>
  <si>
    <t>34331300/28</t>
  </si>
  <si>
    <t>34331300/29</t>
  </si>
  <si>
    <t>34331300/3</t>
  </si>
  <si>
    <t>34331300/30</t>
  </si>
  <si>
    <t>34331300/31</t>
  </si>
  <si>
    <t>34331300/32</t>
  </si>
  <si>
    <t>34331300/33</t>
  </si>
  <si>
    <t>34331300/34</t>
  </si>
  <si>
    <t>34331300/35</t>
  </si>
  <si>
    <t>34331300/36</t>
  </si>
  <si>
    <t>34331300/37</t>
  </si>
  <si>
    <t>34331300/40</t>
  </si>
  <si>
    <t>34331300/41</t>
  </si>
  <si>
    <t>34331300/43</t>
  </si>
  <si>
    <t>34331300/44</t>
  </si>
  <si>
    <t>34331300/45</t>
  </si>
  <si>
    <t>34331300/46</t>
  </si>
  <si>
    <t>34331300/47</t>
  </si>
  <si>
    <t>34331300/48</t>
  </si>
  <si>
    <t>34331300/49</t>
  </si>
  <si>
    <t>34331300/5</t>
  </si>
  <si>
    <t>34331300/50</t>
  </si>
  <si>
    <t>34331300/51</t>
  </si>
  <si>
    <t>34331300/52</t>
  </si>
  <si>
    <t>34331300/53</t>
  </si>
  <si>
    <t>34331300/54</t>
  </si>
  <si>
    <t>34331300/55</t>
  </si>
  <si>
    <t>34331300/56</t>
  </si>
  <si>
    <t>34331300/57</t>
  </si>
  <si>
    <t>34331300/58</t>
  </si>
  <si>
    <t>34331300/59</t>
  </si>
  <si>
    <t>34331300/6</t>
  </si>
  <si>
    <t>34331300/60</t>
  </si>
  <si>
    <t>34331300/61</t>
  </si>
  <si>
    <t>34331300/62</t>
  </si>
  <si>
    <t>34331300/63</t>
  </si>
  <si>
    <t>34331300/64</t>
  </si>
  <si>
    <t>34331300/65</t>
  </si>
  <si>
    <t>34331300/66</t>
  </si>
  <si>
    <t>34331300/67</t>
  </si>
  <si>
    <t>34331300/68</t>
  </si>
  <si>
    <t>34331300/69</t>
  </si>
  <si>
    <t>34331300/70</t>
  </si>
  <si>
    <t>34331300/71</t>
  </si>
  <si>
    <t>34331300/75</t>
  </si>
  <si>
    <t>34331300/76</t>
  </si>
  <si>
    <t>34331300/77</t>
  </si>
  <si>
    <t>34331300/78</t>
  </si>
  <si>
    <t>34331300/79</t>
  </si>
  <si>
    <t>34331300/8</t>
  </si>
  <si>
    <t>34331300/80</t>
  </si>
  <si>
    <t>34331300/83</t>
  </si>
  <si>
    <t>34331300/84</t>
  </si>
  <si>
    <t>34331300/85</t>
  </si>
  <si>
    <t>34331300/87</t>
  </si>
  <si>
    <t>34331300/89</t>
  </si>
  <si>
    <t>34331300/9</t>
  </si>
  <si>
    <t>34331300/92</t>
  </si>
  <si>
    <t>34331300/93</t>
  </si>
  <si>
    <t>34331300/94</t>
  </si>
  <si>
    <t>34331300/95</t>
  </si>
  <si>
    <t>34331300/96</t>
  </si>
  <si>
    <t>34331300/97</t>
  </si>
  <si>
    <t>34331300/98</t>
  </si>
  <si>
    <t>34331300/99</t>
  </si>
  <si>
    <t>39541140/1</t>
  </si>
  <si>
    <t>քուղեր</t>
  </si>
  <si>
    <t>42121420/1</t>
  </si>
  <si>
    <t>ճնշակներ (կոմպրեսորներ)</t>
  </si>
  <si>
    <t>44111417/1</t>
  </si>
  <si>
    <t>նախաներկ</t>
  </si>
  <si>
    <t>44111432/5</t>
  </si>
  <si>
    <t>ներկ` ս―, ՆՑ-132</t>
  </si>
  <si>
    <t>44111433/4</t>
  </si>
  <si>
    <t>ներկ` կանաչ, ՆՑ-132</t>
  </si>
  <si>
    <t>44111435/5</t>
  </si>
  <si>
    <t>ներկ` կարմիր, ՆՑ-132</t>
  </si>
  <si>
    <t>44111436/4</t>
  </si>
  <si>
    <t>ներկ` պաշտպանական, ԽՎ-518</t>
  </si>
  <si>
    <t>44311151/1</t>
  </si>
  <si>
    <t>մետաղական բազմանգամյա օգտագործման ամրակապեր</t>
  </si>
  <si>
    <t>44311151/2</t>
  </si>
  <si>
    <t>44311151/3</t>
  </si>
  <si>
    <t>44311151/4</t>
  </si>
  <si>
    <t>24311125/1</t>
  </si>
  <si>
    <t>նատրիումի սուլֆատ</t>
  </si>
  <si>
    <t>24311500/2</t>
  </si>
  <si>
    <t>ցիանիդներ</t>
  </si>
  <si>
    <t>24311730/1</t>
  </si>
  <si>
    <t>կալիումի հիդրօքսիդ</t>
  </si>
  <si>
    <t>24311731/1</t>
  </si>
  <si>
    <t>նատրիումի սուլֆիտ / ծծմբաթթվային նատրիում</t>
  </si>
  <si>
    <t>24321311/1</t>
  </si>
  <si>
    <t>իզոպրոպիլ սպիրտ</t>
  </si>
  <si>
    <t>24321480/2</t>
  </si>
  <si>
    <t>ազոտային ֆունկցիոնալ խմբի օրգանական միացություններ</t>
  </si>
  <si>
    <t>24321480/3</t>
  </si>
  <si>
    <t>24321480/4</t>
  </si>
  <si>
    <t>24321580/1</t>
  </si>
  <si>
    <t>եթերներ</t>
  </si>
  <si>
    <t>30232470/1</t>
  </si>
  <si>
    <t>գազքրոմատոգրաֆիային համար նախատեսված ներարկիչ</t>
  </si>
  <si>
    <t>31631100/1</t>
  </si>
  <si>
    <t>մագնիսներ</t>
  </si>
  <si>
    <t>31631100/2</t>
  </si>
  <si>
    <t>31631100/3</t>
  </si>
  <si>
    <t>33141157/1</t>
  </si>
  <si>
    <t>նշտարներ ― սայրեր</t>
  </si>
  <si>
    <t>33141211/5</t>
  </si>
  <si>
    <t>33141211/6</t>
  </si>
  <si>
    <t>33141211/7</t>
  </si>
  <si>
    <t>33141211/9</t>
  </si>
  <si>
    <t>33691157/2</t>
  </si>
  <si>
    <t>ազդանյութեր (ռեագենտներ) ― կոնտրաստային նյութեր</t>
  </si>
  <si>
    <t>33691157/3</t>
  </si>
  <si>
    <t>33691167/1</t>
  </si>
  <si>
    <t>33691400/1</t>
  </si>
  <si>
    <t>քիմիական ազդանյութեր (ռեագենտներ) բազմակոմպոնենտ</t>
  </si>
  <si>
    <t>33691400/2</t>
  </si>
  <si>
    <t>33691849/1</t>
  </si>
  <si>
    <t>ացետոն/ դիմեթիլ կետոն</t>
  </si>
  <si>
    <t>33691860/1</t>
  </si>
  <si>
    <t>ացետոնիտրիլ</t>
  </si>
  <si>
    <t>33791300/1</t>
  </si>
  <si>
    <t>33791300/11</t>
  </si>
  <si>
    <t>33791300/13</t>
  </si>
  <si>
    <t>33791300/14</t>
  </si>
  <si>
    <t>33791300/15</t>
  </si>
  <si>
    <t>33791300/16</t>
  </si>
  <si>
    <t>33791300/17</t>
  </si>
  <si>
    <t>33791300/18</t>
  </si>
  <si>
    <t>33791300/19</t>
  </si>
  <si>
    <t>33791300/2</t>
  </si>
  <si>
    <t>33791300/20</t>
  </si>
  <si>
    <t>33791300/21</t>
  </si>
  <si>
    <t>33791300/22</t>
  </si>
  <si>
    <t>33791300/23</t>
  </si>
  <si>
    <t>33791300/24</t>
  </si>
  <si>
    <t>33791300/25</t>
  </si>
  <si>
    <t>33791300/26</t>
  </si>
  <si>
    <t>33791300/3</t>
  </si>
  <si>
    <t>33791300/30</t>
  </si>
  <si>
    <t>33791300/31</t>
  </si>
  <si>
    <t>33791300/32</t>
  </si>
  <si>
    <t>33791300/33</t>
  </si>
  <si>
    <t>33791300/34</t>
  </si>
  <si>
    <t>33791300/35</t>
  </si>
  <si>
    <t>33791300/36</t>
  </si>
  <si>
    <t>33791300/38</t>
  </si>
  <si>
    <t>33791300/4</t>
  </si>
  <si>
    <t>33791300/42</t>
  </si>
  <si>
    <t>33791300/43</t>
  </si>
  <si>
    <t>33791300/5</t>
  </si>
  <si>
    <t>33791300/51</t>
  </si>
  <si>
    <t>33791300/6</t>
  </si>
  <si>
    <t>33791300/7</t>
  </si>
  <si>
    <t>33791300/8</t>
  </si>
  <si>
    <t>33791300/9</t>
  </si>
  <si>
    <t>38411200/1</t>
  </si>
  <si>
    <t>ջերմաչափեր</t>
  </si>
  <si>
    <t>38431700/1</t>
  </si>
  <si>
    <t>լաբորատորիայի կաթոցիչներ ― պարագաներ</t>
  </si>
  <si>
    <t>38431700/2</t>
  </si>
  <si>
    <t>38431700/3</t>
  </si>
  <si>
    <t>38431700/4</t>
  </si>
  <si>
    <t>38431700/5</t>
  </si>
  <si>
    <t>38431700/6</t>
  </si>
  <si>
    <t>38431700/8</t>
  </si>
  <si>
    <t>39224460/1</t>
  </si>
  <si>
    <t>սրվակներ</t>
  </si>
  <si>
    <t>42121280/1</t>
  </si>
  <si>
    <t>դոզավորող պոմպեր</t>
  </si>
  <si>
    <t>42121280/2</t>
  </si>
  <si>
    <t>42121280/3</t>
  </si>
  <si>
    <t>44163150/1</t>
  </si>
  <si>
    <t>ցածր ճնշման խողովակներ</t>
  </si>
  <si>
    <t>44511400/1</t>
  </si>
  <si>
    <t>գործիքների մասեր</t>
  </si>
  <si>
    <t>44511400/2</t>
  </si>
  <si>
    <t>44511400/3</t>
  </si>
  <si>
    <t>44511400/4</t>
  </si>
  <si>
    <t>44511400/5</t>
  </si>
  <si>
    <t>44511400/6</t>
  </si>
  <si>
    <t>44531220/1</t>
  </si>
  <si>
    <t>տափօղակներ</t>
  </si>
  <si>
    <t>44531220/2</t>
  </si>
  <si>
    <t>44531220/3</t>
  </si>
  <si>
    <t>44831500/1</t>
  </si>
  <si>
    <t>լուծիչներ</t>
  </si>
  <si>
    <t>44831500/3</t>
  </si>
  <si>
    <t>44831500/4</t>
  </si>
  <si>
    <t>44831500/5</t>
  </si>
  <si>
    <t>44831500/6</t>
  </si>
  <si>
    <t>44831500/7</t>
  </si>
  <si>
    <t>18931180/2</t>
  </si>
  <si>
    <t>ապրանքների փաթեթավորման տոպրակներ</t>
  </si>
  <si>
    <t>19711100/1</t>
  </si>
  <si>
    <t>սինթետիկ ռետին</t>
  </si>
  <si>
    <t>22461300/1</t>
  </si>
  <si>
    <t>31442000/3</t>
  </si>
  <si>
    <t>մարտկոց, AA տեսակի</t>
  </si>
  <si>
    <t>33141129/1</t>
  </si>
  <si>
    <t>դիմակ</t>
  </si>
  <si>
    <t>35111120/1</t>
  </si>
  <si>
    <t>հակահրդեհային նյութեր</t>
  </si>
  <si>
    <t>35261100/2</t>
  </si>
  <si>
    <t>37421160/1</t>
  </si>
  <si>
    <t>մարմնամարզական պարաններ</t>
  </si>
  <si>
    <t>37421160/2</t>
  </si>
  <si>
    <t>37431270/1</t>
  </si>
  <si>
    <t>մարզագունդ (հանտել)</t>
  </si>
  <si>
    <t>37451290/1</t>
  </si>
  <si>
    <t>ֆուտբոլի գնդակներ</t>
  </si>
  <si>
    <t>37451290/2</t>
  </si>
  <si>
    <t>37451290/3</t>
  </si>
  <si>
    <t>37451410/1</t>
  </si>
  <si>
    <t>բասկետբոլի գնդակներ</t>
  </si>
  <si>
    <t>37451580/1</t>
  </si>
  <si>
    <t>վոլեյբոլի գնդակներ</t>
  </si>
  <si>
    <t>37451580/2</t>
  </si>
  <si>
    <t>37451580/3</t>
  </si>
  <si>
    <t>37461170/1</t>
  </si>
  <si>
    <t>սեղանի թենիսի գնդակներ</t>
  </si>
  <si>
    <t>37461180/1</t>
  </si>
  <si>
    <t>սեղանի թենիսի ձեռնաթիակներ</t>
  </si>
  <si>
    <t>37521280/1</t>
  </si>
  <si>
    <t>խաղալիք զենք</t>
  </si>
  <si>
    <t>39221420/14</t>
  </si>
  <si>
    <t>խոզանակներ</t>
  </si>
  <si>
    <t>39221420/15</t>
  </si>
  <si>
    <t>39221420/16</t>
  </si>
  <si>
    <t>39522280/1</t>
  </si>
  <si>
    <t>հակահրդեհային վերմակներ</t>
  </si>
  <si>
    <t>39541160/1</t>
  </si>
  <si>
    <t>գործված ցանցեր</t>
  </si>
  <si>
    <t>39541160/2</t>
  </si>
  <si>
    <t>44111415/1</t>
  </si>
  <si>
    <t>ներկ` ճանապարհային</t>
  </si>
  <si>
    <t>44111415/2</t>
  </si>
  <si>
    <t>44111415/3</t>
  </si>
  <si>
    <t>44111415/4</t>
  </si>
  <si>
    <t>44192900/1</t>
  </si>
  <si>
    <t>չափիչ քանոն, շինարարական</t>
  </si>
  <si>
    <t>44331400/8</t>
  </si>
  <si>
    <t>պրոֆիլներ</t>
  </si>
  <si>
    <t>44421700/5</t>
  </si>
  <si>
    <t>44511100/2</t>
  </si>
  <si>
    <t>ձեռքի գործիքներ</t>
  </si>
  <si>
    <t>44831300/1</t>
  </si>
  <si>
    <t>հերմետիկներ</t>
  </si>
  <si>
    <t>ՀԲՄ</t>
  </si>
  <si>
    <t>30195200/5</t>
  </si>
  <si>
    <t>էլեկտրոնային գրատախտակներ կամ պարագաներ</t>
  </si>
  <si>
    <t>30232110/2</t>
  </si>
  <si>
    <t>30237112/2</t>
  </si>
  <si>
    <t>սնուցման բլոկ</t>
  </si>
  <si>
    <t>31171400/3</t>
  </si>
  <si>
    <t>սնուցման աղբյուրների փոխակերպիչներ</t>
  </si>
  <si>
    <t>31711330/1</t>
  </si>
  <si>
    <t>վակուումային լամպեր</t>
  </si>
  <si>
    <t>32351150/1</t>
  </si>
  <si>
    <t>32521300/1</t>
  </si>
  <si>
    <t>հեռահաղորդակցման միջոցներ</t>
  </si>
  <si>
    <t>32551290/3</t>
  </si>
  <si>
    <t>39121200/4</t>
  </si>
  <si>
    <t>սեղաններ</t>
  </si>
  <si>
    <t>39221180/2</t>
  </si>
  <si>
    <t>ջրի թիթեղյա ամաններ (բիդոն)</t>
  </si>
  <si>
    <t>42941130/1</t>
  </si>
  <si>
    <t>ջերմակայուն վաննաներ ― դրանց պարագաներ</t>
  </si>
  <si>
    <t>44421700/6</t>
  </si>
  <si>
    <t>30237112/1</t>
  </si>
  <si>
    <t>30192620/1</t>
  </si>
  <si>
    <t>եռոտանի (շտատիվ)</t>
  </si>
  <si>
    <t>31641201/1</t>
  </si>
  <si>
    <t>անկարգելային (պարաշյուտային) բարձրաչափ</t>
  </si>
  <si>
    <t>31641202/1</t>
  </si>
  <si>
    <t>անկարգելային (պարաշյուտային) ապահովող սարքեր</t>
  </si>
  <si>
    <t>31641202/4</t>
  </si>
  <si>
    <t>31731100/2</t>
  </si>
  <si>
    <t>էլեկտրատեխնիկական սարքեր</t>
  </si>
  <si>
    <t>31731100/3</t>
  </si>
  <si>
    <t>31731100/4</t>
  </si>
  <si>
    <t>34221150/1</t>
  </si>
  <si>
    <t>վառելիքի լիցքավորիչներ</t>
  </si>
  <si>
    <t>35331210/1</t>
  </si>
  <si>
    <t>ռազմական պաշարներ</t>
  </si>
  <si>
    <t>37421180/1</t>
  </si>
  <si>
    <t>մարմնամարզական պարագաներ` մագլցման համար</t>
  </si>
  <si>
    <t>37431280/1</t>
  </si>
  <si>
    <t>ծանրաձողեր</t>
  </si>
  <si>
    <t>37461331/3</t>
  </si>
  <si>
    <t>հրաձգության ուղղություն</t>
  </si>
  <si>
    <t>37461331/4</t>
  </si>
  <si>
    <t>37461331/5</t>
  </si>
  <si>
    <t>38421160/1</t>
  </si>
  <si>
    <t>չափման ― հսկողության սարքեր</t>
  </si>
  <si>
    <t>38591200/7</t>
  </si>
  <si>
    <t>39522100/1</t>
  </si>
  <si>
    <t>անջրանցիկ բրեզենտ</t>
  </si>
  <si>
    <t>39522181/1</t>
  </si>
  <si>
    <t>զինվորական վրաններ</t>
  </si>
  <si>
    <t>42121230/1</t>
  </si>
  <si>
    <t>վառելիքի պոմպեր</t>
  </si>
  <si>
    <t>42121590/1</t>
  </si>
  <si>
    <t>վառելիքի պոմպերի մասեր</t>
  </si>
  <si>
    <t>42121590/2</t>
  </si>
  <si>
    <t xml:space="preserve"> ԾԱՌԱՅՈՒԹՅՈՒՆՆԵՐԻ ԵՎ ԱՊՐԱՆՔՆԵՐԻ ՁԵՌՔ ԲԵՐՈՒՄ</t>
  </si>
  <si>
    <t>ՇԱՐՈՒՆԱԿԱԿԱՆ ԾԱԽՍԵՐ</t>
  </si>
  <si>
    <t xml:space="preserve"> - Կապի ծառայություններ</t>
  </si>
  <si>
    <t>ՊԱՅՄԱՆԱԳՐԱՅԻՆ ԾԱՌԱՅՈՒԹՅՈՒՆՆԵՐԻ ՁԵՌՔ ԲԵՐՈՒՄ</t>
  </si>
  <si>
    <t xml:space="preserve"> - Կենցաղային և հանրային սննդի ծառայություններ</t>
  </si>
  <si>
    <t xml:space="preserve"> - Ընդհանուր բնույթի այլ ծառայություններ</t>
  </si>
  <si>
    <t>ԸՆԹԱՑԻԿ ՆՈՐՈԳՈՒՄ ԵՎ ՊԱՀՊԱՆՈՒՄ (ԾԱՌԱՅՈՒԹՅՈՒՆՆԵՐ ԵՎ ՆՅՈՒԹԵՐ)</t>
  </si>
  <si>
    <t xml:space="preserve"> - Մեքենաների և սարքավորումների ընթացիկ նորոգում և պահպանում</t>
  </si>
  <si>
    <t>ՆՅՈՒԹԵՐ</t>
  </si>
  <si>
    <t xml:space="preserve"> -  Գրասենյակային նյութեր և հագուստ</t>
  </si>
  <si>
    <t xml:space="preserve"> -  Տրանսպորտային նյութեր</t>
  </si>
  <si>
    <t xml:space="preserve"> -  Առողջապահական և լաբորատոր նյութեր</t>
  </si>
  <si>
    <t xml:space="preserve"> -  Հատուկ նպատակային այլ նյութեր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</si>
  <si>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</si>
  <si>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</si>
  <si>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</si>
  <si>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ՄԵՔԵՆԱՆԵՐ ԵՎ ՍԱՐՔԱՎՈՐՈՒՄՆԵՐ</t>
  </si>
  <si>
    <t xml:space="preserve"> - Վարչական սարքավորումներ</t>
  </si>
  <si>
    <t xml:space="preserve"> - Այլ մեքենաներ և սարքավորումներ</t>
  </si>
  <si>
    <t>ԳՈՐԾՈՒՂՈՒՄՆԵՐԻ ԵՎ ՇՐՋԱԳԱՅՈՒԹՅՈՒՆՆԵՐԻ ԾԱԽՍԵՐ</t>
  </si>
  <si>
    <t xml:space="preserve"> - Արտասահմանյան գործուղումների գծով ծախսեր</t>
  </si>
  <si>
    <t>98391160/6</t>
  </si>
  <si>
    <t>ներկայացուցչական, արարողակարգային ծառայություններ</t>
  </si>
  <si>
    <t xml:space="preserve"> - Ներկայացուցչական ծախսեր</t>
  </si>
  <si>
    <t>ԱՅԼ  ԾԱԽՍԵՐ</t>
  </si>
  <si>
    <t xml:space="preserve"> - Այլ ծախսեր</t>
  </si>
  <si>
    <t>ՇԵՆՔԵՐ ԵՎ ՇԻՆՈՒԹՅՈՒՆՆԵՐ</t>
  </si>
  <si>
    <t xml:space="preserve"> - Շենքերի և շինությունների շինարարություն</t>
  </si>
  <si>
    <t xml:space="preserve"> Ցուցանիշների փոփոխությունը
 (նվազեցումները նշված են փակագծերում)</t>
  </si>
  <si>
    <t>Ցուցանիշների փոփոխությունը
 (նվազեցումները նշված են փակագծերում)</t>
  </si>
  <si>
    <t xml:space="preserve">Ցուցանիշների փոփոխությունը
 (նվազեցումները նշված են փակագծերում)                                                                                                                   </t>
  </si>
  <si>
    <t>Հավելված  N 3</t>
  </si>
  <si>
    <t>Հավելված N 5</t>
  </si>
  <si>
    <t>«ՀԱՅԱՍՏԱՆԻ  ՀԱՆՐԱՊԵՏՈՒԹՅԱՆ  2021 ԹՎԱԿԱՆԻ  ՊԵՏԱԿԱՆ ԲՅՈՒՋԵԻ ՄԱՍԻՆ» ՀԱՅԱՍՏԱՆԻ ՀԱՆՐԱՊԵՏՈՒԹՅԱՆ  ՕՐԵՆՔԻ N 1 ՀԱՎԵԼՎԱԾԻ N 2 ԱՂՅՈՒՍԱԿՈՒՄ ԿԱՏԱՐՎՈՂ ՎԵՐԱԲԱՇԽՈՒՄ ԵՎ ՀԱՅԱՍՏԱՆԻ ՀԱՆՐԱՊԵՏՈՒԹՅԱՆ ԿԱՌԱՎԱՐՈՒԹՅԱՆ 2020 ԹՎԱԿԱՆԻ ԴԵԿՏԵՄԲԵՐԻ 30-Ի  N 2215-Ն ՈՐՈՇՄԱՆ N 5 ՀԱՎԵԼՎԱԾԻ N 1 ԱՂՅՈՒՍԱԿՈՒՄ ԿԱՏԱՐՎՈՂ ՓՈՓՈԽՈՒԹՅՈՒՆՆԵՐԸ</t>
  </si>
  <si>
    <t>«ՀԱՅԱՍՏԱՆԻ ՀԱՆՐԱՊԵՏՈՒԹՅԱՆ 2021 ԹՎԱԿԱՆԻ ՊԵՏԱԿԱՆ ԲՅՈՒՋԵԻ ՄԱՍԻՆ» ՀԱՅԱՍՏԱՆԻ ՀԱՆՐԱՊԵՏՈՒԹՅԱՆ ՕՐԵՆՔԻ N 1 
ՀԱՎԵԼՎԱԾԻ N 3 ԱՂՅՈՒՍԱԿՈՒՄ ԿԱՏԱՐՎՈՂ ՓՈՓՈԽՈՒԹՅՈՒՆՆԵՐԸ</t>
  </si>
  <si>
    <t>ՀԱՅԱՍՏԱՆԻ ՀԱՆՐԱՊԵՏՈՒԹՅԱՆ ԿԱՌԱՎԱՐՈՒԹՅԱՆ 2020 ԹՎԱԿԱՆԻ ԴԵԿՏԵՄԲԵՐԻ 30-Ի N 2215-Ն ՈՐՈՇՄԱՆ NN 3 ԵՎ 4 ՀԱՎԵԼՎԱԾՆԵՐՈՒՄ  ԿԱՏԱՐՎՈՂ ՓՈՓՈԽՈՒԹՅՈՒՆՆԵՐԸ</t>
  </si>
  <si>
    <t xml:space="preserve">Միավորի գինը </t>
  </si>
  <si>
    <t>Քանակը</t>
  </si>
  <si>
    <t>Գումարը  
(հազար դրամով)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</si>
</sst>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#,##0.0_);\(#,##0.0\)"/>
    <numFmt numFmtId="166" formatCode="_(* #,##0.0_);_(* \(#,##0.0\);_(* &quot;-&quot;??_);_(@_)"/>
    <numFmt numFmtId="167" formatCode="_-* #,##0.00_р_._-;\-* #,##0.00_р_._-;_-* &quot;-&quot;??_р_._-;_-@_-"/>
    <numFmt numFmtId="168" formatCode="##,##0.0;\(##,##0.0\);\-"/>
    <numFmt numFmtId="169" formatCode="#,##0.0"/>
  </numFmts>
  <fonts count="34" x14ac:knownFonts="1">
    <font>
      <sz val="11"/>
      <color theme="1"/>
      <name val="Calibri"/>
      <family val="2"/>
      <scheme val="minor"/>
    </font>
    <font>
      <sz val="12"/>
      <name val="Times LatArm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GHEA Grapalat"/>
      <family val="3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sz val="12"/>
      <name val="GHEA Grapalat"/>
      <family val="2"/>
    </font>
    <font>
      <sz val="9"/>
      <name val="GHEA Grapalat"/>
      <family val="2"/>
    </font>
    <font>
      <sz val="11"/>
      <color theme="1"/>
      <name val="GHEA Grapalat"/>
      <family val="3"/>
    </font>
    <font>
      <sz val="10"/>
      <name val="Arial"/>
      <family val="2"/>
    </font>
    <font>
      <sz val="11"/>
      <name val="GHEA Grapalat"/>
      <family val="3"/>
    </font>
    <font>
      <sz val="10"/>
      <name val="Arial"/>
      <family val="2"/>
    </font>
    <font>
      <b/>
      <sz val="11"/>
      <color theme="1"/>
      <name val="GHEA Grapalat"/>
      <family val="3"/>
    </font>
    <font>
      <sz val="11"/>
      <name val="GHEA Grapalat"/>
      <family val="2"/>
    </font>
    <font>
      <sz val="11"/>
      <color theme="1"/>
      <name val="GHEA Grapalat"/>
      <family val="2"/>
    </font>
    <font>
      <sz val="12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u/>
      <sz val="12"/>
      <color theme="1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b/>
      <i/>
      <sz val="12"/>
      <name val="GHEA Grapalat"/>
      <family val="3"/>
    </font>
    <font>
      <sz val="12"/>
      <name val="Times Armenian"/>
      <family val="1"/>
    </font>
    <font>
      <b/>
      <i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>
      <alignment horizontal="left" vertical="top" wrapText="1"/>
    </xf>
    <xf numFmtId="9" fontId="6" fillId="0" borderId="0" applyFont="0" applyFill="0" applyBorder="0" applyAlignment="0" applyProtection="0"/>
    <xf numFmtId="168" fontId="14" fillId="0" borderId="0" applyFill="0" applyBorder="0" applyProtection="0">
      <alignment horizontal="right" vertical="top"/>
    </xf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164" fontId="6" fillId="0" borderId="0" applyFont="0" applyFill="0" applyBorder="0" applyAlignment="0" applyProtection="0"/>
    <xf numFmtId="0" fontId="20" fillId="0" borderId="0"/>
    <xf numFmtId="0" fontId="12" fillId="0" borderId="0"/>
    <xf numFmtId="0" fontId="32" fillId="0" borderId="0"/>
  </cellStyleXfs>
  <cellXfs count="218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166" fontId="4" fillId="2" borderId="0" xfId="6" applyNumberFormat="1" applyFont="1" applyFill="1" applyAlignment="1">
      <alignment horizontal="center" vertical="center" wrapText="1"/>
    </xf>
    <xf numFmtId="0" fontId="9" fillId="0" borderId="0" xfId="3" applyFont="1"/>
    <xf numFmtId="37" fontId="10" fillId="0" borderId="7" xfId="9" applyNumberFormat="1" applyFont="1" applyFill="1" applyBorder="1" applyAlignment="1">
      <alignment horizontal="center" vertical="center" wrapText="1"/>
    </xf>
    <xf numFmtId="0" fontId="15" fillId="2" borderId="0" xfId="18" applyFont="1" applyFill="1">
      <alignment horizontal="left" vertical="top" wrapText="1"/>
    </xf>
    <xf numFmtId="0" fontId="15" fillId="2" borderId="0" xfId="18" applyFont="1" applyFill="1" applyAlignment="1">
      <alignment horizontal="left" vertical="top" wrapText="1"/>
    </xf>
    <xf numFmtId="0" fontId="11" fillId="0" borderId="0" xfId="3" applyFont="1"/>
    <xf numFmtId="0" fontId="11" fillId="0" borderId="0" xfId="3" applyFont="1" applyFill="1" applyAlignment="1">
      <alignment horizontal="right"/>
    </xf>
    <xf numFmtId="0" fontId="17" fillId="0" borderId="0" xfId="3" applyFont="1"/>
    <xf numFmtId="0" fontId="17" fillId="0" borderId="0" xfId="3" applyFont="1" applyBorder="1"/>
    <xf numFmtId="0" fontId="17" fillId="0" borderId="0" xfId="3" applyFont="1" applyFill="1" applyAlignment="1"/>
    <xf numFmtId="0" fontId="11" fillId="0" borderId="0" xfId="3" applyFont="1" applyFill="1"/>
    <xf numFmtId="0" fontId="9" fillId="0" borderId="0" xfId="3" applyFont="1" applyAlignment="1">
      <alignment vertical="center"/>
    </xf>
    <xf numFmtId="0" fontId="8" fillId="0" borderId="0" xfId="3" applyFont="1" applyFill="1" applyAlignment="1">
      <alignment horizontal="center" wrapText="1"/>
    </xf>
    <xf numFmtId="0" fontId="16" fillId="2" borderId="0" xfId="18" applyFont="1" applyFill="1" applyAlignment="1">
      <alignment horizontal="right" vertical="top"/>
    </xf>
    <xf numFmtId="0" fontId="11" fillId="0" borderId="0" xfId="3" applyFont="1" applyFill="1" applyAlignment="1">
      <alignment horizontal="right"/>
    </xf>
    <xf numFmtId="0" fontId="17" fillId="0" borderId="1" xfId="3" applyFont="1" applyBorder="1" applyAlignment="1">
      <alignment vertical="center"/>
    </xf>
    <xf numFmtId="0" fontId="21" fillId="0" borderId="1" xfId="3" applyFont="1" applyBorder="1" applyAlignment="1">
      <alignment horizontal="center" vertical="center" wrapText="1"/>
    </xf>
    <xf numFmtId="166" fontId="21" fillId="0" borderId="1" xfId="6" applyNumberFormat="1" applyFont="1" applyBorder="1" applyAlignment="1">
      <alignment horizontal="right" vertical="center" wrapText="1"/>
    </xf>
    <xf numFmtId="0" fontId="21" fillId="0" borderId="1" xfId="3" applyFont="1" applyBorder="1" applyAlignment="1">
      <alignment vertical="center"/>
    </xf>
    <xf numFmtId="166" fontId="21" fillId="0" borderId="1" xfId="6" applyNumberFormat="1" applyFont="1" applyBorder="1" applyAlignment="1">
      <alignment horizontal="right" vertical="center" indent="1"/>
    </xf>
    <xf numFmtId="0" fontId="17" fillId="0" borderId="1" xfId="3" applyFont="1" applyBorder="1" applyAlignment="1"/>
    <xf numFmtId="0" fontId="17" fillId="2" borderId="1" xfId="3" applyFont="1" applyFill="1" applyBorder="1" applyAlignment="1">
      <alignment vertical="center"/>
    </xf>
    <xf numFmtId="166" fontId="17" fillId="0" borderId="1" xfId="6" applyNumberFormat="1" applyFont="1" applyBorder="1" applyAlignment="1">
      <alignment horizontal="right"/>
    </xf>
    <xf numFmtId="0" fontId="17" fillId="2" borderId="1" xfId="3" applyFont="1" applyFill="1" applyBorder="1" applyAlignment="1">
      <alignment vertical="center" wrapText="1"/>
    </xf>
    <xf numFmtId="0" fontId="17" fillId="2" borderId="1" xfId="3" applyFont="1" applyFill="1" applyBorder="1" applyAlignment="1">
      <alignment horizontal="left" vertical="center" wrapText="1"/>
    </xf>
    <xf numFmtId="0" fontId="17" fillId="2" borderId="1" xfId="3" applyFont="1" applyFill="1" applyBorder="1"/>
    <xf numFmtId="0" fontId="17" fillId="2" borderId="1" xfId="3" applyFont="1" applyFill="1" applyBorder="1" applyAlignment="1">
      <alignment wrapText="1"/>
    </xf>
    <xf numFmtId="0" fontId="17" fillId="0" borderId="1" xfId="3" applyFont="1" applyBorder="1"/>
    <xf numFmtId="0" fontId="22" fillId="2" borderId="1" xfId="18" applyFont="1" applyFill="1" applyBorder="1" applyAlignment="1">
      <alignment horizontal="center" vertical="center" wrapText="1"/>
    </xf>
    <xf numFmtId="0" fontId="22" fillId="2" borderId="1" xfId="18" applyFont="1" applyFill="1" applyBorder="1" applyAlignment="1">
      <alignment horizontal="center" vertical="top" wrapText="1"/>
    </xf>
    <xf numFmtId="166" fontId="22" fillId="2" borderId="1" xfId="6" applyNumberFormat="1" applyFont="1" applyFill="1" applyBorder="1" applyAlignment="1">
      <alignment horizontal="right" vertical="top" wrapText="1"/>
    </xf>
    <xf numFmtId="0" fontId="22" fillId="2" borderId="1" xfId="18" applyFont="1" applyFill="1" applyBorder="1" applyAlignment="1">
      <alignment horizontal="left" vertical="top" wrapText="1"/>
    </xf>
    <xf numFmtId="0" fontId="23" fillId="2" borderId="1" xfId="3" applyFont="1" applyFill="1" applyBorder="1" applyAlignment="1">
      <alignment vertical="center" wrapText="1"/>
    </xf>
    <xf numFmtId="0" fontId="22" fillId="2" borderId="1" xfId="18" applyFont="1" applyFill="1" applyBorder="1">
      <alignment horizontal="left" vertical="top" wrapText="1"/>
    </xf>
    <xf numFmtId="166" fontId="22" fillId="0" borderId="1" xfId="9" applyNumberFormat="1" applyFont="1" applyFill="1" applyBorder="1" applyAlignment="1">
      <alignment horizontal="right" vertical="top" wrapText="1"/>
    </xf>
    <xf numFmtId="166" fontId="22" fillId="0" borderId="1" xfId="6" applyNumberFormat="1" applyFont="1" applyFill="1" applyBorder="1" applyAlignment="1">
      <alignment horizontal="right" vertical="top" wrapText="1"/>
    </xf>
    <xf numFmtId="165" fontId="22" fillId="2" borderId="1" xfId="9" applyNumberFormat="1" applyFont="1" applyFill="1" applyBorder="1" applyAlignment="1">
      <alignment horizontal="right" vertical="top" wrapText="1"/>
    </xf>
    <xf numFmtId="0" fontId="21" fillId="2" borderId="1" xfId="3" applyFont="1" applyFill="1" applyBorder="1" applyAlignment="1">
      <alignment vertical="center" wrapText="1"/>
    </xf>
    <xf numFmtId="168" fontId="4" fillId="2" borderId="1" xfId="20" applyNumberFormat="1" applyFont="1" applyFill="1" applyBorder="1" applyAlignment="1">
      <alignment horizontal="right" vertical="top"/>
    </xf>
    <xf numFmtId="0" fontId="4" fillId="0" borderId="1" xfId="3" applyFont="1" applyBorder="1" applyAlignment="1">
      <alignment horizontal="left" vertical="center" wrapText="1"/>
    </xf>
    <xf numFmtId="0" fontId="10" fillId="2" borderId="1" xfId="3" applyFont="1" applyFill="1" applyBorder="1" applyAlignment="1">
      <alignment vertical="center" wrapText="1"/>
    </xf>
    <xf numFmtId="0" fontId="21" fillId="2" borderId="1" xfId="3" applyFont="1" applyFill="1" applyBorder="1" applyAlignment="1">
      <alignment vertical="top" wrapText="1"/>
    </xf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0" fontId="17" fillId="0" borderId="0" xfId="3" applyFont="1" applyAlignment="1">
      <alignment horizontal="justify"/>
    </xf>
    <xf numFmtId="0" fontId="4" fillId="0" borderId="0" xfId="3" applyFont="1" applyFill="1" applyBorder="1" applyAlignment="1">
      <alignment vertical="top"/>
    </xf>
    <xf numFmtId="0" fontId="17" fillId="2" borderId="13" xfId="3" applyFont="1" applyFill="1" applyBorder="1" applyAlignment="1">
      <alignment horizontal="left" vertical="center" wrapText="1"/>
    </xf>
    <xf numFmtId="0" fontId="10" fillId="2" borderId="14" xfId="3" applyFont="1" applyFill="1" applyBorder="1" applyAlignment="1">
      <alignment horizontal="left" vertical="top" wrapText="1"/>
    </xf>
    <xf numFmtId="0" fontId="17" fillId="2" borderId="12" xfId="3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17" fillId="2" borderId="7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vertical="top" wrapText="1"/>
    </xf>
    <xf numFmtId="0" fontId="10" fillId="0" borderId="1" xfId="7" applyFont="1" applyBorder="1" applyAlignment="1">
      <alignment vertical="center" wrapText="1"/>
    </xf>
    <xf numFmtId="0" fontId="17" fillId="2" borderId="11" xfId="3" applyFont="1" applyFill="1" applyBorder="1" applyAlignment="1">
      <alignment horizontal="left" vertical="top" wrapText="1"/>
    </xf>
    <xf numFmtId="0" fontId="17" fillId="2" borderId="8" xfId="3" applyFont="1" applyFill="1" applyBorder="1" applyAlignment="1">
      <alignment vertical="center" wrapText="1"/>
    </xf>
    <xf numFmtId="0" fontId="17" fillId="2" borderId="3" xfId="3" applyFont="1" applyFill="1" applyBorder="1" applyAlignment="1">
      <alignment vertical="top" wrapText="1"/>
    </xf>
    <xf numFmtId="0" fontId="17" fillId="2" borderId="9" xfId="3" applyFont="1" applyFill="1" applyBorder="1" applyAlignment="1">
      <alignment vertical="top" wrapText="1"/>
    </xf>
    <xf numFmtId="0" fontId="17" fillId="2" borderId="8" xfId="3" applyFont="1" applyFill="1" applyBorder="1" applyAlignment="1">
      <alignment horizontal="left" vertical="top"/>
    </xf>
    <xf numFmtId="0" fontId="17" fillId="2" borderId="3" xfId="3" applyFont="1" applyFill="1" applyBorder="1" applyAlignment="1">
      <alignment horizontal="left" vertical="top"/>
    </xf>
    <xf numFmtId="0" fontId="17" fillId="0" borderId="6" xfId="3" applyFont="1" applyBorder="1"/>
    <xf numFmtId="0" fontId="17" fillId="0" borderId="5" xfId="3" applyFont="1" applyBorder="1"/>
    <xf numFmtId="165" fontId="17" fillId="0" borderId="4" xfId="9" applyNumberFormat="1" applyFont="1" applyBorder="1" applyAlignment="1">
      <alignment horizontal="right"/>
    </xf>
    <xf numFmtId="166" fontId="7" fillId="0" borderId="0" xfId="15" applyNumberFormat="1" applyFont="1" applyFill="1" applyBorder="1" applyAlignment="1">
      <alignment horizontal="right" vertical="center"/>
    </xf>
    <xf numFmtId="0" fontId="7" fillId="2" borderId="0" xfId="3" applyFont="1" applyFill="1" applyBorder="1" applyAlignment="1">
      <alignment horizontal="right"/>
    </xf>
    <xf numFmtId="0" fontId="7" fillId="0" borderId="0" xfId="3" applyFont="1" applyAlignment="1">
      <alignment horizontal="right"/>
    </xf>
    <xf numFmtId="0" fontId="11" fillId="0" borderId="0" xfId="3" applyFont="1" applyFill="1" applyAlignment="1">
      <alignment horizontal="right"/>
    </xf>
    <xf numFmtId="0" fontId="23" fillId="2" borderId="15" xfId="3" applyFont="1" applyFill="1" applyBorder="1" applyAlignment="1">
      <alignment vertical="center" wrapText="1"/>
    </xf>
    <xf numFmtId="0" fontId="22" fillId="2" borderId="18" xfId="18" applyFont="1" applyFill="1" applyBorder="1" applyAlignment="1">
      <alignment horizontal="left" vertical="top" wrapText="1"/>
    </xf>
    <xf numFmtId="0" fontId="21" fillId="2" borderId="18" xfId="3" applyFont="1" applyFill="1" applyBorder="1" applyAlignment="1">
      <alignment vertical="center" wrapText="1"/>
    </xf>
    <xf numFmtId="166" fontId="4" fillId="2" borderId="18" xfId="6" applyNumberFormat="1" applyFont="1" applyFill="1" applyBorder="1" applyAlignment="1">
      <alignment horizontal="right" vertical="top" wrapText="1"/>
    </xf>
    <xf numFmtId="0" fontId="17" fillId="2" borderId="19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22" fillId="2" borderId="1" xfId="18" applyFont="1" applyFill="1" applyBorder="1" applyAlignment="1">
      <alignment horizontal="center" vertical="center" wrapText="1"/>
    </xf>
    <xf numFmtId="166" fontId="24" fillId="0" borderId="7" xfId="9" applyNumberFormat="1" applyFont="1" applyFill="1" applyBorder="1" applyAlignment="1">
      <alignment horizontal="right" vertical="top" wrapText="1"/>
    </xf>
    <xf numFmtId="0" fontId="17" fillId="0" borderId="1" xfId="3" applyFont="1" applyBorder="1" applyAlignment="1">
      <alignment wrapText="1"/>
    </xf>
    <xf numFmtId="0" fontId="24" fillId="0" borderId="0" xfId="7" applyFont="1" applyAlignment="1">
      <alignment vertical="center" wrapText="1"/>
    </xf>
    <xf numFmtId="165" fontId="7" fillId="0" borderId="0" xfId="7" applyNumberFormat="1" applyFont="1" applyFill="1" applyAlignment="1">
      <alignment horizontal="right" vertical="center" wrapText="1"/>
    </xf>
    <xf numFmtId="0" fontId="8" fillId="0" borderId="0" xfId="7" applyFont="1" applyFill="1" applyAlignment="1">
      <alignment wrapText="1"/>
    </xf>
    <xf numFmtId="49" fontId="25" fillId="0" borderId="0" xfId="7" applyNumberFormat="1" applyFont="1" applyFill="1" applyAlignment="1">
      <alignment horizontal="center" vertical="center" wrapText="1"/>
    </xf>
    <xf numFmtId="0" fontId="4" fillId="0" borderId="0" xfId="7" applyNumberFormat="1" applyFont="1" applyFill="1" applyAlignment="1">
      <alignment horizontal="center" vertical="center" wrapText="1"/>
    </xf>
    <xf numFmtId="165" fontId="25" fillId="0" borderId="0" xfId="7" applyNumberFormat="1" applyFont="1" applyFill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49" fontId="26" fillId="0" borderId="17" xfId="7" applyNumberFormat="1" applyFont="1" applyFill="1" applyBorder="1" applyAlignment="1">
      <alignment horizontal="center" vertical="center" wrapText="1"/>
    </xf>
    <xf numFmtId="49" fontId="26" fillId="0" borderId="3" xfId="7" applyNumberFormat="1" applyFont="1" applyFill="1" applyBorder="1" applyAlignment="1">
      <alignment horizontal="center" vertical="center" wrapText="1"/>
    </xf>
    <xf numFmtId="49" fontId="26" fillId="0" borderId="1" xfId="7" applyNumberFormat="1" applyFont="1" applyFill="1" applyBorder="1" applyAlignment="1">
      <alignment horizontal="center" vertical="center" textRotation="90" wrapText="1"/>
    </xf>
    <xf numFmtId="165" fontId="26" fillId="0" borderId="1" xfId="0" applyNumberFormat="1" applyFont="1" applyFill="1" applyBorder="1" applyAlignment="1">
      <alignment horizontal="center" vertical="center" wrapText="1"/>
    </xf>
    <xf numFmtId="49" fontId="27" fillId="0" borderId="1" xfId="7" applyNumberFormat="1" applyFont="1" applyFill="1" applyBorder="1" applyAlignment="1">
      <alignment horizontal="center" vertical="center" textRotation="90" wrapText="1"/>
    </xf>
    <xf numFmtId="0" fontId="27" fillId="0" borderId="1" xfId="7" applyNumberFormat="1" applyFont="1" applyFill="1" applyBorder="1" applyAlignment="1">
      <alignment horizontal="center" vertical="center" wrapText="1"/>
    </xf>
    <xf numFmtId="166" fontId="27" fillId="0" borderId="16" xfId="8" applyNumberFormat="1" applyFont="1" applyFill="1" applyBorder="1" applyAlignment="1">
      <alignment horizontal="center" vertical="center" wrapText="1"/>
    </xf>
    <xf numFmtId="165" fontId="27" fillId="0" borderId="16" xfId="7" applyNumberFormat="1" applyFont="1" applyFill="1" applyBorder="1" applyAlignment="1">
      <alignment horizontal="center" vertical="center" wrapText="1"/>
    </xf>
    <xf numFmtId="0" fontId="24" fillId="0" borderId="0" xfId="7" applyFont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8" fillId="0" borderId="1" xfId="7" applyFont="1" applyBorder="1" applyAlignment="1">
      <alignment horizontal="center" vertical="center" wrapText="1"/>
    </xf>
    <xf numFmtId="166" fontId="11" fillId="0" borderId="1" xfId="8" applyNumberFormat="1" applyFont="1" applyBorder="1" applyAlignment="1">
      <alignment horizontal="center" vertical="center" wrapText="1"/>
    </xf>
    <xf numFmtId="165" fontId="11" fillId="0" borderId="1" xfId="7" applyNumberFormat="1" applyFont="1" applyBorder="1" applyAlignment="1">
      <alignment horizontal="center" vertical="center" wrapText="1"/>
    </xf>
    <xf numFmtId="166" fontId="24" fillId="0" borderId="1" xfId="8" applyNumberFormat="1" applyFont="1" applyBorder="1" applyAlignment="1">
      <alignment horizontal="center" vertical="center" wrapText="1"/>
    </xf>
    <xf numFmtId="165" fontId="24" fillId="0" borderId="1" xfId="7" applyNumberFormat="1" applyFont="1" applyBorder="1" applyAlignment="1">
      <alignment horizontal="center" vertical="center" wrapText="1"/>
    </xf>
    <xf numFmtId="0" fontId="24" fillId="0" borderId="1" xfId="7" applyFont="1" applyBorder="1" applyAlignment="1">
      <alignment horizontal="left" vertical="center" wrapText="1"/>
    </xf>
    <xf numFmtId="166" fontId="24" fillId="0" borderId="1" xfId="8" applyNumberFormat="1" applyFont="1" applyFill="1" applyBorder="1" applyAlignment="1">
      <alignment horizontal="center" vertical="center" wrapText="1"/>
    </xf>
    <xf numFmtId="0" fontId="29" fillId="0" borderId="0" xfId="7" applyFont="1" applyAlignment="1">
      <alignment vertical="center" wrapText="1"/>
    </xf>
    <xf numFmtId="165" fontId="24" fillId="0" borderId="0" xfId="7" applyNumberFormat="1" applyFont="1" applyAlignment="1">
      <alignment vertical="center" wrapText="1"/>
    </xf>
    <xf numFmtId="164" fontId="24" fillId="0" borderId="0" xfId="8" applyFont="1" applyAlignment="1">
      <alignment vertical="center" wrapText="1"/>
    </xf>
    <xf numFmtId="164" fontId="7" fillId="0" borderId="0" xfId="8" applyFont="1" applyAlignment="1">
      <alignment horizontal="center" vertical="center" wrapText="1"/>
    </xf>
    <xf numFmtId="164" fontId="24" fillId="0" borderId="0" xfId="8" applyFont="1" applyAlignment="1">
      <alignment horizontal="center" vertical="center" wrapText="1"/>
    </xf>
    <xf numFmtId="164" fontId="29" fillId="0" borderId="0" xfId="8" applyFont="1" applyAlignment="1">
      <alignment vertical="center" wrapText="1"/>
    </xf>
    <xf numFmtId="0" fontId="30" fillId="0" borderId="1" xfId="7" applyFont="1" applyBorder="1" applyAlignment="1">
      <alignment horizontal="center" vertical="center" wrapText="1"/>
    </xf>
    <xf numFmtId="0" fontId="30" fillId="0" borderId="1" xfId="7" applyFont="1" applyBorder="1" applyAlignment="1">
      <alignment horizontal="left" vertical="center" wrapText="1"/>
    </xf>
    <xf numFmtId="0" fontId="31" fillId="0" borderId="0" xfId="7" applyFont="1" applyAlignment="1">
      <alignment vertical="center" wrapText="1"/>
    </xf>
    <xf numFmtId="164" fontId="31" fillId="0" borderId="0" xfId="8" applyFont="1" applyAlignment="1">
      <alignment vertical="center" wrapText="1"/>
    </xf>
    <xf numFmtId="166" fontId="24" fillId="0" borderId="1" xfId="8" applyNumberFormat="1" applyFont="1" applyBorder="1" applyAlignment="1">
      <alignment horizontal="right" vertical="center" wrapText="1"/>
    </xf>
    <xf numFmtId="166" fontId="27" fillId="0" borderId="1" xfId="8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7" fillId="2" borderId="26" xfId="3" applyFont="1" applyFill="1" applyBorder="1" applyAlignment="1">
      <alignment horizontal="left" vertical="center" wrapText="1"/>
    </xf>
    <xf numFmtId="0" fontId="10" fillId="2" borderId="16" xfId="3" applyFont="1" applyFill="1" applyBorder="1" applyAlignment="1">
      <alignment horizontal="left" vertical="center" wrapText="1"/>
    </xf>
    <xf numFmtId="0" fontId="10" fillId="2" borderId="25" xfId="3" applyFont="1" applyFill="1" applyBorder="1" applyAlignment="1">
      <alignment horizontal="left" vertical="top" wrapText="1"/>
    </xf>
    <xf numFmtId="0" fontId="17" fillId="2" borderId="24" xfId="3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19" fillId="2" borderId="0" xfId="2" applyFont="1" applyFill="1" applyAlignment="1">
      <alignment vertical="center" wrapText="1"/>
    </xf>
    <xf numFmtId="165" fontId="24" fillId="2" borderId="0" xfId="1" applyNumberFormat="1" applyFont="1" applyFill="1" applyAlignment="1">
      <alignment vertical="center"/>
    </xf>
    <xf numFmtId="0" fontId="24" fillId="2" borderId="0" xfId="1" applyFont="1" applyFill="1" applyAlignment="1">
      <alignment vertical="center"/>
    </xf>
    <xf numFmtId="166" fontId="24" fillId="0" borderId="0" xfId="15" applyNumberFormat="1" applyFont="1" applyFill="1" applyBorder="1" applyAlignment="1">
      <alignment horizontal="right" vertical="center"/>
    </xf>
    <xf numFmtId="165" fontId="24" fillId="2" borderId="0" xfId="1" applyNumberFormat="1" applyFont="1" applyFill="1" applyAlignment="1">
      <alignment horizontal="left" vertical="center"/>
    </xf>
    <xf numFmtId="0" fontId="24" fillId="2" borderId="0" xfId="3" applyFont="1" applyFill="1" applyBorder="1" applyAlignment="1">
      <alignment horizontal="right"/>
    </xf>
    <xf numFmtId="0" fontId="24" fillId="0" borderId="0" xfId="3" applyFont="1" applyAlignment="1">
      <alignment horizontal="right"/>
    </xf>
    <xf numFmtId="165" fontId="24" fillId="2" borderId="0" xfId="1" applyNumberFormat="1" applyFont="1" applyFill="1" applyAlignment="1">
      <alignment horizontal="center" vertical="center" wrapText="1"/>
    </xf>
    <xf numFmtId="0" fontId="24" fillId="2" borderId="0" xfId="2" applyFont="1" applyFill="1" applyAlignment="1">
      <alignment vertical="center" wrapText="1"/>
    </xf>
    <xf numFmtId="0" fontId="19" fillId="2" borderId="0" xfId="2" applyFont="1" applyFill="1" applyAlignment="1">
      <alignment horizontal="center" vertical="center" wrapText="1"/>
    </xf>
    <xf numFmtId="165" fontId="19" fillId="2" borderId="0" xfId="2" applyNumberFormat="1" applyFont="1" applyFill="1" applyAlignment="1">
      <alignment vertical="center" wrapText="1"/>
    </xf>
    <xf numFmtId="169" fontId="19" fillId="0" borderId="1" xfId="3" applyNumberFormat="1" applyFont="1" applyBorder="1" applyAlignment="1">
      <alignment horizontal="center" vertical="center" wrapText="1"/>
    </xf>
    <xf numFmtId="169" fontId="19" fillId="2" borderId="1" xfId="3" applyNumberFormat="1" applyFont="1" applyFill="1" applyBorder="1" applyAlignment="1">
      <alignment horizontal="center" vertical="center" wrapText="1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166" fontId="19" fillId="2" borderId="1" xfId="6" applyNumberFormat="1" applyFont="1" applyFill="1" applyBorder="1" applyAlignment="1">
      <alignment vertical="center" wrapText="1"/>
    </xf>
    <xf numFmtId="0" fontId="19" fillId="2" borderId="1" xfId="27" applyFont="1" applyFill="1" applyBorder="1" applyAlignment="1">
      <alignment vertical="center" wrapText="1"/>
    </xf>
    <xf numFmtId="0" fontId="19" fillId="2" borderId="1" xfId="27" applyFont="1" applyFill="1" applyBorder="1" applyAlignment="1">
      <alignment vertical="center"/>
    </xf>
    <xf numFmtId="0" fontId="19" fillId="2" borderId="2" xfId="27" applyFont="1" applyFill="1" applyBorder="1" applyAlignment="1">
      <alignment vertical="center" wrapText="1"/>
    </xf>
    <xf numFmtId="165" fontId="19" fillId="2" borderId="2" xfId="27" applyNumberFormat="1" applyFont="1" applyFill="1" applyBorder="1" applyAlignment="1">
      <alignment vertical="center" wrapText="1"/>
    </xf>
    <xf numFmtId="0" fontId="19" fillId="2" borderId="3" xfId="27" applyFont="1" applyFill="1" applyBorder="1" applyAlignment="1">
      <alignment vertical="center" wrapText="1"/>
    </xf>
    <xf numFmtId="0" fontId="33" fillId="2" borderId="0" xfId="2" applyFont="1" applyFill="1" applyAlignment="1">
      <alignment horizontal="center" vertical="center" wrapText="1"/>
    </xf>
    <xf numFmtId="49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7" xfId="27" applyFont="1" applyFill="1" applyBorder="1" applyAlignment="1">
      <alignment horizontal="left" vertical="center"/>
    </xf>
    <xf numFmtId="0" fontId="4" fillId="2" borderId="2" xfId="27" applyFont="1" applyFill="1" applyBorder="1" applyAlignment="1">
      <alignment horizontal="left" vertical="center"/>
    </xf>
    <xf numFmtId="165" fontId="4" fillId="2" borderId="2" xfId="27" applyNumberFormat="1" applyFont="1" applyFill="1" applyBorder="1" applyAlignment="1">
      <alignment horizontal="left" vertical="center"/>
    </xf>
    <xf numFmtId="0" fontId="4" fillId="2" borderId="3" xfId="27" applyFont="1" applyFill="1" applyBorder="1" applyAlignment="1">
      <alignment horizontal="left" vertical="center"/>
    </xf>
    <xf numFmtId="166" fontId="4" fillId="2" borderId="1" xfId="2" applyNumberFormat="1" applyFont="1" applyFill="1" applyBorder="1" applyAlignment="1">
      <alignment horizontal="right" vertical="center"/>
    </xf>
    <xf numFmtId="0" fontId="4" fillId="2" borderId="0" xfId="2" applyFont="1" applyFill="1" applyAlignment="1">
      <alignment horizontal="center" vertical="center"/>
    </xf>
    <xf numFmtId="49" fontId="19" fillId="2" borderId="1" xfId="2" applyNumberFormat="1" applyFont="1" applyFill="1" applyBorder="1" applyAlignment="1" applyProtection="1">
      <alignment horizontal="left" vertical="center"/>
      <protection locked="0"/>
    </xf>
    <xf numFmtId="0" fontId="19" fillId="2" borderId="17" xfId="27" applyFont="1" applyFill="1" applyBorder="1" applyAlignment="1">
      <alignment horizontal="left" vertical="center"/>
    </xf>
    <xf numFmtId="0" fontId="19" fillId="2" borderId="2" xfId="27" applyFont="1" applyFill="1" applyBorder="1" applyAlignment="1">
      <alignment horizontal="left" vertical="center"/>
    </xf>
    <xf numFmtId="165" fontId="19" fillId="2" borderId="2" xfId="27" applyNumberFormat="1" applyFont="1" applyFill="1" applyBorder="1" applyAlignment="1">
      <alignment horizontal="left" vertical="center"/>
    </xf>
    <xf numFmtId="0" fontId="19" fillId="2" borderId="3" xfId="27" applyFont="1" applyFill="1" applyBorder="1" applyAlignment="1">
      <alignment horizontal="left" vertical="center"/>
    </xf>
    <xf numFmtId="166" fontId="19" fillId="2" borderId="1" xfId="2" applyNumberFormat="1" applyFont="1" applyFill="1" applyBorder="1" applyAlignment="1">
      <alignment horizontal="right" vertical="center"/>
    </xf>
    <xf numFmtId="49" fontId="19" fillId="2" borderId="1" xfId="2" applyNumberFormat="1" applyFont="1" applyFill="1" applyBorder="1" applyAlignment="1">
      <alignment horizontal="left" vertical="center" wrapText="1"/>
    </xf>
    <xf numFmtId="0" fontId="19" fillId="2" borderId="17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center" vertical="center"/>
    </xf>
    <xf numFmtId="165" fontId="19" fillId="2" borderId="1" xfId="5" applyNumberFormat="1" applyFont="1" applyFill="1" applyBorder="1" applyAlignment="1">
      <alignment horizontal="center" vertical="center" wrapText="1"/>
    </xf>
    <xf numFmtId="166" fontId="19" fillId="2" borderId="1" xfId="5" applyNumberFormat="1" applyFont="1" applyFill="1" applyBorder="1" applyAlignment="1">
      <alignment horizontal="center" vertical="center" wrapText="1"/>
    </xf>
    <xf numFmtId="165" fontId="19" fillId="2" borderId="1" xfId="5" applyNumberFormat="1" applyFont="1" applyFill="1" applyBorder="1" applyAlignment="1">
      <alignment horizontal="right" vertical="center" wrapText="1"/>
    </xf>
    <xf numFmtId="0" fontId="19" fillId="2" borderId="1" xfId="2" applyFont="1" applyFill="1" applyBorder="1" applyAlignment="1">
      <alignment horizontal="center" vertical="center" wrapText="1"/>
    </xf>
    <xf numFmtId="166" fontId="17" fillId="0" borderId="4" xfId="6" applyNumberFormat="1" applyFont="1" applyBorder="1" applyAlignment="1">
      <alignment horizontal="right"/>
    </xf>
    <xf numFmtId="166" fontId="4" fillId="2" borderId="1" xfId="6" applyNumberFormat="1" applyFont="1" applyFill="1" applyBorder="1" applyAlignment="1">
      <alignment horizontal="right" vertical="top" wrapText="1"/>
    </xf>
    <xf numFmtId="166" fontId="22" fillId="2" borderId="1" xfId="20" applyNumberFormat="1" applyFont="1" applyFill="1" applyBorder="1" applyAlignment="1">
      <alignment vertical="top"/>
    </xf>
    <xf numFmtId="0" fontId="11" fillId="0" borderId="0" xfId="3" applyFont="1" applyFill="1" applyAlignment="1">
      <alignment horizontal="right"/>
    </xf>
    <xf numFmtId="0" fontId="11" fillId="0" borderId="0" xfId="3" applyFont="1" applyFill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/>
    </xf>
    <xf numFmtId="0" fontId="17" fillId="0" borderId="1" xfId="3" applyFont="1" applyBorder="1" applyAlignment="1">
      <alignment horizontal="center" vertical="top"/>
    </xf>
    <xf numFmtId="0" fontId="17" fillId="0" borderId="1" xfId="3" applyFont="1" applyBorder="1" applyAlignment="1">
      <alignment horizontal="center" vertical="center"/>
    </xf>
    <xf numFmtId="166" fontId="17" fillId="0" borderId="1" xfId="6" applyNumberFormat="1" applyFont="1" applyBorder="1" applyAlignment="1">
      <alignment horizontal="right" vertical="center"/>
    </xf>
    <xf numFmtId="0" fontId="17" fillId="2" borderId="1" xfId="3" applyFont="1" applyFill="1" applyBorder="1" applyAlignment="1">
      <alignment horizontal="center" vertical="center"/>
    </xf>
    <xf numFmtId="0" fontId="11" fillId="0" borderId="0" xfId="7" applyFont="1" applyFill="1" applyAlignment="1">
      <alignment horizontal="center" vertical="center" wrapText="1"/>
    </xf>
    <xf numFmtId="165" fontId="7" fillId="0" borderId="20" xfId="7" applyNumberFormat="1" applyFont="1" applyFill="1" applyBorder="1" applyAlignment="1">
      <alignment horizontal="right" vertical="center" wrapText="1"/>
    </xf>
    <xf numFmtId="49" fontId="26" fillId="0" borderId="17" xfId="7" applyNumberFormat="1" applyFont="1" applyFill="1" applyBorder="1" applyAlignment="1">
      <alignment horizontal="center" vertical="center" wrapText="1"/>
    </xf>
    <xf numFmtId="49" fontId="26" fillId="0" borderId="3" xfId="7" applyNumberFormat="1" applyFont="1" applyFill="1" applyBorder="1" applyAlignment="1">
      <alignment horizontal="center" vertical="center" wrapText="1"/>
    </xf>
    <xf numFmtId="0" fontId="26" fillId="0" borderId="15" xfId="7" applyNumberFormat="1" applyFont="1" applyFill="1" applyBorder="1" applyAlignment="1">
      <alignment horizontal="center" vertical="center" wrapText="1"/>
    </xf>
    <xf numFmtId="0" fontId="26" fillId="0" borderId="21" xfId="7" applyNumberFormat="1" applyFont="1" applyFill="1" applyBorder="1" applyAlignment="1">
      <alignment horizontal="center" vertical="center" wrapText="1"/>
    </xf>
    <xf numFmtId="0" fontId="26" fillId="0" borderId="16" xfId="7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26" fillId="0" borderId="15" xfId="0" applyNumberFormat="1" applyFont="1" applyFill="1" applyBorder="1" applyAlignment="1">
      <alignment horizontal="center" vertical="center" wrapText="1"/>
    </xf>
    <xf numFmtId="165" fontId="26" fillId="0" borderId="16" xfId="0" applyNumberFormat="1" applyFont="1" applyFill="1" applyBorder="1" applyAlignment="1">
      <alignment horizontal="center" vertical="center" wrapText="1"/>
    </xf>
    <xf numFmtId="165" fontId="26" fillId="0" borderId="22" xfId="0" applyNumberFormat="1" applyFont="1" applyFill="1" applyBorder="1" applyAlignment="1">
      <alignment horizontal="center" vertical="center" wrapText="1"/>
    </xf>
    <xf numFmtId="165" fontId="26" fillId="0" borderId="20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right"/>
    </xf>
    <xf numFmtId="0" fontId="22" fillId="2" borderId="1" xfId="18" applyFont="1" applyFill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25" fillId="0" borderId="0" xfId="7" applyNumberFormat="1" applyFont="1" applyFill="1" applyAlignment="1">
      <alignment horizontal="right" vertical="center" wrapText="1"/>
    </xf>
    <xf numFmtId="0" fontId="19" fillId="0" borderId="0" xfId="7" applyNumberFormat="1" applyFont="1" applyFill="1" applyAlignment="1">
      <alignment horizontal="center" vertical="center" wrapText="1"/>
    </xf>
    <xf numFmtId="49" fontId="27" fillId="0" borderId="1" xfId="7" applyNumberFormat="1" applyFont="1" applyFill="1" applyBorder="1" applyAlignment="1">
      <alignment horizontal="center" vertical="center" wrapText="1"/>
    </xf>
    <xf numFmtId="0" fontId="27" fillId="0" borderId="1" xfId="7" applyNumberFormat="1" applyFont="1" applyFill="1" applyBorder="1" applyAlignment="1">
      <alignment horizontal="center" vertical="center" wrapText="1"/>
    </xf>
    <xf numFmtId="49" fontId="26" fillId="0" borderId="1" xfId="7" applyNumberFormat="1" applyFont="1" applyFill="1" applyBorder="1" applyAlignment="1">
      <alignment horizontal="center" vertical="center" textRotation="90" wrapText="1"/>
    </xf>
    <xf numFmtId="0" fontId="11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9" fillId="2" borderId="17" xfId="27" applyFont="1" applyFill="1" applyBorder="1" applyAlignment="1">
      <alignment horizontal="left" vertical="center" wrapText="1"/>
    </xf>
    <xf numFmtId="0" fontId="19" fillId="2" borderId="2" xfId="27" applyFont="1" applyFill="1" applyBorder="1" applyAlignment="1">
      <alignment horizontal="left" vertical="center" wrapText="1"/>
    </xf>
    <xf numFmtId="0" fontId="19" fillId="2" borderId="3" xfId="27" applyFont="1" applyFill="1" applyBorder="1" applyAlignment="1">
      <alignment horizontal="left" vertical="center" wrapText="1"/>
    </xf>
    <xf numFmtId="0" fontId="19" fillId="2" borderId="17" xfId="27" applyFont="1" applyFill="1" applyBorder="1" applyAlignment="1">
      <alignment horizontal="left" vertical="center"/>
    </xf>
    <xf numFmtId="0" fontId="19" fillId="2" borderId="2" xfId="27" applyFont="1" applyFill="1" applyBorder="1" applyAlignment="1">
      <alignment horizontal="left" vertical="center"/>
    </xf>
    <xf numFmtId="0" fontId="19" fillId="2" borderId="3" xfId="27" applyFont="1" applyFill="1" applyBorder="1" applyAlignment="1">
      <alignment horizontal="left" vertical="center"/>
    </xf>
    <xf numFmtId="0" fontId="24" fillId="2" borderId="0" xfId="1" applyFont="1" applyFill="1" applyAlignment="1">
      <alignment horizontal="center" vertical="center" wrapText="1"/>
    </xf>
    <xf numFmtId="0" fontId="19" fillId="2" borderId="27" xfId="3" applyFont="1" applyFill="1" applyBorder="1" applyAlignment="1">
      <alignment horizontal="center" vertical="center" wrapText="1"/>
    </xf>
    <xf numFmtId="0" fontId="0" fillId="2" borderId="22" xfId="0" applyFill="1" applyBorder="1"/>
    <xf numFmtId="0" fontId="19" fillId="2" borderId="15" xfId="3" applyFont="1" applyFill="1" applyBorder="1" applyAlignment="1">
      <alignment horizontal="center" vertical="center" wrapText="1"/>
    </xf>
    <xf numFmtId="0" fontId="19" fillId="2" borderId="16" xfId="3" applyFont="1" applyFill="1" applyBorder="1" applyAlignment="1">
      <alignment horizontal="center" vertical="center" wrapText="1"/>
    </xf>
    <xf numFmtId="0" fontId="19" fillId="2" borderId="17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169" fontId="19" fillId="0" borderId="15" xfId="3" applyNumberFormat="1" applyFont="1" applyBorder="1" applyAlignment="1">
      <alignment horizontal="center" vertical="center" wrapText="1"/>
    </xf>
    <xf numFmtId="169" fontId="19" fillId="0" borderId="16" xfId="3" applyNumberFormat="1" applyFont="1" applyBorder="1" applyAlignment="1">
      <alignment horizontal="center" vertical="center" wrapText="1"/>
    </xf>
    <xf numFmtId="0" fontId="15" fillId="2" borderId="0" xfId="18" applyFont="1" applyFill="1" applyAlignment="1">
      <alignment horizontal="right" vertical="top"/>
    </xf>
    <xf numFmtId="0" fontId="11" fillId="0" borderId="0" xfId="3" applyFont="1" applyAlignment="1">
      <alignment horizontal="right" vertical="center"/>
    </xf>
    <xf numFmtId="166" fontId="24" fillId="0" borderId="1" xfId="9" applyNumberFormat="1" applyFont="1" applyFill="1" applyBorder="1" applyAlignment="1">
      <alignment horizontal="right" vertical="top" wrapText="1"/>
    </xf>
    <xf numFmtId="165" fontId="24" fillId="0" borderId="0" xfId="7" applyNumberFormat="1" applyFont="1" applyFill="1" applyAlignment="1">
      <alignment horizontal="right" vertical="center" wrapText="1"/>
    </xf>
    <xf numFmtId="165" fontId="24" fillId="0" borderId="0" xfId="7" applyNumberFormat="1" applyFont="1" applyFill="1" applyBorder="1" applyAlignment="1">
      <alignment horizontal="right" vertical="center" wrapText="1"/>
    </xf>
    <xf numFmtId="0" fontId="11" fillId="0" borderId="0" xfId="3" applyFont="1" applyAlignment="1">
      <alignment horizontal="right"/>
    </xf>
  </cellXfs>
  <cellStyles count="28">
    <cellStyle name="_artabyuje" xfId="10"/>
    <cellStyle name="Comma" xfId="6" builtinId="3"/>
    <cellStyle name="Comma 15" xfId="24"/>
    <cellStyle name="Comma 2" xfId="8"/>
    <cellStyle name="Comma 2 2" xfId="11"/>
    <cellStyle name="Comma 3" xfId="9"/>
    <cellStyle name="Comma 4" xfId="12"/>
    <cellStyle name="Comma 5" xfId="13"/>
    <cellStyle name="Comma 6" xfId="14"/>
    <cellStyle name="Comma 7" xfId="5"/>
    <cellStyle name="Comma 8" xfId="22"/>
    <cellStyle name="Comma_General 17.02.04" xfId="15"/>
    <cellStyle name="Normal" xfId="0" builtinId="0"/>
    <cellStyle name="Normal 2" xfId="7"/>
    <cellStyle name="Normal 3" xfId="16"/>
    <cellStyle name="Normal 4" xfId="17"/>
    <cellStyle name="Normal 5" xfId="1"/>
    <cellStyle name="Normal 5 2" xfId="3"/>
    <cellStyle name="Normal 6" xfId="21"/>
    <cellStyle name="Normal 6 2" xfId="23"/>
    <cellStyle name="Normal 7" xfId="25"/>
    <cellStyle name="Normal 7 2" xfId="26"/>
    <cellStyle name="Normal 8" xfId="18"/>
    <cellStyle name="Normal 9 3_հավ1-3" xfId="4"/>
    <cellStyle name="Normal_2017 PLAN VERJNAKAN.23.12.16" xfId="2"/>
    <cellStyle name="Normal_Book1_1_2010 nax" xfId="27"/>
    <cellStyle name="Percent 2" xfId="19"/>
    <cellStyle name="SN_24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2"/>
  <sheetViews>
    <sheetView topLeftCell="A12" workbookViewId="0">
      <selection activeCell="F11" sqref="F11"/>
    </sheetView>
  </sheetViews>
  <sheetFormatPr defaultColWidth="9.140625" defaultRowHeight="17.25" x14ac:dyDescent="0.3"/>
  <cols>
    <col min="1" max="1" width="9.140625" style="7" customWidth="1"/>
    <col min="2" max="2" width="14.140625" style="7" customWidth="1"/>
    <col min="3" max="3" width="57" style="7" customWidth="1"/>
    <col min="4" max="4" width="19.85546875" style="7" customWidth="1"/>
    <col min="5" max="16384" width="9.140625" style="7"/>
  </cols>
  <sheetData>
    <row r="1" spans="1:66" ht="20.25" customHeight="1" x14ac:dyDescent="0.3">
      <c r="D1" s="122" t="s">
        <v>55</v>
      </c>
      <c r="E1" s="8"/>
    </row>
    <row r="2" spans="1:66" s="9" customFormat="1" x14ac:dyDescent="0.3">
      <c r="D2" s="124" t="s">
        <v>56</v>
      </c>
      <c r="E2" s="67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66" s="9" customFormat="1" ht="19.5" customHeight="1" x14ac:dyDescent="0.3">
      <c r="D3" s="125" t="s">
        <v>38</v>
      </c>
      <c r="E3" s="67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66" ht="17.25" hidden="1" customHeight="1" x14ac:dyDescent="0.3">
      <c r="D4" s="16"/>
      <c r="E4" s="67"/>
    </row>
    <row r="5" spans="1:66" ht="15.75" hidden="1" customHeight="1" x14ac:dyDescent="0.3">
      <c r="D5" s="16"/>
      <c r="E5" s="67"/>
    </row>
    <row r="6" spans="1:66" ht="15.75" customHeight="1" x14ac:dyDescent="0.3">
      <c r="D6" s="16"/>
      <c r="E6" s="67"/>
    </row>
    <row r="7" spans="1:66" ht="88.5" customHeight="1" x14ac:dyDescent="0.3">
      <c r="A7" s="164" t="s">
        <v>670</v>
      </c>
      <c r="B7" s="164"/>
      <c r="C7" s="164"/>
      <c r="D7" s="164"/>
      <c r="E7" s="67"/>
    </row>
    <row r="8" spans="1:66" ht="22.5" customHeight="1" x14ac:dyDescent="0.3">
      <c r="B8" s="14"/>
      <c r="C8" s="14"/>
      <c r="D8" s="163" t="s">
        <v>54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</row>
    <row r="9" spans="1:66" ht="124.5" customHeight="1" x14ac:dyDescent="0.3">
      <c r="A9" s="168" t="s">
        <v>53</v>
      </c>
      <c r="B9" s="168"/>
      <c r="C9" s="165" t="s">
        <v>52</v>
      </c>
      <c r="D9" s="73" t="s">
        <v>62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</row>
    <row r="10" spans="1:66" s="3" customFormat="1" ht="17.25" customHeight="1" x14ac:dyDescent="0.3">
      <c r="A10" s="168"/>
      <c r="B10" s="168"/>
      <c r="C10" s="165"/>
      <c r="D10" s="165" t="s">
        <v>51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</row>
    <row r="11" spans="1:66" s="3" customFormat="1" ht="23.45" customHeight="1" x14ac:dyDescent="0.3">
      <c r="A11" s="17" t="s">
        <v>3</v>
      </c>
      <c r="B11" s="17" t="s">
        <v>2</v>
      </c>
      <c r="C11" s="165"/>
      <c r="D11" s="165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</row>
    <row r="12" spans="1:66" s="3" customFormat="1" x14ac:dyDescent="0.3">
      <c r="A12" s="17"/>
      <c r="B12" s="17"/>
      <c r="C12" s="18" t="s">
        <v>50</v>
      </c>
      <c r="D12" s="19">
        <f>D13</f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</row>
    <row r="13" spans="1:66" s="3" customFormat="1" x14ac:dyDescent="0.3">
      <c r="A13" s="166" t="s">
        <v>49</v>
      </c>
      <c r="B13" s="166"/>
      <c r="C13" s="20" t="s">
        <v>0</v>
      </c>
      <c r="D13" s="21">
        <f>+D15</f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</row>
    <row r="14" spans="1:66" s="3" customFormat="1" ht="20.25" customHeight="1" x14ac:dyDescent="0.3">
      <c r="A14" s="17"/>
      <c r="B14" s="22"/>
      <c r="C14" s="23" t="s">
        <v>48</v>
      </c>
      <c r="D14" s="24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</row>
    <row r="15" spans="1:66" s="3" customFormat="1" x14ac:dyDescent="0.3">
      <c r="A15" s="167">
        <v>1169</v>
      </c>
      <c r="B15" s="22"/>
      <c r="C15" s="25" t="s">
        <v>47</v>
      </c>
      <c r="D15" s="169">
        <f>D21+D27</f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</row>
    <row r="16" spans="1:66" s="3" customFormat="1" ht="19.899999999999999" customHeight="1" x14ac:dyDescent="0.3">
      <c r="A16" s="167"/>
      <c r="B16" s="166"/>
      <c r="C16" s="25" t="s">
        <v>46</v>
      </c>
      <c r="D16" s="169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</row>
    <row r="17" spans="1:66" s="3" customFormat="1" ht="49.5" customHeight="1" x14ac:dyDescent="0.3">
      <c r="A17" s="167"/>
      <c r="B17" s="166"/>
      <c r="C17" s="26" t="s">
        <v>45</v>
      </c>
      <c r="D17" s="169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</row>
    <row r="18" spans="1:66" s="3" customFormat="1" x14ac:dyDescent="0.3">
      <c r="A18" s="167"/>
      <c r="B18" s="166"/>
      <c r="C18" s="27" t="s">
        <v>44</v>
      </c>
      <c r="D18" s="169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</row>
    <row r="19" spans="1:66" s="3" customFormat="1" ht="31.5" customHeight="1" x14ac:dyDescent="0.3">
      <c r="A19" s="167"/>
      <c r="B19" s="166"/>
      <c r="C19" s="28" t="s">
        <v>43</v>
      </c>
      <c r="D19" s="16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</row>
    <row r="20" spans="1:66" s="3" customFormat="1" ht="18" customHeight="1" x14ac:dyDescent="0.3">
      <c r="A20" s="170" t="s">
        <v>42</v>
      </c>
      <c r="B20" s="170"/>
      <c r="C20" s="170"/>
      <c r="D20" s="24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</row>
    <row r="21" spans="1:66" s="13" customFormat="1" ht="15.75" customHeight="1" x14ac:dyDescent="0.3">
      <c r="A21" s="166"/>
      <c r="B21" s="167">
        <v>11001</v>
      </c>
      <c r="C21" s="23" t="s">
        <v>41</v>
      </c>
      <c r="D21" s="169">
        <f>+'3'!G21</f>
        <v>343483.15529999998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</row>
    <row r="22" spans="1:66" s="3" customFormat="1" x14ac:dyDescent="0.3">
      <c r="A22" s="166"/>
      <c r="B22" s="167"/>
      <c r="C22" s="27" t="s">
        <v>63</v>
      </c>
      <c r="D22" s="169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</row>
    <row r="23" spans="1:66" s="3" customFormat="1" ht="14.25" customHeight="1" x14ac:dyDescent="0.3">
      <c r="A23" s="166"/>
      <c r="B23" s="167"/>
      <c r="C23" s="27" t="s">
        <v>40</v>
      </c>
      <c r="D23" s="16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</row>
    <row r="24" spans="1:66" s="3" customFormat="1" ht="33" x14ac:dyDescent="0.3">
      <c r="A24" s="166"/>
      <c r="B24" s="167"/>
      <c r="C24" s="28" t="s">
        <v>77</v>
      </c>
      <c r="D24" s="169"/>
    </row>
    <row r="25" spans="1:66" s="3" customFormat="1" ht="15.75" customHeight="1" x14ac:dyDescent="0.3">
      <c r="A25" s="166"/>
      <c r="B25" s="167"/>
      <c r="C25" s="27" t="s">
        <v>39</v>
      </c>
      <c r="D25" s="169"/>
    </row>
    <row r="26" spans="1:66" s="3" customFormat="1" ht="18.75" customHeight="1" x14ac:dyDescent="0.3">
      <c r="A26" s="166"/>
      <c r="B26" s="167"/>
      <c r="C26" s="29" t="s">
        <v>64</v>
      </c>
      <c r="D26" s="169"/>
    </row>
    <row r="27" spans="1:66" s="13" customFormat="1" ht="15.75" customHeight="1" x14ac:dyDescent="0.25">
      <c r="A27" s="166"/>
      <c r="B27" s="167">
        <v>31001</v>
      </c>
      <c r="C27" s="25" t="s">
        <v>41</v>
      </c>
      <c r="D27" s="169">
        <f>+'3'!G49</f>
        <v>-343483.15529999998</v>
      </c>
    </row>
    <row r="28" spans="1:66" s="3" customFormat="1" ht="38.25" customHeight="1" x14ac:dyDescent="0.3">
      <c r="A28" s="166"/>
      <c r="B28" s="167"/>
      <c r="C28" s="28" t="s">
        <v>74</v>
      </c>
      <c r="D28" s="169"/>
    </row>
    <row r="29" spans="1:66" s="3" customFormat="1" ht="18.75" customHeight="1" x14ac:dyDescent="0.3">
      <c r="A29" s="166"/>
      <c r="B29" s="167"/>
      <c r="C29" s="28" t="s">
        <v>40</v>
      </c>
      <c r="D29" s="169"/>
    </row>
    <row r="30" spans="1:66" s="3" customFormat="1" ht="54.75" customHeight="1" x14ac:dyDescent="0.25">
      <c r="A30" s="166"/>
      <c r="B30" s="167"/>
      <c r="C30" s="25" t="s">
        <v>75</v>
      </c>
      <c r="D30" s="169"/>
    </row>
    <row r="31" spans="1:66" s="3" customFormat="1" ht="18" customHeight="1" x14ac:dyDescent="0.3">
      <c r="A31" s="166"/>
      <c r="B31" s="167"/>
      <c r="C31" s="28" t="s">
        <v>39</v>
      </c>
      <c r="D31" s="169"/>
    </row>
    <row r="32" spans="1:66" s="3" customFormat="1" ht="41.25" customHeight="1" x14ac:dyDescent="0.3">
      <c r="A32" s="166"/>
      <c r="B32" s="167"/>
      <c r="C32" s="76" t="s">
        <v>76</v>
      </c>
      <c r="D32" s="169"/>
    </row>
  </sheetData>
  <mergeCells count="15">
    <mergeCell ref="A27:A32"/>
    <mergeCell ref="B27:B32"/>
    <mergeCell ref="D27:D32"/>
    <mergeCell ref="A20:C20"/>
    <mergeCell ref="D21:D26"/>
    <mergeCell ref="A21:A26"/>
    <mergeCell ref="B21:B26"/>
    <mergeCell ref="A7:D7"/>
    <mergeCell ref="D10:D11"/>
    <mergeCell ref="A13:B13"/>
    <mergeCell ref="A15:A19"/>
    <mergeCell ref="B16:B19"/>
    <mergeCell ref="C9:C11"/>
    <mergeCell ref="A9:B10"/>
    <mergeCell ref="D15:D19"/>
  </mergeCells>
  <pageMargins left="0.53" right="0" top="0.18" bottom="0.19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8" sqref="J8"/>
    </sheetView>
  </sheetViews>
  <sheetFormatPr defaultColWidth="9.140625" defaultRowHeight="17.25" x14ac:dyDescent="0.25"/>
  <cols>
    <col min="1" max="1" width="7.42578125" style="92" customWidth="1"/>
    <col min="2" max="2" width="8.7109375" style="92" customWidth="1"/>
    <col min="3" max="3" width="53.28515625" style="77" customWidth="1"/>
    <col min="4" max="4" width="18.42578125" style="102" customWidth="1"/>
    <col min="5" max="5" width="18.140625" style="102" customWidth="1"/>
    <col min="6" max="6" width="18.42578125" style="102" customWidth="1"/>
    <col min="7" max="8" width="15.5703125" style="102" customWidth="1"/>
    <col min="9" max="9" width="9.5703125" style="77" customWidth="1"/>
    <col min="10" max="10" width="9.85546875" style="77" bestFit="1" customWidth="1"/>
    <col min="11" max="16384" width="9.140625" style="77"/>
  </cols>
  <sheetData>
    <row r="1" spans="1:10" ht="17.25" customHeight="1" x14ac:dyDescent="0.3">
      <c r="A1" s="7"/>
      <c r="B1" s="64"/>
      <c r="C1" s="7"/>
      <c r="D1" s="64"/>
      <c r="E1" s="7"/>
      <c r="F1" s="64"/>
      <c r="G1" s="7"/>
      <c r="H1" s="122" t="s">
        <v>57</v>
      </c>
    </row>
    <row r="2" spans="1:10" ht="17.25" customHeight="1" x14ac:dyDescent="0.3">
      <c r="A2" s="9"/>
      <c r="B2" s="65"/>
      <c r="C2" s="9"/>
      <c r="D2" s="65"/>
      <c r="E2" s="9"/>
      <c r="F2" s="65"/>
      <c r="G2" s="9"/>
      <c r="H2" s="124" t="s">
        <v>56</v>
      </c>
    </row>
    <row r="3" spans="1:10" ht="17.25" customHeight="1" x14ac:dyDescent="0.3">
      <c r="A3" s="9"/>
      <c r="B3" s="66"/>
      <c r="C3" s="9"/>
      <c r="D3" s="66"/>
      <c r="E3" s="9"/>
      <c r="F3" s="66"/>
      <c r="G3" s="9"/>
      <c r="H3" s="125" t="s">
        <v>38</v>
      </c>
    </row>
    <row r="4" spans="1:10" x14ac:dyDescent="0.25">
      <c r="A4" s="78"/>
      <c r="B4" s="78"/>
      <c r="C4" s="78"/>
      <c r="D4" s="78"/>
      <c r="E4" s="78"/>
      <c r="F4" s="78"/>
      <c r="G4" s="78"/>
      <c r="H4" s="78"/>
    </row>
    <row r="5" spans="1:10" ht="45.75" customHeight="1" x14ac:dyDescent="0.3">
      <c r="A5" s="171" t="s">
        <v>671</v>
      </c>
      <c r="B5" s="171"/>
      <c r="C5" s="171"/>
      <c r="D5" s="171"/>
      <c r="E5" s="171"/>
      <c r="F5" s="171"/>
      <c r="G5" s="171"/>
      <c r="H5" s="171"/>
      <c r="I5" s="79"/>
      <c r="J5" s="79"/>
    </row>
    <row r="6" spans="1:10" x14ac:dyDescent="0.25">
      <c r="A6" s="80"/>
      <c r="B6" s="80"/>
      <c r="C6" s="81"/>
      <c r="D6" s="82"/>
      <c r="E6" s="82"/>
      <c r="F6" s="82"/>
      <c r="G6" s="172" t="s">
        <v>54</v>
      </c>
      <c r="H6" s="172"/>
    </row>
    <row r="7" spans="1:10" s="83" customFormat="1" ht="31.5" customHeight="1" x14ac:dyDescent="0.25">
      <c r="A7" s="173" t="s">
        <v>78</v>
      </c>
      <c r="B7" s="174"/>
      <c r="C7" s="175" t="s">
        <v>79</v>
      </c>
      <c r="D7" s="178" t="s">
        <v>665</v>
      </c>
      <c r="E7" s="179"/>
      <c r="F7" s="179"/>
      <c r="G7" s="179"/>
      <c r="H7" s="180"/>
    </row>
    <row r="8" spans="1:10" s="83" customFormat="1" ht="31.5" customHeight="1" x14ac:dyDescent="0.25">
      <c r="A8" s="84"/>
      <c r="B8" s="85"/>
      <c r="C8" s="176"/>
      <c r="D8" s="181" t="s">
        <v>80</v>
      </c>
      <c r="E8" s="183" t="s">
        <v>81</v>
      </c>
      <c r="F8" s="184"/>
      <c r="G8" s="184"/>
      <c r="H8" s="185"/>
    </row>
    <row r="9" spans="1:10" s="83" customFormat="1" ht="96" customHeight="1" x14ac:dyDescent="0.25">
      <c r="A9" s="86" t="s">
        <v>3</v>
      </c>
      <c r="B9" s="86" t="s">
        <v>2</v>
      </c>
      <c r="C9" s="177"/>
      <c r="D9" s="182"/>
      <c r="E9" s="87" t="s">
        <v>82</v>
      </c>
      <c r="F9" s="87" t="s">
        <v>83</v>
      </c>
      <c r="G9" s="87" t="s">
        <v>84</v>
      </c>
      <c r="H9" s="87" t="s">
        <v>85</v>
      </c>
    </row>
    <row r="10" spans="1:10" s="92" customFormat="1" ht="30.75" customHeight="1" x14ac:dyDescent="0.25">
      <c r="A10" s="88"/>
      <c r="B10" s="88"/>
      <c r="C10" s="89" t="s">
        <v>86</v>
      </c>
      <c r="D10" s="90">
        <f>+D12</f>
        <v>-343483.15529999998</v>
      </c>
      <c r="E10" s="90">
        <f>+E12</f>
        <v>-343483.15529999998</v>
      </c>
      <c r="F10" s="91"/>
      <c r="G10" s="91"/>
      <c r="H10" s="91"/>
    </row>
    <row r="11" spans="1:10" x14ac:dyDescent="0.25">
      <c r="A11" s="88"/>
      <c r="B11" s="88"/>
      <c r="C11" s="89" t="s">
        <v>87</v>
      </c>
      <c r="D11" s="90"/>
      <c r="E11" s="90"/>
      <c r="F11" s="91"/>
      <c r="G11" s="91"/>
      <c r="H11" s="91"/>
    </row>
    <row r="12" spans="1:10" s="92" customFormat="1" ht="34.5" x14ac:dyDescent="0.25">
      <c r="A12" s="93"/>
      <c r="B12" s="94"/>
      <c r="C12" s="94" t="s">
        <v>88</v>
      </c>
      <c r="D12" s="95">
        <f>+D14</f>
        <v>-343483.15529999998</v>
      </c>
      <c r="E12" s="95">
        <f>+E14</f>
        <v>-343483.15529999998</v>
      </c>
      <c r="F12" s="96"/>
      <c r="G12" s="96"/>
      <c r="H12" s="96"/>
    </row>
    <row r="13" spans="1:10" s="92" customFormat="1" x14ac:dyDescent="0.25">
      <c r="A13" s="93"/>
      <c r="B13" s="93"/>
      <c r="C13" s="93" t="s">
        <v>89</v>
      </c>
      <c r="D13" s="97"/>
      <c r="E13" s="97"/>
      <c r="F13" s="98"/>
      <c r="G13" s="98"/>
      <c r="H13" s="98"/>
    </row>
    <row r="14" spans="1:10" s="101" customFormat="1" ht="42" customHeight="1" x14ac:dyDescent="0.25">
      <c r="A14" s="93">
        <v>1169</v>
      </c>
      <c r="B14" s="93">
        <v>31001</v>
      </c>
      <c r="C14" s="99" t="s">
        <v>90</v>
      </c>
      <c r="D14" s="97">
        <f>SUM(E14:H14)</f>
        <v>-343483.15529999998</v>
      </c>
      <c r="E14" s="100">
        <f>+'3'!G49</f>
        <v>-343483.15529999998</v>
      </c>
      <c r="F14" s="98"/>
      <c r="G14" s="98"/>
      <c r="H14" s="98"/>
    </row>
  </sheetData>
  <mergeCells count="7">
    <mergeCell ref="A5:H5"/>
    <mergeCell ref="G6:H6"/>
    <mergeCell ref="A7:B7"/>
    <mergeCell ref="C7:C9"/>
    <mergeCell ref="D7:H7"/>
    <mergeCell ref="D8:D9"/>
    <mergeCell ref="E8:H8"/>
  </mergeCells>
  <printOptions horizontalCentered="1"/>
  <pageMargins left="0.17" right="0.17" top="0.28999999999999998" bottom="0.68" header="0.17" footer="0.34"/>
  <pageSetup paperSize="9" scale="90" firstPageNumber="236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N57" sqref="N57"/>
    </sheetView>
  </sheetViews>
  <sheetFormatPr defaultColWidth="9.140625" defaultRowHeight="17.25" x14ac:dyDescent="0.25"/>
  <cols>
    <col min="1" max="1" width="8" style="5" customWidth="1"/>
    <col min="2" max="2" width="7.140625" style="5" customWidth="1"/>
    <col min="3" max="3" width="6.28515625" style="5" customWidth="1"/>
    <col min="4" max="4" width="9.5703125" style="5" customWidth="1"/>
    <col min="5" max="5" width="13.140625" style="5" customWidth="1"/>
    <col min="6" max="6" width="42.5703125" style="6" customWidth="1"/>
    <col min="7" max="7" width="24.85546875" style="6" customWidth="1"/>
    <col min="8" max="16384" width="9.140625" style="5"/>
  </cols>
  <sheetData>
    <row r="1" spans="1:7" s="7" customFormat="1" ht="24" customHeight="1" x14ac:dyDescent="0.3">
      <c r="D1" s="12"/>
      <c r="E1" s="12"/>
      <c r="G1" s="213" t="s">
        <v>668</v>
      </c>
    </row>
    <row r="2" spans="1:7" s="9" customFormat="1" x14ac:dyDescent="0.3">
      <c r="E2" s="11"/>
      <c r="F2" s="186" t="s">
        <v>56</v>
      </c>
      <c r="G2" s="186"/>
    </row>
    <row r="3" spans="1:7" s="9" customFormat="1" ht="15.75" customHeight="1" x14ac:dyDescent="0.3">
      <c r="E3" s="11"/>
      <c r="F3" s="186" t="s">
        <v>38</v>
      </c>
      <c r="G3" s="186"/>
    </row>
    <row r="4" spans="1:7" s="7" customFormat="1" hidden="1" x14ac:dyDescent="0.3">
      <c r="D4" s="186"/>
      <c r="E4" s="186"/>
      <c r="F4" s="186"/>
    </row>
    <row r="5" spans="1:7" s="7" customFormat="1" ht="15.75" hidden="1" customHeight="1" x14ac:dyDescent="0.3">
      <c r="D5" s="186"/>
      <c r="E5" s="186"/>
      <c r="F5" s="186"/>
    </row>
    <row r="6" spans="1:7" s="7" customFormat="1" ht="15.75" customHeight="1" x14ac:dyDescent="0.3">
      <c r="D6" s="16"/>
      <c r="E6" s="16"/>
      <c r="F6" s="16"/>
    </row>
    <row r="7" spans="1:7" s="7" customFormat="1" ht="47.25" customHeight="1" x14ac:dyDescent="0.3">
      <c r="A7" s="164" t="s">
        <v>672</v>
      </c>
      <c r="B7" s="164"/>
      <c r="C7" s="164"/>
      <c r="D7" s="164"/>
      <c r="E7" s="164"/>
      <c r="F7" s="164"/>
      <c r="G7" s="164"/>
    </row>
    <row r="8" spans="1:7" ht="21" customHeight="1" x14ac:dyDescent="0.25">
      <c r="G8" s="212" t="s">
        <v>54</v>
      </c>
    </row>
    <row r="9" spans="1:7" ht="99" x14ac:dyDescent="0.25">
      <c r="A9" s="187" t="s">
        <v>37</v>
      </c>
      <c r="B9" s="187"/>
      <c r="C9" s="187"/>
      <c r="D9" s="187" t="s">
        <v>36</v>
      </c>
      <c r="E9" s="187"/>
      <c r="F9" s="187" t="s">
        <v>35</v>
      </c>
      <c r="G9" s="74" t="s">
        <v>62</v>
      </c>
    </row>
    <row r="10" spans="1:7" ht="12" customHeight="1" x14ac:dyDescent="0.25">
      <c r="A10" s="187"/>
      <c r="B10" s="187"/>
      <c r="C10" s="187"/>
      <c r="D10" s="187"/>
      <c r="E10" s="187"/>
      <c r="F10" s="187"/>
      <c r="G10" s="188" t="s">
        <v>51</v>
      </c>
    </row>
    <row r="11" spans="1:7" ht="32.25" customHeight="1" x14ac:dyDescent="0.25">
      <c r="A11" s="30" t="s">
        <v>34</v>
      </c>
      <c r="B11" s="30" t="s">
        <v>33</v>
      </c>
      <c r="C11" s="30" t="s">
        <v>32</v>
      </c>
      <c r="D11" s="30" t="s">
        <v>3</v>
      </c>
      <c r="E11" s="30" t="s">
        <v>2</v>
      </c>
      <c r="F11" s="187"/>
      <c r="G11" s="188"/>
    </row>
    <row r="12" spans="1:7" ht="33.75" thickBot="1" x14ac:dyDescent="0.3">
      <c r="A12" s="31"/>
      <c r="B12" s="31"/>
      <c r="C12" s="31"/>
      <c r="D12" s="31"/>
      <c r="E12" s="31"/>
      <c r="F12" s="41" t="s">
        <v>67</v>
      </c>
      <c r="G12" s="161">
        <f>G13</f>
        <v>0</v>
      </c>
    </row>
    <row r="13" spans="1:7" x14ac:dyDescent="0.25">
      <c r="A13" s="69" t="s">
        <v>31</v>
      </c>
      <c r="B13" s="69"/>
      <c r="C13" s="69"/>
      <c r="D13" s="69"/>
      <c r="E13" s="69"/>
      <c r="F13" s="70" t="s">
        <v>30</v>
      </c>
      <c r="G13" s="71">
        <f>+G15</f>
        <v>0</v>
      </c>
    </row>
    <row r="14" spans="1:7" x14ac:dyDescent="0.25">
      <c r="A14" s="33"/>
      <c r="B14" s="33"/>
      <c r="C14" s="33"/>
      <c r="D14" s="33"/>
      <c r="E14" s="33"/>
      <c r="F14" s="34" t="s">
        <v>28</v>
      </c>
      <c r="G14" s="32"/>
    </row>
    <row r="15" spans="1:7" ht="18" customHeight="1" x14ac:dyDescent="0.25">
      <c r="A15" s="33"/>
      <c r="B15" s="33" t="s">
        <v>29</v>
      </c>
      <c r="C15" s="33"/>
      <c r="D15" s="33"/>
      <c r="E15" s="33"/>
      <c r="F15" s="34" t="s">
        <v>1</v>
      </c>
      <c r="G15" s="32">
        <f>+G17</f>
        <v>0</v>
      </c>
    </row>
    <row r="16" spans="1:7" x14ac:dyDescent="0.25">
      <c r="A16" s="33"/>
      <c r="B16" s="33"/>
      <c r="C16" s="33"/>
      <c r="D16" s="33"/>
      <c r="E16" s="33"/>
      <c r="F16" s="34" t="s">
        <v>28</v>
      </c>
      <c r="G16" s="32"/>
    </row>
    <row r="17" spans="1:7" ht="20.25" customHeight="1" x14ac:dyDescent="0.25">
      <c r="A17" s="33"/>
      <c r="B17" s="33"/>
      <c r="C17" s="33" t="s">
        <v>29</v>
      </c>
      <c r="D17" s="33"/>
      <c r="E17" s="33"/>
      <c r="F17" s="34" t="s">
        <v>1</v>
      </c>
      <c r="G17" s="32">
        <f>+G19</f>
        <v>0</v>
      </c>
    </row>
    <row r="18" spans="1:7" x14ac:dyDescent="0.25">
      <c r="A18" s="33"/>
      <c r="B18" s="33"/>
      <c r="C18" s="33"/>
      <c r="D18" s="33"/>
      <c r="E18" s="33"/>
      <c r="F18" s="34" t="s">
        <v>28</v>
      </c>
      <c r="G18" s="32"/>
    </row>
    <row r="19" spans="1:7" ht="33" x14ac:dyDescent="0.25">
      <c r="A19" s="33"/>
      <c r="B19" s="33"/>
      <c r="C19" s="33"/>
      <c r="D19" s="33"/>
      <c r="E19" s="34"/>
      <c r="F19" s="39" t="s">
        <v>24</v>
      </c>
      <c r="G19" s="40">
        <f t="shared" ref="G19" si="0">+G20</f>
        <v>0</v>
      </c>
    </row>
    <row r="20" spans="1:7" x14ac:dyDescent="0.25">
      <c r="A20" s="33"/>
      <c r="B20" s="33"/>
      <c r="C20" s="33"/>
      <c r="D20" s="33" t="s">
        <v>27</v>
      </c>
      <c r="E20" s="33"/>
      <c r="F20" s="34" t="s">
        <v>47</v>
      </c>
      <c r="G20" s="162">
        <f>+G21+G49</f>
        <v>0</v>
      </c>
    </row>
    <row r="21" spans="1:7" x14ac:dyDescent="0.25">
      <c r="A21" s="35"/>
      <c r="B21" s="35"/>
      <c r="C21" s="35"/>
      <c r="D21" s="35"/>
      <c r="E21" s="34">
        <v>11001</v>
      </c>
      <c r="F21" s="34" t="s">
        <v>63</v>
      </c>
      <c r="G21" s="37">
        <f>+G23</f>
        <v>343483.15529999998</v>
      </c>
    </row>
    <row r="22" spans="1:7" x14ac:dyDescent="0.25">
      <c r="A22" s="35"/>
      <c r="B22" s="35"/>
      <c r="C22" s="35"/>
      <c r="D22" s="35"/>
      <c r="E22" s="34"/>
      <c r="F22" s="34" t="s">
        <v>25</v>
      </c>
      <c r="G22" s="37"/>
    </row>
    <row r="23" spans="1:7" ht="33" x14ac:dyDescent="0.25">
      <c r="A23" s="35"/>
      <c r="B23" s="35"/>
      <c r="C23" s="35"/>
      <c r="D23" s="35"/>
      <c r="E23" s="34"/>
      <c r="F23" s="34" t="s">
        <v>24</v>
      </c>
      <c r="G23" s="37">
        <f>+G25</f>
        <v>343483.15529999998</v>
      </c>
    </row>
    <row r="24" spans="1:7" ht="49.5" x14ac:dyDescent="0.25">
      <c r="A24" s="35"/>
      <c r="B24" s="35"/>
      <c r="C24" s="35"/>
      <c r="D24" s="35"/>
      <c r="E24" s="34"/>
      <c r="F24" s="34" t="s">
        <v>23</v>
      </c>
      <c r="G24" s="37"/>
    </row>
    <row r="25" spans="1:7" x14ac:dyDescent="0.25">
      <c r="A25" s="35"/>
      <c r="B25" s="35"/>
      <c r="C25" s="35"/>
      <c r="D25" s="35"/>
      <c r="E25" s="34"/>
      <c r="F25" s="34" t="s">
        <v>26</v>
      </c>
      <c r="G25" s="37">
        <f>+G26</f>
        <v>343483.15529999998</v>
      </c>
    </row>
    <row r="26" spans="1:7" x14ac:dyDescent="0.25">
      <c r="A26" s="35"/>
      <c r="B26" s="35"/>
      <c r="C26" s="35"/>
      <c r="D26" s="35"/>
      <c r="E26" s="34"/>
      <c r="F26" s="34" t="s">
        <v>66</v>
      </c>
      <c r="G26" s="37">
        <f>+G27+G46+G43</f>
        <v>343483.15529999998</v>
      </c>
    </row>
    <row r="27" spans="1:7" ht="33" x14ac:dyDescent="0.25">
      <c r="A27" s="35"/>
      <c r="B27" s="35"/>
      <c r="C27" s="35"/>
      <c r="D27" s="35"/>
      <c r="E27" s="34"/>
      <c r="F27" s="34" t="s">
        <v>637</v>
      </c>
      <c r="G27" s="36">
        <f>G28+G36+G38+G32+G30</f>
        <v>-257504.13999999998</v>
      </c>
    </row>
    <row r="28" spans="1:7" x14ac:dyDescent="0.25">
      <c r="A28" s="35"/>
      <c r="B28" s="35"/>
      <c r="C28" s="35"/>
      <c r="D28" s="35"/>
      <c r="E28" s="34"/>
      <c r="F28" s="34" t="s">
        <v>638</v>
      </c>
      <c r="G28" s="36">
        <f>G29</f>
        <v>-1907.24</v>
      </c>
    </row>
    <row r="29" spans="1:7" x14ac:dyDescent="0.25">
      <c r="A29" s="35"/>
      <c r="B29" s="35"/>
      <c r="C29" s="35"/>
      <c r="D29" s="35"/>
      <c r="E29" s="34"/>
      <c r="F29" s="34" t="s">
        <v>639</v>
      </c>
      <c r="G29" s="36">
        <v>-1907.24</v>
      </c>
    </row>
    <row r="30" spans="1:7" ht="33" x14ac:dyDescent="0.25">
      <c r="A30" s="35"/>
      <c r="B30" s="35"/>
      <c r="C30" s="35"/>
      <c r="D30" s="35"/>
      <c r="E30" s="34"/>
      <c r="F30" s="34" t="s">
        <v>656</v>
      </c>
      <c r="G30" s="36">
        <f>G31</f>
        <v>-50510</v>
      </c>
    </row>
    <row r="31" spans="1:7" ht="33" x14ac:dyDescent="0.25">
      <c r="A31" s="35"/>
      <c r="B31" s="35"/>
      <c r="C31" s="35"/>
      <c r="D31" s="35"/>
      <c r="E31" s="34"/>
      <c r="F31" s="34" t="s">
        <v>657</v>
      </c>
      <c r="G31" s="36">
        <v>-50510</v>
      </c>
    </row>
    <row r="32" spans="1:7" ht="49.5" x14ac:dyDescent="0.25">
      <c r="A32" s="35"/>
      <c r="B32" s="35"/>
      <c r="C32" s="35"/>
      <c r="D32" s="35"/>
      <c r="E32" s="34"/>
      <c r="F32" s="34" t="s">
        <v>640</v>
      </c>
      <c r="G32" s="36">
        <f>G33+G35+G34</f>
        <v>-129112.12269999999</v>
      </c>
    </row>
    <row r="33" spans="1:7" ht="33" x14ac:dyDescent="0.25">
      <c r="A33" s="35"/>
      <c r="B33" s="35"/>
      <c r="C33" s="35"/>
      <c r="D33" s="35"/>
      <c r="E33" s="34"/>
      <c r="F33" s="34" t="s">
        <v>641</v>
      </c>
      <c r="G33" s="36">
        <v>-7961.76</v>
      </c>
    </row>
    <row r="34" spans="1:7" x14ac:dyDescent="0.25">
      <c r="A34" s="35"/>
      <c r="B34" s="35"/>
      <c r="C34" s="35"/>
      <c r="D34" s="35"/>
      <c r="E34" s="34"/>
      <c r="F34" s="34" t="s">
        <v>660</v>
      </c>
      <c r="G34" s="36">
        <v>-4140</v>
      </c>
    </row>
    <row r="35" spans="1:7" ht="33" x14ac:dyDescent="0.25">
      <c r="A35" s="35"/>
      <c r="B35" s="35"/>
      <c r="C35" s="35"/>
      <c r="D35" s="35"/>
      <c r="E35" s="34"/>
      <c r="F35" s="34" t="s">
        <v>642</v>
      </c>
      <c r="G35" s="36">
        <v>-117010.3627</v>
      </c>
    </row>
    <row r="36" spans="1:7" ht="49.5" x14ac:dyDescent="0.25">
      <c r="A36" s="35"/>
      <c r="B36" s="35"/>
      <c r="C36" s="35"/>
      <c r="D36" s="35"/>
      <c r="E36" s="34"/>
      <c r="F36" s="34" t="s">
        <v>643</v>
      </c>
      <c r="G36" s="36">
        <f>G37</f>
        <v>-12055.217000000001</v>
      </c>
    </row>
    <row r="37" spans="1:7" ht="39.75" customHeight="1" x14ac:dyDescent="0.25">
      <c r="A37" s="35"/>
      <c r="B37" s="35"/>
      <c r="C37" s="35"/>
      <c r="D37" s="35"/>
      <c r="E37" s="34"/>
      <c r="F37" s="34" t="s">
        <v>644</v>
      </c>
      <c r="G37" s="36">
        <v>-12055.217000000001</v>
      </c>
    </row>
    <row r="38" spans="1:7" x14ac:dyDescent="0.25">
      <c r="A38" s="35"/>
      <c r="B38" s="35"/>
      <c r="C38" s="35"/>
      <c r="D38" s="35"/>
      <c r="E38" s="34"/>
      <c r="F38" s="34" t="s">
        <v>645</v>
      </c>
      <c r="G38" s="36">
        <f>G39+G42+G40+G41</f>
        <v>-63919.560299999997</v>
      </c>
    </row>
    <row r="39" spans="1:7" x14ac:dyDescent="0.25">
      <c r="A39" s="35"/>
      <c r="B39" s="35"/>
      <c r="C39" s="35"/>
      <c r="D39" s="35"/>
      <c r="E39" s="34"/>
      <c r="F39" s="34" t="s">
        <v>646</v>
      </c>
      <c r="G39" s="36">
        <v>-31599.288199999999</v>
      </c>
    </row>
    <row r="40" spans="1:7" x14ac:dyDescent="0.25">
      <c r="A40" s="35"/>
      <c r="B40" s="35"/>
      <c r="C40" s="35"/>
      <c r="D40" s="35"/>
      <c r="E40" s="34"/>
      <c r="F40" s="34" t="s">
        <v>647</v>
      </c>
      <c r="G40" s="36">
        <v>-24571.476999999995</v>
      </c>
    </row>
    <row r="41" spans="1:7" ht="33" x14ac:dyDescent="0.25">
      <c r="A41" s="35"/>
      <c r="B41" s="35"/>
      <c r="C41" s="35"/>
      <c r="D41" s="35"/>
      <c r="E41" s="34"/>
      <c r="F41" s="34" t="s">
        <v>648</v>
      </c>
      <c r="G41" s="36">
        <v>-1127.4611</v>
      </c>
    </row>
    <row r="42" spans="1:7" x14ac:dyDescent="0.25">
      <c r="A42" s="35"/>
      <c r="B42" s="35"/>
      <c r="C42" s="35"/>
      <c r="D42" s="35"/>
      <c r="E42" s="34"/>
      <c r="F42" s="34" t="s">
        <v>649</v>
      </c>
      <c r="G42" s="36">
        <v>-6621.3339999999998</v>
      </c>
    </row>
    <row r="43" spans="1:7" x14ac:dyDescent="0.25">
      <c r="A43" s="35"/>
      <c r="B43" s="35"/>
      <c r="C43" s="35"/>
      <c r="D43" s="35"/>
      <c r="E43" s="34"/>
      <c r="F43" s="34" t="s">
        <v>650</v>
      </c>
      <c r="G43" s="36">
        <f>+G44</f>
        <v>-1481</v>
      </c>
    </row>
    <row r="44" spans="1:7" ht="33" x14ac:dyDescent="0.25">
      <c r="A44" s="35"/>
      <c r="B44" s="35"/>
      <c r="C44" s="35"/>
      <c r="D44" s="35"/>
      <c r="E44" s="34"/>
      <c r="F44" s="34" t="s">
        <v>651</v>
      </c>
      <c r="G44" s="36">
        <f>G45</f>
        <v>-1481</v>
      </c>
    </row>
    <row r="45" spans="1:7" ht="33" x14ac:dyDescent="0.25">
      <c r="A45" s="35"/>
      <c r="B45" s="35"/>
      <c r="C45" s="35"/>
      <c r="D45" s="35"/>
      <c r="E45" s="34"/>
      <c r="F45" s="34" t="s">
        <v>652</v>
      </c>
      <c r="G45" s="36">
        <v>-1481</v>
      </c>
    </row>
    <row r="46" spans="1:7" x14ac:dyDescent="0.25">
      <c r="A46" s="35"/>
      <c r="B46" s="35"/>
      <c r="C46" s="35"/>
      <c r="D46" s="35"/>
      <c r="E46" s="34"/>
      <c r="F46" s="34" t="s">
        <v>661</v>
      </c>
      <c r="G46" s="36">
        <f>G47</f>
        <v>602468.2953</v>
      </c>
    </row>
    <row r="47" spans="1:7" x14ac:dyDescent="0.25">
      <c r="A47" s="35"/>
      <c r="B47" s="35"/>
      <c r="C47" s="35"/>
      <c r="D47" s="35"/>
      <c r="E47" s="34"/>
      <c r="F47" s="34" t="s">
        <v>662</v>
      </c>
      <c r="G47" s="36">
        <v>602468.2953</v>
      </c>
    </row>
    <row r="48" spans="1:7" x14ac:dyDescent="0.25">
      <c r="A48" s="35"/>
      <c r="B48" s="35"/>
      <c r="C48" s="35"/>
      <c r="D48" s="35"/>
      <c r="E48" s="34"/>
      <c r="F48" s="34"/>
      <c r="G48" s="38"/>
    </row>
    <row r="49" spans="1:7" ht="33" x14ac:dyDescent="0.25">
      <c r="A49" s="35"/>
      <c r="B49" s="35"/>
      <c r="C49" s="35"/>
      <c r="D49" s="35"/>
      <c r="E49" s="34">
        <v>31001</v>
      </c>
      <c r="F49" s="34" t="s">
        <v>71</v>
      </c>
      <c r="G49" s="37">
        <f>+G51</f>
        <v>-343483.15529999998</v>
      </c>
    </row>
    <row r="50" spans="1:7" x14ac:dyDescent="0.25">
      <c r="A50" s="35"/>
      <c r="B50" s="35"/>
      <c r="C50" s="35"/>
      <c r="D50" s="35"/>
      <c r="E50" s="34"/>
      <c r="F50" s="34" t="s">
        <v>25</v>
      </c>
      <c r="G50" s="37"/>
    </row>
    <row r="51" spans="1:7" ht="33" x14ac:dyDescent="0.25">
      <c r="A51" s="35"/>
      <c r="B51" s="35"/>
      <c r="C51" s="35"/>
      <c r="D51" s="35"/>
      <c r="E51" s="34"/>
      <c r="F51" s="34" t="s">
        <v>24</v>
      </c>
      <c r="G51" s="37">
        <f>+G53</f>
        <v>-343483.15529999998</v>
      </c>
    </row>
    <row r="52" spans="1:7" ht="49.5" x14ac:dyDescent="0.25">
      <c r="A52" s="35"/>
      <c r="B52" s="35"/>
      <c r="C52" s="35"/>
      <c r="D52" s="35"/>
      <c r="E52" s="34"/>
      <c r="F52" s="34" t="s">
        <v>23</v>
      </c>
      <c r="G52" s="37"/>
    </row>
    <row r="53" spans="1:7" x14ac:dyDescent="0.25">
      <c r="A53" s="35"/>
      <c r="B53" s="35"/>
      <c r="C53" s="35"/>
      <c r="D53" s="35"/>
      <c r="E53" s="34"/>
      <c r="F53" s="34" t="s">
        <v>26</v>
      </c>
      <c r="G53" s="37">
        <f t="shared" ref="G53:G54" si="1">+G54</f>
        <v>-343483.15529999998</v>
      </c>
    </row>
    <row r="54" spans="1:7" ht="33" x14ac:dyDescent="0.25">
      <c r="A54" s="35"/>
      <c r="B54" s="35"/>
      <c r="C54" s="35"/>
      <c r="D54" s="35"/>
      <c r="E54" s="34"/>
      <c r="F54" s="34" t="s">
        <v>72</v>
      </c>
      <c r="G54" s="36">
        <f t="shared" si="1"/>
        <v>-343483.15529999998</v>
      </c>
    </row>
    <row r="55" spans="1:7" x14ac:dyDescent="0.25">
      <c r="A55" s="35"/>
      <c r="B55" s="35"/>
      <c r="C55" s="35"/>
      <c r="D55" s="35"/>
      <c r="E55" s="68"/>
      <c r="F55" s="68" t="s">
        <v>73</v>
      </c>
      <c r="G55" s="75">
        <f>G58+G56</f>
        <v>-343483.15529999998</v>
      </c>
    </row>
    <row r="56" spans="1:7" x14ac:dyDescent="0.25">
      <c r="A56" s="35"/>
      <c r="B56" s="35"/>
      <c r="C56" s="35"/>
      <c r="D56" s="35"/>
      <c r="E56" s="68"/>
      <c r="F56" s="68" t="s">
        <v>663</v>
      </c>
      <c r="G56" s="75">
        <f>+G57</f>
        <v>-189817.796</v>
      </c>
    </row>
    <row r="57" spans="1:7" ht="33" x14ac:dyDescent="0.25">
      <c r="A57" s="35"/>
      <c r="B57" s="35"/>
      <c r="C57" s="35"/>
      <c r="D57" s="35"/>
      <c r="E57" s="68"/>
      <c r="F57" s="68" t="s">
        <v>664</v>
      </c>
      <c r="G57" s="75">
        <v>-189817.796</v>
      </c>
    </row>
    <row r="58" spans="1:7" x14ac:dyDescent="0.25">
      <c r="A58" s="35"/>
      <c r="B58" s="35"/>
      <c r="C58" s="35"/>
      <c r="D58" s="35"/>
      <c r="E58" s="68"/>
      <c r="F58" s="68" t="s">
        <v>653</v>
      </c>
      <c r="G58" s="75">
        <f>G60+G59</f>
        <v>-153665.35930000001</v>
      </c>
    </row>
    <row r="59" spans="1:7" x14ac:dyDescent="0.25">
      <c r="A59" s="35"/>
      <c r="B59" s="35"/>
      <c r="C59" s="35"/>
      <c r="D59" s="35"/>
      <c r="E59" s="68"/>
      <c r="F59" s="68" t="s">
        <v>654</v>
      </c>
      <c r="G59" s="75">
        <v>-110366.8</v>
      </c>
    </row>
    <row r="60" spans="1:7" x14ac:dyDescent="0.25">
      <c r="A60" s="35"/>
      <c r="B60" s="35"/>
      <c r="C60" s="35"/>
      <c r="D60" s="35"/>
      <c r="E60" s="34"/>
      <c r="F60" s="34" t="s">
        <v>655</v>
      </c>
      <c r="G60" s="214">
        <v>-43298.559300000001</v>
      </c>
    </row>
  </sheetData>
  <mergeCells count="9">
    <mergeCell ref="A9:C10"/>
    <mergeCell ref="G10:G11"/>
    <mergeCell ref="D9:E10"/>
    <mergeCell ref="F9:F11"/>
    <mergeCell ref="F2:G2"/>
    <mergeCell ref="F3:G3"/>
    <mergeCell ref="D5:F5"/>
    <mergeCell ref="D4:F4"/>
    <mergeCell ref="A7:G7"/>
  </mergeCells>
  <pageMargins left="0.41" right="0" top="0.37" bottom="0.4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SheetLayoutView="115" workbookViewId="0">
      <selection activeCell="F10" sqref="F10"/>
    </sheetView>
  </sheetViews>
  <sheetFormatPr defaultColWidth="9.140625" defaultRowHeight="17.25" x14ac:dyDescent="0.25"/>
  <cols>
    <col min="1" max="1" width="7.42578125" style="92" customWidth="1"/>
    <col min="2" max="2" width="8.7109375" style="92" customWidth="1"/>
    <col min="3" max="3" width="56" style="77" customWidth="1"/>
    <col min="4" max="4" width="18" style="102" customWidth="1"/>
    <col min="5" max="5" width="9.5703125" style="77" customWidth="1"/>
    <col min="6" max="6" width="16.42578125" style="103" bestFit="1" customWidth="1"/>
    <col min="7" max="7" width="18.5703125" style="103" bestFit="1" customWidth="1"/>
    <col min="8" max="8" width="16.42578125" style="77" customWidth="1"/>
    <col min="9" max="16384" width="9.140625" style="77"/>
  </cols>
  <sheetData>
    <row r="1" spans="1:7" ht="17.25" customHeight="1" x14ac:dyDescent="0.25">
      <c r="A1" s="215" t="s">
        <v>60</v>
      </c>
      <c r="B1" s="215"/>
      <c r="C1" s="215"/>
      <c r="D1" s="215"/>
    </row>
    <row r="2" spans="1:7" x14ac:dyDescent="0.25">
      <c r="A2" s="215" t="s">
        <v>58</v>
      </c>
      <c r="B2" s="215"/>
      <c r="C2" s="215"/>
      <c r="D2" s="215"/>
    </row>
    <row r="3" spans="1:7" x14ac:dyDescent="0.25">
      <c r="A3" s="215" t="s">
        <v>4</v>
      </c>
      <c r="B3" s="215"/>
      <c r="C3" s="215"/>
      <c r="D3" s="215"/>
    </row>
    <row r="4" spans="1:7" x14ac:dyDescent="0.25">
      <c r="A4" s="190"/>
      <c r="B4" s="190"/>
      <c r="C4" s="190"/>
      <c r="D4" s="190"/>
    </row>
    <row r="5" spans="1:7" ht="49.5" customHeight="1" x14ac:dyDescent="0.25">
      <c r="A5" s="191" t="s">
        <v>91</v>
      </c>
      <c r="B5" s="191"/>
      <c r="C5" s="191"/>
      <c r="D5" s="191"/>
    </row>
    <row r="6" spans="1:7" x14ac:dyDescent="0.25">
      <c r="A6" s="80"/>
      <c r="B6" s="80"/>
      <c r="C6" s="81"/>
      <c r="D6" s="216" t="s">
        <v>54</v>
      </c>
    </row>
    <row r="7" spans="1:7" s="83" customFormat="1" ht="75.75" customHeight="1" x14ac:dyDescent="0.25">
      <c r="A7" s="192" t="s">
        <v>78</v>
      </c>
      <c r="B7" s="192"/>
      <c r="C7" s="193" t="s">
        <v>79</v>
      </c>
      <c r="D7" s="113" t="s">
        <v>665</v>
      </c>
      <c r="F7" s="104"/>
      <c r="G7" s="104"/>
    </row>
    <row r="8" spans="1:7" s="83" customFormat="1" ht="26.25" customHeight="1" x14ac:dyDescent="0.25">
      <c r="A8" s="194" t="s">
        <v>3</v>
      </c>
      <c r="B8" s="194" t="s">
        <v>2</v>
      </c>
      <c r="C8" s="193"/>
      <c r="D8" s="189" t="s">
        <v>51</v>
      </c>
      <c r="F8" s="104"/>
      <c r="G8" s="104"/>
    </row>
    <row r="9" spans="1:7" s="83" customFormat="1" ht="35.25" customHeight="1" x14ac:dyDescent="0.25">
      <c r="A9" s="194"/>
      <c r="B9" s="194"/>
      <c r="C9" s="193"/>
      <c r="D9" s="189"/>
      <c r="F9" s="104"/>
      <c r="G9" s="104"/>
    </row>
    <row r="10" spans="1:7" s="92" customFormat="1" ht="30.75" customHeight="1" x14ac:dyDescent="0.25">
      <c r="A10" s="88"/>
      <c r="B10" s="88"/>
      <c r="C10" s="89" t="s">
        <v>86</v>
      </c>
      <c r="D10" s="111">
        <f>+D12</f>
        <v>-343483.15529999998</v>
      </c>
      <c r="F10" s="105"/>
      <c r="G10" s="105"/>
    </row>
    <row r="11" spans="1:7" x14ac:dyDescent="0.25">
      <c r="A11" s="88"/>
      <c r="B11" s="88"/>
      <c r="C11" s="89" t="s">
        <v>87</v>
      </c>
      <c r="D11" s="112"/>
    </row>
    <row r="12" spans="1:7" s="92" customFormat="1" ht="22.5" customHeight="1" x14ac:dyDescent="0.25">
      <c r="A12" s="93"/>
      <c r="B12" s="94"/>
      <c r="C12" s="94" t="s">
        <v>88</v>
      </c>
      <c r="D12" s="111">
        <f>+D14</f>
        <v>-343483.15529999998</v>
      </c>
      <c r="F12" s="105"/>
      <c r="G12" s="105"/>
    </row>
    <row r="13" spans="1:7" s="92" customFormat="1" x14ac:dyDescent="0.25">
      <c r="A13" s="93"/>
      <c r="B13" s="93"/>
      <c r="C13" s="93" t="s">
        <v>89</v>
      </c>
      <c r="D13" s="111"/>
      <c r="F13" s="105"/>
      <c r="G13" s="105"/>
    </row>
    <row r="14" spans="1:7" s="101" customFormat="1" ht="42" customHeight="1" x14ac:dyDescent="0.25">
      <c r="A14" s="93">
        <v>1169</v>
      </c>
      <c r="B14" s="93">
        <v>31001</v>
      </c>
      <c r="C14" s="99" t="s">
        <v>74</v>
      </c>
      <c r="D14" s="111">
        <f>D16</f>
        <v>-343483.15529999998</v>
      </c>
      <c r="F14" s="106"/>
      <c r="G14" s="106"/>
    </row>
    <row r="15" spans="1:7" s="101" customFormat="1" ht="33.75" customHeight="1" x14ac:dyDescent="0.25">
      <c r="A15" s="93"/>
      <c r="B15" s="93"/>
      <c r="C15" s="93" t="s">
        <v>92</v>
      </c>
      <c r="D15" s="111"/>
      <c r="F15" s="106"/>
      <c r="G15" s="106"/>
    </row>
    <row r="16" spans="1:7" s="109" customFormat="1" ht="21" customHeight="1" x14ac:dyDescent="0.25">
      <c r="A16" s="107"/>
      <c r="B16" s="107"/>
      <c r="C16" s="108" t="s">
        <v>93</v>
      </c>
      <c r="D16" s="111">
        <f>+'2'!D12</f>
        <v>-343483.15529999998</v>
      </c>
      <c r="F16" s="110"/>
      <c r="G16" s="110"/>
    </row>
    <row r="17" spans="1:4" x14ac:dyDescent="0.25">
      <c r="A17" s="93"/>
      <c r="B17" s="93"/>
      <c r="C17" s="99"/>
      <c r="D17" s="97"/>
    </row>
  </sheetData>
  <mergeCells count="10">
    <mergeCell ref="D8:D9"/>
    <mergeCell ref="A1:D1"/>
    <mergeCell ref="A2:D2"/>
    <mergeCell ref="A3:D3"/>
    <mergeCell ref="A4:D4"/>
    <mergeCell ref="A5:D5"/>
    <mergeCell ref="A7:B7"/>
    <mergeCell ref="C7:C9"/>
    <mergeCell ref="A8:A9"/>
    <mergeCell ref="B8:B9"/>
  </mergeCells>
  <printOptions horizontalCentered="1"/>
  <pageMargins left="0.4" right="0.35433070866141703" top="0.69" bottom="0.39370078740157499" header="0.15748031496063" footer="0.15748031496063"/>
  <pageSetup paperSize="9" scale="80" firstPageNumber="1047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7" workbookViewId="0">
      <selection activeCell="E13" sqref="E13"/>
    </sheetView>
  </sheetViews>
  <sheetFormatPr defaultColWidth="9.140625" defaultRowHeight="13.5" x14ac:dyDescent="0.25"/>
  <cols>
    <col min="1" max="1" width="28.140625" style="3" customWidth="1"/>
    <col min="2" max="2" width="57" style="3" customWidth="1"/>
    <col min="3" max="3" width="23.28515625" style="3" customWidth="1"/>
    <col min="4" max="4" width="9.140625" style="3"/>
    <col min="5" max="5" width="49.85546875" style="3" customWidth="1"/>
    <col min="6" max="16384" width="9.140625" style="3"/>
  </cols>
  <sheetData>
    <row r="1" spans="1:3" ht="23.25" customHeight="1" x14ac:dyDescent="0.3">
      <c r="B1" s="7"/>
      <c r="C1" s="213" t="s">
        <v>669</v>
      </c>
    </row>
    <row r="2" spans="1:3" ht="17.25" x14ac:dyDescent="0.3">
      <c r="B2" s="217" t="s">
        <v>58</v>
      </c>
      <c r="C2" s="217"/>
    </row>
    <row r="3" spans="1:3" ht="17.25" x14ac:dyDescent="0.3">
      <c r="B3" s="217" t="s">
        <v>4</v>
      </c>
      <c r="C3" s="217"/>
    </row>
    <row r="4" spans="1:3" hidden="1" x14ac:dyDescent="0.25"/>
    <row r="6" spans="1:3" ht="56.25" customHeight="1" x14ac:dyDescent="0.25">
      <c r="A6" s="195" t="s">
        <v>59</v>
      </c>
      <c r="B6" s="195"/>
      <c r="C6" s="195"/>
    </row>
    <row r="7" spans="1:3" ht="17.25" customHeight="1" x14ac:dyDescent="0.25">
      <c r="A7" s="196" t="s">
        <v>22</v>
      </c>
      <c r="B7" s="196"/>
      <c r="C7" s="196"/>
    </row>
    <row r="9" spans="1:3" ht="19.5" customHeight="1" x14ac:dyDescent="0.3">
      <c r="A9" s="43" t="s">
        <v>21</v>
      </c>
      <c r="B9" s="43" t="s">
        <v>20</v>
      </c>
      <c r="C9" s="9"/>
    </row>
    <row r="10" spans="1:3" ht="18" customHeight="1" x14ac:dyDescent="0.3">
      <c r="A10" s="44" t="s">
        <v>16</v>
      </c>
      <c r="B10" s="45" t="s">
        <v>19</v>
      </c>
      <c r="C10" s="9"/>
    </row>
    <row r="11" spans="1:3" ht="16.5" x14ac:dyDescent="0.3">
      <c r="A11" s="46"/>
      <c r="B11" s="9"/>
      <c r="C11" s="9"/>
    </row>
    <row r="12" spans="1:3" ht="23.25" customHeight="1" x14ac:dyDescent="0.3">
      <c r="A12" s="47" t="s">
        <v>18</v>
      </c>
      <c r="B12" s="9"/>
      <c r="C12" s="9"/>
    </row>
    <row r="13" spans="1:3" ht="17.25" thickBot="1" x14ac:dyDescent="0.35">
      <c r="A13" s="9"/>
      <c r="B13" s="9"/>
      <c r="C13" s="15"/>
    </row>
    <row r="14" spans="1:3" ht="91.5" customHeight="1" x14ac:dyDescent="0.25">
      <c r="A14" s="48" t="s">
        <v>17</v>
      </c>
      <c r="B14" s="49" t="s">
        <v>16</v>
      </c>
      <c r="C14" s="72" t="s">
        <v>61</v>
      </c>
    </row>
    <row r="15" spans="1:3" ht="16.5" x14ac:dyDescent="0.25">
      <c r="A15" s="50" t="s">
        <v>15</v>
      </c>
      <c r="B15" s="51" t="s">
        <v>68</v>
      </c>
      <c r="C15" s="52" t="s">
        <v>14</v>
      </c>
    </row>
    <row r="16" spans="1:3" ht="16.5" x14ac:dyDescent="0.25">
      <c r="A16" s="50" t="s">
        <v>13</v>
      </c>
      <c r="B16" s="26" t="s">
        <v>69</v>
      </c>
      <c r="C16" s="53"/>
    </row>
    <row r="17" spans="1:3" ht="33" x14ac:dyDescent="0.25">
      <c r="A17" s="50" t="s">
        <v>12</v>
      </c>
      <c r="B17" s="54" t="s">
        <v>70</v>
      </c>
      <c r="C17" s="53"/>
    </row>
    <row r="18" spans="1:3" ht="31.5" customHeight="1" x14ac:dyDescent="0.25">
      <c r="A18" s="50" t="s">
        <v>11</v>
      </c>
      <c r="B18" s="42" t="s">
        <v>65</v>
      </c>
      <c r="C18" s="53"/>
    </row>
    <row r="19" spans="1:3" ht="49.5" x14ac:dyDescent="0.25">
      <c r="A19" s="55" t="s">
        <v>10</v>
      </c>
      <c r="B19" s="42" t="s">
        <v>9</v>
      </c>
      <c r="C19" s="53"/>
    </row>
    <row r="20" spans="1:3" ht="16.899999999999999" customHeight="1" x14ac:dyDescent="0.25">
      <c r="A20" s="56" t="s">
        <v>8</v>
      </c>
      <c r="B20" s="57"/>
      <c r="C20" s="58"/>
    </row>
    <row r="21" spans="1:3" ht="15" customHeight="1" x14ac:dyDescent="0.25">
      <c r="A21" s="59" t="s">
        <v>7</v>
      </c>
      <c r="B21" s="60"/>
      <c r="C21" s="4" t="s">
        <v>6</v>
      </c>
    </row>
    <row r="22" spans="1:3" ht="17.25" customHeight="1" thickBot="1" x14ac:dyDescent="0.35">
      <c r="A22" s="61" t="s">
        <v>5</v>
      </c>
      <c r="B22" s="62"/>
      <c r="C22" s="160">
        <f>+'3'!G21</f>
        <v>343483.15529999998</v>
      </c>
    </row>
    <row r="23" spans="1:3" ht="17.25" thickBot="1" x14ac:dyDescent="0.35">
      <c r="A23" s="9"/>
      <c r="B23" s="9"/>
      <c r="C23" s="9"/>
    </row>
    <row r="24" spans="1:3" ht="93.75" customHeight="1" thickBot="1" x14ac:dyDescent="0.3">
      <c r="A24" s="114" t="s">
        <v>17</v>
      </c>
      <c r="B24" s="116" t="s">
        <v>16</v>
      </c>
      <c r="C24" s="117" t="s">
        <v>666</v>
      </c>
    </row>
    <row r="25" spans="1:3" ht="16.5" x14ac:dyDescent="0.25">
      <c r="A25" s="50" t="s">
        <v>15</v>
      </c>
      <c r="B25" s="115">
        <v>31001</v>
      </c>
      <c r="C25" s="52" t="s">
        <v>14</v>
      </c>
    </row>
    <row r="26" spans="1:3" ht="34.5" customHeight="1" x14ac:dyDescent="0.25">
      <c r="A26" s="50" t="s">
        <v>13</v>
      </c>
      <c r="B26" s="26" t="s">
        <v>71</v>
      </c>
      <c r="C26" s="53"/>
    </row>
    <row r="27" spans="1:3" ht="49.5" x14ac:dyDescent="0.25">
      <c r="A27" s="50" t="s">
        <v>12</v>
      </c>
      <c r="B27" s="54" t="s">
        <v>75</v>
      </c>
      <c r="C27" s="53"/>
    </row>
    <row r="28" spans="1:3" ht="35.25" customHeight="1" x14ac:dyDescent="0.25">
      <c r="A28" s="50" t="s">
        <v>11</v>
      </c>
      <c r="B28" s="42" t="s">
        <v>94</v>
      </c>
      <c r="C28" s="53"/>
    </row>
    <row r="29" spans="1:3" ht="39.75" customHeight="1" x14ac:dyDescent="0.25">
      <c r="A29" s="55" t="s">
        <v>10</v>
      </c>
      <c r="B29" s="42" t="s">
        <v>9</v>
      </c>
      <c r="C29" s="53"/>
    </row>
    <row r="30" spans="1:3" ht="16.899999999999999" customHeight="1" x14ac:dyDescent="0.25">
      <c r="A30" s="56" t="s">
        <v>8</v>
      </c>
      <c r="B30" s="57"/>
      <c r="C30" s="58"/>
    </row>
    <row r="31" spans="1:3" ht="15" customHeight="1" x14ac:dyDescent="0.25">
      <c r="A31" s="59" t="s">
        <v>7</v>
      </c>
      <c r="B31" s="60"/>
      <c r="C31" s="4" t="s">
        <v>6</v>
      </c>
    </row>
    <row r="32" spans="1:3" ht="17.25" customHeight="1" thickBot="1" x14ac:dyDescent="0.35">
      <c r="A32" s="61" t="s">
        <v>5</v>
      </c>
      <c r="B32" s="62"/>
      <c r="C32" s="63">
        <f>+'3'!G49</f>
        <v>-343483.15529999998</v>
      </c>
    </row>
  </sheetData>
  <mergeCells count="4">
    <mergeCell ref="B2:C2"/>
    <mergeCell ref="B3:C3"/>
    <mergeCell ref="A6:C6"/>
    <mergeCell ref="A7:C7"/>
  </mergeCells>
  <pageMargins left="0.45" right="0.24" top="0.75" bottom="0.4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showZeros="0" tabSelected="1" workbookViewId="0">
      <selection activeCell="I7" sqref="I7"/>
    </sheetView>
  </sheetViews>
  <sheetFormatPr defaultColWidth="9.140625" defaultRowHeight="16.5" outlineLevelCol="1" x14ac:dyDescent="0.25"/>
  <cols>
    <col min="1" max="1" width="15.42578125" style="119" customWidth="1" outlineLevel="1"/>
    <col min="2" max="2" width="33.85546875" style="119" customWidth="1" outlineLevel="1"/>
    <col min="3" max="3" width="8" style="128" bestFit="1" customWidth="1"/>
    <col min="4" max="4" width="11.140625" style="128" customWidth="1"/>
    <col min="5" max="5" width="17.28515625" style="129" customWidth="1"/>
    <col min="6" max="6" width="14.140625" style="119" customWidth="1"/>
    <col min="7" max="7" width="18" style="119" customWidth="1"/>
    <col min="8" max="16384" width="9.140625" style="119"/>
  </cols>
  <sheetData>
    <row r="1" spans="1:7" ht="17.25" customHeight="1" x14ac:dyDescent="0.25">
      <c r="A1" s="118"/>
      <c r="B1" s="118"/>
      <c r="C1" s="118"/>
      <c r="D1" s="119"/>
      <c r="E1" s="120"/>
      <c r="F1" s="121"/>
      <c r="G1" s="122" t="s">
        <v>95</v>
      </c>
    </row>
    <row r="2" spans="1:7" ht="17.25" customHeight="1" x14ac:dyDescent="0.3">
      <c r="A2" s="118"/>
      <c r="B2" s="118"/>
      <c r="C2" s="118"/>
      <c r="D2" s="119"/>
      <c r="E2" s="123"/>
      <c r="F2" s="121"/>
      <c r="G2" s="124" t="s">
        <v>56</v>
      </c>
    </row>
    <row r="3" spans="1:7" ht="15.6" customHeight="1" x14ac:dyDescent="0.3">
      <c r="A3" s="118"/>
      <c r="B3" s="118"/>
      <c r="C3" s="118"/>
      <c r="D3" s="119"/>
      <c r="E3" s="123"/>
      <c r="F3" s="121"/>
      <c r="G3" s="125" t="s">
        <v>38</v>
      </c>
    </row>
    <row r="4" spans="1:7" ht="17.25" x14ac:dyDescent="0.25">
      <c r="A4" s="118"/>
      <c r="B4" s="118"/>
      <c r="C4" s="118"/>
      <c r="D4" s="118"/>
      <c r="E4" s="126"/>
      <c r="F4" s="127"/>
      <c r="G4" s="127"/>
    </row>
    <row r="5" spans="1:7" ht="53.25" customHeight="1" x14ac:dyDescent="0.25">
      <c r="A5" s="203" t="s">
        <v>96</v>
      </c>
      <c r="B5" s="203"/>
      <c r="C5" s="203"/>
      <c r="D5" s="203"/>
      <c r="E5" s="203"/>
      <c r="F5" s="203"/>
      <c r="G5" s="203"/>
    </row>
    <row r="6" spans="1:7" s="128" customFormat="1" ht="57" customHeight="1" x14ac:dyDescent="0.25">
      <c r="A6" s="206" t="s">
        <v>97</v>
      </c>
      <c r="B6" s="204" t="s">
        <v>98</v>
      </c>
      <c r="C6" s="206" t="s">
        <v>99</v>
      </c>
      <c r="D6" s="206" t="s">
        <v>100</v>
      </c>
      <c r="E6" s="210" t="s">
        <v>673</v>
      </c>
      <c r="F6" s="208" t="s">
        <v>667</v>
      </c>
      <c r="G6" s="209"/>
    </row>
    <row r="7" spans="1:7" s="128" customFormat="1" ht="53.25" customHeight="1" x14ac:dyDescent="0.25">
      <c r="A7" s="207"/>
      <c r="B7" s="205"/>
      <c r="C7" s="207"/>
      <c r="D7" s="207"/>
      <c r="E7" s="211"/>
      <c r="F7" s="130" t="s">
        <v>674</v>
      </c>
      <c r="G7" s="131" t="s">
        <v>675</v>
      </c>
    </row>
    <row r="8" spans="1:7" s="128" customFormat="1" ht="24.6" customHeight="1" x14ac:dyDescent="0.25">
      <c r="A8" s="132"/>
      <c r="B8" s="197" t="s">
        <v>0</v>
      </c>
      <c r="C8" s="198"/>
      <c r="D8" s="198"/>
      <c r="E8" s="198"/>
      <c r="F8" s="199"/>
      <c r="G8" s="133">
        <f>+G9</f>
        <v>-360659.49930000002</v>
      </c>
    </row>
    <row r="9" spans="1:7" s="139" customFormat="1" ht="27" customHeight="1" x14ac:dyDescent="0.25">
      <c r="A9" s="132" t="s">
        <v>101</v>
      </c>
      <c r="B9" s="134" t="s">
        <v>102</v>
      </c>
      <c r="C9" s="135" t="s">
        <v>1</v>
      </c>
      <c r="D9" s="136"/>
      <c r="E9" s="137"/>
      <c r="F9" s="138"/>
      <c r="G9" s="133">
        <f>+G10+G387</f>
        <v>-360659.49930000002</v>
      </c>
    </row>
    <row r="10" spans="1:7" s="146" customFormat="1" ht="15.75" customHeight="1" x14ac:dyDescent="0.25">
      <c r="A10" s="140" t="s">
        <v>103</v>
      </c>
      <c r="B10" s="141" t="s">
        <v>104</v>
      </c>
      <c r="C10" s="142"/>
      <c r="D10" s="142"/>
      <c r="E10" s="143"/>
      <c r="F10" s="144"/>
      <c r="G10" s="145">
        <f>+G11+G354</f>
        <v>-206994.13999999998</v>
      </c>
    </row>
    <row r="11" spans="1:7" s="146" customFormat="1" x14ac:dyDescent="0.25">
      <c r="A11" s="147"/>
      <c r="B11" s="148" t="s">
        <v>105</v>
      </c>
      <c r="C11" s="149"/>
      <c r="D11" s="149"/>
      <c r="E11" s="150"/>
      <c r="F11" s="151"/>
      <c r="G11" s="152">
        <f>SUM(G12:G353)</f>
        <v>-63919.560300000012</v>
      </c>
    </row>
    <row r="12" spans="1:7" s="1" customFormat="1" ht="22.5" customHeight="1" x14ac:dyDescent="0.25">
      <c r="A12" s="153" t="s">
        <v>176</v>
      </c>
      <c r="B12" s="154" t="s">
        <v>177</v>
      </c>
      <c r="C12" s="155" t="s">
        <v>106</v>
      </c>
      <c r="D12" s="155" t="s">
        <v>108</v>
      </c>
      <c r="E12" s="156"/>
      <c r="F12" s="157"/>
      <c r="G12" s="158">
        <v>-0.20019999999999999</v>
      </c>
    </row>
    <row r="13" spans="1:7" s="1" customFormat="1" x14ac:dyDescent="0.25">
      <c r="A13" s="153" t="s">
        <v>178</v>
      </c>
      <c r="B13" s="154" t="s">
        <v>110</v>
      </c>
      <c r="C13" s="155" t="s">
        <v>106</v>
      </c>
      <c r="D13" s="155" t="s">
        <v>108</v>
      </c>
      <c r="E13" s="156"/>
      <c r="F13" s="157"/>
      <c r="G13" s="158">
        <v>-0.6</v>
      </c>
    </row>
    <row r="14" spans="1:7" s="1" customFormat="1" x14ac:dyDescent="0.25">
      <c r="A14" s="153" t="s">
        <v>179</v>
      </c>
      <c r="B14" s="154" t="s">
        <v>180</v>
      </c>
      <c r="C14" s="155" t="s">
        <v>111</v>
      </c>
      <c r="D14" s="155" t="s">
        <v>108</v>
      </c>
      <c r="E14" s="156"/>
      <c r="F14" s="157"/>
      <c r="G14" s="158">
        <v>-24030</v>
      </c>
    </row>
    <row r="15" spans="1:7" s="1" customFormat="1" x14ac:dyDescent="0.25">
      <c r="A15" s="153" t="s">
        <v>181</v>
      </c>
      <c r="B15" s="154" t="s">
        <v>112</v>
      </c>
      <c r="C15" s="155" t="s">
        <v>106</v>
      </c>
      <c r="D15" s="155" t="s">
        <v>109</v>
      </c>
      <c r="E15" s="156"/>
      <c r="F15" s="157"/>
      <c r="G15" s="158">
        <v>-0.08</v>
      </c>
    </row>
    <row r="16" spans="1:7" s="1" customFormat="1" x14ac:dyDescent="0.25">
      <c r="A16" s="153" t="s">
        <v>182</v>
      </c>
      <c r="B16" s="154" t="s">
        <v>114</v>
      </c>
      <c r="C16" s="155" t="s">
        <v>106</v>
      </c>
      <c r="D16" s="155" t="s">
        <v>108</v>
      </c>
      <c r="E16" s="156"/>
      <c r="F16" s="157"/>
      <c r="G16" s="158">
        <v>-111</v>
      </c>
    </row>
    <row r="17" spans="1:7" s="1" customFormat="1" x14ac:dyDescent="0.25">
      <c r="A17" s="153" t="s">
        <v>183</v>
      </c>
      <c r="B17" s="154" t="s">
        <v>114</v>
      </c>
      <c r="C17" s="155" t="s">
        <v>106</v>
      </c>
      <c r="D17" s="159" t="s">
        <v>108</v>
      </c>
      <c r="E17" s="156"/>
      <c r="F17" s="157"/>
      <c r="G17" s="158">
        <v>-162</v>
      </c>
    </row>
    <row r="18" spans="1:7" s="1" customFormat="1" x14ac:dyDescent="0.25">
      <c r="A18" s="153" t="s">
        <v>184</v>
      </c>
      <c r="B18" s="154" t="s">
        <v>115</v>
      </c>
      <c r="C18" s="155" t="s">
        <v>106</v>
      </c>
      <c r="D18" s="159" t="s">
        <v>108</v>
      </c>
      <c r="E18" s="156"/>
      <c r="F18" s="157"/>
      <c r="G18" s="158">
        <v>-5871.9</v>
      </c>
    </row>
    <row r="19" spans="1:7" s="1" customFormat="1" x14ac:dyDescent="0.25">
      <c r="A19" s="153" t="s">
        <v>185</v>
      </c>
      <c r="B19" s="154" t="s">
        <v>115</v>
      </c>
      <c r="C19" s="155" t="s">
        <v>106</v>
      </c>
      <c r="D19" s="159" t="s">
        <v>108</v>
      </c>
      <c r="E19" s="156"/>
      <c r="F19" s="157"/>
      <c r="G19" s="158">
        <v>-52</v>
      </c>
    </row>
    <row r="20" spans="1:7" s="1" customFormat="1" x14ac:dyDescent="0.25">
      <c r="A20" s="153" t="s">
        <v>186</v>
      </c>
      <c r="B20" s="154" t="s">
        <v>187</v>
      </c>
      <c r="C20" s="155" t="s">
        <v>106</v>
      </c>
      <c r="D20" s="159" t="s">
        <v>108</v>
      </c>
      <c r="E20" s="156"/>
      <c r="F20" s="157"/>
      <c r="G20" s="158">
        <v>-20</v>
      </c>
    </row>
    <row r="21" spans="1:7" s="1" customFormat="1" x14ac:dyDescent="0.25">
      <c r="A21" s="153" t="s">
        <v>188</v>
      </c>
      <c r="B21" s="154" t="s">
        <v>189</v>
      </c>
      <c r="C21" s="155" t="s">
        <v>106</v>
      </c>
      <c r="D21" s="159" t="s">
        <v>108</v>
      </c>
      <c r="E21" s="156"/>
      <c r="F21" s="157"/>
      <c r="G21" s="158">
        <v>-352.8</v>
      </c>
    </row>
    <row r="22" spans="1:7" s="1" customFormat="1" x14ac:dyDescent="0.25">
      <c r="A22" s="153" t="s">
        <v>190</v>
      </c>
      <c r="B22" s="154" t="s">
        <v>189</v>
      </c>
      <c r="C22" s="155" t="s">
        <v>106</v>
      </c>
      <c r="D22" s="159" t="s">
        <v>108</v>
      </c>
      <c r="E22" s="156"/>
      <c r="F22" s="157"/>
      <c r="G22" s="158">
        <v>-246</v>
      </c>
    </row>
    <row r="23" spans="1:7" s="1" customFormat="1" x14ac:dyDescent="0.25">
      <c r="A23" s="153" t="s">
        <v>191</v>
      </c>
      <c r="B23" s="154" t="s">
        <v>189</v>
      </c>
      <c r="C23" s="155" t="s">
        <v>106</v>
      </c>
      <c r="D23" s="159" t="s">
        <v>108</v>
      </c>
      <c r="E23" s="156"/>
      <c r="F23" s="157"/>
      <c r="G23" s="158">
        <v>-243</v>
      </c>
    </row>
    <row r="24" spans="1:7" s="1" customFormat="1" x14ac:dyDescent="0.25">
      <c r="A24" s="153" t="s">
        <v>192</v>
      </c>
      <c r="B24" s="154" t="s">
        <v>189</v>
      </c>
      <c r="C24" s="155" t="s">
        <v>106</v>
      </c>
      <c r="D24" s="159" t="s">
        <v>108</v>
      </c>
      <c r="E24" s="156"/>
      <c r="F24" s="157"/>
      <c r="G24" s="158">
        <v>-180</v>
      </c>
    </row>
    <row r="25" spans="1:7" s="1" customFormat="1" x14ac:dyDescent="0.25">
      <c r="A25" s="153" t="s">
        <v>193</v>
      </c>
      <c r="B25" s="154" t="s">
        <v>189</v>
      </c>
      <c r="C25" s="155" t="s">
        <v>106</v>
      </c>
      <c r="D25" s="159" t="s">
        <v>108</v>
      </c>
      <c r="E25" s="156"/>
      <c r="F25" s="157"/>
      <c r="G25" s="158">
        <v>-100</v>
      </c>
    </row>
    <row r="26" spans="1:7" s="1" customFormat="1" x14ac:dyDescent="0.25">
      <c r="A26" s="153" t="s">
        <v>194</v>
      </c>
      <c r="B26" s="154" t="s">
        <v>195</v>
      </c>
      <c r="C26" s="155" t="s">
        <v>106</v>
      </c>
      <c r="D26" s="159" t="s">
        <v>108</v>
      </c>
      <c r="E26" s="156"/>
      <c r="F26" s="157"/>
      <c r="G26" s="158">
        <v>-80</v>
      </c>
    </row>
    <row r="27" spans="1:7" s="1" customFormat="1" x14ac:dyDescent="0.25">
      <c r="A27" s="153" t="s">
        <v>196</v>
      </c>
      <c r="B27" s="154" t="s">
        <v>197</v>
      </c>
      <c r="C27" s="155" t="s">
        <v>106</v>
      </c>
      <c r="D27" s="159" t="s">
        <v>113</v>
      </c>
      <c r="E27" s="156"/>
      <c r="F27" s="157"/>
      <c r="G27" s="158">
        <v>-2</v>
      </c>
    </row>
    <row r="28" spans="1:7" s="1" customFormat="1" x14ac:dyDescent="0.25">
      <c r="A28" s="153" t="s">
        <v>198</v>
      </c>
      <c r="B28" s="154" t="s">
        <v>197</v>
      </c>
      <c r="C28" s="155" t="s">
        <v>106</v>
      </c>
      <c r="D28" s="159" t="s">
        <v>113</v>
      </c>
      <c r="E28" s="156"/>
      <c r="F28" s="157"/>
      <c r="G28" s="158">
        <v>-100</v>
      </c>
    </row>
    <row r="29" spans="1:7" s="1" customFormat="1" x14ac:dyDescent="0.25">
      <c r="A29" s="153" t="s">
        <v>199</v>
      </c>
      <c r="B29" s="154" t="s">
        <v>118</v>
      </c>
      <c r="C29" s="155" t="s">
        <v>106</v>
      </c>
      <c r="D29" s="159" t="s">
        <v>108</v>
      </c>
      <c r="E29" s="156"/>
      <c r="F29" s="157"/>
      <c r="G29" s="158">
        <v>-0.8</v>
      </c>
    </row>
    <row r="30" spans="1:7" s="1" customFormat="1" x14ac:dyDescent="0.25">
      <c r="A30" s="153" t="s">
        <v>200</v>
      </c>
      <c r="B30" s="154" t="s">
        <v>119</v>
      </c>
      <c r="C30" s="155" t="s">
        <v>106</v>
      </c>
      <c r="D30" s="159" t="s">
        <v>108</v>
      </c>
      <c r="E30" s="156"/>
      <c r="F30" s="157"/>
      <c r="G30" s="158">
        <v>-0.182</v>
      </c>
    </row>
    <row r="31" spans="1:7" s="1" customFormat="1" x14ac:dyDescent="0.25">
      <c r="A31" s="153" t="s">
        <v>201</v>
      </c>
      <c r="B31" s="154" t="s">
        <v>119</v>
      </c>
      <c r="C31" s="155" t="s">
        <v>106</v>
      </c>
      <c r="D31" s="159" t="s">
        <v>108</v>
      </c>
      <c r="E31" s="156"/>
      <c r="F31" s="157"/>
      <c r="G31" s="158">
        <v>-0.182</v>
      </c>
    </row>
    <row r="32" spans="1:7" s="1" customFormat="1" x14ac:dyDescent="0.25">
      <c r="A32" s="153" t="s">
        <v>202</v>
      </c>
      <c r="B32" s="154" t="s">
        <v>119</v>
      </c>
      <c r="C32" s="155" t="s">
        <v>106</v>
      </c>
      <c r="D32" s="159" t="s">
        <v>108</v>
      </c>
      <c r="E32" s="156"/>
      <c r="F32" s="157"/>
      <c r="G32" s="158">
        <v>-0.182</v>
      </c>
    </row>
    <row r="33" spans="1:7" s="1" customFormat="1" x14ac:dyDescent="0.25">
      <c r="A33" s="153" t="s">
        <v>203</v>
      </c>
      <c r="B33" s="154" t="s">
        <v>119</v>
      </c>
      <c r="C33" s="155" t="s">
        <v>106</v>
      </c>
      <c r="D33" s="159" t="s">
        <v>108</v>
      </c>
      <c r="E33" s="156"/>
      <c r="F33" s="157"/>
      <c r="G33" s="158">
        <v>-0.182</v>
      </c>
    </row>
    <row r="34" spans="1:7" s="1" customFormat="1" x14ac:dyDescent="0.25">
      <c r="A34" s="153" t="s">
        <v>204</v>
      </c>
      <c r="B34" s="154" t="s">
        <v>119</v>
      </c>
      <c r="C34" s="155" t="s">
        <v>106</v>
      </c>
      <c r="D34" s="159" t="s">
        <v>108</v>
      </c>
      <c r="E34" s="156"/>
      <c r="F34" s="157"/>
      <c r="G34" s="158">
        <v>-0.12</v>
      </c>
    </row>
    <row r="35" spans="1:7" s="1" customFormat="1" x14ac:dyDescent="0.25">
      <c r="A35" s="153" t="s">
        <v>205</v>
      </c>
      <c r="B35" s="154" t="s">
        <v>119</v>
      </c>
      <c r="C35" s="155" t="s">
        <v>106</v>
      </c>
      <c r="D35" s="159" t="s">
        <v>108</v>
      </c>
      <c r="E35" s="156"/>
      <c r="F35" s="157"/>
      <c r="G35" s="158">
        <v>-0.05</v>
      </c>
    </row>
    <row r="36" spans="1:7" s="1" customFormat="1" x14ac:dyDescent="0.25">
      <c r="A36" s="153" t="s">
        <v>206</v>
      </c>
      <c r="B36" s="154" t="s">
        <v>119</v>
      </c>
      <c r="C36" s="155" t="s">
        <v>106</v>
      </c>
      <c r="D36" s="159" t="s">
        <v>108</v>
      </c>
      <c r="E36" s="156"/>
      <c r="F36" s="157"/>
      <c r="G36" s="158">
        <v>-0.05</v>
      </c>
    </row>
    <row r="37" spans="1:7" s="1" customFormat="1" x14ac:dyDescent="0.25">
      <c r="A37" s="153" t="s">
        <v>207</v>
      </c>
      <c r="B37" s="154" t="s">
        <v>119</v>
      </c>
      <c r="C37" s="155" t="s">
        <v>106</v>
      </c>
      <c r="D37" s="159" t="s">
        <v>108</v>
      </c>
      <c r="E37" s="156"/>
      <c r="F37" s="157"/>
      <c r="G37" s="158">
        <v>-0.05</v>
      </c>
    </row>
    <row r="38" spans="1:7" s="1" customFormat="1" x14ac:dyDescent="0.25">
      <c r="A38" s="153" t="s">
        <v>208</v>
      </c>
      <c r="B38" s="154" t="s">
        <v>119</v>
      </c>
      <c r="C38" s="155" t="s">
        <v>106</v>
      </c>
      <c r="D38" s="159" t="s">
        <v>108</v>
      </c>
      <c r="E38" s="156"/>
      <c r="F38" s="157"/>
      <c r="G38" s="158">
        <v>-0.05</v>
      </c>
    </row>
    <row r="39" spans="1:7" s="1" customFormat="1" x14ac:dyDescent="0.25">
      <c r="A39" s="153" t="s">
        <v>209</v>
      </c>
      <c r="B39" s="154" t="s">
        <v>119</v>
      </c>
      <c r="C39" s="155" t="s">
        <v>106</v>
      </c>
      <c r="D39" s="159" t="s">
        <v>108</v>
      </c>
      <c r="E39" s="156"/>
      <c r="F39" s="157"/>
      <c r="G39" s="158">
        <v>-0.05</v>
      </c>
    </row>
    <row r="40" spans="1:7" s="1" customFormat="1" x14ac:dyDescent="0.25">
      <c r="A40" s="153" t="s">
        <v>210</v>
      </c>
      <c r="B40" s="154" t="s">
        <v>119</v>
      </c>
      <c r="C40" s="155" t="s">
        <v>106</v>
      </c>
      <c r="D40" s="159" t="s">
        <v>108</v>
      </c>
      <c r="E40" s="156"/>
      <c r="F40" s="157"/>
      <c r="G40" s="158">
        <v>-0.05</v>
      </c>
    </row>
    <row r="41" spans="1:7" s="1" customFormat="1" x14ac:dyDescent="0.25">
      <c r="A41" s="153" t="s">
        <v>211</v>
      </c>
      <c r="B41" s="154" t="s">
        <v>119</v>
      </c>
      <c r="C41" s="155" t="s">
        <v>106</v>
      </c>
      <c r="D41" s="159" t="s">
        <v>108</v>
      </c>
      <c r="E41" s="156">
        <v>7000</v>
      </c>
      <c r="F41" s="157">
        <v>-2</v>
      </c>
      <c r="G41" s="158">
        <f>+E41*F41/1000</f>
        <v>-14</v>
      </c>
    </row>
    <row r="42" spans="1:7" s="1" customFormat="1" x14ac:dyDescent="0.25">
      <c r="A42" s="153" t="s">
        <v>212</v>
      </c>
      <c r="B42" s="154" t="s">
        <v>119</v>
      </c>
      <c r="C42" s="155" t="s">
        <v>106</v>
      </c>
      <c r="D42" s="159" t="s">
        <v>108</v>
      </c>
      <c r="E42" s="156"/>
      <c r="F42" s="157"/>
      <c r="G42" s="158">
        <v>-0.2</v>
      </c>
    </row>
    <row r="43" spans="1:7" s="1" customFormat="1" x14ac:dyDescent="0.25">
      <c r="A43" s="153" t="s">
        <v>213</v>
      </c>
      <c r="B43" s="154" t="s">
        <v>119</v>
      </c>
      <c r="C43" s="155" t="s">
        <v>106</v>
      </c>
      <c r="D43" s="159" t="s">
        <v>108</v>
      </c>
      <c r="E43" s="156"/>
      <c r="F43" s="157"/>
      <c r="G43" s="158">
        <v>-0.1</v>
      </c>
    </row>
    <row r="44" spans="1:7" s="1" customFormat="1" x14ac:dyDescent="0.25">
      <c r="A44" s="153" t="s">
        <v>214</v>
      </c>
      <c r="B44" s="154" t="s">
        <v>119</v>
      </c>
      <c r="C44" s="155" t="s">
        <v>106</v>
      </c>
      <c r="D44" s="159" t="s">
        <v>108</v>
      </c>
      <c r="E44" s="156"/>
      <c r="F44" s="157"/>
      <c r="G44" s="158">
        <v>-0.1</v>
      </c>
    </row>
    <row r="45" spans="1:7" s="1" customFormat="1" x14ac:dyDescent="0.25">
      <c r="A45" s="153" t="s">
        <v>215</v>
      </c>
      <c r="B45" s="154" t="s">
        <v>119</v>
      </c>
      <c r="C45" s="155" t="s">
        <v>106</v>
      </c>
      <c r="D45" s="159" t="s">
        <v>108</v>
      </c>
      <c r="E45" s="156"/>
      <c r="F45" s="157"/>
      <c r="G45" s="158">
        <v>-0.1</v>
      </c>
    </row>
    <row r="46" spans="1:7" s="1" customFormat="1" x14ac:dyDescent="0.25">
      <c r="A46" s="153" t="s">
        <v>216</v>
      </c>
      <c r="B46" s="154" t="s">
        <v>119</v>
      </c>
      <c r="C46" s="155" t="s">
        <v>106</v>
      </c>
      <c r="D46" s="159" t="s">
        <v>108</v>
      </c>
      <c r="E46" s="156"/>
      <c r="F46" s="157"/>
      <c r="G46" s="158">
        <v>-0.1</v>
      </c>
    </row>
    <row r="47" spans="1:7" s="1" customFormat="1" x14ac:dyDescent="0.25">
      <c r="A47" s="153" t="s">
        <v>217</v>
      </c>
      <c r="B47" s="154" t="s">
        <v>119</v>
      </c>
      <c r="C47" s="155" t="s">
        <v>106</v>
      </c>
      <c r="D47" s="159" t="s">
        <v>108</v>
      </c>
      <c r="E47" s="156"/>
      <c r="F47" s="157"/>
      <c r="G47" s="158">
        <v>-0.63</v>
      </c>
    </row>
    <row r="48" spans="1:7" s="1" customFormat="1" x14ac:dyDescent="0.25">
      <c r="A48" s="153" t="s">
        <v>218</v>
      </c>
      <c r="B48" s="154" t="s">
        <v>119</v>
      </c>
      <c r="C48" s="155" t="s">
        <v>106</v>
      </c>
      <c r="D48" s="159" t="s">
        <v>108</v>
      </c>
      <c r="E48" s="156"/>
      <c r="F48" s="157"/>
      <c r="G48" s="158">
        <v>-0.63</v>
      </c>
    </row>
    <row r="49" spans="1:7" s="1" customFormat="1" x14ac:dyDescent="0.25">
      <c r="A49" s="153" t="s">
        <v>219</v>
      </c>
      <c r="B49" s="154" t="s">
        <v>119</v>
      </c>
      <c r="C49" s="155" t="s">
        <v>106</v>
      </c>
      <c r="D49" s="159" t="s">
        <v>108</v>
      </c>
      <c r="E49" s="156"/>
      <c r="F49" s="157"/>
      <c r="G49" s="158">
        <v>-0.9</v>
      </c>
    </row>
    <row r="50" spans="1:7" s="1" customFormat="1" x14ac:dyDescent="0.25">
      <c r="A50" s="153" t="s">
        <v>220</v>
      </c>
      <c r="B50" s="154" t="s">
        <v>119</v>
      </c>
      <c r="C50" s="155" t="s">
        <v>106</v>
      </c>
      <c r="D50" s="159" t="s">
        <v>108</v>
      </c>
      <c r="E50" s="156"/>
      <c r="F50" s="157"/>
      <c r="G50" s="158">
        <v>-0.4</v>
      </c>
    </row>
    <row r="51" spans="1:7" s="1" customFormat="1" x14ac:dyDescent="0.25">
      <c r="A51" s="153" t="s">
        <v>221</v>
      </c>
      <c r="B51" s="154" t="s">
        <v>119</v>
      </c>
      <c r="C51" s="155" t="s">
        <v>106</v>
      </c>
      <c r="D51" s="159" t="s">
        <v>108</v>
      </c>
      <c r="E51" s="156"/>
      <c r="F51" s="157"/>
      <c r="G51" s="158">
        <v>-0.4</v>
      </c>
    </row>
    <row r="52" spans="1:7" s="1" customFormat="1" x14ac:dyDescent="0.25">
      <c r="A52" s="153" t="s">
        <v>222</v>
      </c>
      <c r="B52" s="154" t="s">
        <v>119</v>
      </c>
      <c r="C52" s="155" t="s">
        <v>106</v>
      </c>
      <c r="D52" s="159" t="s">
        <v>108</v>
      </c>
      <c r="E52" s="156"/>
      <c r="F52" s="157"/>
      <c r="G52" s="158">
        <v>-0.4</v>
      </c>
    </row>
    <row r="53" spans="1:7" s="1" customFormat="1" ht="33" x14ac:dyDescent="0.25">
      <c r="A53" s="153" t="s">
        <v>223</v>
      </c>
      <c r="B53" s="154" t="s">
        <v>224</v>
      </c>
      <c r="C53" s="155" t="s">
        <v>106</v>
      </c>
      <c r="D53" s="159" t="s">
        <v>108</v>
      </c>
      <c r="E53" s="156"/>
      <c r="F53" s="157"/>
      <c r="G53" s="158">
        <v>-0.8</v>
      </c>
    </row>
    <row r="54" spans="1:7" s="1" customFormat="1" ht="33" x14ac:dyDescent="0.25">
      <c r="A54" s="153" t="s">
        <v>225</v>
      </c>
      <c r="B54" s="154" t="s">
        <v>224</v>
      </c>
      <c r="C54" s="155" t="s">
        <v>106</v>
      </c>
      <c r="D54" s="159" t="s">
        <v>108</v>
      </c>
      <c r="E54" s="156"/>
      <c r="F54" s="157"/>
      <c r="G54" s="158">
        <v>-0.8</v>
      </c>
    </row>
    <row r="55" spans="1:7" s="1" customFormat="1" ht="33" x14ac:dyDescent="0.25">
      <c r="A55" s="153" t="s">
        <v>226</v>
      </c>
      <c r="B55" s="154" t="s">
        <v>224</v>
      </c>
      <c r="C55" s="155" t="s">
        <v>106</v>
      </c>
      <c r="D55" s="159" t="s">
        <v>108</v>
      </c>
      <c r="E55" s="156"/>
      <c r="F55" s="157"/>
      <c r="G55" s="158">
        <v>-0.8</v>
      </c>
    </row>
    <row r="56" spans="1:7" s="1" customFormat="1" x14ac:dyDescent="0.25">
      <c r="A56" s="153" t="s">
        <v>227</v>
      </c>
      <c r="B56" s="154" t="s">
        <v>126</v>
      </c>
      <c r="C56" s="155" t="s">
        <v>106</v>
      </c>
      <c r="D56" s="159" t="s">
        <v>108</v>
      </c>
      <c r="E56" s="156"/>
      <c r="F56" s="157"/>
      <c r="G56" s="158">
        <v>-0.4</v>
      </c>
    </row>
    <row r="57" spans="1:7" s="1" customFormat="1" x14ac:dyDescent="0.25">
      <c r="A57" s="153" t="s">
        <v>228</v>
      </c>
      <c r="B57" s="154" t="s">
        <v>229</v>
      </c>
      <c r="C57" s="155" t="s">
        <v>106</v>
      </c>
      <c r="D57" s="159" t="s">
        <v>113</v>
      </c>
      <c r="E57" s="156"/>
      <c r="F57" s="157"/>
      <c r="G57" s="158">
        <v>-25</v>
      </c>
    </row>
    <row r="58" spans="1:7" s="1" customFormat="1" ht="49.5" x14ac:dyDescent="0.25">
      <c r="A58" s="153" t="s">
        <v>230</v>
      </c>
      <c r="B58" s="154" t="s">
        <v>231</v>
      </c>
      <c r="C58" s="155" t="s">
        <v>106</v>
      </c>
      <c r="D58" s="159" t="s">
        <v>107</v>
      </c>
      <c r="E58" s="156"/>
      <c r="F58" s="157"/>
      <c r="G58" s="158">
        <v>-370</v>
      </c>
    </row>
    <row r="59" spans="1:7" s="1" customFormat="1" ht="49.5" x14ac:dyDescent="0.25">
      <c r="A59" s="153" t="s">
        <v>232</v>
      </c>
      <c r="B59" s="154" t="s">
        <v>233</v>
      </c>
      <c r="C59" s="155" t="s">
        <v>106</v>
      </c>
      <c r="D59" s="159" t="s">
        <v>107</v>
      </c>
      <c r="E59" s="156"/>
      <c r="F59" s="157"/>
      <c r="G59" s="158">
        <v>-0.8</v>
      </c>
    </row>
    <row r="60" spans="1:7" s="1" customFormat="1" ht="33" x14ac:dyDescent="0.25">
      <c r="A60" s="153" t="s">
        <v>234</v>
      </c>
      <c r="B60" s="154" t="s">
        <v>235</v>
      </c>
      <c r="C60" s="155" t="s">
        <v>106</v>
      </c>
      <c r="D60" s="159" t="s">
        <v>123</v>
      </c>
      <c r="E60" s="156"/>
      <c r="F60" s="157"/>
      <c r="G60" s="158">
        <v>-11.958</v>
      </c>
    </row>
    <row r="61" spans="1:7" s="1" customFormat="1" x14ac:dyDescent="0.25">
      <c r="A61" s="153" t="s">
        <v>236</v>
      </c>
      <c r="B61" s="154" t="s">
        <v>117</v>
      </c>
      <c r="C61" s="155" t="s">
        <v>106</v>
      </c>
      <c r="D61" s="159" t="s">
        <v>107</v>
      </c>
      <c r="E61" s="156"/>
      <c r="F61" s="157"/>
      <c r="G61" s="158">
        <v>-0.9</v>
      </c>
    </row>
    <row r="62" spans="1:7" s="1" customFormat="1" x14ac:dyDescent="0.25">
      <c r="A62" s="153" t="s">
        <v>237</v>
      </c>
      <c r="B62" s="154" t="s">
        <v>117</v>
      </c>
      <c r="C62" s="155" t="s">
        <v>106</v>
      </c>
      <c r="D62" s="159" t="s">
        <v>107</v>
      </c>
      <c r="E62" s="156"/>
      <c r="F62" s="157"/>
      <c r="G62" s="158">
        <v>-45.42</v>
      </c>
    </row>
    <row r="63" spans="1:7" s="1" customFormat="1" x14ac:dyDescent="0.25">
      <c r="A63" s="153" t="s">
        <v>238</v>
      </c>
      <c r="B63" s="154" t="s">
        <v>239</v>
      </c>
      <c r="C63" s="155" t="s">
        <v>111</v>
      </c>
      <c r="D63" s="159" t="s">
        <v>107</v>
      </c>
      <c r="E63" s="156"/>
      <c r="F63" s="157"/>
      <c r="G63" s="158">
        <v>-3400</v>
      </c>
    </row>
    <row r="64" spans="1:7" s="1" customFormat="1" ht="33" x14ac:dyDescent="0.25">
      <c r="A64" s="153" t="s">
        <v>240</v>
      </c>
      <c r="B64" s="154" t="s">
        <v>241</v>
      </c>
      <c r="C64" s="155" t="s">
        <v>106</v>
      </c>
      <c r="D64" s="159" t="s">
        <v>108</v>
      </c>
      <c r="E64" s="156">
        <v>23000</v>
      </c>
      <c r="F64" s="157">
        <v>-4</v>
      </c>
      <c r="G64" s="158">
        <f>+E64*F64/1000</f>
        <v>-92</v>
      </c>
    </row>
    <row r="65" spans="1:7" s="1" customFormat="1" ht="33" x14ac:dyDescent="0.25">
      <c r="A65" s="153" t="s">
        <v>242</v>
      </c>
      <c r="B65" s="154" t="s">
        <v>241</v>
      </c>
      <c r="C65" s="155" t="s">
        <v>106</v>
      </c>
      <c r="D65" s="159" t="s">
        <v>108</v>
      </c>
      <c r="E65" s="156"/>
      <c r="F65" s="157"/>
      <c r="G65" s="158">
        <v>-363</v>
      </c>
    </row>
    <row r="66" spans="1:7" s="1" customFormat="1" ht="33" x14ac:dyDescent="0.25">
      <c r="A66" s="153" t="s">
        <v>243</v>
      </c>
      <c r="B66" s="154" t="s">
        <v>241</v>
      </c>
      <c r="C66" s="155" t="s">
        <v>106</v>
      </c>
      <c r="D66" s="159" t="s">
        <v>108</v>
      </c>
      <c r="E66" s="156"/>
      <c r="F66" s="157"/>
      <c r="G66" s="158">
        <v>-0.2</v>
      </c>
    </row>
    <row r="67" spans="1:7" s="1" customFormat="1" ht="33" x14ac:dyDescent="0.25">
      <c r="A67" s="153" t="s">
        <v>244</v>
      </c>
      <c r="B67" s="154" t="s">
        <v>241</v>
      </c>
      <c r="C67" s="155" t="s">
        <v>106</v>
      </c>
      <c r="D67" s="159" t="s">
        <v>108</v>
      </c>
      <c r="E67" s="156"/>
      <c r="F67" s="157"/>
      <c r="G67" s="158">
        <v>-29.9</v>
      </c>
    </row>
    <row r="68" spans="1:7" s="1" customFormat="1" ht="33" x14ac:dyDescent="0.25">
      <c r="A68" s="153" t="s">
        <v>245</v>
      </c>
      <c r="B68" s="154" t="s">
        <v>241</v>
      </c>
      <c r="C68" s="155" t="s">
        <v>106</v>
      </c>
      <c r="D68" s="159" t="s">
        <v>108</v>
      </c>
      <c r="E68" s="156"/>
      <c r="F68" s="157"/>
      <c r="G68" s="158">
        <v>-91.53</v>
      </c>
    </row>
    <row r="69" spans="1:7" s="1" customFormat="1" ht="33" x14ac:dyDescent="0.25">
      <c r="A69" s="153" t="s">
        <v>246</v>
      </c>
      <c r="B69" s="154" t="s">
        <v>241</v>
      </c>
      <c r="C69" s="155" t="s">
        <v>106</v>
      </c>
      <c r="D69" s="159" t="s">
        <v>108</v>
      </c>
      <c r="E69" s="156"/>
      <c r="F69" s="157"/>
      <c r="G69" s="158">
        <v>-60.012</v>
      </c>
    </row>
    <row r="70" spans="1:7" s="1" customFormat="1" ht="33" x14ac:dyDescent="0.25">
      <c r="A70" s="153" t="s">
        <v>247</v>
      </c>
      <c r="B70" s="154" t="s">
        <v>241</v>
      </c>
      <c r="C70" s="155" t="s">
        <v>106</v>
      </c>
      <c r="D70" s="159" t="s">
        <v>108</v>
      </c>
      <c r="E70" s="156"/>
      <c r="F70" s="157"/>
      <c r="G70" s="158">
        <v>-63.8</v>
      </c>
    </row>
    <row r="71" spans="1:7" s="1" customFormat="1" ht="33" x14ac:dyDescent="0.25">
      <c r="A71" s="153" t="s">
        <v>248</v>
      </c>
      <c r="B71" s="154" t="s">
        <v>241</v>
      </c>
      <c r="C71" s="155" t="s">
        <v>106</v>
      </c>
      <c r="D71" s="159" t="s">
        <v>108</v>
      </c>
      <c r="E71" s="156"/>
      <c r="F71" s="157"/>
      <c r="G71" s="158">
        <v>-12.24</v>
      </c>
    </row>
    <row r="72" spans="1:7" s="1" customFormat="1" ht="33" x14ac:dyDescent="0.25">
      <c r="A72" s="153" t="s">
        <v>249</v>
      </c>
      <c r="B72" s="154" t="s">
        <v>241</v>
      </c>
      <c r="C72" s="155" t="s">
        <v>106</v>
      </c>
      <c r="D72" s="159" t="s">
        <v>108</v>
      </c>
      <c r="E72" s="156"/>
      <c r="F72" s="157"/>
      <c r="G72" s="158">
        <v>-350.91</v>
      </c>
    </row>
    <row r="73" spans="1:7" s="1" customFormat="1" ht="33" x14ac:dyDescent="0.25">
      <c r="A73" s="153" t="s">
        <v>250</v>
      </c>
      <c r="B73" s="154" t="s">
        <v>241</v>
      </c>
      <c r="C73" s="155" t="s">
        <v>106</v>
      </c>
      <c r="D73" s="159" t="s">
        <v>108</v>
      </c>
      <c r="E73" s="156"/>
      <c r="F73" s="157"/>
      <c r="G73" s="158">
        <v>-144</v>
      </c>
    </row>
    <row r="74" spans="1:7" s="1" customFormat="1" ht="33" x14ac:dyDescent="0.25">
      <c r="A74" s="153" t="s">
        <v>251</v>
      </c>
      <c r="B74" s="154" t="s">
        <v>241</v>
      </c>
      <c r="C74" s="155" t="s">
        <v>106</v>
      </c>
      <c r="D74" s="159" t="s">
        <v>108</v>
      </c>
      <c r="E74" s="156"/>
      <c r="F74" s="157"/>
      <c r="G74" s="158">
        <v>-286</v>
      </c>
    </row>
    <row r="75" spans="1:7" s="1" customFormat="1" ht="33" x14ac:dyDescent="0.25">
      <c r="A75" s="153" t="s">
        <v>252</v>
      </c>
      <c r="B75" s="154" t="s">
        <v>241</v>
      </c>
      <c r="C75" s="155" t="s">
        <v>106</v>
      </c>
      <c r="D75" s="159" t="s">
        <v>108</v>
      </c>
      <c r="E75" s="156"/>
      <c r="F75" s="157"/>
      <c r="G75" s="158">
        <v>-320</v>
      </c>
    </row>
    <row r="76" spans="1:7" s="1" customFormat="1" ht="33" x14ac:dyDescent="0.25">
      <c r="A76" s="153" t="s">
        <v>253</v>
      </c>
      <c r="B76" s="154" t="s">
        <v>241</v>
      </c>
      <c r="C76" s="155" t="s">
        <v>106</v>
      </c>
      <c r="D76" s="159" t="s">
        <v>108</v>
      </c>
      <c r="E76" s="156"/>
      <c r="F76" s="157"/>
      <c r="G76" s="158">
        <v>-2.7</v>
      </c>
    </row>
    <row r="77" spans="1:7" s="1" customFormat="1" ht="33" x14ac:dyDescent="0.25">
      <c r="A77" s="153" t="s">
        <v>254</v>
      </c>
      <c r="B77" s="154" t="s">
        <v>241</v>
      </c>
      <c r="C77" s="155" t="s">
        <v>106</v>
      </c>
      <c r="D77" s="159" t="s">
        <v>108</v>
      </c>
      <c r="E77" s="156"/>
      <c r="F77" s="157"/>
      <c r="G77" s="158">
        <v>-16.968</v>
      </c>
    </row>
    <row r="78" spans="1:7" s="1" customFormat="1" ht="33" x14ac:dyDescent="0.25">
      <c r="A78" s="153" t="s">
        <v>255</v>
      </c>
      <c r="B78" s="154" t="s">
        <v>241</v>
      </c>
      <c r="C78" s="155" t="s">
        <v>106</v>
      </c>
      <c r="D78" s="159" t="s">
        <v>108</v>
      </c>
      <c r="E78" s="156"/>
      <c r="F78" s="157"/>
      <c r="G78" s="158">
        <v>-168.37</v>
      </c>
    </row>
    <row r="79" spans="1:7" s="1" customFormat="1" ht="33" x14ac:dyDescent="0.25">
      <c r="A79" s="153" t="s">
        <v>256</v>
      </c>
      <c r="B79" s="154" t="s">
        <v>241</v>
      </c>
      <c r="C79" s="155" t="s">
        <v>106</v>
      </c>
      <c r="D79" s="159" t="s">
        <v>108</v>
      </c>
      <c r="E79" s="156"/>
      <c r="F79" s="157"/>
      <c r="G79" s="158">
        <v>-54</v>
      </c>
    </row>
    <row r="80" spans="1:7" s="1" customFormat="1" ht="33" x14ac:dyDescent="0.25">
      <c r="A80" s="153" t="s">
        <v>257</v>
      </c>
      <c r="B80" s="154" t="s">
        <v>241</v>
      </c>
      <c r="C80" s="155" t="s">
        <v>106</v>
      </c>
      <c r="D80" s="159" t="s">
        <v>108</v>
      </c>
      <c r="E80" s="156"/>
      <c r="F80" s="157"/>
      <c r="G80" s="158">
        <v>-8.9</v>
      </c>
    </row>
    <row r="81" spans="1:7" s="1" customFormat="1" ht="33" x14ac:dyDescent="0.25">
      <c r="A81" s="153" t="s">
        <v>258</v>
      </c>
      <c r="B81" s="154" t="s">
        <v>241</v>
      </c>
      <c r="C81" s="155" t="s">
        <v>106</v>
      </c>
      <c r="D81" s="159" t="s">
        <v>108</v>
      </c>
      <c r="E81" s="156"/>
      <c r="F81" s="157"/>
      <c r="G81" s="158">
        <v>-576</v>
      </c>
    </row>
    <row r="82" spans="1:7" s="1" customFormat="1" ht="33" x14ac:dyDescent="0.25">
      <c r="A82" s="153" t="s">
        <v>259</v>
      </c>
      <c r="B82" s="154" t="s">
        <v>241</v>
      </c>
      <c r="C82" s="155" t="s">
        <v>106</v>
      </c>
      <c r="D82" s="159" t="s">
        <v>108</v>
      </c>
      <c r="E82" s="156"/>
      <c r="F82" s="157"/>
      <c r="G82" s="158">
        <v>-18</v>
      </c>
    </row>
    <row r="83" spans="1:7" s="1" customFormat="1" ht="33" x14ac:dyDescent="0.25">
      <c r="A83" s="153" t="s">
        <v>260</v>
      </c>
      <c r="B83" s="154" t="s">
        <v>241</v>
      </c>
      <c r="C83" s="155" t="s">
        <v>106</v>
      </c>
      <c r="D83" s="159" t="s">
        <v>108</v>
      </c>
      <c r="E83" s="156"/>
      <c r="F83" s="157"/>
      <c r="G83" s="158">
        <v>-3</v>
      </c>
    </row>
    <row r="84" spans="1:7" s="1" customFormat="1" ht="33" x14ac:dyDescent="0.25">
      <c r="A84" s="153" t="s">
        <v>261</v>
      </c>
      <c r="B84" s="154" t="s">
        <v>241</v>
      </c>
      <c r="C84" s="155" t="s">
        <v>106</v>
      </c>
      <c r="D84" s="159" t="s">
        <v>108</v>
      </c>
      <c r="E84" s="156"/>
      <c r="F84" s="157"/>
      <c r="G84" s="158">
        <v>-1.44</v>
      </c>
    </row>
    <row r="85" spans="1:7" s="1" customFormat="1" ht="33" x14ac:dyDescent="0.25">
      <c r="A85" s="153" t="s">
        <v>262</v>
      </c>
      <c r="B85" s="154" t="s">
        <v>241</v>
      </c>
      <c r="C85" s="155" t="s">
        <v>106</v>
      </c>
      <c r="D85" s="159" t="s">
        <v>108</v>
      </c>
      <c r="E85" s="156"/>
      <c r="F85" s="157"/>
      <c r="G85" s="158">
        <v>-6.45</v>
      </c>
    </row>
    <row r="86" spans="1:7" s="1" customFormat="1" ht="33" x14ac:dyDescent="0.25">
      <c r="A86" s="153" t="s">
        <v>263</v>
      </c>
      <c r="B86" s="154" t="s">
        <v>241</v>
      </c>
      <c r="C86" s="155" t="s">
        <v>106</v>
      </c>
      <c r="D86" s="159" t="s">
        <v>108</v>
      </c>
      <c r="E86" s="156"/>
      <c r="F86" s="157"/>
      <c r="G86" s="158">
        <v>-3</v>
      </c>
    </row>
    <row r="87" spans="1:7" s="1" customFormat="1" ht="33" x14ac:dyDescent="0.25">
      <c r="A87" s="153" t="s">
        <v>264</v>
      </c>
      <c r="B87" s="154" t="s">
        <v>241</v>
      </c>
      <c r="C87" s="155" t="s">
        <v>106</v>
      </c>
      <c r="D87" s="159" t="s">
        <v>108</v>
      </c>
      <c r="E87" s="156"/>
      <c r="F87" s="157"/>
      <c r="G87" s="158">
        <v>-16.559999999999999</v>
      </c>
    </row>
    <row r="88" spans="1:7" s="1" customFormat="1" ht="33" x14ac:dyDescent="0.25">
      <c r="A88" s="153" t="s">
        <v>265</v>
      </c>
      <c r="B88" s="154" t="s">
        <v>241</v>
      </c>
      <c r="C88" s="155" t="s">
        <v>106</v>
      </c>
      <c r="D88" s="159" t="s">
        <v>108</v>
      </c>
      <c r="E88" s="156"/>
      <c r="F88" s="157"/>
      <c r="G88" s="158">
        <v>-10.6</v>
      </c>
    </row>
    <row r="89" spans="1:7" s="1" customFormat="1" ht="33" x14ac:dyDescent="0.25">
      <c r="A89" s="153" t="s">
        <v>266</v>
      </c>
      <c r="B89" s="154" t="s">
        <v>241</v>
      </c>
      <c r="C89" s="155" t="s">
        <v>106</v>
      </c>
      <c r="D89" s="159" t="s">
        <v>108</v>
      </c>
      <c r="E89" s="156"/>
      <c r="F89" s="157"/>
      <c r="G89" s="158">
        <v>-1</v>
      </c>
    </row>
    <row r="90" spans="1:7" s="1" customFormat="1" ht="33" x14ac:dyDescent="0.25">
      <c r="A90" s="153" t="s">
        <v>267</v>
      </c>
      <c r="B90" s="154" t="s">
        <v>241</v>
      </c>
      <c r="C90" s="155" t="s">
        <v>106</v>
      </c>
      <c r="D90" s="159" t="s">
        <v>108</v>
      </c>
      <c r="E90" s="156"/>
      <c r="F90" s="157"/>
      <c r="G90" s="158">
        <v>-0.75</v>
      </c>
    </row>
    <row r="91" spans="1:7" s="1" customFormat="1" ht="33" x14ac:dyDescent="0.25">
      <c r="A91" s="153" t="s">
        <v>268</v>
      </c>
      <c r="B91" s="154" t="s">
        <v>241</v>
      </c>
      <c r="C91" s="155" t="s">
        <v>106</v>
      </c>
      <c r="D91" s="159" t="s">
        <v>108</v>
      </c>
      <c r="E91" s="156"/>
      <c r="F91" s="157"/>
      <c r="G91" s="158">
        <v>-15.48</v>
      </c>
    </row>
    <row r="92" spans="1:7" s="1" customFormat="1" ht="33" x14ac:dyDescent="0.25">
      <c r="A92" s="153" t="s">
        <v>269</v>
      </c>
      <c r="B92" s="154" t="s">
        <v>241</v>
      </c>
      <c r="C92" s="155" t="s">
        <v>106</v>
      </c>
      <c r="D92" s="159" t="s">
        <v>108</v>
      </c>
      <c r="E92" s="156"/>
      <c r="F92" s="157"/>
      <c r="G92" s="158">
        <v>-0.9</v>
      </c>
    </row>
    <row r="93" spans="1:7" s="1" customFormat="1" ht="33" x14ac:dyDescent="0.25">
      <c r="A93" s="153" t="s">
        <v>270</v>
      </c>
      <c r="B93" s="154" t="s">
        <v>241</v>
      </c>
      <c r="C93" s="155" t="s">
        <v>106</v>
      </c>
      <c r="D93" s="159" t="s">
        <v>108</v>
      </c>
      <c r="E93" s="156"/>
      <c r="F93" s="157"/>
      <c r="G93" s="158">
        <v>-85.602999999999994</v>
      </c>
    </row>
    <row r="94" spans="1:7" s="1" customFormat="1" ht="33" x14ac:dyDescent="0.25">
      <c r="A94" s="153" t="s">
        <v>271</v>
      </c>
      <c r="B94" s="154" t="s">
        <v>241</v>
      </c>
      <c r="C94" s="155" t="s">
        <v>106</v>
      </c>
      <c r="D94" s="159" t="s">
        <v>108</v>
      </c>
      <c r="E94" s="156"/>
      <c r="F94" s="157"/>
      <c r="G94" s="158">
        <v>-0.5</v>
      </c>
    </row>
    <row r="95" spans="1:7" s="1" customFormat="1" ht="33" x14ac:dyDescent="0.25">
      <c r="A95" s="153" t="s">
        <v>272</v>
      </c>
      <c r="B95" s="154" t="s">
        <v>241</v>
      </c>
      <c r="C95" s="155" t="s">
        <v>106</v>
      </c>
      <c r="D95" s="159" t="s">
        <v>108</v>
      </c>
      <c r="E95" s="156"/>
      <c r="F95" s="157"/>
      <c r="G95" s="158">
        <v>-48</v>
      </c>
    </row>
    <row r="96" spans="1:7" s="1" customFormat="1" ht="33" x14ac:dyDescent="0.25">
      <c r="A96" s="153" t="s">
        <v>273</v>
      </c>
      <c r="B96" s="154" t="s">
        <v>241</v>
      </c>
      <c r="C96" s="155" t="s">
        <v>106</v>
      </c>
      <c r="D96" s="159" t="s">
        <v>108</v>
      </c>
      <c r="E96" s="156"/>
      <c r="F96" s="157"/>
      <c r="G96" s="158">
        <v>-12.6</v>
      </c>
    </row>
    <row r="97" spans="1:7" s="1" customFormat="1" ht="33" x14ac:dyDescent="0.25">
      <c r="A97" s="153" t="s">
        <v>274</v>
      </c>
      <c r="B97" s="154" t="s">
        <v>241</v>
      </c>
      <c r="C97" s="155" t="s">
        <v>106</v>
      </c>
      <c r="D97" s="159" t="s">
        <v>108</v>
      </c>
      <c r="E97" s="156"/>
      <c r="F97" s="157"/>
      <c r="G97" s="158">
        <v>-7.6509999999999998</v>
      </c>
    </row>
    <row r="98" spans="1:7" s="1" customFormat="1" ht="33" x14ac:dyDescent="0.25">
      <c r="A98" s="153" t="s">
        <v>275</v>
      </c>
      <c r="B98" s="154" t="s">
        <v>241</v>
      </c>
      <c r="C98" s="155" t="s">
        <v>106</v>
      </c>
      <c r="D98" s="159" t="s">
        <v>108</v>
      </c>
      <c r="E98" s="156"/>
      <c r="F98" s="157"/>
      <c r="G98" s="158">
        <v>-6</v>
      </c>
    </row>
    <row r="99" spans="1:7" s="1" customFormat="1" ht="33" x14ac:dyDescent="0.25">
      <c r="A99" s="153" t="s">
        <v>276</v>
      </c>
      <c r="B99" s="154" t="s">
        <v>241</v>
      </c>
      <c r="C99" s="155" t="s">
        <v>106</v>
      </c>
      <c r="D99" s="155" t="s">
        <v>108</v>
      </c>
      <c r="E99" s="156"/>
      <c r="F99" s="157"/>
      <c r="G99" s="158">
        <v>-192</v>
      </c>
    </row>
    <row r="100" spans="1:7" s="1" customFormat="1" ht="33" x14ac:dyDescent="0.25">
      <c r="A100" s="153" t="s">
        <v>277</v>
      </c>
      <c r="B100" s="154" t="s">
        <v>241</v>
      </c>
      <c r="C100" s="155" t="s">
        <v>106</v>
      </c>
      <c r="D100" s="155" t="s">
        <v>108</v>
      </c>
      <c r="E100" s="156"/>
      <c r="F100" s="157"/>
      <c r="G100" s="158">
        <v>-43.6</v>
      </c>
    </row>
    <row r="101" spans="1:7" s="1" customFormat="1" ht="33" x14ac:dyDescent="0.25">
      <c r="A101" s="153" t="s">
        <v>278</v>
      </c>
      <c r="B101" s="154" t="s">
        <v>241</v>
      </c>
      <c r="C101" s="155" t="s">
        <v>106</v>
      </c>
      <c r="D101" s="155" t="s">
        <v>108</v>
      </c>
      <c r="E101" s="156"/>
      <c r="F101" s="157"/>
      <c r="G101" s="158">
        <v>-114</v>
      </c>
    </row>
    <row r="102" spans="1:7" s="1" customFormat="1" ht="33" x14ac:dyDescent="0.25">
      <c r="A102" s="153" t="s">
        <v>279</v>
      </c>
      <c r="B102" s="154" t="s">
        <v>241</v>
      </c>
      <c r="C102" s="155" t="s">
        <v>106</v>
      </c>
      <c r="D102" s="155" t="s">
        <v>108</v>
      </c>
      <c r="E102" s="156"/>
      <c r="F102" s="157"/>
      <c r="G102" s="158">
        <v>-17.7</v>
      </c>
    </row>
    <row r="103" spans="1:7" s="1" customFormat="1" ht="33" x14ac:dyDescent="0.25">
      <c r="A103" s="153" t="s">
        <v>280</v>
      </c>
      <c r="B103" s="154" t="s">
        <v>241</v>
      </c>
      <c r="C103" s="155" t="s">
        <v>106</v>
      </c>
      <c r="D103" s="159" t="s">
        <v>108</v>
      </c>
      <c r="E103" s="156"/>
      <c r="F103" s="157"/>
      <c r="G103" s="158">
        <v>-215.6</v>
      </c>
    </row>
    <row r="104" spans="1:7" s="1" customFormat="1" ht="33" x14ac:dyDescent="0.25">
      <c r="A104" s="153" t="s">
        <v>281</v>
      </c>
      <c r="B104" s="154" t="s">
        <v>241</v>
      </c>
      <c r="C104" s="155" t="s">
        <v>106</v>
      </c>
      <c r="D104" s="159" t="s">
        <v>108</v>
      </c>
      <c r="E104" s="156"/>
      <c r="F104" s="157"/>
      <c r="G104" s="158">
        <v>-28.8</v>
      </c>
    </row>
    <row r="105" spans="1:7" s="1" customFormat="1" ht="33" x14ac:dyDescent="0.25">
      <c r="A105" s="153" t="s">
        <v>282</v>
      </c>
      <c r="B105" s="154" t="s">
        <v>241</v>
      </c>
      <c r="C105" s="155" t="s">
        <v>106</v>
      </c>
      <c r="D105" s="159" t="s">
        <v>108</v>
      </c>
      <c r="E105" s="156"/>
      <c r="F105" s="157"/>
      <c r="G105" s="158">
        <v>-13.2</v>
      </c>
    </row>
    <row r="106" spans="1:7" s="1" customFormat="1" ht="33" x14ac:dyDescent="0.25">
      <c r="A106" s="153" t="s">
        <v>283</v>
      </c>
      <c r="B106" s="154" t="s">
        <v>241</v>
      </c>
      <c r="C106" s="155" t="s">
        <v>106</v>
      </c>
      <c r="D106" s="159" t="s">
        <v>108</v>
      </c>
      <c r="E106" s="156"/>
      <c r="F106" s="157"/>
      <c r="G106" s="158">
        <v>-15.003</v>
      </c>
    </row>
    <row r="107" spans="1:7" s="1" customFormat="1" ht="33" x14ac:dyDescent="0.25">
      <c r="A107" s="153" t="s">
        <v>284</v>
      </c>
      <c r="B107" s="154" t="s">
        <v>241</v>
      </c>
      <c r="C107" s="155" t="s">
        <v>106</v>
      </c>
      <c r="D107" s="159" t="s">
        <v>108</v>
      </c>
      <c r="E107" s="156"/>
      <c r="F107" s="157"/>
      <c r="G107" s="158">
        <v>-27.8</v>
      </c>
    </row>
    <row r="108" spans="1:7" s="1" customFormat="1" ht="33" x14ac:dyDescent="0.25">
      <c r="A108" s="153" t="s">
        <v>285</v>
      </c>
      <c r="B108" s="154" t="s">
        <v>241</v>
      </c>
      <c r="C108" s="155" t="s">
        <v>106</v>
      </c>
      <c r="D108" s="159" t="s">
        <v>108</v>
      </c>
      <c r="E108" s="156"/>
      <c r="F108" s="157"/>
      <c r="G108" s="158">
        <v>-56.85</v>
      </c>
    </row>
    <row r="109" spans="1:7" s="1" customFormat="1" ht="33" x14ac:dyDescent="0.25">
      <c r="A109" s="153" t="s">
        <v>286</v>
      </c>
      <c r="B109" s="154" t="s">
        <v>241</v>
      </c>
      <c r="C109" s="155" t="s">
        <v>106</v>
      </c>
      <c r="D109" s="159" t="s">
        <v>108</v>
      </c>
      <c r="E109" s="156"/>
      <c r="F109" s="157"/>
      <c r="G109" s="158">
        <v>-76.8</v>
      </c>
    </row>
    <row r="110" spans="1:7" s="1" customFormat="1" ht="33" x14ac:dyDescent="0.25">
      <c r="A110" s="153" t="s">
        <v>287</v>
      </c>
      <c r="B110" s="154" t="s">
        <v>241</v>
      </c>
      <c r="C110" s="155" t="s">
        <v>106</v>
      </c>
      <c r="D110" s="159" t="s">
        <v>108</v>
      </c>
      <c r="E110" s="156"/>
      <c r="F110" s="157"/>
      <c r="G110" s="158">
        <v>-75.56</v>
      </c>
    </row>
    <row r="111" spans="1:7" s="1" customFormat="1" ht="33" x14ac:dyDescent="0.25">
      <c r="A111" s="153" t="s">
        <v>288</v>
      </c>
      <c r="B111" s="154" t="s">
        <v>241</v>
      </c>
      <c r="C111" s="155" t="s">
        <v>106</v>
      </c>
      <c r="D111" s="159" t="s">
        <v>108</v>
      </c>
      <c r="E111" s="156"/>
      <c r="F111" s="157"/>
      <c r="G111" s="158">
        <v>-5</v>
      </c>
    </row>
    <row r="112" spans="1:7" s="1" customFormat="1" ht="33" x14ac:dyDescent="0.25">
      <c r="A112" s="153" t="s">
        <v>289</v>
      </c>
      <c r="B112" s="154" t="s">
        <v>241</v>
      </c>
      <c r="C112" s="155" t="s">
        <v>106</v>
      </c>
      <c r="D112" s="159" t="s">
        <v>108</v>
      </c>
      <c r="E112" s="156"/>
      <c r="F112" s="157"/>
      <c r="G112" s="158">
        <v>-0.378</v>
      </c>
    </row>
    <row r="113" spans="1:7" s="1" customFormat="1" ht="33" x14ac:dyDescent="0.25">
      <c r="A113" s="153" t="s">
        <v>290</v>
      </c>
      <c r="B113" s="154" t="s">
        <v>241</v>
      </c>
      <c r="C113" s="155" t="s">
        <v>106</v>
      </c>
      <c r="D113" s="159" t="s">
        <v>108</v>
      </c>
      <c r="E113" s="156"/>
      <c r="F113" s="157"/>
      <c r="G113" s="158">
        <v>-81.8</v>
      </c>
    </row>
    <row r="114" spans="1:7" s="1" customFormat="1" ht="33" x14ac:dyDescent="0.25">
      <c r="A114" s="153" t="s">
        <v>291</v>
      </c>
      <c r="B114" s="154" t="s">
        <v>241</v>
      </c>
      <c r="C114" s="155" t="s">
        <v>106</v>
      </c>
      <c r="D114" s="159" t="s">
        <v>108</v>
      </c>
      <c r="E114" s="156"/>
      <c r="F114" s="157"/>
      <c r="G114" s="158">
        <v>-61.575000000000003</v>
      </c>
    </row>
    <row r="115" spans="1:7" s="1" customFormat="1" ht="33" x14ac:dyDescent="0.25">
      <c r="A115" s="153" t="s">
        <v>292</v>
      </c>
      <c r="B115" s="154" t="s">
        <v>241</v>
      </c>
      <c r="C115" s="155" t="s">
        <v>106</v>
      </c>
      <c r="D115" s="159" t="s">
        <v>108</v>
      </c>
      <c r="E115" s="156"/>
      <c r="F115" s="157"/>
      <c r="G115" s="158">
        <v>-0.3</v>
      </c>
    </row>
    <row r="116" spans="1:7" s="1" customFormat="1" ht="33" x14ac:dyDescent="0.25">
      <c r="A116" s="153" t="s">
        <v>293</v>
      </c>
      <c r="B116" s="154" t="s">
        <v>241</v>
      </c>
      <c r="C116" s="155" t="s">
        <v>106</v>
      </c>
      <c r="D116" s="159" t="s">
        <v>108</v>
      </c>
      <c r="E116" s="156"/>
      <c r="F116" s="157"/>
      <c r="G116" s="158">
        <v>-8.4</v>
      </c>
    </row>
    <row r="117" spans="1:7" s="1" customFormat="1" ht="33" x14ac:dyDescent="0.25">
      <c r="A117" s="153" t="s">
        <v>294</v>
      </c>
      <c r="B117" s="154" t="s">
        <v>241</v>
      </c>
      <c r="C117" s="155" t="s">
        <v>106</v>
      </c>
      <c r="D117" s="159" t="s">
        <v>108</v>
      </c>
      <c r="E117" s="156"/>
      <c r="F117" s="157"/>
      <c r="G117" s="158">
        <v>-2.4</v>
      </c>
    </row>
    <row r="118" spans="1:7" s="1" customFormat="1" ht="33" x14ac:dyDescent="0.25">
      <c r="A118" s="153" t="s">
        <v>295</v>
      </c>
      <c r="B118" s="154" t="s">
        <v>241</v>
      </c>
      <c r="C118" s="155" t="s">
        <v>106</v>
      </c>
      <c r="D118" s="159" t="s">
        <v>108</v>
      </c>
      <c r="E118" s="156"/>
      <c r="F118" s="157"/>
      <c r="G118" s="158">
        <v>-315</v>
      </c>
    </row>
    <row r="119" spans="1:7" s="1" customFormat="1" ht="33" x14ac:dyDescent="0.25">
      <c r="A119" s="153" t="s">
        <v>296</v>
      </c>
      <c r="B119" s="154" t="s">
        <v>241</v>
      </c>
      <c r="C119" s="155" t="s">
        <v>106</v>
      </c>
      <c r="D119" s="159" t="s">
        <v>108</v>
      </c>
      <c r="E119" s="156"/>
      <c r="F119" s="157"/>
      <c r="G119" s="158">
        <v>-98.8</v>
      </c>
    </row>
    <row r="120" spans="1:7" s="1" customFormat="1" ht="33" x14ac:dyDescent="0.25">
      <c r="A120" s="153" t="s">
        <v>297</v>
      </c>
      <c r="B120" s="154" t="s">
        <v>241</v>
      </c>
      <c r="C120" s="155" t="s">
        <v>106</v>
      </c>
      <c r="D120" s="159" t="s">
        <v>108</v>
      </c>
      <c r="E120" s="156"/>
      <c r="F120" s="157"/>
      <c r="G120" s="158">
        <v>-21</v>
      </c>
    </row>
    <row r="121" spans="1:7" s="1" customFormat="1" ht="33" x14ac:dyDescent="0.25">
      <c r="A121" s="153" t="s">
        <v>298</v>
      </c>
      <c r="B121" s="154" t="s">
        <v>241</v>
      </c>
      <c r="C121" s="155" t="s">
        <v>106</v>
      </c>
      <c r="D121" s="159" t="s">
        <v>108</v>
      </c>
      <c r="E121" s="156"/>
      <c r="F121" s="157"/>
      <c r="G121" s="158">
        <v>-45.8</v>
      </c>
    </row>
    <row r="122" spans="1:7" s="1" customFormat="1" ht="33" x14ac:dyDescent="0.25">
      <c r="A122" s="153" t="s">
        <v>299</v>
      </c>
      <c r="B122" s="154" t="s">
        <v>241</v>
      </c>
      <c r="C122" s="155" t="s">
        <v>106</v>
      </c>
      <c r="D122" s="159" t="s">
        <v>108</v>
      </c>
      <c r="E122" s="156"/>
      <c r="F122" s="157"/>
      <c r="G122" s="158">
        <v>-9.6</v>
      </c>
    </row>
    <row r="123" spans="1:7" s="1" customFormat="1" ht="33" x14ac:dyDescent="0.25">
      <c r="A123" s="153" t="s">
        <v>300</v>
      </c>
      <c r="B123" s="154" t="s">
        <v>241</v>
      </c>
      <c r="C123" s="155" t="s">
        <v>106</v>
      </c>
      <c r="D123" s="159" t="s">
        <v>108</v>
      </c>
      <c r="E123" s="156"/>
      <c r="F123" s="157"/>
      <c r="G123" s="158">
        <v>-27.66</v>
      </c>
    </row>
    <row r="124" spans="1:7" s="1" customFormat="1" ht="33" x14ac:dyDescent="0.25">
      <c r="A124" s="153" t="s">
        <v>301</v>
      </c>
      <c r="B124" s="154" t="s">
        <v>241</v>
      </c>
      <c r="C124" s="155" t="s">
        <v>106</v>
      </c>
      <c r="D124" s="159" t="s">
        <v>108</v>
      </c>
      <c r="E124" s="156"/>
      <c r="F124" s="157"/>
      <c r="G124" s="158">
        <v>-27.66</v>
      </c>
    </row>
    <row r="125" spans="1:7" s="1" customFormat="1" ht="33" x14ac:dyDescent="0.25">
      <c r="A125" s="153" t="s">
        <v>302</v>
      </c>
      <c r="B125" s="154" t="s">
        <v>241</v>
      </c>
      <c r="C125" s="155" t="s">
        <v>106</v>
      </c>
      <c r="D125" s="159" t="s">
        <v>108</v>
      </c>
      <c r="E125" s="156"/>
      <c r="F125" s="157"/>
      <c r="G125" s="158">
        <v>-13.56</v>
      </c>
    </row>
    <row r="126" spans="1:7" s="1" customFormat="1" ht="33" x14ac:dyDescent="0.25">
      <c r="A126" s="153" t="s">
        <v>303</v>
      </c>
      <c r="B126" s="154" t="s">
        <v>241</v>
      </c>
      <c r="C126" s="155" t="s">
        <v>106</v>
      </c>
      <c r="D126" s="159" t="s">
        <v>108</v>
      </c>
      <c r="E126" s="156"/>
      <c r="F126" s="157"/>
      <c r="G126" s="158">
        <v>-24</v>
      </c>
    </row>
    <row r="127" spans="1:7" s="1" customFormat="1" ht="33" x14ac:dyDescent="0.25">
      <c r="A127" s="153" t="s">
        <v>304</v>
      </c>
      <c r="B127" s="154" t="s">
        <v>241</v>
      </c>
      <c r="C127" s="155" t="s">
        <v>106</v>
      </c>
      <c r="D127" s="159" t="s">
        <v>108</v>
      </c>
      <c r="E127" s="156"/>
      <c r="F127" s="157"/>
      <c r="G127" s="158">
        <v>-6</v>
      </c>
    </row>
    <row r="128" spans="1:7" s="1" customFormat="1" ht="33" x14ac:dyDescent="0.25">
      <c r="A128" s="153" t="s">
        <v>305</v>
      </c>
      <c r="B128" s="154" t="s">
        <v>241</v>
      </c>
      <c r="C128" s="155" t="s">
        <v>106</v>
      </c>
      <c r="D128" s="159" t="s">
        <v>108</v>
      </c>
      <c r="E128" s="156"/>
      <c r="F128" s="157"/>
      <c r="G128" s="158">
        <v>-9.7200000000000006</v>
      </c>
    </row>
    <row r="129" spans="1:7" s="1" customFormat="1" ht="33" x14ac:dyDescent="0.25">
      <c r="A129" s="153" t="s">
        <v>306</v>
      </c>
      <c r="B129" s="154" t="s">
        <v>241</v>
      </c>
      <c r="C129" s="155" t="s">
        <v>106</v>
      </c>
      <c r="D129" s="159" t="s">
        <v>108</v>
      </c>
      <c r="E129" s="156"/>
      <c r="F129" s="157"/>
      <c r="G129" s="158">
        <v>-7.56</v>
      </c>
    </row>
    <row r="130" spans="1:7" s="1" customFormat="1" ht="33" x14ac:dyDescent="0.25">
      <c r="A130" s="153" t="s">
        <v>307</v>
      </c>
      <c r="B130" s="154" t="s">
        <v>241</v>
      </c>
      <c r="C130" s="155" t="s">
        <v>106</v>
      </c>
      <c r="D130" s="159" t="s">
        <v>108</v>
      </c>
      <c r="E130" s="156"/>
      <c r="F130" s="157"/>
      <c r="G130" s="158">
        <v>-3.0129999999999999</v>
      </c>
    </row>
    <row r="131" spans="1:7" s="1" customFormat="1" ht="33" x14ac:dyDescent="0.25">
      <c r="A131" s="153" t="s">
        <v>308</v>
      </c>
      <c r="B131" s="154" t="s">
        <v>241</v>
      </c>
      <c r="C131" s="155" t="s">
        <v>106</v>
      </c>
      <c r="D131" s="159" t="s">
        <v>108</v>
      </c>
      <c r="E131" s="156"/>
      <c r="F131" s="157"/>
      <c r="G131" s="158">
        <v>-71.861999999999995</v>
      </c>
    </row>
    <row r="132" spans="1:7" s="1" customFormat="1" ht="33" x14ac:dyDescent="0.25">
      <c r="A132" s="153" t="s">
        <v>309</v>
      </c>
      <c r="B132" s="154" t="s">
        <v>241</v>
      </c>
      <c r="C132" s="155" t="s">
        <v>106</v>
      </c>
      <c r="D132" s="159" t="s">
        <v>108</v>
      </c>
      <c r="E132" s="156"/>
      <c r="F132" s="157"/>
      <c r="G132" s="158">
        <v>-0.3</v>
      </c>
    </row>
    <row r="133" spans="1:7" s="1" customFormat="1" ht="33" x14ac:dyDescent="0.25">
      <c r="A133" s="153" t="s">
        <v>310</v>
      </c>
      <c r="B133" s="154" t="s">
        <v>241</v>
      </c>
      <c r="C133" s="155" t="s">
        <v>106</v>
      </c>
      <c r="D133" s="159" t="s">
        <v>108</v>
      </c>
      <c r="E133" s="156"/>
      <c r="F133" s="157"/>
      <c r="G133" s="158">
        <v>-646.27200000000005</v>
      </c>
    </row>
    <row r="134" spans="1:7" s="1" customFormat="1" ht="33" x14ac:dyDescent="0.25">
      <c r="A134" s="153" t="s">
        <v>311</v>
      </c>
      <c r="B134" s="154" t="s">
        <v>241</v>
      </c>
      <c r="C134" s="155" t="s">
        <v>106</v>
      </c>
      <c r="D134" s="159" t="s">
        <v>108</v>
      </c>
      <c r="E134" s="156"/>
      <c r="F134" s="157"/>
      <c r="G134" s="158">
        <v>-3.5</v>
      </c>
    </row>
    <row r="135" spans="1:7" s="1" customFormat="1" ht="33" x14ac:dyDescent="0.25">
      <c r="A135" s="153" t="s">
        <v>312</v>
      </c>
      <c r="B135" s="154" t="s">
        <v>241</v>
      </c>
      <c r="C135" s="155" t="s">
        <v>106</v>
      </c>
      <c r="D135" s="159" t="s">
        <v>108</v>
      </c>
      <c r="E135" s="156"/>
      <c r="F135" s="157"/>
      <c r="G135" s="158">
        <v>-17.5</v>
      </c>
    </row>
    <row r="136" spans="1:7" s="1" customFormat="1" ht="33" x14ac:dyDescent="0.25">
      <c r="A136" s="153" t="s">
        <v>313</v>
      </c>
      <c r="B136" s="154" t="s">
        <v>241</v>
      </c>
      <c r="C136" s="155" t="s">
        <v>106</v>
      </c>
      <c r="D136" s="159" t="s">
        <v>108</v>
      </c>
      <c r="E136" s="156"/>
      <c r="F136" s="157"/>
      <c r="G136" s="158">
        <v>-35</v>
      </c>
    </row>
    <row r="137" spans="1:7" s="1" customFormat="1" ht="33" x14ac:dyDescent="0.25">
      <c r="A137" s="153" t="s">
        <v>314</v>
      </c>
      <c r="B137" s="154" t="s">
        <v>241</v>
      </c>
      <c r="C137" s="155" t="s">
        <v>106</v>
      </c>
      <c r="D137" s="159" t="s">
        <v>108</v>
      </c>
      <c r="E137" s="156"/>
      <c r="F137" s="157"/>
      <c r="G137" s="158">
        <v>-59.319000000000003</v>
      </c>
    </row>
    <row r="138" spans="1:7" s="1" customFormat="1" ht="33" x14ac:dyDescent="0.25">
      <c r="A138" s="153" t="s">
        <v>315</v>
      </c>
      <c r="B138" s="154" t="s">
        <v>241</v>
      </c>
      <c r="C138" s="155" t="s">
        <v>106</v>
      </c>
      <c r="D138" s="159" t="s">
        <v>108</v>
      </c>
      <c r="E138" s="156"/>
      <c r="F138" s="157"/>
      <c r="G138" s="158">
        <v>-77</v>
      </c>
    </row>
    <row r="139" spans="1:7" s="1" customFormat="1" ht="33" x14ac:dyDescent="0.25">
      <c r="A139" s="153" t="s">
        <v>316</v>
      </c>
      <c r="B139" s="154" t="s">
        <v>241</v>
      </c>
      <c r="C139" s="155" t="s">
        <v>106</v>
      </c>
      <c r="D139" s="159" t="s">
        <v>108</v>
      </c>
      <c r="E139" s="156"/>
      <c r="F139" s="157"/>
      <c r="G139" s="158">
        <v>-300</v>
      </c>
    </row>
    <row r="140" spans="1:7" s="1" customFormat="1" ht="33" x14ac:dyDescent="0.25">
      <c r="A140" s="153" t="s">
        <v>317</v>
      </c>
      <c r="B140" s="154" t="s">
        <v>241</v>
      </c>
      <c r="C140" s="155" t="s">
        <v>106</v>
      </c>
      <c r="D140" s="159" t="s">
        <v>108</v>
      </c>
      <c r="E140" s="156"/>
      <c r="F140" s="157"/>
      <c r="G140" s="158">
        <v>-1475.66</v>
      </c>
    </row>
    <row r="141" spans="1:7" s="1" customFormat="1" ht="33" x14ac:dyDescent="0.25">
      <c r="A141" s="153" t="s">
        <v>318</v>
      </c>
      <c r="B141" s="154" t="s">
        <v>241</v>
      </c>
      <c r="C141" s="155" t="s">
        <v>106</v>
      </c>
      <c r="D141" s="159" t="s">
        <v>108</v>
      </c>
      <c r="E141" s="156"/>
      <c r="F141" s="157"/>
      <c r="G141" s="158">
        <v>-6</v>
      </c>
    </row>
    <row r="142" spans="1:7" s="1" customFormat="1" ht="33" x14ac:dyDescent="0.25">
      <c r="A142" s="153" t="s">
        <v>319</v>
      </c>
      <c r="B142" s="154" t="s">
        <v>241</v>
      </c>
      <c r="C142" s="155" t="s">
        <v>106</v>
      </c>
      <c r="D142" s="159" t="s">
        <v>108</v>
      </c>
      <c r="E142" s="156"/>
      <c r="F142" s="157"/>
      <c r="G142" s="158">
        <v>-90</v>
      </c>
    </row>
    <row r="143" spans="1:7" s="1" customFormat="1" ht="33" x14ac:dyDescent="0.25">
      <c r="A143" s="153" t="s">
        <v>320</v>
      </c>
      <c r="B143" s="154" t="s">
        <v>241</v>
      </c>
      <c r="C143" s="155" t="s">
        <v>106</v>
      </c>
      <c r="D143" s="159" t="s">
        <v>108</v>
      </c>
      <c r="E143" s="156"/>
      <c r="F143" s="157"/>
      <c r="G143" s="158">
        <v>-9.25</v>
      </c>
    </row>
    <row r="144" spans="1:7" s="1" customFormat="1" ht="33" x14ac:dyDescent="0.25">
      <c r="A144" s="153" t="s">
        <v>321</v>
      </c>
      <c r="B144" s="154" t="s">
        <v>241</v>
      </c>
      <c r="C144" s="155" t="s">
        <v>106</v>
      </c>
      <c r="D144" s="159" t="s">
        <v>108</v>
      </c>
      <c r="E144" s="156"/>
      <c r="F144" s="157"/>
      <c r="G144" s="158">
        <v>-84.042000000000002</v>
      </c>
    </row>
    <row r="145" spans="1:7" s="1" customFormat="1" ht="33" x14ac:dyDescent="0.25">
      <c r="A145" s="153" t="s">
        <v>322</v>
      </c>
      <c r="B145" s="154" t="s">
        <v>241</v>
      </c>
      <c r="C145" s="155" t="s">
        <v>106</v>
      </c>
      <c r="D145" s="159" t="s">
        <v>108</v>
      </c>
      <c r="E145" s="156"/>
      <c r="F145" s="157"/>
      <c r="G145" s="158">
        <v>-645</v>
      </c>
    </row>
    <row r="146" spans="1:7" s="1" customFormat="1" ht="33" x14ac:dyDescent="0.25">
      <c r="A146" s="153" t="s">
        <v>323</v>
      </c>
      <c r="B146" s="154" t="s">
        <v>241</v>
      </c>
      <c r="C146" s="155" t="s">
        <v>106</v>
      </c>
      <c r="D146" s="159" t="s">
        <v>108</v>
      </c>
      <c r="E146" s="156"/>
      <c r="F146" s="157"/>
      <c r="G146" s="158">
        <v>-240</v>
      </c>
    </row>
    <row r="147" spans="1:7" s="1" customFormat="1" ht="33" x14ac:dyDescent="0.25">
      <c r="A147" s="153" t="s">
        <v>324</v>
      </c>
      <c r="B147" s="154" t="s">
        <v>241</v>
      </c>
      <c r="C147" s="155" t="s">
        <v>106</v>
      </c>
      <c r="D147" s="159" t="s">
        <v>108</v>
      </c>
      <c r="E147" s="156"/>
      <c r="F147" s="157"/>
      <c r="G147" s="158">
        <v>-162.72</v>
      </c>
    </row>
    <row r="148" spans="1:7" s="1" customFormat="1" ht="33" x14ac:dyDescent="0.25">
      <c r="A148" s="153" t="s">
        <v>325</v>
      </c>
      <c r="B148" s="154" t="s">
        <v>241</v>
      </c>
      <c r="C148" s="155" t="s">
        <v>106</v>
      </c>
      <c r="D148" s="159" t="s">
        <v>108</v>
      </c>
      <c r="E148" s="156"/>
      <c r="F148" s="157"/>
      <c r="G148" s="158">
        <v>-15.36</v>
      </c>
    </row>
    <row r="149" spans="1:7" s="1" customFormat="1" ht="33" x14ac:dyDescent="0.25">
      <c r="A149" s="153" t="s">
        <v>326</v>
      </c>
      <c r="B149" s="154" t="s">
        <v>241</v>
      </c>
      <c r="C149" s="155" t="s">
        <v>106</v>
      </c>
      <c r="D149" s="159" t="s">
        <v>108</v>
      </c>
      <c r="E149" s="156"/>
      <c r="F149" s="157"/>
      <c r="G149" s="158">
        <v>-30</v>
      </c>
    </row>
    <row r="150" spans="1:7" s="1" customFormat="1" ht="33" x14ac:dyDescent="0.25">
      <c r="A150" s="153" t="s">
        <v>327</v>
      </c>
      <c r="B150" s="154" t="s">
        <v>241</v>
      </c>
      <c r="C150" s="155" t="s">
        <v>106</v>
      </c>
      <c r="D150" s="159" t="s">
        <v>108</v>
      </c>
      <c r="E150" s="156"/>
      <c r="F150" s="157"/>
      <c r="G150" s="158">
        <v>-32</v>
      </c>
    </row>
    <row r="151" spans="1:7" s="1" customFormat="1" ht="33" x14ac:dyDescent="0.25">
      <c r="A151" s="153" t="s">
        <v>328</v>
      </c>
      <c r="B151" s="154" t="s">
        <v>241</v>
      </c>
      <c r="C151" s="155" t="s">
        <v>106</v>
      </c>
      <c r="D151" s="159" t="s">
        <v>108</v>
      </c>
      <c r="E151" s="156"/>
      <c r="F151" s="157"/>
      <c r="G151" s="158">
        <v>-232.8</v>
      </c>
    </row>
    <row r="152" spans="1:7" s="1" customFormat="1" ht="33" x14ac:dyDescent="0.25">
      <c r="A152" s="153" t="s">
        <v>329</v>
      </c>
      <c r="B152" s="154" t="s">
        <v>241</v>
      </c>
      <c r="C152" s="155" t="s">
        <v>106</v>
      </c>
      <c r="D152" s="159" t="s">
        <v>108</v>
      </c>
      <c r="E152" s="156"/>
      <c r="F152" s="157"/>
      <c r="G152" s="158">
        <v>-112.5</v>
      </c>
    </row>
    <row r="153" spans="1:7" s="1" customFormat="1" ht="33" x14ac:dyDescent="0.25">
      <c r="A153" s="153" t="s">
        <v>330</v>
      </c>
      <c r="B153" s="154" t="s">
        <v>241</v>
      </c>
      <c r="C153" s="155" t="s">
        <v>106</v>
      </c>
      <c r="D153" s="159" t="s">
        <v>108</v>
      </c>
      <c r="E153" s="156"/>
      <c r="F153" s="157"/>
      <c r="G153" s="158">
        <v>-169.8</v>
      </c>
    </row>
    <row r="154" spans="1:7" s="1" customFormat="1" ht="33" x14ac:dyDescent="0.25">
      <c r="A154" s="153" t="s">
        <v>331</v>
      </c>
      <c r="B154" s="154" t="s">
        <v>241</v>
      </c>
      <c r="C154" s="155" t="s">
        <v>106</v>
      </c>
      <c r="D154" s="159" t="s">
        <v>108</v>
      </c>
      <c r="E154" s="156"/>
      <c r="F154" s="157"/>
      <c r="G154" s="158">
        <v>-55.6</v>
      </c>
    </row>
    <row r="155" spans="1:7" s="1" customFormat="1" ht="33" x14ac:dyDescent="0.25">
      <c r="A155" s="153" t="s">
        <v>332</v>
      </c>
      <c r="B155" s="154" t="s">
        <v>241</v>
      </c>
      <c r="C155" s="155" t="s">
        <v>106</v>
      </c>
      <c r="D155" s="159" t="s">
        <v>108</v>
      </c>
      <c r="E155" s="156"/>
      <c r="F155" s="157"/>
      <c r="G155" s="158">
        <v>-72</v>
      </c>
    </row>
    <row r="156" spans="1:7" s="1" customFormat="1" ht="33" x14ac:dyDescent="0.25">
      <c r="A156" s="153" t="s">
        <v>333</v>
      </c>
      <c r="B156" s="154" t="s">
        <v>241</v>
      </c>
      <c r="C156" s="155" t="s">
        <v>106</v>
      </c>
      <c r="D156" s="159" t="s">
        <v>108</v>
      </c>
      <c r="E156" s="156"/>
      <c r="F156" s="157"/>
      <c r="G156" s="158">
        <v>-27.808</v>
      </c>
    </row>
    <row r="157" spans="1:7" s="1" customFormat="1" ht="33" x14ac:dyDescent="0.25">
      <c r="A157" s="153" t="s">
        <v>334</v>
      </c>
      <c r="B157" s="154" t="s">
        <v>241</v>
      </c>
      <c r="C157" s="155" t="s">
        <v>106</v>
      </c>
      <c r="D157" s="159" t="s">
        <v>108</v>
      </c>
      <c r="E157" s="156"/>
      <c r="F157" s="157"/>
      <c r="G157" s="158">
        <v>-318</v>
      </c>
    </row>
    <row r="158" spans="1:7" s="1" customFormat="1" ht="33" x14ac:dyDescent="0.25">
      <c r="A158" s="153" t="s">
        <v>335</v>
      </c>
      <c r="B158" s="154" t="s">
        <v>241</v>
      </c>
      <c r="C158" s="155" t="s">
        <v>106</v>
      </c>
      <c r="D158" s="159" t="s">
        <v>108</v>
      </c>
      <c r="E158" s="156"/>
      <c r="F158" s="157"/>
      <c r="G158" s="158">
        <v>-87.6</v>
      </c>
    </row>
    <row r="159" spans="1:7" s="1" customFormat="1" ht="33" x14ac:dyDescent="0.25">
      <c r="A159" s="153" t="s">
        <v>336</v>
      </c>
      <c r="B159" s="154" t="s">
        <v>241</v>
      </c>
      <c r="C159" s="155" t="s">
        <v>106</v>
      </c>
      <c r="D159" s="159" t="s">
        <v>108</v>
      </c>
      <c r="E159" s="156"/>
      <c r="F159" s="157"/>
      <c r="G159" s="158">
        <v>-152</v>
      </c>
    </row>
    <row r="160" spans="1:7" s="1" customFormat="1" ht="33" x14ac:dyDescent="0.25">
      <c r="A160" s="153" t="s">
        <v>337</v>
      </c>
      <c r="B160" s="154" t="s">
        <v>241</v>
      </c>
      <c r="C160" s="155" t="s">
        <v>106</v>
      </c>
      <c r="D160" s="159" t="s">
        <v>108</v>
      </c>
      <c r="E160" s="156"/>
      <c r="F160" s="157"/>
      <c r="G160" s="158">
        <v>-6</v>
      </c>
    </row>
    <row r="161" spans="1:7" s="1" customFormat="1" ht="33" x14ac:dyDescent="0.25">
      <c r="A161" s="153" t="s">
        <v>338</v>
      </c>
      <c r="B161" s="154" t="s">
        <v>241</v>
      </c>
      <c r="C161" s="155" t="s">
        <v>106</v>
      </c>
      <c r="D161" s="159" t="s">
        <v>108</v>
      </c>
      <c r="E161" s="156"/>
      <c r="F161" s="157"/>
      <c r="G161" s="158">
        <v>-18</v>
      </c>
    </row>
    <row r="162" spans="1:7" s="1" customFormat="1" ht="33" x14ac:dyDescent="0.25">
      <c r="A162" s="153" t="s">
        <v>339</v>
      </c>
      <c r="B162" s="154" t="s">
        <v>241</v>
      </c>
      <c r="C162" s="155" t="s">
        <v>106</v>
      </c>
      <c r="D162" s="159" t="s">
        <v>108</v>
      </c>
      <c r="E162" s="156"/>
      <c r="F162" s="157"/>
      <c r="G162" s="158">
        <v>-877.2</v>
      </c>
    </row>
    <row r="163" spans="1:7" s="1" customFormat="1" ht="33" x14ac:dyDescent="0.25">
      <c r="A163" s="153" t="s">
        <v>340</v>
      </c>
      <c r="B163" s="154" t="s">
        <v>241</v>
      </c>
      <c r="C163" s="155" t="s">
        <v>106</v>
      </c>
      <c r="D163" s="159" t="s">
        <v>108</v>
      </c>
      <c r="E163" s="156"/>
      <c r="F163" s="157"/>
      <c r="G163" s="158">
        <v>-189.18199999999999</v>
      </c>
    </row>
    <row r="164" spans="1:7" s="1" customFormat="1" ht="33" x14ac:dyDescent="0.25">
      <c r="A164" s="153" t="s">
        <v>341</v>
      </c>
      <c r="B164" s="154" t="s">
        <v>241</v>
      </c>
      <c r="C164" s="155" t="s">
        <v>106</v>
      </c>
      <c r="D164" s="159" t="s">
        <v>108</v>
      </c>
      <c r="E164" s="156"/>
      <c r="F164" s="157"/>
      <c r="G164" s="158">
        <v>-12</v>
      </c>
    </row>
    <row r="165" spans="1:7" s="1" customFormat="1" ht="33" x14ac:dyDescent="0.25">
      <c r="A165" s="153" t="s">
        <v>342</v>
      </c>
      <c r="B165" s="154" t="s">
        <v>241</v>
      </c>
      <c r="C165" s="155" t="s">
        <v>106</v>
      </c>
      <c r="D165" s="159" t="s">
        <v>108</v>
      </c>
      <c r="E165" s="156"/>
      <c r="F165" s="157"/>
      <c r="G165" s="158">
        <v>-135.4</v>
      </c>
    </row>
    <row r="166" spans="1:7" s="1" customFormat="1" ht="33" x14ac:dyDescent="0.25">
      <c r="A166" s="153" t="s">
        <v>343</v>
      </c>
      <c r="B166" s="154" t="s">
        <v>241</v>
      </c>
      <c r="C166" s="155" t="s">
        <v>106</v>
      </c>
      <c r="D166" s="159" t="s">
        <v>108</v>
      </c>
      <c r="E166" s="156"/>
      <c r="F166" s="157"/>
      <c r="G166" s="158">
        <v>-93.2</v>
      </c>
    </row>
    <row r="167" spans="1:7" s="1" customFormat="1" ht="33" x14ac:dyDescent="0.25">
      <c r="A167" s="153" t="s">
        <v>344</v>
      </c>
      <c r="B167" s="154" t="s">
        <v>241</v>
      </c>
      <c r="C167" s="155" t="s">
        <v>106</v>
      </c>
      <c r="D167" s="159" t="s">
        <v>108</v>
      </c>
      <c r="E167" s="156"/>
      <c r="F167" s="157"/>
      <c r="G167" s="158">
        <v>-195</v>
      </c>
    </row>
    <row r="168" spans="1:7" s="1" customFormat="1" ht="33" x14ac:dyDescent="0.25">
      <c r="A168" s="153" t="s">
        <v>345</v>
      </c>
      <c r="B168" s="154" t="s">
        <v>241</v>
      </c>
      <c r="C168" s="155" t="s">
        <v>106</v>
      </c>
      <c r="D168" s="159" t="s">
        <v>108</v>
      </c>
      <c r="E168" s="156"/>
      <c r="F168" s="157"/>
      <c r="G168" s="158">
        <v>-18.899999999999999</v>
      </c>
    </row>
    <row r="169" spans="1:7" s="1" customFormat="1" ht="33" x14ac:dyDescent="0.25">
      <c r="A169" s="153" t="s">
        <v>346</v>
      </c>
      <c r="B169" s="154" t="s">
        <v>241</v>
      </c>
      <c r="C169" s="155" t="s">
        <v>106</v>
      </c>
      <c r="D169" s="159" t="s">
        <v>108</v>
      </c>
      <c r="E169" s="156"/>
      <c r="F169" s="157"/>
      <c r="G169" s="158">
        <v>-119.2</v>
      </c>
    </row>
    <row r="170" spans="1:7" s="1" customFormat="1" ht="33" x14ac:dyDescent="0.25">
      <c r="A170" s="153" t="s">
        <v>347</v>
      </c>
      <c r="B170" s="154" t="s">
        <v>241</v>
      </c>
      <c r="C170" s="155" t="s">
        <v>106</v>
      </c>
      <c r="D170" s="159" t="s">
        <v>108</v>
      </c>
      <c r="E170" s="156"/>
      <c r="F170" s="157"/>
      <c r="G170" s="158">
        <v>-0.8</v>
      </c>
    </row>
    <row r="171" spans="1:7" s="1" customFormat="1" ht="33" x14ac:dyDescent="0.25">
      <c r="A171" s="153" t="s">
        <v>348</v>
      </c>
      <c r="B171" s="154" t="s">
        <v>241</v>
      </c>
      <c r="C171" s="155" t="s">
        <v>106</v>
      </c>
      <c r="D171" s="159" t="s">
        <v>108</v>
      </c>
      <c r="E171" s="156"/>
      <c r="F171" s="157"/>
      <c r="G171" s="158">
        <v>-13</v>
      </c>
    </row>
    <row r="172" spans="1:7" s="1" customFormat="1" ht="33" x14ac:dyDescent="0.25">
      <c r="A172" s="153" t="s">
        <v>349</v>
      </c>
      <c r="B172" s="154" t="s">
        <v>241</v>
      </c>
      <c r="C172" s="155" t="s">
        <v>106</v>
      </c>
      <c r="D172" s="159" t="s">
        <v>108</v>
      </c>
      <c r="E172" s="156"/>
      <c r="F172" s="157"/>
      <c r="G172" s="158">
        <v>-9.9</v>
      </c>
    </row>
    <row r="173" spans="1:7" s="1" customFormat="1" ht="33" x14ac:dyDescent="0.25">
      <c r="A173" s="153" t="s">
        <v>350</v>
      </c>
      <c r="B173" s="154" t="s">
        <v>241</v>
      </c>
      <c r="C173" s="155" t="s">
        <v>106</v>
      </c>
      <c r="D173" s="159" t="s">
        <v>108</v>
      </c>
      <c r="E173" s="156"/>
      <c r="F173" s="157"/>
      <c r="G173" s="158">
        <v>-154</v>
      </c>
    </row>
    <row r="174" spans="1:7" s="1" customFormat="1" ht="33" x14ac:dyDescent="0.25">
      <c r="A174" s="153" t="s">
        <v>351</v>
      </c>
      <c r="B174" s="154" t="s">
        <v>241</v>
      </c>
      <c r="C174" s="155" t="s">
        <v>106</v>
      </c>
      <c r="D174" s="159" t="s">
        <v>108</v>
      </c>
      <c r="E174" s="156"/>
      <c r="F174" s="157"/>
      <c r="G174" s="158">
        <v>-168</v>
      </c>
    </row>
    <row r="175" spans="1:7" s="1" customFormat="1" ht="33" x14ac:dyDescent="0.25">
      <c r="A175" s="153" t="s">
        <v>352</v>
      </c>
      <c r="B175" s="154" t="s">
        <v>241</v>
      </c>
      <c r="C175" s="155" t="s">
        <v>106</v>
      </c>
      <c r="D175" s="159" t="s">
        <v>108</v>
      </c>
      <c r="E175" s="156"/>
      <c r="F175" s="157"/>
      <c r="G175" s="158">
        <v>-223.7</v>
      </c>
    </row>
    <row r="176" spans="1:7" s="1" customFormat="1" ht="33" x14ac:dyDescent="0.25">
      <c r="A176" s="153" t="s">
        <v>353</v>
      </c>
      <c r="B176" s="154" t="s">
        <v>241</v>
      </c>
      <c r="C176" s="155" t="s">
        <v>106</v>
      </c>
      <c r="D176" s="159" t="s">
        <v>108</v>
      </c>
      <c r="E176" s="156"/>
      <c r="F176" s="157"/>
      <c r="G176" s="158">
        <v>-1.2</v>
      </c>
    </row>
    <row r="177" spans="1:7" s="1" customFormat="1" ht="33" x14ac:dyDescent="0.25">
      <c r="A177" s="153" t="s">
        <v>354</v>
      </c>
      <c r="B177" s="154" t="s">
        <v>241</v>
      </c>
      <c r="C177" s="155" t="s">
        <v>106</v>
      </c>
      <c r="D177" s="159" t="s">
        <v>108</v>
      </c>
      <c r="E177" s="156"/>
      <c r="F177" s="157"/>
      <c r="G177" s="158">
        <v>-26.8</v>
      </c>
    </row>
    <row r="178" spans="1:7" s="1" customFormat="1" ht="33" x14ac:dyDescent="0.25">
      <c r="A178" s="153" t="s">
        <v>355</v>
      </c>
      <c r="B178" s="154" t="s">
        <v>241</v>
      </c>
      <c r="C178" s="155" t="s">
        <v>106</v>
      </c>
      <c r="D178" s="159" t="s">
        <v>108</v>
      </c>
      <c r="E178" s="156"/>
      <c r="F178" s="157"/>
      <c r="G178" s="158">
        <v>-54</v>
      </c>
    </row>
    <row r="179" spans="1:7" s="1" customFormat="1" ht="33" x14ac:dyDescent="0.25">
      <c r="A179" s="153" t="s">
        <v>356</v>
      </c>
      <c r="B179" s="154" t="s">
        <v>241</v>
      </c>
      <c r="C179" s="155" t="s">
        <v>106</v>
      </c>
      <c r="D179" s="159" t="s">
        <v>108</v>
      </c>
      <c r="E179" s="156"/>
      <c r="F179" s="157"/>
      <c r="G179" s="158">
        <v>-42</v>
      </c>
    </row>
    <row r="180" spans="1:7" s="1" customFormat="1" ht="33" x14ac:dyDescent="0.25">
      <c r="A180" s="153" t="s">
        <v>357</v>
      </c>
      <c r="B180" s="154" t="s">
        <v>241</v>
      </c>
      <c r="C180" s="155" t="s">
        <v>106</v>
      </c>
      <c r="D180" s="159" t="s">
        <v>108</v>
      </c>
      <c r="E180" s="156"/>
      <c r="F180" s="157"/>
      <c r="G180" s="158">
        <v>-604.79999999999995</v>
      </c>
    </row>
    <row r="181" spans="1:7" s="1" customFormat="1" ht="33" x14ac:dyDescent="0.25">
      <c r="A181" s="153" t="s">
        <v>358</v>
      </c>
      <c r="B181" s="154" t="s">
        <v>241</v>
      </c>
      <c r="C181" s="155" t="s">
        <v>106</v>
      </c>
      <c r="D181" s="159" t="s">
        <v>108</v>
      </c>
      <c r="E181" s="156"/>
      <c r="F181" s="157"/>
      <c r="G181" s="158">
        <v>-288</v>
      </c>
    </row>
    <row r="182" spans="1:7" s="1" customFormat="1" ht="33" x14ac:dyDescent="0.25">
      <c r="A182" s="153" t="s">
        <v>359</v>
      </c>
      <c r="B182" s="154" t="s">
        <v>241</v>
      </c>
      <c r="C182" s="155" t="s">
        <v>106</v>
      </c>
      <c r="D182" s="159" t="s">
        <v>108</v>
      </c>
      <c r="E182" s="156"/>
      <c r="F182" s="157"/>
      <c r="G182" s="158">
        <v>-60</v>
      </c>
    </row>
    <row r="183" spans="1:7" s="1" customFormat="1" ht="33" x14ac:dyDescent="0.25">
      <c r="A183" s="153" t="s">
        <v>360</v>
      </c>
      <c r="B183" s="154" t="s">
        <v>241</v>
      </c>
      <c r="C183" s="155" t="s">
        <v>106</v>
      </c>
      <c r="D183" s="159" t="s">
        <v>108</v>
      </c>
      <c r="E183" s="156"/>
      <c r="F183" s="157"/>
      <c r="G183" s="158">
        <v>-4</v>
      </c>
    </row>
    <row r="184" spans="1:7" s="1" customFormat="1" ht="33" x14ac:dyDescent="0.25">
      <c r="A184" s="153" t="s">
        <v>361</v>
      </c>
      <c r="B184" s="154" t="s">
        <v>241</v>
      </c>
      <c r="C184" s="155" t="s">
        <v>106</v>
      </c>
      <c r="D184" s="159" t="s">
        <v>108</v>
      </c>
      <c r="E184" s="156"/>
      <c r="F184" s="157"/>
      <c r="G184" s="158">
        <v>-70</v>
      </c>
    </row>
    <row r="185" spans="1:7" s="1" customFormat="1" ht="33" x14ac:dyDescent="0.25">
      <c r="A185" s="153" t="s">
        <v>362</v>
      </c>
      <c r="B185" s="154" t="s">
        <v>241</v>
      </c>
      <c r="C185" s="155" t="s">
        <v>106</v>
      </c>
      <c r="D185" s="155" t="s">
        <v>108</v>
      </c>
      <c r="E185" s="156"/>
      <c r="F185" s="157"/>
      <c r="G185" s="158">
        <v>-174</v>
      </c>
    </row>
    <row r="186" spans="1:7" s="1" customFormat="1" ht="33" x14ac:dyDescent="0.25">
      <c r="A186" s="153" t="s">
        <v>363</v>
      </c>
      <c r="B186" s="154" t="s">
        <v>241</v>
      </c>
      <c r="C186" s="155" t="s">
        <v>106</v>
      </c>
      <c r="D186" s="155" t="s">
        <v>108</v>
      </c>
      <c r="E186" s="156"/>
      <c r="F186" s="157"/>
      <c r="G186" s="158">
        <v>-68.400000000000006</v>
      </c>
    </row>
    <row r="187" spans="1:7" s="1" customFormat="1" ht="33" x14ac:dyDescent="0.25">
      <c r="A187" s="153" t="s">
        <v>364</v>
      </c>
      <c r="B187" s="154" t="s">
        <v>241</v>
      </c>
      <c r="C187" s="155" t="s">
        <v>106</v>
      </c>
      <c r="D187" s="155" t="s">
        <v>108</v>
      </c>
      <c r="E187" s="156"/>
      <c r="F187" s="157"/>
      <c r="G187" s="158">
        <v>-0.6</v>
      </c>
    </row>
    <row r="188" spans="1:7" s="1" customFormat="1" ht="33" x14ac:dyDescent="0.25">
      <c r="A188" s="153" t="s">
        <v>365</v>
      </c>
      <c r="B188" s="154" t="s">
        <v>241</v>
      </c>
      <c r="C188" s="155" t="s">
        <v>106</v>
      </c>
      <c r="D188" s="155" t="s">
        <v>108</v>
      </c>
      <c r="E188" s="156"/>
      <c r="F188" s="157"/>
      <c r="G188" s="158">
        <v>-331</v>
      </c>
    </row>
    <row r="189" spans="1:7" s="1" customFormat="1" ht="33" x14ac:dyDescent="0.25">
      <c r="A189" s="153" t="s">
        <v>366</v>
      </c>
      <c r="B189" s="154" t="s">
        <v>241</v>
      </c>
      <c r="C189" s="155" t="s">
        <v>106</v>
      </c>
      <c r="D189" s="159" t="s">
        <v>108</v>
      </c>
      <c r="E189" s="156"/>
      <c r="F189" s="157"/>
      <c r="G189" s="158">
        <v>-31.5</v>
      </c>
    </row>
    <row r="190" spans="1:7" s="1" customFormat="1" ht="33" x14ac:dyDescent="0.25">
      <c r="A190" s="153" t="s">
        <v>367</v>
      </c>
      <c r="B190" s="154" t="s">
        <v>241</v>
      </c>
      <c r="C190" s="155" t="s">
        <v>106</v>
      </c>
      <c r="D190" s="159" t="s">
        <v>108</v>
      </c>
      <c r="E190" s="156"/>
      <c r="F190" s="157"/>
      <c r="G190" s="158">
        <v>-6</v>
      </c>
    </row>
    <row r="191" spans="1:7" s="1" customFormat="1" ht="33" x14ac:dyDescent="0.25">
      <c r="A191" s="153" t="s">
        <v>368</v>
      </c>
      <c r="B191" s="154" t="s">
        <v>241</v>
      </c>
      <c r="C191" s="155" t="s">
        <v>106</v>
      </c>
      <c r="D191" s="159" t="s">
        <v>108</v>
      </c>
      <c r="E191" s="156"/>
      <c r="F191" s="157"/>
      <c r="G191" s="158">
        <v>-457.5</v>
      </c>
    </row>
    <row r="192" spans="1:7" s="1" customFormat="1" ht="33" x14ac:dyDescent="0.25">
      <c r="A192" s="153" t="s">
        <v>369</v>
      </c>
      <c r="B192" s="154" t="s">
        <v>241</v>
      </c>
      <c r="C192" s="155" t="s">
        <v>106</v>
      </c>
      <c r="D192" s="159" t="s">
        <v>108</v>
      </c>
      <c r="E192" s="156"/>
      <c r="F192" s="157"/>
      <c r="G192" s="158">
        <v>-210</v>
      </c>
    </row>
    <row r="193" spans="1:7" s="1" customFormat="1" ht="33" x14ac:dyDescent="0.25">
      <c r="A193" s="153" t="s">
        <v>370</v>
      </c>
      <c r="B193" s="154" t="s">
        <v>241</v>
      </c>
      <c r="C193" s="155" t="s">
        <v>106</v>
      </c>
      <c r="D193" s="159" t="s">
        <v>108</v>
      </c>
      <c r="E193" s="156"/>
      <c r="F193" s="157"/>
      <c r="G193" s="158">
        <v>-154</v>
      </c>
    </row>
    <row r="194" spans="1:7" s="1" customFormat="1" ht="33" x14ac:dyDescent="0.25">
      <c r="A194" s="153" t="s">
        <v>371</v>
      </c>
      <c r="B194" s="154" t="s">
        <v>241</v>
      </c>
      <c r="C194" s="155" t="s">
        <v>106</v>
      </c>
      <c r="D194" s="159" t="s">
        <v>108</v>
      </c>
      <c r="E194" s="156"/>
      <c r="F194" s="157"/>
      <c r="G194" s="158">
        <v>-24</v>
      </c>
    </row>
    <row r="195" spans="1:7" s="1" customFormat="1" ht="33" x14ac:dyDescent="0.25">
      <c r="A195" s="153" t="s">
        <v>372</v>
      </c>
      <c r="B195" s="154" t="s">
        <v>241</v>
      </c>
      <c r="C195" s="155" t="s">
        <v>106</v>
      </c>
      <c r="D195" s="159" t="s">
        <v>108</v>
      </c>
      <c r="E195" s="156"/>
      <c r="F195" s="157"/>
      <c r="G195" s="158">
        <v>-16</v>
      </c>
    </row>
    <row r="196" spans="1:7" s="1" customFormat="1" ht="33" x14ac:dyDescent="0.25">
      <c r="A196" s="153" t="s">
        <v>373</v>
      </c>
      <c r="B196" s="154" t="s">
        <v>241</v>
      </c>
      <c r="C196" s="155" t="s">
        <v>106</v>
      </c>
      <c r="D196" s="159" t="s">
        <v>108</v>
      </c>
      <c r="E196" s="156"/>
      <c r="F196" s="157"/>
      <c r="G196" s="158">
        <v>-50</v>
      </c>
    </row>
    <row r="197" spans="1:7" s="1" customFormat="1" ht="33" x14ac:dyDescent="0.25">
      <c r="A197" s="153" t="s">
        <v>374</v>
      </c>
      <c r="B197" s="154" t="s">
        <v>241</v>
      </c>
      <c r="C197" s="155" t="s">
        <v>106</v>
      </c>
      <c r="D197" s="159" t="s">
        <v>108</v>
      </c>
      <c r="E197" s="156"/>
      <c r="F197" s="157"/>
      <c r="G197" s="158">
        <v>-364</v>
      </c>
    </row>
    <row r="198" spans="1:7" s="1" customFormat="1" ht="33" x14ac:dyDescent="0.25">
      <c r="A198" s="153" t="s">
        <v>375</v>
      </c>
      <c r="B198" s="154" t="s">
        <v>241</v>
      </c>
      <c r="C198" s="155" t="s">
        <v>106</v>
      </c>
      <c r="D198" s="159" t="s">
        <v>108</v>
      </c>
      <c r="E198" s="156"/>
      <c r="F198" s="157"/>
      <c r="G198" s="158">
        <v>-41</v>
      </c>
    </row>
    <row r="199" spans="1:7" s="1" customFormat="1" ht="33" x14ac:dyDescent="0.25">
      <c r="A199" s="153" t="s">
        <v>376</v>
      </c>
      <c r="B199" s="154" t="s">
        <v>241</v>
      </c>
      <c r="C199" s="155" t="s">
        <v>106</v>
      </c>
      <c r="D199" s="159" t="s">
        <v>108</v>
      </c>
      <c r="E199" s="156"/>
      <c r="F199" s="157"/>
      <c r="G199" s="158">
        <v>-34.5</v>
      </c>
    </row>
    <row r="200" spans="1:7" s="1" customFormat="1" ht="33" x14ac:dyDescent="0.25">
      <c r="A200" s="153" t="s">
        <v>377</v>
      </c>
      <c r="B200" s="154" t="s">
        <v>241</v>
      </c>
      <c r="C200" s="155" t="s">
        <v>106</v>
      </c>
      <c r="D200" s="159" t="s">
        <v>108</v>
      </c>
      <c r="E200" s="156"/>
      <c r="F200" s="157"/>
      <c r="G200" s="158">
        <v>-12.48</v>
      </c>
    </row>
    <row r="201" spans="1:7" s="1" customFormat="1" ht="33" x14ac:dyDescent="0.25">
      <c r="A201" s="153" t="s">
        <v>378</v>
      </c>
      <c r="B201" s="154" t="s">
        <v>241</v>
      </c>
      <c r="C201" s="155" t="s">
        <v>106</v>
      </c>
      <c r="D201" s="159" t="s">
        <v>108</v>
      </c>
      <c r="E201" s="156"/>
      <c r="F201" s="157"/>
      <c r="G201" s="158">
        <v>-54.5</v>
      </c>
    </row>
    <row r="202" spans="1:7" s="1" customFormat="1" ht="33" x14ac:dyDescent="0.25">
      <c r="A202" s="153" t="s">
        <v>379</v>
      </c>
      <c r="B202" s="154" t="s">
        <v>241</v>
      </c>
      <c r="C202" s="155" t="s">
        <v>106</v>
      </c>
      <c r="D202" s="159" t="s">
        <v>108</v>
      </c>
      <c r="E202" s="156"/>
      <c r="F202" s="157"/>
      <c r="G202" s="158">
        <v>-310.10000000000002</v>
      </c>
    </row>
    <row r="203" spans="1:7" s="1" customFormat="1" ht="33" x14ac:dyDescent="0.25">
      <c r="A203" s="153" t="s">
        <v>380</v>
      </c>
      <c r="B203" s="154" t="s">
        <v>241</v>
      </c>
      <c r="C203" s="155" t="s">
        <v>106</v>
      </c>
      <c r="D203" s="159" t="s">
        <v>108</v>
      </c>
      <c r="E203" s="156"/>
      <c r="F203" s="157"/>
      <c r="G203" s="158">
        <v>-3.8</v>
      </c>
    </row>
    <row r="204" spans="1:7" s="1" customFormat="1" ht="33" x14ac:dyDescent="0.25">
      <c r="A204" s="153" t="s">
        <v>381</v>
      </c>
      <c r="B204" s="154" t="s">
        <v>241</v>
      </c>
      <c r="C204" s="155" t="s">
        <v>106</v>
      </c>
      <c r="D204" s="159" t="s">
        <v>108</v>
      </c>
      <c r="E204" s="156"/>
      <c r="F204" s="157"/>
      <c r="G204" s="158">
        <v>-3.52</v>
      </c>
    </row>
    <row r="205" spans="1:7" s="1" customFormat="1" ht="33" x14ac:dyDescent="0.25">
      <c r="A205" s="153" t="s">
        <v>382</v>
      </c>
      <c r="B205" s="154" t="s">
        <v>241</v>
      </c>
      <c r="C205" s="155" t="s">
        <v>106</v>
      </c>
      <c r="D205" s="159" t="s">
        <v>108</v>
      </c>
      <c r="E205" s="156"/>
      <c r="F205" s="157"/>
      <c r="G205" s="158">
        <v>-28</v>
      </c>
    </row>
    <row r="206" spans="1:7" s="1" customFormat="1" ht="33" x14ac:dyDescent="0.25">
      <c r="A206" s="153" t="s">
        <v>383</v>
      </c>
      <c r="B206" s="154" t="s">
        <v>241</v>
      </c>
      <c r="C206" s="155" t="s">
        <v>106</v>
      </c>
      <c r="D206" s="159" t="s">
        <v>108</v>
      </c>
      <c r="E206" s="156"/>
      <c r="F206" s="157"/>
      <c r="G206" s="158">
        <v>-113.2</v>
      </c>
    </row>
    <row r="207" spans="1:7" s="1" customFormat="1" ht="33" x14ac:dyDescent="0.25">
      <c r="A207" s="153" t="s">
        <v>384</v>
      </c>
      <c r="B207" s="154" t="s">
        <v>241</v>
      </c>
      <c r="C207" s="155" t="s">
        <v>106</v>
      </c>
      <c r="D207" s="159" t="s">
        <v>108</v>
      </c>
      <c r="E207" s="156"/>
      <c r="F207" s="157"/>
      <c r="G207" s="158">
        <v>-64.8</v>
      </c>
    </row>
    <row r="208" spans="1:7" s="1" customFormat="1" ht="33" x14ac:dyDescent="0.25">
      <c r="A208" s="153" t="s">
        <v>385</v>
      </c>
      <c r="B208" s="154" t="s">
        <v>241</v>
      </c>
      <c r="C208" s="155" t="s">
        <v>106</v>
      </c>
      <c r="D208" s="159" t="s">
        <v>108</v>
      </c>
      <c r="E208" s="156"/>
      <c r="F208" s="157"/>
      <c r="G208" s="158">
        <v>-10</v>
      </c>
    </row>
    <row r="209" spans="1:7" s="1" customFormat="1" ht="33" x14ac:dyDescent="0.25">
      <c r="A209" s="153" t="s">
        <v>386</v>
      </c>
      <c r="B209" s="154" t="s">
        <v>241</v>
      </c>
      <c r="C209" s="155" t="s">
        <v>106</v>
      </c>
      <c r="D209" s="159" t="s">
        <v>108</v>
      </c>
      <c r="E209" s="156"/>
      <c r="F209" s="157"/>
      <c r="G209" s="158">
        <v>-137.5</v>
      </c>
    </row>
    <row r="210" spans="1:7" s="1" customFormat="1" ht="33" x14ac:dyDescent="0.25">
      <c r="A210" s="153" t="s">
        <v>387</v>
      </c>
      <c r="B210" s="154" t="s">
        <v>241</v>
      </c>
      <c r="C210" s="155" t="s">
        <v>106</v>
      </c>
      <c r="D210" s="159" t="s">
        <v>108</v>
      </c>
      <c r="E210" s="156"/>
      <c r="F210" s="157"/>
      <c r="G210" s="158">
        <v>-8.1</v>
      </c>
    </row>
    <row r="211" spans="1:7" s="1" customFormat="1" ht="33" x14ac:dyDescent="0.25">
      <c r="A211" s="153" t="s">
        <v>388</v>
      </c>
      <c r="B211" s="154" t="s">
        <v>241</v>
      </c>
      <c r="C211" s="155" t="s">
        <v>106</v>
      </c>
      <c r="D211" s="159" t="s">
        <v>108</v>
      </c>
      <c r="E211" s="156"/>
      <c r="F211" s="157"/>
      <c r="G211" s="158">
        <v>-12</v>
      </c>
    </row>
    <row r="212" spans="1:7" s="1" customFormat="1" ht="33" x14ac:dyDescent="0.25">
      <c r="A212" s="153" t="s">
        <v>389</v>
      </c>
      <c r="B212" s="154" t="s">
        <v>241</v>
      </c>
      <c r="C212" s="155" t="s">
        <v>106</v>
      </c>
      <c r="D212" s="159" t="s">
        <v>108</v>
      </c>
      <c r="E212" s="156"/>
      <c r="F212" s="157"/>
      <c r="G212" s="158">
        <v>-174</v>
      </c>
    </row>
    <row r="213" spans="1:7" s="1" customFormat="1" ht="33" x14ac:dyDescent="0.25">
      <c r="A213" s="153" t="s">
        <v>390</v>
      </c>
      <c r="B213" s="154" t="s">
        <v>241</v>
      </c>
      <c r="C213" s="155" t="s">
        <v>106</v>
      </c>
      <c r="D213" s="159" t="s">
        <v>108</v>
      </c>
      <c r="E213" s="156"/>
      <c r="F213" s="157"/>
      <c r="G213" s="158">
        <v>-35</v>
      </c>
    </row>
    <row r="214" spans="1:7" s="1" customFormat="1" ht="33" x14ac:dyDescent="0.25">
      <c r="A214" s="153" t="s">
        <v>391</v>
      </c>
      <c r="B214" s="154" t="s">
        <v>241</v>
      </c>
      <c r="C214" s="155" t="s">
        <v>106</v>
      </c>
      <c r="D214" s="159" t="s">
        <v>108</v>
      </c>
      <c r="E214" s="156"/>
      <c r="F214" s="157"/>
      <c r="G214" s="158">
        <v>-35</v>
      </c>
    </row>
    <row r="215" spans="1:7" s="1" customFormat="1" ht="33" x14ac:dyDescent="0.25">
      <c r="A215" s="153" t="s">
        <v>392</v>
      </c>
      <c r="B215" s="154" t="s">
        <v>241</v>
      </c>
      <c r="C215" s="155" t="s">
        <v>106</v>
      </c>
      <c r="D215" s="159" t="s">
        <v>108</v>
      </c>
      <c r="E215" s="156"/>
      <c r="F215" s="157"/>
      <c r="G215" s="158">
        <v>-41.4</v>
      </c>
    </row>
    <row r="216" spans="1:7" s="1" customFormat="1" ht="33" x14ac:dyDescent="0.25">
      <c r="A216" s="153" t="s">
        <v>393</v>
      </c>
      <c r="B216" s="154" t="s">
        <v>241</v>
      </c>
      <c r="C216" s="155" t="s">
        <v>106</v>
      </c>
      <c r="D216" s="159" t="s">
        <v>108</v>
      </c>
      <c r="E216" s="156"/>
      <c r="F216" s="157"/>
      <c r="G216" s="158">
        <v>-717.8</v>
      </c>
    </row>
    <row r="217" spans="1:7" s="1" customFormat="1" ht="33" x14ac:dyDescent="0.25">
      <c r="A217" s="153" t="s">
        <v>394</v>
      </c>
      <c r="B217" s="154" t="s">
        <v>241</v>
      </c>
      <c r="C217" s="155" t="s">
        <v>106</v>
      </c>
      <c r="D217" s="159" t="s">
        <v>108</v>
      </c>
      <c r="E217" s="156"/>
      <c r="F217" s="157"/>
      <c r="G217" s="158">
        <v>-35.601999999999997</v>
      </c>
    </row>
    <row r="218" spans="1:7" s="1" customFormat="1" x14ac:dyDescent="0.25">
      <c r="A218" s="153" t="s">
        <v>395</v>
      </c>
      <c r="B218" s="154" t="s">
        <v>396</v>
      </c>
      <c r="C218" s="155" t="s">
        <v>106</v>
      </c>
      <c r="D218" s="159" t="s">
        <v>120</v>
      </c>
      <c r="E218" s="156"/>
      <c r="F218" s="157"/>
      <c r="G218" s="158">
        <v>-4</v>
      </c>
    </row>
    <row r="219" spans="1:7" s="1" customFormat="1" x14ac:dyDescent="0.25">
      <c r="A219" s="153" t="s">
        <v>397</v>
      </c>
      <c r="B219" s="154" t="s">
        <v>398</v>
      </c>
      <c r="C219" s="155" t="s">
        <v>106</v>
      </c>
      <c r="D219" s="159" t="s">
        <v>108</v>
      </c>
      <c r="E219" s="156">
        <v>145333</v>
      </c>
      <c r="F219" s="157">
        <v>-3</v>
      </c>
      <c r="G219" s="158">
        <f>+E219*F219/1000</f>
        <v>-435.99900000000002</v>
      </c>
    </row>
    <row r="220" spans="1:7" s="1" customFormat="1" x14ac:dyDescent="0.25">
      <c r="A220" s="153" t="s">
        <v>399</v>
      </c>
      <c r="B220" s="154" t="s">
        <v>400</v>
      </c>
      <c r="C220" s="155" t="s">
        <v>106</v>
      </c>
      <c r="D220" s="159" t="s">
        <v>107</v>
      </c>
      <c r="E220" s="156"/>
      <c r="F220" s="157"/>
      <c r="G220" s="158">
        <v>-301.92</v>
      </c>
    </row>
    <row r="221" spans="1:7" s="1" customFormat="1" x14ac:dyDescent="0.25">
      <c r="A221" s="153" t="s">
        <v>401</v>
      </c>
      <c r="B221" s="154" t="s">
        <v>402</v>
      </c>
      <c r="C221" s="155" t="s">
        <v>106</v>
      </c>
      <c r="D221" s="159" t="s">
        <v>107</v>
      </c>
      <c r="E221" s="156"/>
      <c r="F221" s="157"/>
      <c r="G221" s="158">
        <v>-519.11</v>
      </c>
    </row>
    <row r="222" spans="1:7" s="1" customFormat="1" x14ac:dyDescent="0.25">
      <c r="A222" s="153" t="s">
        <v>403</v>
      </c>
      <c r="B222" s="154" t="s">
        <v>404</v>
      </c>
      <c r="C222" s="155" t="s">
        <v>106</v>
      </c>
      <c r="D222" s="159" t="s">
        <v>107</v>
      </c>
      <c r="E222" s="156"/>
      <c r="F222" s="157"/>
      <c r="G222" s="158">
        <v>-435.86</v>
      </c>
    </row>
    <row r="223" spans="1:7" s="1" customFormat="1" x14ac:dyDescent="0.25">
      <c r="A223" s="153" t="s">
        <v>405</v>
      </c>
      <c r="B223" s="154" t="s">
        <v>406</v>
      </c>
      <c r="C223" s="155" t="s">
        <v>106</v>
      </c>
      <c r="D223" s="159" t="s">
        <v>107</v>
      </c>
      <c r="E223" s="156"/>
      <c r="F223" s="157"/>
      <c r="G223" s="158">
        <v>-428.83</v>
      </c>
    </row>
    <row r="224" spans="1:7" s="1" customFormat="1" x14ac:dyDescent="0.25">
      <c r="A224" s="153" t="s">
        <v>407</v>
      </c>
      <c r="B224" s="154" t="s">
        <v>408</v>
      </c>
      <c r="C224" s="155" t="s">
        <v>106</v>
      </c>
      <c r="D224" s="159" t="s">
        <v>107</v>
      </c>
      <c r="E224" s="156"/>
      <c r="F224" s="157"/>
      <c r="G224" s="158">
        <v>-1713</v>
      </c>
    </row>
    <row r="225" spans="1:7" s="1" customFormat="1" ht="33" x14ac:dyDescent="0.25">
      <c r="A225" s="153" t="s">
        <v>409</v>
      </c>
      <c r="B225" s="154" t="s">
        <v>410</v>
      </c>
      <c r="C225" s="155" t="s">
        <v>106</v>
      </c>
      <c r="D225" s="159" t="s">
        <v>108</v>
      </c>
      <c r="E225" s="156"/>
      <c r="F225" s="157"/>
      <c r="G225" s="158">
        <v>-2</v>
      </c>
    </row>
    <row r="226" spans="1:7" s="1" customFormat="1" ht="33" x14ac:dyDescent="0.25">
      <c r="A226" s="153" t="s">
        <v>411</v>
      </c>
      <c r="B226" s="154" t="s">
        <v>410</v>
      </c>
      <c r="C226" s="155" t="s">
        <v>106</v>
      </c>
      <c r="D226" s="159" t="s">
        <v>108</v>
      </c>
      <c r="E226" s="156"/>
      <c r="F226" s="157"/>
      <c r="G226" s="158">
        <v>-2</v>
      </c>
    </row>
    <row r="227" spans="1:7" s="1" customFormat="1" ht="33" x14ac:dyDescent="0.25">
      <c r="A227" s="153" t="s">
        <v>412</v>
      </c>
      <c r="B227" s="154" t="s">
        <v>410</v>
      </c>
      <c r="C227" s="155" t="s">
        <v>106</v>
      </c>
      <c r="D227" s="159" t="s">
        <v>108</v>
      </c>
      <c r="E227" s="156"/>
      <c r="F227" s="157"/>
      <c r="G227" s="158">
        <v>-2</v>
      </c>
    </row>
    <row r="228" spans="1:7" s="1" customFormat="1" ht="33" x14ac:dyDescent="0.25">
      <c r="A228" s="153" t="s">
        <v>413</v>
      </c>
      <c r="B228" s="154" t="s">
        <v>410</v>
      </c>
      <c r="C228" s="155" t="s">
        <v>106</v>
      </c>
      <c r="D228" s="159" t="s">
        <v>108</v>
      </c>
      <c r="E228" s="156"/>
      <c r="F228" s="157"/>
      <c r="G228" s="158">
        <v>-1</v>
      </c>
    </row>
    <row r="229" spans="1:7" s="1" customFormat="1" x14ac:dyDescent="0.25">
      <c r="A229" s="153" t="s">
        <v>414</v>
      </c>
      <c r="B229" s="154" t="s">
        <v>415</v>
      </c>
      <c r="C229" s="155" t="s">
        <v>106</v>
      </c>
      <c r="D229" s="159" t="s">
        <v>107</v>
      </c>
      <c r="E229" s="156"/>
      <c r="F229" s="157"/>
      <c r="G229" s="158">
        <v>-4.0250000000000004</v>
      </c>
    </row>
    <row r="230" spans="1:7" s="1" customFormat="1" x14ac:dyDescent="0.25">
      <c r="A230" s="153" t="s">
        <v>416</v>
      </c>
      <c r="B230" s="154" t="s">
        <v>417</v>
      </c>
      <c r="C230" s="155" t="s">
        <v>106</v>
      </c>
      <c r="D230" s="159" t="s">
        <v>107</v>
      </c>
      <c r="E230" s="156"/>
      <c r="F230" s="157"/>
      <c r="G230" s="158">
        <v>-40</v>
      </c>
    </row>
    <row r="231" spans="1:7" s="1" customFormat="1" x14ac:dyDescent="0.25">
      <c r="A231" s="153" t="s">
        <v>418</v>
      </c>
      <c r="B231" s="154" t="s">
        <v>419</v>
      </c>
      <c r="C231" s="155" t="s">
        <v>106</v>
      </c>
      <c r="D231" s="159" t="s">
        <v>107</v>
      </c>
      <c r="E231" s="156"/>
      <c r="F231" s="157"/>
      <c r="G231" s="158">
        <v>-10</v>
      </c>
    </row>
    <row r="232" spans="1:7" s="1" customFormat="1" ht="33" x14ac:dyDescent="0.25">
      <c r="A232" s="153" t="s">
        <v>420</v>
      </c>
      <c r="B232" s="154" t="s">
        <v>421</v>
      </c>
      <c r="C232" s="155" t="s">
        <v>106</v>
      </c>
      <c r="D232" s="159" t="s">
        <v>107</v>
      </c>
      <c r="E232" s="156"/>
      <c r="F232" s="157"/>
      <c r="G232" s="158">
        <v>-0.50009999999999999</v>
      </c>
    </row>
    <row r="233" spans="1:7" s="1" customFormat="1" x14ac:dyDescent="0.25">
      <c r="A233" s="153" t="s">
        <v>422</v>
      </c>
      <c r="B233" s="154" t="s">
        <v>423</v>
      </c>
      <c r="C233" s="155" t="s">
        <v>106</v>
      </c>
      <c r="D233" s="159" t="s">
        <v>123</v>
      </c>
      <c r="E233" s="156"/>
      <c r="F233" s="157"/>
      <c r="G233" s="158">
        <v>-2.5</v>
      </c>
    </row>
    <row r="234" spans="1:7" s="1" customFormat="1" ht="33" x14ac:dyDescent="0.25">
      <c r="A234" s="153" t="s">
        <v>424</v>
      </c>
      <c r="B234" s="154" t="s">
        <v>425</v>
      </c>
      <c r="C234" s="155" t="s">
        <v>106</v>
      </c>
      <c r="D234" s="159" t="s">
        <v>107</v>
      </c>
      <c r="E234" s="156"/>
      <c r="F234" s="157"/>
      <c r="G234" s="158">
        <v>0</v>
      </c>
    </row>
    <row r="235" spans="1:7" s="1" customFormat="1" ht="33" x14ac:dyDescent="0.25">
      <c r="A235" s="153" t="s">
        <v>426</v>
      </c>
      <c r="B235" s="154" t="s">
        <v>425</v>
      </c>
      <c r="C235" s="155" t="s">
        <v>106</v>
      </c>
      <c r="D235" s="159" t="s">
        <v>107</v>
      </c>
      <c r="E235" s="156">
        <v>30000</v>
      </c>
      <c r="F235" s="157">
        <v>-1</v>
      </c>
      <c r="G235" s="158">
        <v>-30</v>
      </c>
    </row>
    <row r="236" spans="1:7" s="1" customFormat="1" ht="33" x14ac:dyDescent="0.25">
      <c r="A236" s="153" t="s">
        <v>427</v>
      </c>
      <c r="B236" s="154" t="s">
        <v>425</v>
      </c>
      <c r="C236" s="155" t="s">
        <v>106</v>
      </c>
      <c r="D236" s="159" t="s">
        <v>107</v>
      </c>
      <c r="E236" s="156"/>
      <c r="F236" s="157"/>
      <c r="G236" s="158">
        <v>-130</v>
      </c>
    </row>
    <row r="237" spans="1:7" s="1" customFormat="1" x14ac:dyDescent="0.25">
      <c r="A237" s="153" t="s">
        <v>428</v>
      </c>
      <c r="B237" s="154" t="s">
        <v>429</v>
      </c>
      <c r="C237" s="155" t="s">
        <v>106</v>
      </c>
      <c r="D237" s="159" t="s">
        <v>123</v>
      </c>
      <c r="E237" s="156"/>
      <c r="F237" s="157"/>
      <c r="G237" s="158">
        <v>-0.08</v>
      </c>
    </row>
    <row r="238" spans="1:7" s="1" customFormat="1" ht="49.5" x14ac:dyDescent="0.25">
      <c r="A238" s="153" t="s">
        <v>430</v>
      </c>
      <c r="B238" s="154" t="s">
        <v>431</v>
      </c>
      <c r="C238" s="155" t="s">
        <v>106</v>
      </c>
      <c r="D238" s="159" t="s">
        <v>108</v>
      </c>
      <c r="E238" s="156"/>
      <c r="F238" s="157"/>
      <c r="G238" s="158">
        <v>-20</v>
      </c>
    </row>
    <row r="239" spans="1:7" s="1" customFormat="1" x14ac:dyDescent="0.25">
      <c r="A239" s="153" t="s">
        <v>432</v>
      </c>
      <c r="B239" s="154" t="s">
        <v>433</v>
      </c>
      <c r="C239" s="155" t="s">
        <v>106</v>
      </c>
      <c r="D239" s="159" t="s">
        <v>108</v>
      </c>
      <c r="E239" s="156"/>
      <c r="F239" s="157"/>
      <c r="G239" s="158">
        <v>-0.20399999999999999</v>
      </c>
    </row>
    <row r="240" spans="1:7" s="1" customFormat="1" x14ac:dyDescent="0.25">
      <c r="A240" s="153" t="s">
        <v>434</v>
      </c>
      <c r="B240" s="154" t="s">
        <v>433</v>
      </c>
      <c r="C240" s="155" t="s">
        <v>106</v>
      </c>
      <c r="D240" s="159" t="s">
        <v>108</v>
      </c>
      <c r="E240" s="156"/>
      <c r="F240" s="157"/>
      <c r="G240" s="158">
        <v>-0.20399999999999999</v>
      </c>
    </row>
    <row r="241" spans="1:7" s="1" customFormat="1" x14ac:dyDescent="0.25">
      <c r="A241" s="153" t="s">
        <v>435</v>
      </c>
      <c r="B241" s="154" t="s">
        <v>433</v>
      </c>
      <c r="C241" s="155" t="s">
        <v>106</v>
      </c>
      <c r="D241" s="159" t="s">
        <v>108</v>
      </c>
      <c r="E241" s="156"/>
      <c r="F241" s="157"/>
      <c r="G241" s="158">
        <v>-0.20399999999999999</v>
      </c>
    </row>
    <row r="242" spans="1:7" s="1" customFormat="1" x14ac:dyDescent="0.25">
      <c r="A242" s="153" t="s">
        <v>436</v>
      </c>
      <c r="B242" s="154" t="s">
        <v>437</v>
      </c>
      <c r="C242" s="155" t="s">
        <v>106</v>
      </c>
      <c r="D242" s="159" t="s">
        <v>108</v>
      </c>
      <c r="E242" s="156"/>
      <c r="F242" s="157"/>
      <c r="G242" s="158">
        <v>-10.08</v>
      </c>
    </row>
    <row r="243" spans="1:7" s="1" customFormat="1" ht="33" x14ac:dyDescent="0.25">
      <c r="A243" s="153" t="s">
        <v>438</v>
      </c>
      <c r="B243" s="154" t="s">
        <v>137</v>
      </c>
      <c r="C243" s="155" t="s">
        <v>106</v>
      </c>
      <c r="D243" s="159" t="s">
        <v>108</v>
      </c>
      <c r="E243" s="156"/>
      <c r="F243" s="157"/>
      <c r="G243" s="158">
        <v>-1.004</v>
      </c>
    </row>
    <row r="244" spans="1:7" s="1" customFormat="1" ht="33" x14ac:dyDescent="0.25">
      <c r="A244" s="153" t="s">
        <v>439</v>
      </c>
      <c r="B244" s="154" t="s">
        <v>137</v>
      </c>
      <c r="C244" s="155" t="s">
        <v>106</v>
      </c>
      <c r="D244" s="159" t="s">
        <v>108</v>
      </c>
      <c r="E244" s="156"/>
      <c r="F244" s="157"/>
      <c r="G244" s="158">
        <v>-1.004</v>
      </c>
    </row>
    <row r="245" spans="1:7" s="1" customFormat="1" ht="33" x14ac:dyDescent="0.25">
      <c r="A245" s="153" t="s">
        <v>440</v>
      </c>
      <c r="B245" s="154" t="s">
        <v>137</v>
      </c>
      <c r="C245" s="155" t="s">
        <v>106</v>
      </c>
      <c r="D245" s="159" t="s">
        <v>108</v>
      </c>
      <c r="E245" s="156"/>
      <c r="F245" s="157"/>
      <c r="G245" s="158">
        <v>-1.004</v>
      </c>
    </row>
    <row r="246" spans="1:7" s="1" customFormat="1" ht="33" x14ac:dyDescent="0.25">
      <c r="A246" s="153" t="s">
        <v>139</v>
      </c>
      <c r="B246" s="154" t="s">
        <v>137</v>
      </c>
      <c r="C246" s="155" t="s">
        <v>106</v>
      </c>
      <c r="D246" s="159" t="s">
        <v>108</v>
      </c>
      <c r="E246" s="156"/>
      <c r="F246" s="157"/>
      <c r="G246" s="158">
        <v>-1</v>
      </c>
    </row>
    <row r="247" spans="1:7" s="1" customFormat="1" ht="33" x14ac:dyDescent="0.25">
      <c r="A247" s="153" t="s">
        <v>441</v>
      </c>
      <c r="B247" s="154" t="s">
        <v>137</v>
      </c>
      <c r="C247" s="155" t="s">
        <v>106</v>
      </c>
      <c r="D247" s="159" t="s">
        <v>108</v>
      </c>
      <c r="E247" s="156"/>
      <c r="F247" s="157"/>
      <c r="G247" s="158">
        <v>-1</v>
      </c>
    </row>
    <row r="248" spans="1:7" s="1" customFormat="1" ht="33" x14ac:dyDescent="0.25">
      <c r="A248" s="153" t="s">
        <v>442</v>
      </c>
      <c r="B248" s="154" t="s">
        <v>443</v>
      </c>
      <c r="C248" s="155" t="s">
        <v>106</v>
      </c>
      <c r="D248" s="159" t="s">
        <v>108</v>
      </c>
      <c r="E248" s="156"/>
      <c r="F248" s="157"/>
      <c r="G248" s="158">
        <v>-0.72</v>
      </c>
    </row>
    <row r="249" spans="1:7" s="1" customFormat="1" ht="33" x14ac:dyDescent="0.25">
      <c r="A249" s="153" t="s">
        <v>444</v>
      </c>
      <c r="B249" s="154" t="s">
        <v>443</v>
      </c>
      <c r="C249" s="155" t="s">
        <v>106</v>
      </c>
      <c r="D249" s="159" t="s">
        <v>108</v>
      </c>
      <c r="E249" s="156"/>
      <c r="F249" s="157"/>
      <c r="G249" s="158">
        <v>-0.08</v>
      </c>
    </row>
    <row r="250" spans="1:7" s="1" customFormat="1" ht="33" x14ac:dyDescent="0.25">
      <c r="A250" s="153" t="s">
        <v>445</v>
      </c>
      <c r="B250" s="154" t="s">
        <v>138</v>
      </c>
      <c r="C250" s="155" t="s">
        <v>106</v>
      </c>
      <c r="D250" s="159" t="s">
        <v>108</v>
      </c>
      <c r="E250" s="156">
        <v>400000</v>
      </c>
      <c r="F250" s="157">
        <v>-1</v>
      </c>
      <c r="G250" s="158">
        <v>-400</v>
      </c>
    </row>
    <row r="251" spans="1:7" s="1" customFormat="1" ht="49.5" x14ac:dyDescent="0.25">
      <c r="A251" s="153" t="s">
        <v>446</v>
      </c>
      <c r="B251" s="154" t="s">
        <v>447</v>
      </c>
      <c r="C251" s="155" t="s">
        <v>106</v>
      </c>
      <c r="D251" s="159" t="s">
        <v>109</v>
      </c>
      <c r="E251" s="156"/>
      <c r="F251" s="157"/>
      <c r="G251" s="158">
        <v>-50</v>
      </c>
    </row>
    <row r="252" spans="1:7" s="1" customFormat="1" ht="49.5" x14ac:dyDescent="0.25">
      <c r="A252" s="153" t="s">
        <v>448</v>
      </c>
      <c r="B252" s="154" t="s">
        <v>447</v>
      </c>
      <c r="C252" s="155" t="s">
        <v>106</v>
      </c>
      <c r="D252" s="159" t="s">
        <v>109</v>
      </c>
      <c r="E252" s="156"/>
      <c r="F252" s="157"/>
      <c r="G252" s="158">
        <v>-50.8</v>
      </c>
    </row>
    <row r="253" spans="1:7" s="1" customFormat="1" x14ac:dyDescent="0.25">
      <c r="A253" s="153" t="s">
        <v>449</v>
      </c>
      <c r="B253" s="154" t="s">
        <v>450</v>
      </c>
      <c r="C253" s="155" t="s">
        <v>106</v>
      </c>
      <c r="D253" s="159" t="s">
        <v>123</v>
      </c>
      <c r="E253" s="156"/>
      <c r="F253" s="157"/>
      <c r="G253" s="158">
        <v>-0.5</v>
      </c>
    </row>
    <row r="254" spans="1:7" s="1" customFormat="1" x14ac:dyDescent="0.25">
      <c r="A254" s="153" t="s">
        <v>451</v>
      </c>
      <c r="B254" s="154" t="s">
        <v>452</v>
      </c>
      <c r="C254" s="155" t="s">
        <v>106</v>
      </c>
      <c r="D254" s="159" t="s">
        <v>123</v>
      </c>
      <c r="E254" s="156"/>
      <c r="F254" s="157"/>
      <c r="G254" s="158">
        <v>-2.5</v>
      </c>
    </row>
    <row r="255" spans="1:7" s="1" customFormat="1" ht="33" x14ac:dyDescent="0.25">
      <c r="A255" s="153" t="s">
        <v>453</v>
      </c>
      <c r="B255" s="154" t="s">
        <v>124</v>
      </c>
      <c r="C255" s="155" t="s">
        <v>106</v>
      </c>
      <c r="D255" s="159" t="s">
        <v>108</v>
      </c>
      <c r="E255" s="156"/>
      <c r="F255" s="157"/>
      <c r="G255" s="158">
        <v>-24</v>
      </c>
    </row>
    <row r="256" spans="1:7" s="1" customFormat="1" ht="33" x14ac:dyDescent="0.25">
      <c r="A256" s="153" t="s">
        <v>454</v>
      </c>
      <c r="B256" s="154" t="s">
        <v>124</v>
      </c>
      <c r="C256" s="155" t="s">
        <v>106</v>
      </c>
      <c r="D256" s="159" t="s">
        <v>108</v>
      </c>
      <c r="E256" s="156"/>
      <c r="F256" s="157"/>
      <c r="G256" s="158">
        <v>-0.08</v>
      </c>
    </row>
    <row r="257" spans="1:7" s="1" customFormat="1" ht="33" x14ac:dyDescent="0.25">
      <c r="A257" s="153" t="s">
        <v>455</v>
      </c>
      <c r="B257" s="154" t="s">
        <v>124</v>
      </c>
      <c r="C257" s="155" t="s">
        <v>106</v>
      </c>
      <c r="D257" s="159" t="s">
        <v>108</v>
      </c>
      <c r="E257" s="156"/>
      <c r="F257" s="157"/>
      <c r="G257" s="158">
        <v>-1.2</v>
      </c>
    </row>
    <row r="258" spans="1:7" s="1" customFormat="1" ht="33" x14ac:dyDescent="0.25">
      <c r="A258" s="153" t="s">
        <v>456</v>
      </c>
      <c r="B258" s="154" t="s">
        <v>124</v>
      </c>
      <c r="C258" s="155" t="s">
        <v>106</v>
      </c>
      <c r="D258" s="159" t="s">
        <v>108</v>
      </c>
      <c r="E258" s="156"/>
      <c r="F258" s="157"/>
      <c r="G258" s="158">
        <v>-2.04</v>
      </c>
    </row>
    <row r="259" spans="1:7" s="1" customFormat="1" ht="33" x14ac:dyDescent="0.25">
      <c r="A259" s="153" t="s">
        <v>457</v>
      </c>
      <c r="B259" s="154" t="s">
        <v>124</v>
      </c>
      <c r="C259" s="155" t="s">
        <v>106</v>
      </c>
      <c r="D259" s="159" t="s">
        <v>108</v>
      </c>
      <c r="E259" s="156"/>
      <c r="F259" s="157"/>
      <c r="G259" s="158">
        <v>-1.2</v>
      </c>
    </row>
    <row r="260" spans="1:7" s="1" customFormat="1" ht="33" x14ac:dyDescent="0.25">
      <c r="A260" s="153" t="s">
        <v>458</v>
      </c>
      <c r="B260" s="154" t="s">
        <v>124</v>
      </c>
      <c r="C260" s="155" t="s">
        <v>106</v>
      </c>
      <c r="D260" s="159" t="s">
        <v>108</v>
      </c>
      <c r="E260" s="156"/>
      <c r="F260" s="157"/>
      <c r="G260" s="158">
        <v>-3</v>
      </c>
    </row>
    <row r="261" spans="1:7" s="1" customFormat="1" ht="33" x14ac:dyDescent="0.25">
      <c r="A261" s="153" t="s">
        <v>459</v>
      </c>
      <c r="B261" s="154" t="s">
        <v>124</v>
      </c>
      <c r="C261" s="155" t="s">
        <v>106</v>
      </c>
      <c r="D261" s="159" t="s">
        <v>108</v>
      </c>
      <c r="E261" s="156"/>
      <c r="F261" s="157"/>
      <c r="G261" s="158">
        <v>-2.2200000000000002</v>
      </c>
    </row>
    <row r="262" spans="1:7" s="1" customFormat="1" ht="33" x14ac:dyDescent="0.25">
      <c r="A262" s="153" t="s">
        <v>460</v>
      </c>
      <c r="B262" s="154" t="s">
        <v>124</v>
      </c>
      <c r="C262" s="155" t="s">
        <v>106</v>
      </c>
      <c r="D262" s="159" t="s">
        <v>108</v>
      </c>
      <c r="E262" s="156"/>
      <c r="F262" s="157"/>
      <c r="G262" s="158">
        <v>-2.04</v>
      </c>
    </row>
    <row r="263" spans="1:7" s="1" customFormat="1" ht="33" x14ac:dyDescent="0.25">
      <c r="A263" s="153" t="s">
        <v>461</v>
      </c>
      <c r="B263" s="154" t="s">
        <v>124</v>
      </c>
      <c r="C263" s="155" t="s">
        <v>106</v>
      </c>
      <c r="D263" s="159" t="s">
        <v>108</v>
      </c>
      <c r="E263" s="156"/>
      <c r="F263" s="157"/>
      <c r="G263" s="158">
        <v>-2.64</v>
      </c>
    </row>
    <row r="264" spans="1:7" s="1" customFormat="1" ht="33" x14ac:dyDescent="0.25">
      <c r="A264" s="153" t="s">
        <v>462</v>
      </c>
      <c r="B264" s="154" t="s">
        <v>124</v>
      </c>
      <c r="C264" s="155" t="s">
        <v>106</v>
      </c>
      <c r="D264" s="159" t="s">
        <v>108</v>
      </c>
      <c r="E264" s="156"/>
      <c r="F264" s="157"/>
      <c r="G264" s="158">
        <v>-0.48</v>
      </c>
    </row>
    <row r="265" spans="1:7" s="1" customFormat="1" ht="33" x14ac:dyDescent="0.25">
      <c r="A265" s="153" t="s">
        <v>463</v>
      </c>
      <c r="B265" s="154" t="s">
        <v>124</v>
      </c>
      <c r="C265" s="155" t="s">
        <v>106</v>
      </c>
      <c r="D265" s="159" t="s">
        <v>108</v>
      </c>
      <c r="E265" s="156"/>
      <c r="F265" s="157"/>
      <c r="G265" s="158">
        <v>-3</v>
      </c>
    </row>
    <row r="266" spans="1:7" s="1" customFormat="1" ht="33" x14ac:dyDescent="0.25">
      <c r="A266" s="153" t="s">
        <v>464</v>
      </c>
      <c r="B266" s="154" t="s">
        <v>124</v>
      </c>
      <c r="C266" s="155" t="s">
        <v>106</v>
      </c>
      <c r="D266" s="159" t="s">
        <v>108</v>
      </c>
      <c r="E266" s="156"/>
      <c r="F266" s="157"/>
      <c r="G266" s="158">
        <v>-2.2200000000000002</v>
      </c>
    </row>
    <row r="267" spans="1:7" s="1" customFormat="1" ht="33" x14ac:dyDescent="0.25">
      <c r="A267" s="153" t="s">
        <v>465</v>
      </c>
      <c r="B267" s="154" t="s">
        <v>124</v>
      </c>
      <c r="C267" s="155" t="s">
        <v>106</v>
      </c>
      <c r="D267" s="159" t="s">
        <v>108</v>
      </c>
      <c r="E267" s="156"/>
      <c r="F267" s="157"/>
      <c r="G267" s="158">
        <v>-2.04</v>
      </c>
    </row>
    <row r="268" spans="1:7" s="1" customFormat="1" ht="33" x14ac:dyDescent="0.25">
      <c r="A268" s="153" t="s">
        <v>466</v>
      </c>
      <c r="B268" s="154" t="s">
        <v>124</v>
      </c>
      <c r="C268" s="155" t="s">
        <v>106</v>
      </c>
      <c r="D268" s="159" t="s">
        <v>108</v>
      </c>
      <c r="E268" s="156"/>
      <c r="F268" s="157"/>
      <c r="G268" s="158">
        <v>-1.02</v>
      </c>
    </row>
    <row r="269" spans="1:7" s="1" customFormat="1" ht="33" x14ac:dyDescent="0.25">
      <c r="A269" s="153" t="s">
        <v>467</v>
      </c>
      <c r="B269" s="154" t="s">
        <v>124</v>
      </c>
      <c r="C269" s="155" t="s">
        <v>106</v>
      </c>
      <c r="D269" s="159" t="s">
        <v>108</v>
      </c>
      <c r="E269" s="156"/>
      <c r="F269" s="157"/>
      <c r="G269" s="158">
        <v>-3.24</v>
      </c>
    </row>
    <row r="270" spans="1:7" s="1" customFormat="1" ht="33" x14ac:dyDescent="0.25">
      <c r="A270" s="153" t="s">
        <v>468</v>
      </c>
      <c r="B270" s="154" t="s">
        <v>124</v>
      </c>
      <c r="C270" s="155" t="s">
        <v>106</v>
      </c>
      <c r="D270" s="159" t="s">
        <v>108</v>
      </c>
      <c r="E270" s="156"/>
      <c r="F270" s="157"/>
      <c r="G270" s="158">
        <v>-5.88</v>
      </c>
    </row>
    <row r="271" spans="1:7" s="1" customFormat="1" ht="33" x14ac:dyDescent="0.25">
      <c r="A271" s="153" t="s">
        <v>469</v>
      </c>
      <c r="B271" s="154" t="s">
        <v>124</v>
      </c>
      <c r="C271" s="155" t="s">
        <v>106</v>
      </c>
      <c r="D271" s="155" t="s">
        <v>108</v>
      </c>
      <c r="E271" s="156"/>
      <c r="F271" s="157"/>
      <c r="G271" s="158">
        <v>-10.02</v>
      </c>
    </row>
    <row r="272" spans="1:7" s="1" customFormat="1" ht="33" x14ac:dyDescent="0.25">
      <c r="A272" s="153" t="s">
        <v>470</v>
      </c>
      <c r="B272" s="154" t="s">
        <v>124</v>
      </c>
      <c r="C272" s="155" t="s">
        <v>106</v>
      </c>
      <c r="D272" s="155" t="s">
        <v>108</v>
      </c>
      <c r="E272" s="156"/>
      <c r="F272" s="157"/>
      <c r="G272" s="158">
        <v>-0.75</v>
      </c>
    </row>
    <row r="273" spans="1:7" s="1" customFormat="1" ht="33" x14ac:dyDescent="0.25">
      <c r="A273" s="153" t="s">
        <v>471</v>
      </c>
      <c r="B273" s="154" t="s">
        <v>124</v>
      </c>
      <c r="C273" s="155" t="s">
        <v>106</v>
      </c>
      <c r="D273" s="155" t="s">
        <v>108</v>
      </c>
      <c r="E273" s="156"/>
      <c r="F273" s="157"/>
      <c r="G273" s="158">
        <v>-2.04</v>
      </c>
    </row>
    <row r="274" spans="1:7" s="1" customFormat="1" ht="33" x14ac:dyDescent="0.25">
      <c r="A274" s="153" t="s">
        <v>472</v>
      </c>
      <c r="B274" s="154" t="s">
        <v>124</v>
      </c>
      <c r="C274" s="155" t="s">
        <v>106</v>
      </c>
      <c r="D274" s="155" t="s">
        <v>108</v>
      </c>
      <c r="E274" s="156"/>
      <c r="F274" s="157"/>
      <c r="G274" s="158">
        <v>-0.08</v>
      </c>
    </row>
    <row r="275" spans="1:7" s="1" customFormat="1" ht="33" x14ac:dyDescent="0.25">
      <c r="A275" s="153" t="s">
        <v>473</v>
      </c>
      <c r="B275" s="154" t="s">
        <v>124</v>
      </c>
      <c r="C275" s="155" t="s">
        <v>106</v>
      </c>
      <c r="D275" s="159" t="s">
        <v>108</v>
      </c>
      <c r="E275" s="156"/>
      <c r="F275" s="157"/>
      <c r="G275" s="158">
        <v>-0.4</v>
      </c>
    </row>
    <row r="276" spans="1:7" s="1" customFormat="1" ht="33" x14ac:dyDescent="0.25">
      <c r="A276" s="153" t="s">
        <v>474</v>
      </c>
      <c r="B276" s="154" t="s">
        <v>124</v>
      </c>
      <c r="C276" s="155" t="s">
        <v>106</v>
      </c>
      <c r="D276" s="159" t="s">
        <v>108</v>
      </c>
      <c r="E276" s="156"/>
      <c r="F276" s="157"/>
      <c r="G276" s="158">
        <v>-2.64</v>
      </c>
    </row>
    <row r="277" spans="1:7" s="1" customFormat="1" ht="33" x14ac:dyDescent="0.25">
      <c r="A277" s="153" t="s">
        <v>475</v>
      </c>
      <c r="B277" s="154" t="s">
        <v>124</v>
      </c>
      <c r="C277" s="155" t="s">
        <v>106</v>
      </c>
      <c r="D277" s="159" t="s">
        <v>108</v>
      </c>
      <c r="E277" s="156"/>
      <c r="F277" s="157"/>
      <c r="G277" s="158">
        <v>-3.84</v>
      </c>
    </row>
    <row r="278" spans="1:7" s="1" customFormat="1" ht="33" x14ac:dyDescent="0.25">
      <c r="A278" s="153" t="s">
        <v>476</v>
      </c>
      <c r="B278" s="154" t="s">
        <v>124</v>
      </c>
      <c r="C278" s="155" t="s">
        <v>106</v>
      </c>
      <c r="D278" s="159" t="s">
        <v>108</v>
      </c>
      <c r="E278" s="156"/>
      <c r="F278" s="157"/>
      <c r="G278" s="158">
        <v>-0.08</v>
      </c>
    </row>
    <row r="279" spans="1:7" s="1" customFormat="1" ht="33" x14ac:dyDescent="0.25">
      <c r="A279" s="153" t="s">
        <v>477</v>
      </c>
      <c r="B279" s="154" t="s">
        <v>124</v>
      </c>
      <c r="C279" s="155" t="s">
        <v>106</v>
      </c>
      <c r="D279" s="159" t="s">
        <v>108</v>
      </c>
      <c r="E279" s="156"/>
      <c r="F279" s="157"/>
      <c r="G279" s="158">
        <v>-0.308</v>
      </c>
    </row>
    <row r="280" spans="1:7" s="1" customFormat="1" ht="33" x14ac:dyDescent="0.25">
      <c r="A280" s="153" t="s">
        <v>478</v>
      </c>
      <c r="B280" s="154" t="s">
        <v>124</v>
      </c>
      <c r="C280" s="155" t="s">
        <v>106</v>
      </c>
      <c r="D280" s="159" t="s">
        <v>108</v>
      </c>
      <c r="E280" s="156"/>
      <c r="F280" s="157"/>
      <c r="G280" s="158">
        <v>-0.10199999999999999</v>
      </c>
    </row>
    <row r="281" spans="1:7" s="1" customFormat="1" ht="33" x14ac:dyDescent="0.25">
      <c r="A281" s="153" t="s">
        <v>479</v>
      </c>
      <c r="B281" s="154" t="s">
        <v>124</v>
      </c>
      <c r="C281" s="155" t="s">
        <v>106</v>
      </c>
      <c r="D281" s="159" t="s">
        <v>108</v>
      </c>
      <c r="E281" s="156"/>
      <c r="F281" s="157"/>
      <c r="G281" s="158">
        <v>-1.8</v>
      </c>
    </row>
    <row r="282" spans="1:7" s="1" customFormat="1" ht="33" x14ac:dyDescent="0.25">
      <c r="A282" s="153" t="s">
        <v>480</v>
      </c>
      <c r="B282" s="154" t="s">
        <v>124</v>
      </c>
      <c r="C282" s="155" t="s">
        <v>106</v>
      </c>
      <c r="D282" s="159" t="s">
        <v>108</v>
      </c>
      <c r="E282" s="156"/>
      <c r="F282" s="157"/>
      <c r="G282" s="158">
        <v>-2.0099999999999998</v>
      </c>
    </row>
    <row r="283" spans="1:7" s="1" customFormat="1" ht="33" x14ac:dyDescent="0.25">
      <c r="A283" s="153" t="s">
        <v>481</v>
      </c>
      <c r="B283" s="154" t="s">
        <v>124</v>
      </c>
      <c r="C283" s="155" t="s">
        <v>106</v>
      </c>
      <c r="D283" s="159" t="s">
        <v>108</v>
      </c>
      <c r="E283" s="156"/>
      <c r="F283" s="157"/>
      <c r="G283" s="158">
        <v>-1.02</v>
      </c>
    </row>
    <row r="284" spans="1:7" s="1" customFormat="1" ht="33" x14ac:dyDescent="0.25">
      <c r="A284" s="153" t="s">
        <v>482</v>
      </c>
      <c r="B284" s="154" t="s">
        <v>124</v>
      </c>
      <c r="C284" s="155" t="s">
        <v>106</v>
      </c>
      <c r="D284" s="159" t="s">
        <v>108</v>
      </c>
      <c r="E284" s="156"/>
      <c r="F284" s="157"/>
      <c r="G284" s="158">
        <v>-6</v>
      </c>
    </row>
    <row r="285" spans="1:7" s="1" customFormat="1" ht="33" x14ac:dyDescent="0.25">
      <c r="A285" s="153" t="s">
        <v>483</v>
      </c>
      <c r="B285" s="154" t="s">
        <v>124</v>
      </c>
      <c r="C285" s="155" t="s">
        <v>106</v>
      </c>
      <c r="D285" s="159" t="s">
        <v>108</v>
      </c>
      <c r="E285" s="156"/>
      <c r="F285" s="157"/>
      <c r="G285" s="158">
        <v>-0.6</v>
      </c>
    </row>
    <row r="286" spans="1:7" s="1" customFormat="1" ht="33" x14ac:dyDescent="0.25">
      <c r="A286" s="153" t="s">
        <v>484</v>
      </c>
      <c r="B286" s="154" t="s">
        <v>124</v>
      </c>
      <c r="C286" s="155" t="s">
        <v>106</v>
      </c>
      <c r="D286" s="159" t="s">
        <v>108</v>
      </c>
      <c r="E286" s="156"/>
      <c r="F286" s="157"/>
      <c r="G286" s="158">
        <v>-10</v>
      </c>
    </row>
    <row r="287" spans="1:7" s="1" customFormat="1" ht="33" x14ac:dyDescent="0.25">
      <c r="A287" s="153" t="s">
        <v>485</v>
      </c>
      <c r="B287" s="154" t="s">
        <v>124</v>
      </c>
      <c r="C287" s="155" t="s">
        <v>106</v>
      </c>
      <c r="D287" s="159" t="s">
        <v>108</v>
      </c>
      <c r="E287" s="156"/>
      <c r="F287" s="157"/>
      <c r="G287" s="158">
        <v>-6</v>
      </c>
    </row>
    <row r="288" spans="1:7" s="1" customFormat="1" ht="33" x14ac:dyDescent="0.25">
      <c r="A288" s="153" t="s">
        <v>486</v>
      </c>
      <c r="B288" s="154" t="s">
        <v>124</v>
      </c>
      <c r="C288" s="155" t="s">
        <v>106</v>
      </c>
      <c r="D288" s="159" t="s">
        <v>108</v>
      </c>
      <c r="E288" s="156"/>
      <c r="F288" s="157"/>
      <c r="G288" s="158">
        <v>-2.2000000000000002</v>
      </c>
    </row>
    <row r="289" spans="1:7" s="1" customFormat="1" ht="33" x14ac:dyDescent="0.25">
      <c r="A289" s="153" t="s">
        <v>487</v>
      </c>
      <c r="B289" s="154" t="s">
        <v>124</v>
      </c>
      <c r="C289" s="155" t="s">
        <v>106</v>
      </c>
      <c r="D289" s="159" t="s">
        <v>108</v>
      </c>
      <c r="E289" s="156"/>
      <c r="F289" s="157"/>
      <c r="G289" s="158">
        <v>-6</v>
      </c>
    </row>
    <row r="290" spans="1:7" s="1" customFormat="1" x14ac:dyDescent="0.25">
      <c r="A290" s="153" t="s">
        <v>488</v>
      </c>
      <c r="B290" s="154" t="s">
        <v>489</v>
      </c>
      <c r="C290" s="155" t="s">
        <v>106</v>
      </c>
      <c r="D290" s="159" t="s">
        <v>108</v>
      </c>
      <c r="E290" s="156">
        <v>100000</v>
      </c>
      <c r="F290" s="157">
        <v>-1</v>
      </c>
      <c r="G290" s="158">
        <f>+E290*F290/1000</f>
        <v>-100</v>
      </c>
    </row>
    <row r="291" spans="1:7" s="1" customFormat="1" ht="33" x14ac:dyDescent="0.25">
      <c r="A291" s="153" t="s">
        <v>490</v>
      </c>
      <c r="B291" s="154" t="s">
        <v>491</v>
      </c>
      <c r="C291" s="155" t="s">
        <v>106</v>
      </c>
      <c r="D291" s="159" t="s">
        <v>108</v>
      </c>
      <c r="E291" s="156"/>
      <c r="F291" s="157"/>
      <c r="G291" s="158">
        <v>-0.08</v>
      </c>
    </row>
    <row r="292" spans="1:7" s="1" customFormat="1" ht="33" x14ac:dyDescent="0.25">
      <c r="A292" s="153" t="s">
        <v>492</v>
      </c>
      <c r="B292" s="154" t="s">
        <v>491</v>
      </c>
      <c r="C292" s="155" t="s">
        <v>106</v>
      </c>
      <c r="D292" s="159" t="s">
        <v>108</v>
      </c>
      <c r="E292" s="156"/>
      <c r="F292" s="157"/>
      <c r="G292" s="158">
        <v>-0.08</v>
      </c>
    </row>
    <row r="293" spans="1:7" s="1" customFormat="1" ht="33" x14ac:dyDescent="0.25">
      <c r="A293" s="153" t="s">
        <v>493</v>
      </c>
      <c r="B293" s="154" t="s">
        <v>491</v>
      </c>
      <c r="C293" s="155" t="s">
        <v>106</v>
      </c>
      <c r="D293" s="159" t="s">
        <v>108</v>
      </c>
      <c r="E293" s="156"/>
      <c r="F293" s="157"/>
      <c r="G293" s="158">
        <v>-3</v>
      </c>
    </row>
    <row r="294" spans="1:7" s="1" customFormat="1" ht="33" x14ac:dyDescent="0.25">
      <c r="A294" s="153" t="s">
        <v>494</v>
      </c>
      <c r="B294" s="154" t="s">
        <v>491</v>
      </c>
      <c r="C294" s="155" t="s">
        <v>106</v>
      </c>
      <c r="D294" s="159" t="s">
        <v>108</v>
      </c>
      <c r="E294" s="156"/>
      <c r="F294" s="157"/>
      <c r="G294" s="158">
        <v>-3</v>
      </c>
    </row>
    <row r="295" spans="1:7" s="1" customFormat="1" ht="33" x14ac:dyDescent="0.25">
      <c r="A295" s="153" t="s">
        <v>495</v>
      </c>
      <c r="B295" s="154" t="s">
        <v>491</v>
      </c>
      <c r="C295" s="155" t="s">
        <v>106</v>
      </c>
      <c r="D295" s="159" t="s">
        <v>108</v>
      </c>
      <c r="E295" s="156"/>
      <c r="F295" s="157"/>
      <c r="G295" s="158">
        <v>-4.2</v>
      </c>
    </row>
    <row r="296" spans="1:7" s="1" customFormat="1" ht="33" x14ac:dyDescent="0.25">
      <c r="A296" s="153" t="s">
        <v>496</v>
      </c>
      <c r="B296" s="154" t="s">
        <v>491</v>
      </c>
      <c r="C296" s="155" t="s">
        <v>106</v>
      </c>
      <c r="D296" s="159" t="s">
        <v>108</v>
      </c>
      <c r="E296" s="156"/>
      <c r="F296" s="157"/>
      <c r="G296" s="158">
        <v>-3</v>
      </c>
    </row>
    <row r="297" spans="1:7" s="1" customFormat="1" ht="33" x14ac:dyDescent="0.25">
      <c r="A297" s="153" t="s">
        <v>497</v>
      </c>
      <c r="B297" s="154" t="s">
        <v>491</v>
      </c>
      <c r="C297" s="155" t="s">
        <v>106</v>
      </c>
      <c r="D297" s="159" t="s">
        <v>108</v>
      </c>
      <c r="E297" s="156">
        <v>20000</v>
      </c>
      <c r="F297" s="157">
        <v>-5</v>
      </c>
      <c r="G297" s="158">
        <f>+E297*F297/1000</f>
        <v>-100</v>
      </c>
    </row>
    <row r="298" spans="1:7" s="1" customFormat="1" x14ac:dyDescent="0.25">
      <c r="A298" s="153" t="s">
        <v>498</v>
      </c>
      <c r="B298" s="154" t="s">
        <v>499</v>
      </c>
      <c r="C298" s="155" t="s">
        <v>106</v>
      </c>
      <c r="D298" s="159" t="s">
        <v>108</v>
      </c>
      <c r="E298" s="156"/>
      <c r="F298" s="157"/>
      <c r="G298" s="158">
        <v>-0.08</v>
      </c>
    </row>
    <row r="299" spans="1:7" s="1" customFormat="1" x14ac:dyDescent="0.25">
      <c r="A299" s="153" t="s">
        <v>500</v>
      </c>
      <c r="B299" s="154" t="s">
        <v>501</v>
      </c>
      <c r="C299" s="155" t="s">
        <v>106</v>
      </c>
      <c r="D299" s="159" t="s">
        <v>108</v>
      </c>
      <c r="E299" s="156"/>
      <c r="F299" s="157"/>
      <c r="G299" s="158">
        <v>-1.2</v>
      </c>
    </row>
    <row r="300" spans="1:7" s="1" customFormat="1" x14ac:dyDescent="0.25">
      <c r="A300" s="153" t="s">
        <v>502</v>
      </c>
      <c r="B300" s="154" t="s">
        <v>501</v>
      </c>
      <c r="C300" s="155" t="s">
        <v>106</v>
      </c>
      <c r="D300" s="159" t="s">
        <v>108</v>
      </c>
      <c r="E300" s="156"/>
      <c r="F300" s="157"/>
      <c r="G300" s="158">
        <v>-2.0099999999999998</v>
      </c>
    </row>
    <row r="301" spans="1:7" s="1" customFormat="1" x14ac:dyDescent="0.25">
      <c r="A301" s="153" t="s">
        <v>503</v>
      </c>
      <c r="B301" s="154" t="s">
        <v>501</v>
      </c>
      <c r="C301" s="155" t="s">
        <v>106</v>
      </c>
      <c r="D301" s="159" t="s">
        <v>108</v>
      </c>
      <c r="E301" s="156"/>
      <c r="F301" s="157"/>
      <c r="G301" s="158">
        <v>-3</v>
      </c>
    </row>
    <row r="302" spans="1:7" s="1" customFormat="1" x14ac:dyDescent="0.25">
      <c r="A302" s="153" t="s">
        <v>504</v>
      </c>
      <c r="B302" s="154" t="s">
        <v>505</v>
      </c>
      <c r="C302" s="155" t="s">
        <v>106</v>
      </c>
      <c r="D302" s="159" t="s">
        <v>120</v>
      </c>
      <c r="E302" s="156"/>
      <c r="F302" s="157"/>
      <c r="G302" s="158">
        <v>-4</v>
      </c>
    </row>
    <row r="303" spans="1:7" s="1" customFormat="1" x14ac:dyDescent="0.25">
      <c r="A303" s="153" t="s">
        <v>506</v>
      </c>
      <c r="B303" s="154" t="s">
        <v>507</v>
      </c>
      <c r="C303" s="155" t="s">
        <v>106</v>
      </c>
      <c r="D303" s="159" t="s">
        <v>108</v>
      </c>
      <c r="E303" s="156"/>
      <c r="F303" s="157"/>
      <c r="G303" s="158">
        <v>-1.58</v>
      </c>
    </row>
    <row r="304" spans="1:7" s="1" customFormat="1" x14ac:dyDescent="0.25">
      <c r="A304" s="153" t="s">
        <v>508</v>
      </c>
      <c r="B304" s="154" t="s">
        <v>507</v>
      </c>
      <c r="C304" s="155" t="s">
        <v>106</v>
      </c>
      <c r="D304" s="159" t="s">
        <v>108</v>
      </c>
      <c r="E304" s="156"/>
      <c r="F304" s="157"/>
      <c r="G304" s="158">
        <v>-0.65800000000000003</v>
      </c>
    </row>
    <row r="305" spans="1:7" s="1" customFormat="1" x14ac:dyDescent="0.25">
      <c r="A305" s="153" t="s">
        <v>509</v>
      </c>
      <c r="B305" s="154" t="s">
        <v>507</v>
      </c>
      <c r="C305" s="155" t="s">
        <v>106</v>
      </c>
      <c r="D305" s="159" t="s">
        <v>108</v>
      </c>
      <c r="E305" s="156"/>
      <c r="F305" s="157"/>
      <c r="G305" s="158">
        <v>-0.20399999999999999</v>
      </c>
    </row>
    <row r="306" spans="1:7" s="1" customFormat="1" x14ac:dyDescent="0.25">
      <c r="A306" s="153" t="s">
        <v>510</v>
      </c>
      <c r="B306" s="154" t="s">
        <v>507</v>
      </c>
      <c r="C306" s="155" t="s">
        <v>106</v>
      </c>
      <c r="D306" s="159" t="s">
        <v>108</v>
      </c>
      <c r="E306" s="156"/>
      <c r="F306" s="157"/>
      <c r="G306" s="158">
        <v>-3.04</v>
      </c>
    </row>
    <row r="307" spans="1:7" s="1" customFormat="1" x14ac:dyDescent="0.25">
      <c r="A307" s="153" t="s">
        <v>511</v>
      </c>
      <c r="B307" s="154" t="s">
        <v>507</v>
      </c>
      <c r="C307" s="155" t="s">
        <v>106</v>
      </c>
      <c r="D307" s="159" t="s">
        <v>108</v>
      </c>
      <c r="E307" s="156"/>
      <c r="F307" s="157"/>
      <c r="G307" s="158">
        <v>-2.008</v>
      </c>
    </row>
    <row r="308" spans="1:7" s="1" customFormat="1" x14ac:dyDescent="0.25">
      <c r="A308" s="153" t="s">
        <v>512</v>
      </c>
      <c r="B308" s="154" t="s">
        <v>507</v>
      </c>
      <c r="C308" s="155" t="s">
        <v>106</v>
      </c>
      <c r="D308" s="159" t="s">
        <v>108</v>
      </c>
      <c r="E308" s="156"/>
      <c r="F308" s="157"/>
      <c r="G308" s="158">
        <v>-10.08</v>
      </c>
    </row>
    <row r="309" spans="1:7" s="1" customFormat="1" x14ac:dyDescent="0.25">
      <c r="A309" s="153" t="s">
        <v>513</v>
      </c>
      <c r="B309" s="154" t="s">
        <v>514</v>
      </c>
      <c r="C309" s="155" t="s">
        <v>106</v>
      </c>
      <c r="D309" s="159" t="s">
        <v>108</v>
      </c>
      <c r="E309" s="156"/>
      <c r="F309" s="157"/>
      <c r="G309" s="158">
        <v>-0.20799999999999999</v>
      </c>
    </row>
    <row r="310" spans="1:7" s="1" customFormat="1" x14ac:dyDescent="0.25">
      <c r="A310" s="153" t="s">
        <v>515</v>
      </c>
      <c r="B310" s="154" t="s">
        <v>514</v>
      </c>
      <c r="C310" s="155" t="s">
        <v>106</v>
      </c>
      <c r="D310" s="159" t="s">
        <v>108</v>
      </c>
      <c r="E310" s="156"/>
      <c r="F310" s="157"/>
      <c r="G310" s="158">
        <v>-0.30399999999999999</v>
      </c>
    </row>
    <row r="311" spans="1:7" s="1" customFormat="1" x14ac:dyDescent="0.25">
      <c r="A311" s="153" t="s">
        <v>516</v>
      </c>
      <c r="B311" s="154" t="s">
        <v>514</v>
      </c>
      <c r="C311" s="155" t="s">
        <v>106</v>
      </c>
      <c r="D311" s="159" t="s">
        <v>108</v>
      </c>
      <c r="E311" s="156"/>
      <c r="F311" s="157"/>
      <c r="G311" s="158">
        <v>-0.15</v>
      </c>
    </row>
    <row r="312" spans="1:7" s="1" customFormat="1" x14ac:dyDescent="0.25">
      <c r="A312" s="153" t="s">
        <v>517</v>
      </c>
      <c r="B312" s="154" t="s">
        <v>518</v>
      </c>
      <c r="C312" s="155" t="s">
        <v>106</v>
      </c>
      <c r="D312" s="159" t="s">
        <v>107</v>
      </c>
      <c r="E312" s="156"/>
      <c r="F312" s="157"/>
      <c r="G312" s="158">
        <v>-1.54</v>
      </c>
    </row>
    <row r="313" spans="1:7" s="1" customFormat="1" x14ac:dyDescent="0.25">
      <c r="A313" s="153" t="s">
        <v>519</v>
      </c>
      <c r="B313" s="154" t="s">
        <v>518</v>
      </c>
      <c r="C313" s="155" t="s">
        <v>106</v>
      </c>
      <c r="D313" s="159" t="s">
        <v>107</v>
      </c>
      <c r="E313" s="156"/>
      <c r="F313" s="157"/>
      <c r="G313" s="158">
        <v>-0.5</v>
      </c>
    </row>
    <row r="314" spans="1:7" s="1" customFormat="1" x14ac:dyDescent="0.25">
      <c r="A314" s="153" t="s">
        <v>520</v>
      </c>
      <c r="B314" s="154" t="s">
        <v>518</v>
      </c>
      <c r="C314" s="155" t="s">
        <v>106</v>
      </c>
      <c r="D314" s="159" t="s">
        <v>107</v>
      </c>
      <c r="E314" s="156"/>
      <c r="F314" s="157"/>
      <c r="G314" s="158">
        <v>-12.375</v>
      </c>
    </row>
    <row r="315" spans="1:7" s="1" customFormat="1" x14ac:dyDescent="0.25">
      <c r="A315" s="153" t="s">
        <v>521</v>
      </c>
      <c r="B315" s="154" t="s">
        <v>518</v>
      </c>
      <c r="C315" s="155" t="s">
        <v>106</v>
      </c>
      <c r="D315" s="159" t="s">
        <v>107</v>
      </c>
      <c r="E315" s="156"/>
      <c r="F315" s="157"/>
      <c r="G315" s="158">
        <v>-0.24249999999999999</v>
      </c>
    </row>
    <row r="316" spans="1:7" s="1" customFormat="1" x14ac:dyDescent="0.25">
      <c r="A316" s="153" t="s">
        <v>522</v>
      </c>
      <c r="B316" s="154" t="s">
        <v>518</v>
      </c>
      <c r="C316" s="155" t="s">
        <v>106</v>
      </c>
      <c r="D316" s="159" t="s">
        <v>107</v>
      </c>
      <c r="E316" s="156"/>
      <c r="F316" s="157"/>
      <c r="G316" s="158">
        <v>-0.24249999999999999</v>
      </c>
    </row>
    <row r="317" spans="1:7" s="1" customFormat="1" x14ac:dyDescent="0.25">
      <c r="A317" s="153" t="s">
        <v>523</v>
      </c>
      <c r="B317" s="154" t="s">
        <v>518</v>
      </c>
      <c r="C317" s="155" t="s">
        <v>106</v>
      </c>
      <c r="D317" s="159" t="s">
        <v>107</v>
      </c>
      <c r="E317" s="156"/>
      <c r="F317" s="157"/>
      <c r="G317" s="158">
        <v>-1.08</v>
      </c>
    </row>
    <row r="318" spans="1:7" s="1" customFormat="1" ht="33" x14ac:dyDescent="0.25">
      <c r="A318" s="153" t="s">
        <v>524</v>
      </c>
      <c r="B318" s="154" t="s">
        <v>525</v>
      </c>
      <c r="C318" s="155" t="s">
        <v>106</v>
      </c>
      <c r="D318" s="159" t="s">
        <v>108</v>
      </c>
      <c r="E318" s="156"/>
      <c r="F318" s="157"/>
      <c r="G318" s="158">
        <v>-120</v>
      </c>
    </row>
    <row r="319" spans="1:7" s="1" customFormat="1" x14ac:dyDescent="0.25">
      <c r="A319" s="153" t="s">
        <v>526</v>
      </c>
      <c r="B319" s="154" t="s">
        <v>527</v>
      </c>
      <c r="C319" s="155" t="s">
        <v>106</v>
      </c>
      <c r="D319" s="159" t="s">
        <v>107</v>
      </c>
      <c r="E319" s="156"/>
      <c r="F319" s="157"/>
      <c r="G319" s="158">
        <v>-4.2</v>
      </c>
    </row>
    <row r="320" spans="1:7" s="1" customFormat="1" x14ac:dyDescent="0.25">
      <c r="A320" s="153" t="s">
        <v>528</v>
      </c>
      <c r="B320" s="154" t="s">
        <v>116</v>
      </c>
      <c r="C320" s="155" t="s">
        <v>106</v>
      </c>
      <c r="D320" s="159" t="s">
        <v>108</v>
      </c>
      <c r="E320" s="156"/>
      <c r="F320" s="157"/>
      <c r="G320" s="158">
        <v>-76.13</v>
      </c>
    </row>
    <row r="321" spans="1:7" s="1" customFormat="1" x14ac:dyDescent="0.25">
      <c r="A321" s="153" t="s">
        <v>529</v>
      </c>
      <c r="B321" s="154" t="s">
        <v>530</v>
      </c>
      <c r="C321" s="155" t="s">
        <v>106</v>
      </c>
      <c r="D321" s="159" t="s">
        <v>108</v>
      </c>
      <c r="E321" s="156"/>
      <c r="F321" s="157"/>
      <c r="G321" s="158">
        <v>-46.2</v>
      </c>
    </row>
    <row r="322" spans="1:7" s="1" customFormat="1" x14ac:dyDescent="0.25">
      <c r="A322" s="153" t="s">
        <v>531</v>
      </c>
      <c r="B322" s="154" t="s">
        <v>532</v>
      </c>
      <c r="C322" s="155" t="s">
        <v>106</v>
      </c>
      <c r="D322" s="159" t="s">
        <v>108</v>
      </c>
      <c r="E322" s="156"/>
      <c r="F322" s="157"/>
      <c r="G322" s="158">
        <v>-0.5</v>
      </c>
    </row>
    <row r="323" spans="1:7" s="1" customFormat="1" x14ac:dyDescent="0.25">
      <c r="A323" s="153" t="s">
        <v>533</v>
      </c>
      <c r="B323" s="154" t="s">
        <v>534</v>
      </c>
      <c r="C323" s="155" t="s">
        <v>106</v>
      </c>
      <c r="D323" s="159" t="s">
        <v>107</v>
      </c>
      <c r="E323" s="156"/>
      <c r="F323" s="157"/>
      <c r="G323" s="158">
        <v>-1023</v>
      </c>
    </row>
    <row r="324" spans="1:7" s="1" customFormat="1" x14ac:dyDescent="0.25">
      <c r="A324" s="153" t="s">
        <v>535</v>
      </c>
      <c r="B324" s="154" t="s">
        <v>125</v>
      </c>
      <c r="C324" s="155" t="s">
        <v>106</v>
      </c>
      <c r="D324" s="159" t="s">
        <v>108</v>
      </c>
      <c r="E324" s="156"/>
      <c r="F324" s="157">
        <v>-6</v>
      </c>
      <c r="G324" s="158">
        <v>-102.5</v>
      </c>
    </row>
    <row r="325" spans="1:7" s="1" customFormat="1" x14ac:dyDescent="0.25">
      <c r="A325" s="153" t="s">
        <v>536</v>
      </c>
      <c r="B325" s="154" t="s">
        <v>537</v>
      </c>
      <c r="C325" s="155" t="s">
        <v>106</v>
      </c>
      <c r="D325" s="159" t="s">
        <v>108</v>
      </c>
      <c r="E325" s="156"/>
      <c r="F325" s="157"/>
      <c r="G325" s="158">
        <v>-236.4</v>
      </c>
    </row>
    <row r="326" spans="1:7" s="1" customFormat="1" x14ac:dyDescent="0.25">
      <c r="A326" s="153" t="s">
        <v>538</v>
      </c>
      <c r="B326" s="154" t="s">
        <v>537</v>
      </c>
      <c r="C326" s="155" t="s">
        <v>106</v>
      </c>
      <c r="D326" s="159" t="s">
        <v>108</v>
      </c>
      <c r="E326" s="156"/>
      <c r="F326" s="157"/>
      <c r="G326" s="158">
        <v>-33.799999999999997</v>
      </c>
    </row>
    <row r="327" spans="1:7" s="1" customFormat="1" x14ac:dyDescent="0.25">
      <c r="A327" s="153" t="s">
        <v>539</v>
      </c>
      <c r="B327" s="154" t="s">
        <v>540</v>
      </c>
      <c r="C327" s="155" t="s">
        <v>106</v>
      </c>
      <c r="D327" s="159" t="s">
        <v>108</v>
      </c>
      <c r="E327" s="156"/>
      <c r="F327" s="157"/>
      <c r="G327" s="158">
        <v>-0.2</v>
      </c>
    </row>
    <row r="328" spans="1:7" s="1" customFormat="1" x14ac:dyDescent="0.25">
      <c r="A328" s="153" t="s">
        <v>541</v>
      </c>
      <c r="B328" s="154" t="s">
        <v>542</v>
      </c>
      <c r="C328" s="155" t="s">
        <v>106</v>
      </c>
      <c r="D328" s="155" t="s">
        <v>108</v>
      </c>
      <c r="E328" s="156"/>
      <c r="F328" s="157"/>
      <c r="G328" s="158">
        <v>-137.5</v>
      </c>
    </row>
    <row r="329" spans="1:7" s="1" customFormat="1" x14ac:dyDescent="0.25">
      <c r="A329" s="153" t="s">
        <v>543</v>
      </c>
      <c r="B329" s="154" t="s">
        <v>542</v>
      </c>
      <c r="C329" s="155" t="s">
        <v>106</v>
      </c>
      <c r="D329" s="155" t="s">
        <v>108</v>
      </c>
      <c r="E329" s="156"/>
      <c r="F329" s="157"/>
      <c r="G329" s="158">
        <v>-100</v>
      </c>
    </row>
    <row r="330" spans="1:7" s="1" customFormat="1" x14ac:dyDescent="0.25">
      <c r="A330" s="153" t="s">
        <v>544</v>
      </c>
      <c r="B330" s="154" t="s">
        <v>542</v>
      </c>
      <c r="C330" s="155" t="s">
        <v>106</v>
      </c>
      <c r="D330" s="155" t="s">
        <v>108</v>
      </c>
      <c r="E330" s="156"/>
      <c r="F330" s="157"/>
      <c r="G330" s="158">
        <v>-1180</v>
      </c>
    </row>
    <row r="331" spans="1:7" s="1" customFormat="1" x14ac:dyDescent="0.25">
      <c r="A331" s="153" t="s">
        <v>545</v>
      </c>
      <c r="B331" s="154" t="s">
        <v>546</v>
      </c>
      <c r="C331" s="155" t="s">
        <v>106</v>
      </c>
      <c r="D331" s="155" t="s">
        <v>108</v>
      </c>
      <c r="E331" s="156"/>
      <c r="F331" s="157"/>
      <c r="G331" s="158">
        <v>-10</v>
      </c>
    </row>
    <row r="332" spans="1:7" s="1" customFormat="1" x14ac:dyDescent="0.25">
      <c r="A332" s="153" t="s">
        <v>547</v>
      </c>
      <c r="B332" s="154" t="s">
        <v>548</v>
      </c>
      <c r="C332" s="155" t="s">
        <v>106</v>
      </c>
      <c r="D332" s="159" t="s">
        <v>108</v>
      </c>
      <c r="E332" s="156"/>
      <c r="F332" s="157"/>
      <c r="G332" s="158">
        <v>-128.1</v>
      </c>
    </row>
    <row r="333" spans="1:7" s="1" customFormat="1" x14ac:dyDescent="0.25">
      <c r="A333" s="153" t="s">
        <v>549</v>
      </c>
      <c r="B333" s="154" t="s">
        <v>548</v>
      </c>
      <c r="C333" s="155" t="s">
        <v>106</v>
      </c>
      <c r="D333" s="159" t="s">
        <v>108</v>
      </c>
      <c r="E333" s="156"/>
      <c r="F333" s="157"/>
      <c r="G333" s="158">
        <v>-390</v>
      </c>
    </row>
    <row r="334" spans="1:7" s="1" customFormat="1" x14ac:dyDescent="0.25">
      <c r="A334" s="153" t="s">
        <v>550</v>
      </c>
      <c r="B334" s="154" t="s">
        <v>548</v>
      </c>
      <c r="C334" s="155" t="s">
        <v>106</v>
      </c>
      <c r="D334" s="159" t="s">
        <v>108</v>
      </c>
      <c r="E334" s="156"/>
      <c r="F334" s="157"/>
      <c r="G334" s="158">
        <v>-30</v>
      </c>
    </row>
    <row r="335" spans="1:7" s="1" customFormat="1" x14ac:dyDescent="0.25">
      <c r="A335" s="153" t="s">
        <v>551</v>
      </c>
      <c r="B335" s="154" t="s">
        <v>552</v>
      </c>
      <c r="C335" s="155" t="s">
        <v>106</v>
      </c>
      <c r="D335" s="159" t="s">
        <v>108</v>
      </c>
      <c r="E335" s="156"/>
      <c r="F335" s="157"/>
      <c r="G335" s="158">
        <v>-24</v>
      </c>
    </row>
    <row r="336" spans="1:7" s="1" customFormat="1" x14ac:dyDescent="0.25">
      <c r="A336" s="153" t="s">
        <v>553</v>
      </c>
      <c r="B336" s="154" t="s">
        <v>554</v>
      </c>
      <c r="C336" s="155" t="s">
        <v>106</v>
      </c>
      <c r="D336" s="159" t="s">
        <v>108</v>
      </c>
      <c r="E336" s="156"/>
      <c r="F336" s="157"/>
      <c r="G336" s="158">
        <v>-0.16400000000000001</v>
      </c>
    </row>
    <row r="337" spans="1:7" s="1" customFormat="1" x14ac:dyDescent="0.25">
      <c r="A337" s="153" t="s">
        <v>555</v>
      </c>
      <c r="B337" s="154" t="s">
        <v>556</v>
      </c>
      <c r="C337" s="155" t="s">
        <v>106</v>
      </c>
      <c r="D337" s="159" t="s">
        <v>108</v>
      </c>
      <c r="E337" s="156"/>
      <c r="F337" s="157"/>
      <c r="G337" s="158">
        <v>-120</v>
      </c>
    </row>
    <row r="338" spans="1:7" s="1" customFormat="1" x14ac:dyDescent="0.25">
      <c r="A338" s="153" t="s">
        <v>557</v>
      </c>
      <c r="B338" s="154" t="s">
        <v>558</v>
      </c>
      <c r="C338" s="155" t="s">
        <v>106</v>
      </c>
      <c r="D338" s="159" t="s">
        <v>108</v>
      </c>
      <c r="E338" s="156"/>
      <c r="F338" s="157"/>
      <c r="G338" s="158">
        <v>-2.1</v>
      </c>
    </row>
    <row r="339" spans="1:7" s="1" customFormat="1" x14ac:dyDescent="0.25">
      <c r="A339" s="153" t="s">
        <v>559</v>
      </c>
      <c r="B339" s="154" t="s">
        <v>558</v>
      </c>
      <c r="C339" s="155" t="s">
        <v>106</v>
      </c>
      <c r="D339" s="159" t="s">
        <v>108</v>
      </c>
      <c r="E339" s="156"/>
      <c r="F339" s="157"/>
      <c r="G339" s="158">
        <v>-19.8</v>
      </c>
    </row>
    <row r="340" spans="1:7" s="1" customFormat="1" x14ac:dyDescent="0.25">
      <c r="A340" s="153" t="s">
        <v>560</v>
      </c>
      <c r="B340" s="154" t="s">
        <v>558</v>
      </c>
      <c r="C340" s="155" t="s">
        <v>106</v>
      </c>
      <c r="D340" s="159" t="s">
        <v>108</v>
      </c>
      <c r="E340" s="156"/>
      <c r="F340" s="157"/>
      <c r="G340" s="158">
        <v>-7.5</v>
      </c>
    </row>
    <row r="341" spans="1:7" s="1" customFormat="1" x14ac:dyDescent="0.25">
      <c r="A341" s="153" t="s">
        <v>561</v>
      </c>
      <c r="B341" s="154" t="s">
        <v>562</v>
      </c>
      <c r="C341" s="155" t="s">
        <v>106</v>
      </c>
      <c r="D341" s="159" t="s">
        <v>108</v>
      </c>
      <c r="E341" s="156">
        <v>2146</v>
      </c>
      <c r="F341" s="157">
        <v>-200</v>
      </c>
      <c r="G341" s="158">
        <v>-429.2</v>
      </c>
    </row>
    <row r="342" spans="1:7" s="1" customFormat="1" x14ac:dyDescent="0.25">
      <c r="A342" s="153" t="s">
        <v>563</v>
      </c>
      <c r="B342" s="154" t="s">
        <v>564</v>
      </c>
      <c r="C342" s="155" t="s">
        <v>106</v>
      </c>
      <c r="D342" s="159" t="s">
        <v>108</v>
      </c>
      <c r="E342" s="156"/>
      <c r="F342" s="157"/>
      <c r="G342" s="158">
        <v>-268</v>
      </c>
    </row>
    <row r="343" spans="1:7" s="1" customFormat="1" x14ac:dyDescent="0.25">
      <c r="A343" s="153" t="s">
        <v>565</v>
      </c>
      <c r="B343" s="154" t="s">
        <v>564</v>
      </c>
      <c r="C343" s="155" t="s">
        <v>106</v>
      </c>
      <c r="D343" s="159" t="s">
        <v>108</v>
      </c>
      <c r="E343" s="156"/>
      <c r="F343" s="157"/>
      <c r="G343" s="158">
        <v>-18.899999999999999</v>
      </c>
    </row>
    <row r="344" spans="1:7" s="1" customFormat="1" x14ac:dyDescent="0.25">
      <c r="A344" s="153" t="s">
        <v>566</v>
      </c>
      <c r="B344" s="154" t="s">
        <v>567</v>
      </c>
      <c r="C344" s="155" t="s">
        <v>106</v>
      </c>
      <c r="D344" s="159" t="s">
        <v>107</v>
      </c>
      <c r="E344" s="156"/>
      <c r="F344" s="157"/>
      <c r="G344" s="158">
        <v>-494</v>
      </c>
    </row>
    <row r="345" spans="1:7" s="1" customFormat="1" x14ac:dyDescent="0.25">
      <c r="A345" s="153" t="s">
        <v>568</v>
      </c>
      <c r="B345" s="154" t="s">
        <v>567</v>
      </c>
      <c r="C345" s="155" t="s">
        <v>106</v>
      </c>
      <c r="D345" s="159" t="s">
        <v>107</v>
      </c>
      <c r="E345" s="156"/>
      <c r="F345" s="157"/>
      <c r="G345" s="158">
        <v>-905.20600000000002</v>
      </c>
    </row>
    <row r="346" spans="1:7" s="1" customFormat="1" x14ac:dyDescent="0.25">
      <c r="A346" s="153" t="s">
        <v>569</v>
      </c>
      <c r="B346" s="154" t="s">
        <v>567</v>
      </c>
      <c r="C346" s="155" t="s">
        <v>106</v>
      </c>
      <c r="D346" s="159" t="s">
        <v>107</v>
      </c>
      <c r="E346" s="156"/>
      <c r="F346" s="157"/>
      <c r="G346" s="158">
        <v>-147</v>
      </c>
    </row>
    <row r="347" spans="1:7" s="1" customFormat="1" x14ac:dyDescent="0.25">
      <c r="A347" s="153" t="s">
        <v>570</v>
      </c>
      <c r="B347" s="154" t="s">
        <v>567</v>
      </c>
      <c r="C347" s="155" t="s">
        <v>106</v>
      </c>
      <c r="D347" s="159" t="s">
        <v>107</v>
      </c>
      <c r="E347" s="156"/>
      <c r="F347" s="157"/>
      <c r="G347" s="158">
        <v>-29.9</v>
      </c>
    </row>
    <row r="348" spans="1:7" s="1" customFormat="1" x14ac:dyDescent="0.25">
      <c r="A348" s="153" t="s">
        <v>571</v>
      </c>
      <c r="B348" s="154" t="s">
        <v>572</v>
      </c>
      <c r="C348" s="155" t="s">
        <v>106</v>
      </c>
      <c r="D348" s="159" t="s">
        <v>108</v>
      </c>
      <c r="E348" s="156"/>
      <c r="F348" s="157"/>
      <c r="G348" s="158">
        <v>-10</v>
      </c>
    </row>
    <row r="349" spans="1:7" s="1" customFormat="1" x14ac:dyDescent="0.25">
      <c r="A349" s="153" t="s">
        <v>573</v>
      </c>
      <c r="B349" s="154" t="s">
        <v>574</v>
      </c>
      <c r="C349" s="155" t="s">
        <v>106</v>
      </c>
      <c r="D349" s="159" t="s">
        <v>107</v>
      </c>
      <c r="E349" s="156"/>
      <c r="F349" s="157"/>
      <c r="G349" s="158">
        <v>-292.5</v>
      </c>
    </row>
    <row r="350" spans="1:7" s="1" customFormat="1" x14ac:dyDescent="0.25">
      <c r="A350" s="153" t="s">
        <v>575</v>
      </c>
      <c r="B350" s="154" t="s">
        <v>127</v>
      </c>
      <c r="C350" s="155" t="s">
        <v>580</v>
      </c>
      <c r="D350" s="159" t="s">
        <v>108</v>
      </c>
      <c r="E350" s="156"/>
      <c r="F350" s="157"/>
      <c r="G350" s="158">
        <v>-5.5339999999999998</v>
      </c>
    </row>
    <row r="351" spans="1:7" s="1" customFormat="1" x14ac:dyDescent="0.25">
      <c r="A351" s="153" t="s">
        <v>576</v>
      </c>
      <c r="B351" s="154" t="s">
        <v>577</v>
      </c>
      <c r="C351" s="155" t="s">
        <v>106</v>
      </c>
      <c r="D351" s="159" t="s">
        <v>108</v>
      </c>
      <c r="E351" s="156"/>
      <c r="F351" s="157"/>
      <c r="G351" s="158">
        <v>-228</v>
      </c>
    </row>
    <row r="352" spans="1:7" s="1" customFormat="1" x14ac:dyDescent="0.25">
      <c r="A352" s="153" t="s">
        <v>578</v>
      </c>
      <c r="B352" s="154" t="s">
        <v>579</v>
      </c>
      <c r="C352" s="155" t="s">
        <v>106</v>
      </c>
      <c r="D352" s="159" t="s">
        <v>107</v>
      </c>
      <c r="E352" s="156"/>
      <c r="F352" s="157"/>
      <c r="G352" s="158">
        <v>-1</v>
      </c>
    </row>
    <row r="353" spans="1:7" s="1" customFormat="1" x14ac:dyDescent="0.25">
      <c r="A353" s="153"/>
      <c r="B353" s="154"/>
      <c r="C353" s="155"/>
      <c r="D353" s="159"/>
      <c r="E353" s="156"/>
      <c r="F353" s="157"/>
      <c r="G353" s="158"/>
    </row>
    <row r="354" spans="1:7" s="1" customFormat="1" x14ac:dyDescent="0.25">
      <c r="A354" s="153"/>
      <c r="B354" s="200" t="s">
        <v>128</v>
      </c>
      <c r="C354" s="201"/>
      <c r="D354" s="201"/>
      <c r="E354" s="201"/>
      <c r="F354" s="202"/>
      <c r="G354" s="158">
        <f>SUM(G355:G385)</f>
        <v>-143074.57969999997</v>
      </c>
    </row>
    <row r="355" spans="1:7" s="1" customFormat="1" ht="49.5" x14ac:dyDescent="0.25">
      <c r="A355" s="153" t="s">
        <v>140</v>
      </c>
      <c r="B355" s="154" t="s">
        <v>154</v>
      </c>
      <c r="C355" s="155" t="s">
        <v>106</v>
      </c>
      <c r="D355" s="155" t="s">
        <v>130</v>
      </c>
      <c r="E355" s="156"/>
      <c r="F355" s="157"/>
      <c r="G355" s="158">
        <v>-1907.24</v>
      </c>
    </row>
    <row r="356" spans="1:7" s="1" customFormat="1" ht="33" x14ac:dyDescent="0.25">
      <c r="A356" s="153" t="s">
        <v>141</v>
      </c>
      <c r="B356" s="154" t="s">
        <v>155</v>
      </c>
      <c r="C356" s="155" t="s">
        <v>111</v>
      </c>
      <c r="D356" s="155" t="s">
        <v>130</v>
      </c>
      <c r="E356" s="156"/>
      <c r="F356" s="157"/>
      <c r="G356" s="158">
        <v>-7961.76</v>
      </c>
    </row>
    <row r="357" spans="1:7" s="1" customFormat="1" ht="49.5" x14ac:dyDescent="0.25">
      <c r="A357" s="153" t="s">
        <v>658</v>
      </c>
      <c r="B357" s="154" t="s">
        <v>659</v>
      </c>
      <c r="C357" s="155" t="s">
        <v>175</v>
      </c>
      <c r="D357" s="155" t="s">
        <v>130</v>
      </c>
      <c r="E357" s="156"/>
      <c r="F357" s="157"/>
      <c r="G357" s="158">
        <v>-4140</v>
      </c>
    </row>
    <row r="358" spans="1:7" s="1" customFormat="1" ht="21.75" customHeight="1" x14ac:dyDescent="0.25">
      <c r="A358" s="153" t="s">
        <v>142</v>
      </c>
      <c r="B358" s="154" t="s">
        <v>131</v>
      </c>
      <c r="C358" s="155" t="s">
        <v>111</v>
      </c>
      <c r="D358" s="155" t="s">
        <v>130</v>
      </c>
      <c r="E358" s="156"/>
      <c r="F358" s="157"/>
      <c r="G358" s="158">
        <v>-30120</v>
      </c>
    </row>
    <row r="359" spans="1:7" s="1" customFormat="1" ht="21.75" customHeight="1" x14ac:dyDescent="0.25">
      <c r="A359" s="153" t="s">
        <v>143</v>
      </c>
      <c r="B359" s="154" t="s">
        <v>131</v>
      </c>
      <c r="C359" s="155" t="s">
        <v>111</v>
      </c>
      <c r="D359" s="155" t="s">
        <v>130</v>
      </c>
      <c r="E359" s="156"/>
      <c r="F359" s="157"/>
      <c r="G359" s="158">
        <v>-27600</v>
      </c>
    </row>
    <row r="360" spans="1:7" s="1" customFormat="1" ht="21.75" customHeight="1" x14ac:dyDescent="0.25">
      <c r="A360" s="153" t="s">
        <v>144</v>
      </c>
      <c r="B360" s="154" t="s">
        <v>131</v>
      </c>
      <c r="C360" s="155" t="s">
        <v>111</v>
      </c>
      <c r="D360" s="155" t="s">
        <v>130</v>
      </c>
      <c r="E360" s="156"/>
      <c r="F360" s="157"/>
      <c r="G360" s="158">
        <v>-28020</v>
      </c>
    </row>
    <row r="361" spans="1:7" s="1" customFormat="1" ht="21.75" customHeight="1" x14ac:dyDescent="0.25">
      <c r="A361" s="153" t="s">
        <v>145</v>
      </c>
      <c r="B361" s="154" t="s">
        <v>131</v>
      </c>
      <c r="C361" s="155" t="s">
        <v>111</v>
      </c>
      <c r="D361" s="155" t="s">
        <v>130</v>
      </c>
      <c r="E361" s="156"/>
      <c r="F361" s="157"/>
      <c r="G361" s="158">
        <v>-1560</v>
      </c>
    </row>
    <row r="362" spans="1:7" s="1" customFormat="1" ht="21.75" customHeight="1" x14ac:dyDescent="0.25">
      <c r="A362" s="153" t="s">
        <v>146</v>
      </c>
      <c r="B362" s="154" t="s">
        <v>131</v>
      </c>
      <c r="C362" s="155" t="s">
        <v>111</v>
      </c>
      <c r="D362" s="155" t="s">
        <v>130</v>
      </c>
      <c r="E362" s="156"/>
      <c r="F362" s="157"/>
      <c r="G362" s="158">
        <v>-13493.16</v>
      </c>
    </row>
    <row r="363" spans="1:7" s="1" customFormat="1" ht="21.75" customHeight="1" x14ac:dyDescent="0.25">
      <c r="A363" s="153" t="s">
        <v>147</v>
      </c>
      <c r="B363" s="154" t="s">
        <v>131</v>
      </c>
      <c r="C363" s="155" t="s">
        <v>106</v>
      </c>
      <c r="D363" s="155" t="s">
        <v>130</v>
      </c>
      <c r="E363" s="156"/>
      <c r="F363" s="157"/>
      <c r="G363" s="158">
        <v>-11120</v>
      </c>
    </row>
    <row r="364" spans="1:7" s="1" customFormat="1" ht="21.75" customHeight="1" x14ac:dyDescent="0.25">
      <c r="A364" s="153" t="s">
        <v>148</v>
      </c>
      <c r="B364" s="154" t="s">
        <v>131</v>
      </c>
      <c r="C364" s="155" t="s">
        <v>106</v>
      </c>
      <c r="D364" s="155" t="s">
        <v>130</v>
      </c>
      <c r="E364" s="156"/>
      <c r="F364" s="157"/>
      <c r="G364" s="158">
        <v>-4959</v>
      </c>
    </row>
    <row r="365" spans="1:7" s="1" customFormat="1" ht="21.75" customHeight="1" x14ac:dyDescent="0.25">
      <c r="A365" s="153" t="s">
        <v>149</v>
      </c>
      <c r="B365" s="154" t="s">
        <v>131</v>
      </c>
      <c r="C365" s="155" t="s">
        <v>106</v>
      </c>
      <c r="D365" s="155" t="s">
        <v>130</v>
      </c>
      <c r="E365" s="156"/>
      <c r="F365" s="157"/>
      <c r="G365" s="158">
        <v>-41.264000000000003</v>
      </c>
    </row>
    <row r="366" spans="1:7" s="1" customFormat="1" ht="21.75" customHeight="1" x14ac:dyDescent="0.25">
      <c r="A366" s="153" t="s">
        <v>150</v>
      </c>
      <c r="B366" s="154" t="s">
        <v>131</v>
      </c>
      <c r="C366" s="155" t="s">
        <v>106</v>
      </c>
      <c r="D366" s="155" t="s">
        <v>130</v>
      </c>
      <c r="E366" s="156"/>
      <c r="F366" s="157"/>
      <c r="G366" s="158">
        <v>-0.06</v>
      </c>
    </row>
    <row r="367" spans="1:7" s="1" customFormat="1" ht="21.75" customHeight="1" x14ac:dyDescent="0.25">
      <c r="A367" s="153" t="s">
        <v>151</v>
      </c>
      <c r="B367" s="154" t="s">
        <v>131</v>
      </c>
      <c r="C367" s="155" t="s">
        <v>106</v>
      </c>
      <c r="D367" s="155" t="s">
        <v>130</v>
      </c>
      <c r="E367" s="156"/>
      <c r="F367" s="157"/>
      <c r="G367" s="158">
        <v>-80</v>
      </c>
    </row>
    <row r="368" spans="1:7" s="1" customFormat="1" ht="33" x14ac:dyDescent="0.25">
      <c r="A368" s="153" t="s">
        <v>152</v>
      </c>
      <c r="B368" s="154" t="s">
        <v>156</v>
      </c>
      <c r="C368" s="155" t="s">
        <v>135</v>
      </c>
      <c r="D368" s="155" t="s">
        <v>130</v>
      </c>
      <c r="E368" s="156"/>
      <c r="F368" s="157"/>
      <c r="G368" s="158">
        <v>-14.932799999999999</v>
      </c>
    </row>
    <row r="369" spans="1:7" s="1" customFormat="1" ht="33" x14ac:dyDescent="0.25">
      <c r="A369" s="153" t="s">
        <v>153</v>
      </c>
      <c r="B369" s="154" t="s">
        <v>156</v>
      </c>
      <c r="C369" s="155" t="s">
        <v>111</v>
      </c>
      <c r="D369" s="155" t="s">
        <v>130</v>
      </c>
      <c r="E369" s="156"/>
      <c r="F369" s="157"/>
      <c r="G369" s="158">
        <v>-1.9459000000000002</v>
      </c>
    </row>
    <row r="370" spans="1:7" s="1" customFormat="1" ht="38.25" customHeight="1" x14ac:dyDescent="0.25">
      <c r="A370" s="153" t="s">
        <v>157</v>
      </c>
      <c r="B370" s="154" t="s">
        <v>129</v>
      </c>
      <c r="C370" s="155" t="s">
        <v>111</v>
      </c>
      <c r="D370" s="159" t="s">
        <v>130</v>
      </c>
      <c r="E370" s="156"/>
      <c r="F370" s="157"/>
      <c r="G370" s="158">
        <v>-488.33</v>
      </c>
    </row>
    <row r="371" spans="1:7" s="1" customFormat="1" ht="38.25" customHeight="1" x14ac:dyDescent="0.25">
      <c r="A371" s="153" t="s">
        <v>158</v>
      </c>
      <c r="B371" s="154" t="s">
        <v>129</v>
      </c>
      <c r="C371" s="155" t="s">
        <v>111</v>
      </c>
      <c r="D371" s="159" t="s">
        <v>130</v>
      </c>
      <c r="E371" s="156"/>
      <c r="F371" s="157"/>
      <c r="G371" s="158">
        <v>-1087.68</v>
      </c>
    </row>
    <row r="372" spans="1:7" s="1" customFormat="1" ht="38.25" customHeight="1" x14ac:dyDescent="0.25">
      <c r="A372" s="153" t="s">
        <v>159</v>
      </c>
      <c r="B372" s="154" t="s">
        <v>129</v>
      </c>
      <c r="C372" s="155" t="s">
        <v>111</v>
      </c>
      <c r="D372" s="159" t="s">
        <v>130</v>
      </c>
      <c r="E372" s="156"/>
      <c r="F372" s="157"/>
      <c r="G372" s="158">
        <v>-682.38</v>
      </c>
    </row>
    <row r="373" spans="1:7" s="1" customFormat="1" ht="38.25" customHeight="1" x14ac:dyDescent="0.25">
      <c r="A373" s="153" t="s">
        <v>160</v>
      </c>
      <c r="B373" s="154" t="s">
        <v>129</v>
      </c>
      <c r="C373" s="155" t="s">
        <v>111</v>
      </c>
      <c r="D373" s="159" t="s">
        <v>130</v>
      </c>
      <c r="E373" s="156"/>
      <c r="F373" s="157"/>
      <c r="G373" s="158">
        <v>-98.37</v>
      </c>
    </row>
    <row r="374" spans="1:7" s="1" customFormat="1" ht="38.25" customHeight="1" x14ac:dyDescent="0.25">
      <c r="A374" s="153" t="s">
        <v>161</v>
      </c>
      <c r="B374" s="154" t="s">
        <v>129</v>
      </c>
      <c r="C374" s="155" t="s">
        <v>111</v>
      </c>
      <c r="D374" s="159" t="s">
        <v>130</v>
      </c>
      <c r="E374" s="156"/>
      <c r="F374" s="157"/>
      <c r="G374" s="158">
        <v>-26.96</v>
      </c>
    </row>
    <row r="375" spans="1:7" s="1" customFormat="1" ht="38.25" customHeight="1" x14ac:dyDescent="0.25">
      <c r="A375" s="153" t="s">
        <v>162</v>
      </c>
      <c r="B375" s="154" t="s">
        <v>129</v>
      </c>
      <c r="C375" s="155" t="s">
        <v>111</v>
      </c>
      <c r="D375" s="159" t="s">
        <v>130</v>
      </c>
      <c r="E375" s="156"/>
      <c r="F375" s="157"/>
      <c r="G375" s="158">
        <v>-33.5</v>
      </c>
    </row>
    <row r="376" spans="1:7" s="1" customFormat="1" ht="38.25" customHeight="1" x14ac:dyDescent="0.25">
      <c r="A376" s="153" t="s">
        <v>163</v>
      </c>
      <c r="B376" s="154" t="s">
        <v>129</v>
      </c>
      <c r="C376" s="155" t="s">
        <v>111</v>
      </c>
      <c r="D376" s="159" t="s">
        <v>130</v>
      </c>
      <c r="E376" s="156"/>
      <c r="F376" s="157"/>
      <c r="G376" s="158">
        <v>-590.80999999999995</v>
      </c>
    </row>
    <row r="377" spans="1:7" s="1" customFormat="1" ht="38.25" customHeight="1" x14ac:dyDescent="0.25">
      <c r="A377" s="153" t="s">
        <v>164</v>
      </c>
      <c r="B377" s="154" t="s">
        <v>129</v>
      </c>
      <c r="C377" s="155" t="s">
        <v>111</v>
      </c>
      <c r="D377" s="159" t="s">
        <v>130</v>
      </c>
      <c r="E377" s="156"/>
      <c r="F377" s="157"/>
      <c r="G377" s="158">
        <v>-548.19000000000005</v>
      </c>
    </row>
    <row r="378" spans="1:7" s="1" customFormat="1" ht="38.25" customHeight="1" x14ac:dyDescent="0.25">
      <c r="A378" s="153" t="s">
        <v>165</v>
      </c>
      <c r="B378" s="154" t="s">
        <v>129</v>
      </c>
      <c r="C378" s="155" t="s">
        <v>111</v>
      </c>
      <c r="D378" s="159" t="s">
        <v>130</v>
      </c>
      <c r="E378" s="156"/>
      <c r="F378" s="157"/>
      <c r="G378" s="158">
        <v>-157.94900000000001</v>
      </c>
    </row>
    <row r="379" spans="1:7" s="1" customFormat="1" ht="38.25" customHeight="1" x14ac:dyDescent="0.25">
      <c r="A379" s="153" t="s">
        <v>166</v>
      </c>
      <c r="B379" s="154" t="s">
        <v>129</v>
      </c>
      <c r="C379" s="155" t="s">
        <v>111</v>
      </c>
      <c r="D379" s="159" t="s">
        <v>130</v>
      </c>
      <c r="E379" s="156"/>
      <c r="F379" s="157"/>
      <c r="G379" s="158">
        <v>-1192.028</v>
      </c>
    </row>
    <row r="380" spans="1:7" s="1" customFormat="1" ht="38.25" customHeight="1" x14ac:dyDescent="0.25">
      <c r="A380" s="153" t="s">
        <v>167</v>
      </c>
      <c r="B380" s="154" t="s">
        <v>129</v>
      </c>
      <c r="C380" s="155" t="s">
        <v>111</v>
      </c>
      <c r="D380" s="159" t="s">
        <v>130</v>
      </c>
      <c r="E380" s="156"/>
      <c r="F380" s="157"/>
      <c r="G380" s="158">
        <v>-1414.67</v>
      </c>
    </row>
    <row r="381" spans="1:7" s="1" customFormat="1" ht="38.25" customHeight="1" x14ac:dyDescent="0.25">
      <c r="A381" s="153" t="s">
        <v>168</v>
      </c>
      <c r="B381" s="154" t="s">
        <v>129</v>
      </c>
      <c r="C381" s="155" t="s">
        <v>111</v>
      </c>
      <c r="D381" s="159" t="s">
        <v>130</v>
      </c>
      <c r="E381" s="156"/>
      <c r="F381" s="157"/>
      <c r="G381" s="158">
        <v>-933.13</v>
      </c>
    </row>
    <row r="382" spans="1:7" s="1" customFormat="1" ht="38.25" customHeight="1" x14ac:dyDescent="0.25">
      <c r="A382" s="153" t="s">
        <v>169</v>
      </c>
      <c r="B382" s="154" t="s">
        <v>129</v>
      </c>
      <c r="C382" s="155" t="s">
        <v>111</v>
      </c>
      <c r="D382" s="159" t="s">
        <v>130</v>
      </c>
      <c r="E382" s="156"/>
      <c r="F382" s="157"/>
      <c r="G382" s="158">
        <v>-293.47000000000003</v>
      </c>
    </row>
    <row r="383" spans="1:7" s="1" customFormat="1" ht="38.25" customHeight="1" x14ac:dyDescent="0.25">
      <c r="A383" s="153" t="s">
        <v>170</v>
      </c>
      <c r="B383" s="154" t="s">
        <v>129</v>
      </c>
      <c r="C383" s="155" t="s">
        <v>111</v>
      </c>
      <c r="D383" s="159" t="s">
        <v>130</v>
      </c>
      <c r="E383" s="156"/>
      <c r="F383" s="157"/>
      <c r="G383" s="158">
        <v>-1090.95</v>
      </c>
    </row>
    <row r="384" spans="1:7" s="1" customFormat="1" ht="33" x14ac:dyDescent="0.25">
      <c r="A384" s="153" t="s">
        <v>171</v>
      </c>
      <c r="B384" s="154" t="s">
        <v>172</v>
      </c>
      <c r="C384" s="155" t="s">
        <v>106</v>
      </c>
      <c r="D384" s="159" t="s">
        <v>130</v>
      </c>
      <c r="E384" s="156"/>
      <c r="F384" s="157"/>
      <c r="G384" s="158">
        <v>-42</v>
      </c>
    </row>
    <row r="385" spans="1:7" s="1" customFormat="1" ht="58.5" customHeight="1" x14ac:dyDescent="0.25">
      <c r="A385" s="153" t="s">
        <v>173</v>
      </c>
      <c r="B385" s="154" t="s">
        <v>174</v>
      </c>
      <c r="C385" s="155" t="s">
        <v>175</v>
      </c>
      <c r="D385" s="159" t="s">
        <v>130</v>
      </c>
      <c r="E385" s="156"/>
      <c r="F385" s="157"/>
      <c r="G385" s="158">
        <v>-3374.8</v>
      </c>
    </row>
    <row r="386" spans="1:7" s="1" customFormat="1" ht="9" customHeight="1" x14ac:dyDescent="0.25">
      <c r="A386" s="153"/>
      <c r="B386" s="154"/>
      <c r="C386" s="155"/>
      <c r="D386" s="159"/>
      <c r="E386" s="156"/>
      <c r="F386" s="157"/>
      <c r="G386" s="158"/>
    </row>
    <row r="387" spans="1:7" s="146" customFormat="1" ht="27.75" customHeight="1" x14ac:dyDescent="0.25">
      <c r="A387" s="140" t="s">
        <v>132</v>
      </c>
      <c r="B387" s="141" t="s">
        <v>74</v>
      </c>
      <c r="C387" s="142"/>
      <c r="D387" s="142"/>
      <c r="E387" s="143"/>
      <c r="F387" s="144"/>
      <c r="G387" s="145">
        <f>SUM(G389:G423)</f>
        <v>-153665.35930000001</v>
      </c>
    </row>
    <row r="388" spans="1:7" s="146" customFormat="1" x14ac:dyDescent="0.25">
      <c r="A388" s="147"/>
      <c r="B388" s="148" t="s">
        <v>105</v>
      </c>
      <c r="C388" s="149"/>
      <c r="D388" s="149"/>
      <c r="E388" s="150"/>
      <c r="F388" s="151"/>
      <c r="G388" s="152">
        <f>SUM(G389:G423)</f>
        <v>-153665.35930000001</v>
      </c>
    </row>
    <row r="389" spans="1:7" s="1" customFormat="1" ht="33" x14ac:dyDescent="0.25">
      <c r="A389" s="153" t="s">
        <v>581</v>
      </c>
      <c r="B389" s="154" t="s">
        <v>582</v>
      </c>
      <c r="C389" s="155" t="s">
        <v>106</v>
      </c>
      <c r="D389" s="159" t="s">
        <v>108</v>
      </c>
      <c r="E389" s="156"/>
      <c r="F389" s="157"/>
      <c r="G389" s="158">
        <v>-4000</v>
      </c>
    </row>
    <row r="390" spans="1:7" s="1" customFormat="1" x14ac:dyDescent="0.25">
      <c r="A390" s="153" t="s">
        <v>583</v>
      </c>
      <c r="B390" s="154" t="s">
        <v>133</v>
      </c>
      <c r="C390" s="155" t="s">
        <v>106</v>
      </c>
      <c r="D390" s="159" t="s">
        <v>108</v>
      </c>
      <c r="E390" s="156">
        <v>100000</v>
      </c>
      <c r="F390" s="157">
        <v>-5</v>
      </c>
      <c r="G390" s="158">
        <f>+E390*F390/1000</f>
        <v>-500</v>
      </c>
    </row>
    <row r="391" spans="1:7" s="1" customFormat="1" x14ac:dyDescent="0.25">
      <c r="A391" s="153" t="s">
        <v>601</v>
      </c>
      <c r="B391" s="154" t="s">
        <v>585</v>
      </c>
      <c r="C391" s="155" t="s">
        <v>106</v>
      </c>
      <c r="D391" s="159" t="s">
        <v>108</v>
      </c>
      <c r="E391" s="156"/>
      <c r="F391" s="157"/>
      <c r="G391" s="158">
        <v>-68.400000000000006</v>
      </c>
    </row>
    <row r="392" spans="1:7" s="1" customFormat="1" x14ac:dyDescent="0.25">
      <c r="A392" s="153" t="s">
        <v>584</v>
      </c>
      <c r="B392" s="154" t="s">
        <v>585</v>
      </c>
      <c r="C392" s="155" t="s">
        <v>106</v>
      </c>
      <c r="D392" s="159" t="s">
        <v>108</v>
      </c>
      <c r="E392" s="156"/>
      <c r="F392" s="157"/>
      <c r="G392" s="158">
        <v>-102</v>
      </c>
    </row>
    <row r="393" spans="1:7" s="1" customFormat="1" ht="33" x14ac:dyDescent="0.25">
      <c r="A393" s="153" t="s">
        <v>586</v>
      </c>
      <c r="B393" s="154" t="s">
        <v>587</v>
      </c>
      <c r="C393" s="155" t="s">
        <v>106</v>
      </c>
      <c r="D393" s="159" t="s">
        <v>108</v>
      </c>
      <c r="E393" s="156"/>
      <c r="F393" s="157"/>
      <c r="G393" s="158">
        <v>-270</v>
      </c>
    </row>
    <row r="394" spans="1:7" s="1" customFormat="1" ht="26.25" customHeight="1" x14ac:dyDescent="0.25">
      <c r="A394" s="153" t="s">
        <v>588</v>
      </c>
      <c r="B394" s="154" t="s">
        <v>589</v>
      </c>
      <c r="C394" s="155" t="s">
        <v>106</v>
      </c>
      <c r="D394" s="159" t="s">
        <v>108</v>
      </c>
      <c r="E394" s="156"/>
      <c r="F394" s="157"/>
      <c r="G394" s="158">
        <v>-432</v>
      </c>
    </row>
    <row r="395" spans="1:7" s="1" customFormat="1" ht="21.75" customHeight="1" x14ac:dyDescent="0.25">
      <c r="A395" s="153" t="s">
        <v>590</v>
      </c>
      <c r="B395" s="154" t="s">
        <v>122</v>
      </c>
      <c r="C395" s="155" t="s">
        <v>106</v>
      </c>
      <c r="D395" s="159" t="s">
        <v>108</v>
      </c>
      <c r="E395" s="156">
        <v>106800</v>
      </c>
      <c r="F395" s="157">
        <v>-15</v>
      </c>
      <c r="G395" s="158">
        <f>+E395*F395/1000</f>
        <v>-1602</v>
      </c>
    </row>
    <row r="396" spans="1:7" s="1" customFormat="1" ht="21.75" customHeight="1" x14ac:dyDescent="0.25">
      <c r="A396" s="153" t="s">
        <v>121</v>
      </c>
      <c r="B396" s="154" t="s">
        <v>122</v>
      </c>
      <c r="C396" s="155" t="s">
        <v>106</v>
      </c>
      <c r="D396" s="159" t="s">
        <v>108</v>
      </c>
      <c r="E396" s="156">
        <v>189600</v>
      </c>
      <c r="F396" s="157">
        <v>-15</v>
      </c>
      <c r="G396" s="158">
        <f>+E396*F396/1000</f>
        <v>-2844</v>
      </c>
    </row>
    <row r="397" spans="1:7" s="1" customFormat="1" ht="21.75" customHeight="1" x14ac:dyDescent="0.25">
      <c r="A397" s="153" t="s">
        <v>591</v>
      </c>
      <c r="B397" s="154" t="s">
        <v>592</v>
      </c>
      <c r="C397" s="155" t="s">
        <v>106</v>
      </c>
      <c r="D397" s="159" t="s">
        <v>108</v>
      </c>
      <c r="E397" s="156">
        <v>154000</v>
      </c>
      <c r="F397" s="157">
        <v>-15</v>
      </c>
      <c r="G397" s="158">
        <f>+E397*F397/1000</f>
        <v>-2310</v>
      </c>
    </row>
    <row r="398" spans="1:7" s="1" customFormat="1" ht="18.75" customHeight="1" x14ac:dyDescent="0.25">
      <c r="A398" s="153" t="s">
        <v>593</v>
      </c>
      <c r="B398" s="154" t="s">
        <v>134</v>
      </c>
      <c r="C398" s="155" t="s">
        <v>106</v>
      </c>
      <c r="D398" s="159" t="s">
        <v>108</v>
      </c>
      <c r="E398" s="156"/>
      <c r="F398" s="157"/>
      <c r="G398" s="158">
        <v>-1297.4000000000001</v>
      </c>
    </row>
    <row r="399" spans="1:7" s="1" customFormat="1" ht="18.75" customHeight="1" x14ac:dyDescent="0.25">
      <c r="A399" s="153" t="s">
        <v>594</v>
      </c>
      <c r="B399" s="154" t="s">
        <v>595</v>
      </c>
      <c r="C399" s="155" t="s">
        <v>106</v>
      </c>
      <c r="D399" s="159" t="s">
        <v>108</v>
      </c>
      <c r="E399" s="156"/>
      <c r="F399" s="157"/>
      <c r="G399" s="158">
        <v>-601</v>
      </c>
    </row>
    <row r="400" spans="1:7" s="1" customFormat="1" ht="18.75" customHeight="1" x14ac:dyDescent="0.25">
      <c r="A400" s="153" t="s">
        <v>596</v>
      </c>
      <c r="B400" s="154" t="s">
        <v>597</v>
      </c>
      <c r="C400" s="155" t="s">
        <v>106</v>
      </c>
      <c r="D400" s="159" t="s">
        <v>108</v>
      </c>
      <c r="E400" s="156">
        <v>126000</v>
      </c>
      <c r="F400" s="157">
        <v>-300</v>
      </c>
      <c r="G400" s="158">
        <v>-37800</v>
      </c>
    </row>
    <row r="401" spans="1:7" s="1" customFormat="1" ht="33" x14ac:dyDescent="0.25">
      <c r="A401" s="153" t="s">
        <v>598</v>
      </c>
      <c r="B401" s="154" t="s">
        <v>599</v>
      </c>
      <c r="C401" s="155" t="s">
        <v>106</v>
      </c>
      <c r="D401" s="159" t="s">
        <v>108</v>
      </c>
      <c r="E401" s="156"/>
      <c r="F401" s="157"/>
      <c r="G401" s="158">
        <v>-340</v>
      </c>
    </row>
    <row r="402" spans="1:7" s="1" customFormat="1" ht="23.25" customHeight="1" x14ac:dyDescent="0.25">
      <c r="A402" s="153" t="s">
        <v>600</v>
      </c>
      <c r="B402" s="154" t="s">
        <v>127</v>
      </c>
      <c r="C402" s="155" t="s">
        <v>106</v>
      </c>
      <c r="D402" s="159" t="s">
        <v>108</v>
      </c>
      <c r="E402" s="156">
        <v>194000</v>
      </c>
      <c r="F402" s="157">
        <v>-300</v>
      </c>
      <c r="G402" s="158">
        <f>+E402*F402/1000</f>
        <v>-58200</v>
      </c>
    </row>
    <row r="403" spans="1:7" s="1" customFormat="1" ht="28.5" customHeight="1" x14ac:dyDescent="0.25">
      <c r="A403" s="153" t="s">
        <v>602</v>
      </c>
      <c r="B403" s="154" t="s">
        <v>603</v>
      </c>
      <c r="C403" s="155" t="s">
        <v>106</v>
      </c>
      <c r="D403" s="155" t="s">
        <v>108</v>
      </c>
      <c r="E403" s="156"/>
      <c r="F403" s="157"/>
      <c r="G403" s="158">
        <v>-4200</v>
      </c>
    </row>
    <row r="404" spans="1:7" s="1" customFormat="1" ht="33" x14ac:dyDescent="0.25">
      <c r="A404" s="153" t="s">
        <v>604</v>
      </c>
      <c r="B404" s="154" t="s">
        <v>605</v>
      </c>
      <c r="C404" s="155" t="s">
        <v>106</v>
      </c>
      <c r="D404" s="155" t="s">
        <v>108</v>
      </c>
      <c r="E404" s="156">
        <v>100000</v>
      </c>
      <c r="F404" s="157">
        <v>-5</v>
      </c>
      <c r="G404" s="158">
        <f>+E404*F404/1000</f>
        <v>-500</v>
      </c>
    </row>
    <row r="405" spans="1:7" s="1" customFormat="1" ht="49.5" x14ac:dyDescent="0.25">
      <c r="A405" s="153" t="s">
        <v>606</v>
      </c>
      <c r="B405" s="154" t="s">
        <v>607</v>
      </c>
      <c r="C405" s="155" t="s">
        <v>106</v>
      </c>
      <c r="D405" s="155" t="s">
        <v>109</v>
      </c>
      <c r="E405" s="156">
        <v>120000</v>
      </c>
      <c r="F405" s="157">
        <v>-10</v>
      </c>
      <c r="G405" s="158">
        <f>+E405*F405/1000</f>
        <v>-1200</v>
      </c>
    </row>
    <row r="406" spans="1:7" s="1" customFormat="1" ht="49.5" x14ac:dyDescent="0.25">
      <c r="A406" s="153" t="s">
        <v>608</v>
      </c>
      <c r="B406" s="154" t="s">
        <v>607</v>
      </c>
      <c r="C406" s="155" t="s">
        <v>106</v>
      </c>
      <c r="D406" s="155" t="s">
        <v>109</v>
      </c>
      <c r="E406" s="156">
        <v>120000</v>
      </c>
      <c r="F406" s="157">
        <v>-20</v>
      </c>
      <c r="G406" s="158">
        <f>+E406*F406/1000</f>
        <v>-2400</v>
      </c>
    </row>
    <row r="407" spans="1:7" s="1" customFormat="1" x14ac:dyDescent="0.25">
      <c r="A407" s="153" t="s">
        <v>609</v>
      </c>
      <c r="B407" s="154" t="s">
        <v>610</v>
      </c>
      <c r="C407" s="155" t="s">
        <v>106</v>
      </c>
      <c r="D407" s="155" t="s">
        <v>108</v>
      </c>
      <c r="E407" s="156"/>
      <c r="F407" s="157"/>
      <c r="G407" s="158">
        <v>-15.6</v>
      </c>
    </row>
    <row r="408" spans="1:7" s="1" customFormat="1" x14ac:dyDescent="0.25">
      <c r="A408" s="153" t="s">
        <v>611</v>
      </c>
      <c r="B408" s="154" t="s">
        <v>610</v>
      </c>
      <c r="C408" s="155" t="s">
        <v>106</v>
      </c>
      <c r="D408" s="155" t="s">
        <v>108</v>
      </c>
      <c r="E408" s="156"/>
      <c r="F408" s="157"/>
      <c r="G408" s="158">
        <v>-300</v>
      </c>
    </row>
    <row r="409" spans="1:7" s="1" customFormat="1" x14ac:dyDescent="0.25">
      <c r="A409" s="153" t="s">
        <v>612</v>
      </c>
      <c r="B409" s="154" t="s">
        <v>610</v>
      </c>
      <c r="C409" s="155" t="s">
        <v>106</v>
      </c>
      <c r="D409" s="155" t="s">
        <v>108</v>
      </c>
      <c r="E409" s="156">
        <v>3500000</v>
      </c>
      <c r="F409" s="157">
        <v>-1</v>
      </c>
      <c r="G409" s="158">
        <f>+E409*F409/1000</f>
        <v>-3500</v>
      </c>
    </row>
    <row r="410" spans="1:7" s="1" customFormat="1" x14ac:dyDescent="0.25">
      <c r="A410" s="153" t="s">
        <v>613</v>
      </c>
      <c r="B410" s="154" t="s">
        <v>614</v>
      </c>
      <c r="C410" s="155" t="s">
        <v>106</v>
      </c>
      <c r="D410" s="155" t="s">
        <v>108</v>
      </c>
      <c r="E410" s="156"/>
      <c r="F410" s="157"/>
      <c r="G410" s="158">
        <v>-4578</v>
      </c>
    </row>
    <row r="411" spans="1:7" s="1" customFormat="1" x14ac:dyDescent="0.25">
      <c r="A411" s="153" t="s">
        <v>615</v>
      </c>
      <c r="B411" s="154" t="s">
        <v>616</v>
      </c>
      <c r="C411" s="155" t="s">
        <v>106</v>
      </c>
      <c r="D411" s="155" t="s">
        <v>108</v>
      </c>
      <c r="E411" s="156">
        <v>100000</v>
      </c>
      <c r="F411" s="157">
        <v>-10</v>
      </c>
      <c r="G411" s="158">
        <f>+E411*F411/1000</f>
        <v>-1000</v>
      </c>
    </row>
    <row r="412" spans="1:7" s="1" customFormat="1" ht="33" x14ac:dyDescent="0.25">
      <c r="A412" s="153" t="s">
        <v>617</v>
      </c>
      <c r="B412" s="154" t="s">
        <v>618</v>
      </c>
      <c r="C412" s="155" t="s">
        <v>106</v>
      </c>
      <c r="D412" s="155" t="s">
        <v>108</v>
      </c>
      <c r="E412" s="156"/>
      <c r="F412" s="157"/>
      <c r="G412" s="158">
        <v>-200</v>
      </c>
    </row>
    <row r="413" spans="1:7" s="1" customFormat="1" x14ac:dyDescent="0.25">
      <c r="A413" s="153" t="s">
        <v>619</v>
      </c>
      <c r="B413" s="154" t="s">
        <v>620</v>
      </c>
      <c r="C413" s="155" t="s">
        <v>106</v>
      </c>
      <c r="D413" s="155" t="s">
        <v>108</v>
      </c>
      <c r="E413" s="156"/>
      <c r="F413" s="157"/>
      <c r="G413" s="158">
        <v>-7.9299999999999995E-2</v>
      </c>
    </row>
    <row r="414" spans="1:7" s="1" customFormat="1" x14ac:dyDescent="0.25">
      <c r="A414" s="153" t="s">
        <v>621</v>
      </c>
      <c r="B414" s="154" t="s">
        <v>622</v>
      </c>
      <c r="C414" s="155" t="s">
        <v>106</v>
      </c>
      <c r="D414" s="155" t="s">
        <v>109</v>
      </c>
      <c r="E414" s="156"/>
      <c r="F414" s="157"/>
      <c r="G414" s="158">
        <v>-305</v>
      </c>
    </row>
    <row r="415" spans="1:7" s="1" customFormat="1" x14ac:dyDescent="0.25">
      <c r="A415" s="153" t="s">
        <v>623</v>
      </c>
      <c r="B415" s="154" t="s">
        <v>622</v>
      </c>
      <c r="C415" s="155" t="s">
        <v>106</v>
      </c>
      <c r="D415" s="155" t="s">
        <v>109</v>
      </c>
      <c r="E415" s="156"/>
      <c r="F415" s="157"/>
      <c r="G415" s="158">
        <v>-405</v>
      </c>
    </row>
    <row r="416" spans="1:7" s="1" customFormat="1" x14ac:dyDescent="0.25">
      <c r="A416" s="153" t="s">
        <v>624</v>
      </c>
      <c r="B416" s="154" t="s">
        <v>622</v>
      </c>
      <c r="C416" s="155" t="s">
        <v>106</v>
      </c>
      <c r="D416" s="155" t="s">
        <v>109</v>
      </c>
      <c r="E416" s="156"/>
      <c r="F416" s="157"/>
      <c r="G416" s="158">
        <v>-310</v>
      </c>
    </row>
    <row r="417" spans="1:7" s="1" customFormat="1" x14ac:dyDescent="0.25">
      <c r="A417" s="153" t="s">
        <v>625</v>
      </c>
      <c r="B417" s="154" t="s">
        <v>626</v>
      </c>
      <c r="C417" s="155" t="s">
        <v>106</v>
      </c>
      <c r="D417" s="155" t="s">
        <v>108</v>
      </c>
      <c r="E417" s="156">
        <v>6200000</v>
      </c>
      <c r="F417" s="157">
        <v>-1</v>
      </c>
      <c r="G417" s="158">
        <f>+E417*F417/1000</f>
        <v>-6200</v>
      </c>
    </row>
    <row r="418" spans="1:7" s="1" customFormat="1" ht="33" x14ac:dyDescent="0.25">
      <c r="A418" s="153" t="s">
        <v>627</v>
      </c>
      <c r="B418" s="154" t="s">
        <v>136</v>
      </c>
      <c r="C418" s="155" t="s">
        <v>106</v>
      </c>
      <c r="D418" s="155" t="s">
        <v>108</v>
      </c>
      <c r="E418" s="156">
        <v>4100000</v>
      </c>
      <c r="F418" s="157">
        <v>-1</v>
      </c>
      <c r="G418" s="158">
        <f>+F418*E418/1000</f>
        <v>-4100</v>
      </c>
    </row>
    <row r="419" spans="1:7" s="1" customFormat="1" x14ac:dyDescent="0.25">
      <c r="A419" s="153" t="s">
        <v>628</v>
      </c>
      <c r="B419" s="154" t="s">
        <v>629</v>
      </c>
      <c r="C419" s="155" t="s">
        <v>106</v>
      </c>
      <c r="D419" s="155" t="s">
        <v>108</v>
      </c>
      <c r="E419" s="156"/>
      <c r="F419" s="157"/>
      <c r="G419" s="158">
        <v>-1562.28</v>
      </c>
    </row>
    <row r="420" spans="1:7" s="1" customFormat="1" x14ac:dyDescent="0.25">
      <c r="A420" s="153" t="s">
        <v>630</v>
      </c>
      <c r="B420" s="154" t="s">
        <v>631</v>
      </c>
      <c r="C420" s="155" t="s">
        <v>111</v>
      </c>
      <c r="D420" s="155" t="s">
        <v>109</v>
      </c>
      <c r="E420" s="156"/>
      <c r="F420" s="157"/>
      <c r="G420" s="158">
        <v>-9984</v>
      </c>
    </row>
    <row r="421" spans="1:7" s="1" customFormat="1" x14ac:dyDescent="0.25">
      <c r="A421" s="153" t="s">
        <v>632</v>
      </c>
      <c r="B421" s="154" t="s">
        <v>633</v>
      </c>
      <c r="C421" s="155" t="s">
        <v>106</v>
      </c>
      <c r="D421" s="155" t="s">
        <v>108</v>
      </c>
      <c r="E421" s="156">
        <v>85200</v>
      </c>
      <c r="F421" s="157">
        <v>-15</v>
      </c>
      <c r="G421" s="158">
        <f>+E421*F421/1000</f>
        <v>-1278</v>
      </c>
    </row>
    <row r="422" spans="1:7" s="1" customFormat="1" x14ac:dyDescent="0.25">
      <c r="A422" s="153" t="s">
        <v>634</v>
      </c>
      <c r="B422" s="154" t="s">
        <v>635</v>
      </c>
      <c r="C422" s="155" t="s">
        <v>106</v>
      </c>
      <c r="D422" s="155" t="s">
        <v>108</v>
      </c>
      <c r="E422" s="156">
        <v>66300</v>
      </c>
      <c r="F422" s="157">
        <v>-10</v>
      </c>
      <c r="G422" s="158">
        <f>+F422*E422/1000</f>
        <v>-663</v>
      </c>
    </row>
    <row r="423" spans="1:7" s="1" customFormat="1" x14ac:dyDescent="0.25">
      <c r="A423" s="153" t="s">
        <v>636</v>
      </c>
      <c r="B423" s="154" t="s">
        <v>635</v>
      </c>
      <c r="C423" s="155" t="s">
        <v>106</v>
      </c>
      <c r="D423" s="155" t="s">
        <v>108</v>
      </c>
      <c r="E423" s="156">
        <v>149400</v>
      </c>
      <c r="F423" s="157">
        <v>-4</v>
      </c>
      <c r="G423" s="158">
        <f>+F423*E423/1000</f>
        <v>-597.6</v>
      </c>
    </row>
  </sheetData>
  <mergeCells count="9">
    <mergeCell ref="B8:F8"/>
    <mergeCell ref="B354:F354"/>
    <mergeCell ref="A5:G5"/>
    <mergeCell ref="B6:B7"/>
    <mergeCell ref="C6:C7"/>
    <mergeCell ref="D6:D7"/>
    <mergeCell ref="F6:G6"/>
    <mergeCell ref="E6:E7"/>
    <mergeCell ref="A6:A7"/>
  </mergeCells>
  <pageMargins left="0.4" right="0.16" top="0.5" bottom="0.35" header="0.3" footer="0.16"/>
  <pageSetup paperSize="9" scale="75" firstPageNumber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4" workbookViewId="0">
      <selection activeCell="B7" sqref="B7:B10"/>
    </sheetView>
  </sheetViews>
  <sheetFormatPr defaultRowHeight="15" x14ac:dyDescent="0.25"/>
  <cols>
    <col min="1" max="1" width="14.7109375" customWidth="1"/>
    <col min="2" max="2" width="16" customWidth="1"/>
  </cols>
  <sheetData>
    <row r="1" spans="1:2" ht="16.5" x14ac:dyDescent="0.25">
      <c r="A1" s="1">
        <v>4239</v>
      </c>
      <c r="B1" s="2">
        <v>20939.599999999999</v>
      </c>
    </row>
    <row r="2" spans="1:2" ht="16.5" x14ac:dyDescent="0.25">
      <c r="A2" s="1">
        <v>4252</v>
      </c>
      <c r="B2" s="2">
        <v>4001.2</v>
      </c>
    </row>
    <row r="3" spans="1:2" ht="16.5" x14ac:dyDescent="0.25">
      <c r="A3" s="1">
        <v>4261</v>
      </c>
      <c r="B3" s="2">
        <v>24221.5</v>
      </c>
    </row>
    <row r="4" spans="1:2" ht="16.5" x14ac:dyDescent="0.25">
      <c r="A4" s="1">
        <v>4264</v>
      </c>
      <c r="B4" s="2">
        <v>658398.19999999995</v>
      </c>
    </row>
    <row r="5" spans="1:2" ht="16.5" x14ac:dyDescent="0.25">
      <c r="A5" s="1">
        <v>4267</v>
      </c>
      <c r="B5" s="2">
        <v>51113.2</v>
      </c>
    </row>
    <row r="6" spans="1:2" ht="16.5" x14ac:dyDescent="0.25">
      <c r="A6" s="1">
        <v>4269</v>
      </c>
      <c r="B6" s="2">
        <v>58135.199999999997</v>
      </c>
    </row>
    <row r="7" spans="1:2" ht="16.5" x14ac:dyDescent="0.25">
      <c r="A7" s="1">
        <v>5121</v>
      </c>
      <c r="B7" s="2">
        <v>34800</v>
      </c>
    </row>
    <row r="8" spans="1:2" ht="16.5" x14ac:dyDescent="0.25">
      <c r="A8" s="1">
        <v>5122</v>
      </c>
      <c r="B8" s="2">
        <v>30780.6</v>
      </c>
    </row>
    <row r="9" spans="1:2" ht="16.5" x14ac:dyDescent="0.25">
      <c r="A9" s="1">
        <v>5129</v>
      </c>
      <c r="B9" s="2">
        <v>165718.20000000001</v>
      </c>
    </row>
    <row r="10" spans="1:2" ht="16.5" x14ac:dyDescent="0.25">
      <c r="A10" s="1">
        <v>5132</v>
      </c>
      <c r="B10" s="2">
        <v>33.200000000000003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Sheet1</vt:lpstr>
      <vt:lpstr>'4'!Print_Area</vt:lpstr>
      <vt:lpstr>'2'!Print_Titles</vt:lpstr>
      <vt:lpstr>'3'!Print_Titles</vt:lpstr>
      <vt:lpstr>'4'!Print_Titles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Ashot Pirumyan</cp:lastModifiedBy>
  <cp:lastPrinted>2021-11-30T07:53:26Z</cp:lastPrinted>
  <dcterms:created xsi:type="dcterms:W3CDTF">2019-11-26T09:27:58Z</dcterms:created>
  <dcterms:modified xsi:type="dcterms:W3CDTF">2021-12-01T14:02:05Z</dcterms:modified>
</cp:coreProperties>
</file>