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etaksya\KARAVARUTYAN VOROSHMAN NAXAGCER\.JOY Jrar hosanqi partqi marum-01.10.21\03.11.2021\"/>
    </mc:Choice>
  </mc:AlternateContent>
  <bookViews>
    <workbookView xWindow="0" yWindow="0" windowWidth="28800" windowHeight="12330" tabRatio="746" activeTab="9"/>
  </bookViews>
  <sheets>
    <sheet name="1" sheetId="3" r:id="rId1"/>
    <sheet name="2" sheetId="13" r:id="rId2"/>
    <sheet name="3" sheetId="15" r:id="rId3"/>
    <sheet name="4" sheetId="16" r:id="rId4"/>
    <sheet name="5" sheetId="17" r:id="rId5"/>
    <sheet name="6" sheetId="18" r:id="rId6"/>
    <sheet name="7" sheetId="19" r:id="rId7"/>
    <sheet name="8" sheetId="9" r:id="rId8"/>
    <sheet name="8.1" sheetId="21" r:id="rId9"/>
    <sheet name="9" sheetId="23" r:id="rId10"/>
    <sheet name="10" sheetId="22" r:id="rId11"/>
  </sheets>
  <externalReferences>
    <externalReference r:id="rId12"/>
    <externalReference r:id="rId13"/>
    <externalReference r:id="rId14"/>
  </externalReferences>
  <definedNames>
    <definedName name="AgencyCode" localSheetId="8">#REF!</definedName>
    <definedName name="AgencyCode">#REF!</definedName>
    <definedName name="AgencyName" localSheetId="8">#REF!</definedName>
    <definedName name="AgencyName">#REF!</definedName>
    <definedName name="davit" localSheetId="8">#REF!</definedName>
    <definedName name="davit">#REF!</definedName>
    <definedName name="Functional1" localSheetId="8">#REF!</definedName>
    <definedName name="Functional1">#REF!</definedName>
    <definedName name="ggg" localSheetId="8">#REF!</definedName>
    <definedName name="ggg">#REF!</definedName>
    <definedName name="PANature" localSheetId="8">#REF!</definedName>
    <definedName name="PANature">#REF!</definedName>
    <definedName name="PAType" localSheetId="8">#REF!</definedName>
    <definedName name="PAType">#REF!</definedName>
    <definedName name="Performance2" localSheetId="8">#REF!</definedName>
    <definedName name="Performance2">#REF!</definedName>
    <definedName name="PerformanceType" localSheetId="8">#REF!</definedName>
    <definedName name="PerformanceType">#REF!</definedName>
    <definedName name="_xlnm.Print_Area" localSheetId="10">'10'!$A$1:$C$25</definedName>
    <definedName name="_xlnm.Print_Area" localSheetId="1">'2'!$A$1:$H$17</definedName>
    <definedName name="_xlnm.Print_Area" localSheetId="2">'3'!$A$1:$G$101</definedName>
    <definedName name="_xlnm.Print_Area" localSheetId="3">'4'!$A$1:$D$23</definedName>
    <definedName name="_xlnm.Print_Area" localSheetId="4">'5'!$A$1:$F$31</definedName>
    <definedName name="_xlnm.Print_Area" localSheetId="5">'6'!$A$1:$F$31</definedName>
    <definedName name="_xlnm.Print_Area" localSheetId="6">'7'!$A$1:$G$15</definedName>
    <definedName name="_xlnm.Print_Titles" localSheetId="4">'5'!$8:$12</definedName>
    <definedName name="_xlnm.Print_Titles" localSheetId="5">'6'!$8:$12</definedName>
    <definedName name="Հավելված" localSheetId="8">#REF!</definedName>
    <definedName name="Հավելված">#REF!</definedName>
    <definedName name="Մաս" localSheetId="8">#REF!</definedName>
    <definedName name="Մաս">#REF!</definedName>
    <definedName name="շախմատիստ" localSheetId="8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C36" i="21" l="1"/>
  <c r="C78" i="21"/>
  <c r="C81" i="9"/>
  <c r="C39" i="9"/>
  <c r="D23" i="16"/>
  <c r="G20" i="15"/>
  <c r="G18" i="15"/>
  <c r="G37" i="15"/>
  <c r="G73" i="15"/>
  <c r="E16" i="13"/>
  <c r="D48" i="3"/>
  <c r="G10" i="23"/>
  <c r="G40" i="23"/>
  <c r="G40" i="15" l="1"/>
  <c r="G38" i="15"/>
  <c r="C25" i="22" l="1"/>
  <c r="G13" i="19"/>
  <c r="G12" i="19" s="1"/>
  <c r="G11" i="19" s="1"/>
  <c r="G10" i="19" s="1"/>
  <c r="E24" i="18"/>
  <c r="E23" i="18" s="1"/>
  <c r="E21" i="18" s="1"/>
  <c r="D31" i="18"/>
  <c r="F30" i="18"/>
  <c r="F15" i="18" s="1"/>
  <c r="E30" i="18"/>
  <c r="F26" i="18"/>
  <c r="F28" i="18" s="1"/>
  <c r="F25" i="18"/>
  <c r="D31" i="17"/>
  <c r="F30" i="17"/>
  <c r="E30" i="17"/>
  <c r="E26" i="17" s="1"/>
  <c r="D24" i="17"/>
  <c r="F23" i="17"/>
  <c r="F14" i="17" s="1"/>
  <c r="E23" i="17"/>
  <c r="D23" i="17" s="1"/>
  <c r="F21" i="17"/>
  <c r="F19" i="17"/>
  <c r="F17" i="17" s="1"/>
  <c r="E19" i="17"/>
  <c r="E21" i="17" s="1"/>
  <c r="D21" i="17" s="1"/>
  <c r="E15" i="17"/>
  <c r="E14" i="17"/>
  <c r="D14" i="17" s="1"/>
  <c r="E25" i="17" l="1"/>
  <c r="E28" i="17"/>
  <c r="D30" i="17"/>
  <c r="F15" i="17"/>
  <c r="F13" i="17" s="1"/>
  <c r="D24" i="18"/>
  <c r="D30" i="18"/>
  <c r="E19" i="18"/>
  <c r="F23" i="18"/>
  <c r="F14" i="18" s="1"/>
  <c r="E15" i="18"/>
  <c r="E26" i="18"/>
  <c r="E13" i="17"/>
  <c r="D13" i="17" s="1"/>
  <c r="E17" i="17"/>
  <c r="F26" i="17"/>
  <c r="D19" i="17"/>
  <c r="D15" i="17" l="1"/>
  <c r="F13" i="18"/>
  <c r="D14" i="18"/>
  <c r="D23" i="18"/>
  <c r="F21" i="18"/>
  <c r="E17" i="18"/>
  <c r="E25" i="18"/>
  <c r="E28" i="18"/>
  <c r="D28" i="18" s="1"/>
  <c r="D26" i="18"/>
  <c r="E13" i="18"/>
  <c r="D13" i="18" s="1"/>
  <c r="D15" i="18"/>
  <c r="F25" i="17"/>
  <c r="F28" i="17"/>
  <c r="D28" i="17" s="1"/>
  <c r="D26" i="17"/>
  <c r="E16" i="17"/>
  <c r="D17" i="17"/>
  <c r="F19" i="18" l="1"/>
  <c r="F16" i="18" s="1"/>
  <c r="D21" i="18"/>
  <c r="E16" i="18"/>
  <c r="D25" i="18"/>
  <c r="F16" i="17"/>
  <c r="D16" i="17" s="1"/>
  <c r="D25" i="17"/>
  <c r="D16" i="18" l="1"/>
  <c r="F17" i="18"/>
  <c r="D19" i="18"/>
  <c r="D17" i="18" l="1"/>
  <c r="D21" i="16" l="1"/>
  <c r="D15" i="16"/>
  <c r="D13" i="16" s="1"/>
  <c r="C18" i="16"/>
  <c r="D18" i="16"/>
  <c r="D11" i="16" s="1"/>
  <c r="G100" i="15"/>
  <c r="G99" i="15" s="1"/>
  <c r="G98" i="15" s="1"/>
  <c r="G97" i="15" s="1"/>
  <c r="G95" i="15" s="1"/>
  <c r="G93" i="15" s="1"/>
  <c r="G91" i="15"/>
  <c r="G90" i="15" s="1"/>
  <c r="G89" i="15" s="1"/>
  <c r="G88" i="15" s="1"/>
  <c r="G86" i="15" s="1"/>
  <c r="G84" i="15" s="1"/>
  <c r="G72" i="15"/>
  <c r="G71" i="15" s="1"/>
  <c r="G70" i="15" s="1"/>
  <c r="G69" i="15" s="1"/>
  <c r="G45" i="15"/>
  <c r="G44" i="15" s="1"/>
  <c r="G43" i="15" s="1"/>
  <c r="G42" i="15" s="1"/>
  <c r="D9" i="16" l="1"/>
  <c r="G82" i="15"/>
  <c r="G80" i="15" s="1"/>
  <c r="G67" i="15"/>
  <c r="G65" i="15"/>
  <c r="G36" i="15" l="1"/>
  <c r="G35" i="15" s="1"/>
  <c r="G34" i="15" s="1"/>
  <c r="G32" i="15" s="1"/>
  <c r="G30" i="15" s="1"/>
  <c r="G29" i="15" l="1"/>
  <c r="G28" i="15" s="1"/>
  <c r="G27" i="15" s="1"/>
  <c r="G26" i="15" s="1"/>
  <c r="G24" i="15" s="1"/>
  <c r="G22" i="15" s="1"/>
  <c r="G54" i="15"/>
  <c r="G53" i="15" s="1"/>
  <c r="G52" i="15" s="1"/>
  <c r="G51" i="15" s="1"/>
  <c r="G49" i="15" s="1"/>
  <c r="G47" i="15" s="1"/>
  <c r="G63" i="15"/>
  <c r="G62" i="15" s="1"/>
  <c r="G61" i="15" s="1"/>
  <c r="G60" i="15" s="1"/>
  <c r="G58" i="15" s="1"/>
  <c r="G56" i="15" s="1"/>
  <c r="G78" i="15"/>
  <c r="G76" i="15" s="1"/>
  <c r="G74" i="15" s="1"/>
  <c r="G16" i="15" l="1"/>
  <c r="G14" i="15" s="1"/>
  <c r="G12" i="15" s="1"/>
  <c r="G10" i="15" s="1"/>
  <c r="G11" i="13" l="1"/>
  <c r="H11" i="13"/>
  <c r="E11" i="13"/>
  <c r="D17" i="13"/>
  <c r="D15" i="13" l="1"/>
  <c r="C15" i="13"/>
  <c r="F13" i="13"/>
  <c r="D16" i="13"/>
  <c r="G9" i="13"/>
  <c r="H9" i="13"/>
  <c r="D13" i="13" l="1"/>
  <c r="F11" i="13"/>
  <c r="F9" i="13" s="1"/>
  <c r="D11" i="13"/>
  <c r="E9" i="13"/>
  <c r="D9" i="13" s="1"/>
  <c r="D11" i="3" l="1"/>
  <c r="D10" i="3" s="1"/>
  <c r="D54" i="3"/>
</calcChain>
</file>

<file path=xl/sharedStrings.xml><?xml version="1.0" encoding="utf-8"?>
<sst xmlns="http://schemas.openxmlformats.org/spreadsheetml/2006/main" count="794" uniqueCount="304">
  <si>
    <t xml:space="preserve"> Ծրագրային դասիչը</t>
  </si>
  <si>
    <t xml:space="preserve"> Տարի</t>
  </si>
  <si>
    <t xml:space="preserve"> Ծրագիր</t>
  </si>
  <si>
    <t xml:space="preserve"> ՀՀ տարածքային կառավարման և ենթակառուցվածքների նախարարություն</t>
  </si>
  <si>
    <t xml:space="preserve"> 31001</t>
  </si>
  <si>
    <t xml:space="preserve"> 31004</t>
  </si>
  <si>
    <t xml:space="preserve"> 11007</t>
  </si>
  <si>
    <t xml:space="preserve"> 12001</t>
  </si>
  <si>
    <t xml:space="preserve"> 31007</t>
  </si>
  <si>
    <t xml:space="preserve"> 11011</t>
  </si>
  <si>
    <t xml:space="preserve"> Ոռոգում</t>
  </si>
  <si>
    <t xml:space="preserve"> 1004</t>
  </si>
  <si>
    <t xml:space="preserve"> Գերմանիայի զարգացման վարկերի բանկի աջակցությամբ իրականացվող Ախուրյան գետի ջրային ռեսուրսների ինտեգրացված կառավարում ծրագրի խորհրդատվություն և կառավարում</t>
  </si>
  <si>
    <t xml:space="preserve">  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</si>
  <si>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 xml:space="preserve"> Աջակցություն ոռոգման համակարգի առողջացմանը</t>
  </si>
  <si>
    <t xml:space="preserve"> Ջրային տնտեսության հիդրոտեխնիկական սարքավորումների տեղադրման աշխատանքներ</t>
  </si>
  <si>
    <t xml:space="preserve"> 31010</t>
  </si>
  <si>
    <t xml:space="preserve"> Հեր-Հերի ջրամբարից ինքնահոս ջրատարի կառուցում</t>
  </si>
  <si>
    <t xml:space="preserve"> Ջրամատակարարում</t>
  </si>
  <si>
    <t xml:space="preserve"> 1072</t>
  </si>
  <si>
    <t xml:space="preserve"> Գերմանիայի զարգացման վարկերի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</si>
  <si>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</si>
  <si>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հազար դրամ</t>
  </si>
  <si>
    <t xml:space="preserve"> ԸՆԴԱՄԵՆԸ</t>
  </si>
  <si>
    <t xml:space="preserve"> Ոռոգման համակարգի առողջացում</t>
  </si>
  <si>
    <t xml:space="preserve"> ՀՀ  տարածքային կառավարման և ենթակառուցվածքների նախարարության ջրային կոմիտե</t>
  </si>
  <si>
    <t xml:space="preserve"> Ջրամատակարարաման և ջրահեռացման բարելավում</t>
  </si>
  <si>
    <t>Աղյուսակ N 1</t>
  </si>
  <si>
    <t xml:space="preserve"> Բյուջետային հատկացումների գլխավոր կարգադրիչների, ծրագրերի և միջոցառումների անվանումները</t>
  </si>
  <si>
    <t xml:space="preserve"> Միջոցառում</t>
  </si>
  <si>
    <t xml:space="preserve"> Ծրագրի անվանումը`</t>
  </si>
  <si>
    <t xml:space="preserve"> Ծրագրի նպատակը`</t>
  </si>
  <si>
    <t xml:space="preserve"> Ոռոգման ծառայությունների հասանելիության և մատչելիության ապահովում</t>
  </si>
  <si>
    <t xml:space="preserve"> Վերջնական արդյունքի նկարագրությունը`</t>
  </si>
  <si>
    <t xml:space="preserve"> Ոռոգման ջրի մատակարարման արդյունավետության և հասանելիության բարելավում, կորուստների կրճատում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</si>
  <si>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</si>
  <si>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</si>
  <si>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</si>
  <si>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</si>
  <si>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</si>
  <si>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 Գերմանիայի զարգացման վարկերի բանկի աջակցությամբ իրականացվող Ախուրյան գետի ջրային ռեսուրսների ինտեգրացված կառավարում ծրագրի համակարգում և ղեկավարում</t>
  </si>
  <si>
    <t xml:space="preserve"> Զարգացման ֆրանսիական  գործակալության աջակցությամբ իրականացվող ոռոգման ոլորտի ֆինանսական կայունության և ոռոգման կառավարման կարողությունն»րի բար»լավման ծրագրի համակարգում և ղ»կավարում</t>
  </si>
  <si>
    <t xml:space="preserve"> Աջակցություն ոռոգման համակարգի ընկերությունների ֆինանսական կենսունակության բարելավման նպատակով իրականացվող միջոցառումներին</t>
  </si>
  <si>
    <t xml:space="preserve"> Տրանսֆերտների տրամադրում</t>
  </si>
  <si>
    <t xml:space="preserve"> Պետական մարմինների կողմից օգտագործվող ոչ ֆինանսական ակտիվների հետ գործառնություններ</t>
  </si>
  <si>
    <t xml:space="preserve"> Ոռոգման համակարգերի ջրանցքների բաժանարար կետերը SCADA համակարգով հագեցած ջրաչափական սարքավորումներով կահավորում</t>
  </si>
  <si>
    <t xml:space="preserve"> Հեր-Հերի ջրամբարից ինքնահոս ջրատարի կառուցման համար նախագծերի և աշխատանքների ձեռքբերում</t>
  </si>
  <si>
    <t xml:space="preserve"> Ջրամատակարարման ծառայությունների հասանելիության և մատչելիության ապահովում</t>
  </si>
  <si>
    <t xml:space="preserve"> Խմելու ջրի մատակարարման և ջրահեռացման համակարգի բարելավում, կորուստների կրճատում</t>
  </si>
  <si>
    <t xml:space="preserve"> 6 քաղաքների և 37 գյուղական բնակավայրերի ջրամատակարարման և ջրահեռացման համակարգերի հատվածների հրատապ (մասնակի) վերականգնման աշխատանքներ</t>
  </si>
  <si>
    <t xml:space="preserve"> Երևանի ջրամատակարարման ցանցի բարելավման աշխատանքներ</t>
  </si>
  <si>
    <t>Աղյուսակ N 2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</si>
  <si>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</si>
  <si>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</si>
  <si>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Տարի</t>
  </si>
  <si>
    <t>Միջոցառում</t>
  </si>
  <si>
    <t xml:space="preserve">ԸՆԴԱՄԵՆԸ </t>
  </si>
  <si>
    <t xml:space="preserve">այդ թվում՝ </t>
  </si>
  <si>
    <t>ՀՀ ՏԱՐԱԾՔԱՅԻՆ ԿԱՌԱՎԱՐՄԱՆ ԵՎ ԵՆԹԱԿԱՌՈՒՑՎԱԾՔՆԵՐԻ ՆԱԽԱՐԱՐՈՒԹՅՈՒՆ</t>
  </si>
  <si>
    <t>այդ թվում`</t>
  </si>
  <si>
    <t>այդ թվում` ըստ կատարողների</t>
  </si>
  <si>
    <t>ՀՀ տարածքային կառավարման և ենթակառուցվածքների նախարարության ջրային կոմիտե</t>
  </si>
  <si>
    <t>Հեր-Հերի ջրամբարից ինքնահոս ջրատարի կառուցում</t>
  </si>
  <si>
    <t>Ծրագրային դասիչը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</si>
  <si>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</si>
  <si>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Ծրագիր</t>
  </si>
  <si>
    <t xml:space="preserve"> - ԸՆԹԱՑԻԿ ԾԱԽՍԵՐ </t>
  </si>
  <si>
    <t xml:space="preserve"> - ՈՉ ՖԻՆԱՆՍԱԿԱՆ ԱԿՏԻՎՆԵՐԻ ԳԾՈՎ ԾԱԽՍԵՐ </t>
  </si>
  <si>
    <t>Ոռոգման համակարգի առողջացում</t>
  </si>
  <si>
    <t>ՀՀ տարածքային կառավարման և ենթակառուցվածքների  նախարարության ջրային կոմիտե</t>
  </si>
  <si>
    <t>այդ թվում` բյուջետային ծախսերի տնտեսագիտական դասակարգման հոդվածներ</t>
  </si>
  <si>
    <t>ԸՆԹԱՑԻԿ ԾԱԽՍԵՐ</t>
  </si>
  <si>
    <t>- Այլ ծախսեր</t>
  </si>
  <si>
    <t>Գերմանիայի զարգացման վարկերի բանկի աջակցությամբ իրականացվող Ախուրյան գետի ջրային ռեսուրսների ինտեգրացված կառավարում ծրագրի խորհրդատվություն և կառավարում</t>
  </si>
  <si>
    <t>ՈՉ ՖԻՆԱՆՍԱԿԱՆ ԱԿՏԻՎՆԵՐԻ ԳԾՈՎ ԾԱԽՍԵՐ</t>
  </si>
  <si>
    <t>Ջրամատակարարաման և ջրահեռացման բարելավում</t>
  </si>
  <si>
    <t>Գերմանիայի զարգացման վարկերի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</si>
  <si>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>- Շենքերի և շինությունների կապիտալ վերանորոգում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</si>
  <si>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</si>
  <si>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</si>
  <si>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Բյուջետային հատկացումների գլխավոր կարգադրիչների, ծրագրերի, միջոցառումների, ծախսային ուղղությունների և միջոցները ստացող իրավաբանական անձ հանդիսացող սուբյեկտների անվանումները</t>
  </si>
  <si>
    <t>Միջոցառումները կատարող պետական մարմինների և տնտեսվարող սուբյեկտների անվանումները</t>
  </si>
  <si>
    <t>ԸՆԴԱՄԵՆԸ</t>
  </si>
  <si>
    <t>ՀՀ տարածքային կառավարման և ենթակառուցվածքների նախարարություն</t>
  </si>
  <si>
    <t>Աջակցություն ոռոգման համակարգի առողջացմանը</t>
  </si>
  <si>
    <t>այդ թվում՝  ըստ տնտեսվարող սուբյեկտների</t>
  </si>
  <si>
    <t xml:space="preserve">«Երևան» ՋՕԸ, «Արտաշատ» ՋՕԸ, «Արարատ» ՋՕԸ, «Արմավիր» ՋՕԸ, «Շենիկ» ՋՕԸ, «Արագածոտն» ՋՕԸ, «Թալին» ՋՕԸ, «Կոտայք» ՋՕԸ, «Գեղարքունիք» ՋՕԸ, «Շիրակ» ՋՕԸ, «Տավուշ» ՋՕԸ, «Լոռի» ՋՕԸ, «Եղեգնաձոր» ՋՕԸ, «Սյունիք» ՋՕԸ, «Էջմիածին» ՋՕԸ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</si>
  <si>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</si>
  <si>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</si>
  <si>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</si>
  <si>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1004 </t>
  </si>
  <si>
    <t xml:space="preserve"> Ոռոգման համակարգի առողջացում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</si>
  <si>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</si>
  <si>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</si>
  <si>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</si>
  <si>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</si>
  <si>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</si>
  <si>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</si>
  <si>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</si>
  <si>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</si>
  <si>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 </t>
  </si>
  <si>
    <t xml:space="preserve"> Արդյունքի չափորոշիչներ </t>
  </si>
  <si>
    <t xml:space="preserve"> Միջոցառման վրա կատարվող ծախսը (հազար դրամ) </t>
  </si>
  <si>
    <t xml:space="preserve"> Մասնագիտատացված միավոր </t>
  </si>
  <si>
    <t xml:space="preserve"> Կառավարվող/վերահսկվող պայմանագրերի քանակ, հատ </t>
  </si>
  <si>
    <t xml:space="preserve"> 11007 </t>
  </si>
  <si>
    <t xml:space="preserve"> Գերմանիայի զարգացման վարկերի բանկի աջակցությամբ իրականացվող Ախուրյան գետի ջրային ռեսուրսների ինտեգրացված կառավարում ծրագրի խորհրդատվություն և կառավարում </t>
  </si>
  <si>
    <t xml:space="preserve"> Գերմանիայի զարգացման վարկերի բանկի աջակցությամբ իրականացվող Ախուրյան գետի ջրային ռեսուրսների ինտեգրացված կառավարում ծրագրի համակարգում և ղեկավարում </t>
  </si>
  <si>
    <t xml:space="preserve"> Մասնագիտացված միավոր </t>
  </si>
  <si>
    <t xml:space="preserve"> 11011 </t>
  </si>
  <si>
    <t xml:space="preserve">  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 </t>
  </si>
  <si>
    <t xml:space="preserve"> Զարգացման ֆրանսիական  գործակալության աջակցությամբ իրականացվող ոռոգման ոլորտի ֆինանսական կայունության և ոռոգման կառավարման կարողությունն»րի բար»լավման ծրագրի համակարգում և ղ»կավարում </t>
  </si>
  <si>
    <t xml:space="preserve"> 12001 </t>
  </si>
  <si>
    <t xml:space="preserve"> Աջակցություն ոռոգման համակարգի առողջացմանը </t>
  </si>
  <si>
    <t xml:space="preserve"> Աջակցություն ոռոգման համակարգի ընկերությունների ֆինանսական կենսունակության բարելավման նպատակով իրականացվող միջոցառումներին </t>
  </si>
  <si>
    <t xml:space="preserve"> Տրանսֆերտների տրամադրում </t>
  </si>
  <si>
    <t xml:space="preserve"> Շահառուների ընտրության չափորոշիչները՛ </t>
  </si>
  <si>
    <t xml:space="preserve"> Ոռոգման համակարգի ընկերություններ </t>
  </si>
  <si>
    <t xml:space="preserve"> Շահառու ոռոգման համակարգի ընկերությունների թիվ </t>
  </si>
  <si>
    <t xml:space="preserve"> 31001 </t>
  </si>
  <si>
    <t xml:space="preserve"> Պետական մարմինների կողմից օգտագործվող ոչ ֆինանսական ակտիվների հետ գործառնություններ </t>
  </si>
  <si>
    <t xml:space="preserve"> Ակտիվն օգտագործող կազմակերպության(ների) անվանում(ները)՛ </t>
  </si>
  <si>
    <t xml:space="preserve"> 31004 </t>
  </si>
  <si>
    <t xml:space="preserve"> 31007 </t>
  </si>
  <si>
    <t xml:space="preserve"> Ջրային տնտեսության հիդրոտեխնիկական սարքավորումների տեղադրման աշխատանքներ </t>
  </si>
  <si>
    <t xml:space="preserve"> Ոռոգման համակարգերի ջրանցքների բաժանարար կետերը SCADA համակարգով հագեցած ջրաչափական սարքավորումներով կահավորում </t>
  </si>
  <si>
    <t xml:space="preserve"> Ակտիվն օգտագործող կազմակերպության անվանումը </t>
  </si>
  <si>
    <t xml:space="preserve"> ՀՀ ՏԿԵՆ ջրային կոմիտե </t>
  </si>
  <si>
    <t xml:space="preserve"> Ջրաչափական սարքավորումների քանակը, հատ </t>
  </si>
  <si>
    <t xml:space="preserve"> 31010 </t>
  </si>
  <si>
    <t xml:space="preserve"> Հեր-Հերի ջրամբարից ինքնահոս ջրատարի կառուցում </t>
  </si>
  <si>
    <t xml:space="preserve"> Հեր-Հերի ջրամբարից ինքնահոս ջրատարի կառուցման համար նախագծերի և աշխատանքների ձեռքբերում </t>
  </si>
  <si>
    <t xml:space="preserve"> Կառուցվող ջրատար, կմ </t>
  </si>
  <si>
    <t xml:space="preserve"> 1072 </t>
  </si>
  <si>
    <t xml:space="preserve"> Ջրամատակարարաման և ջրահեռացման բարելավում </t>
  </si>
  <si>
    <t xml:space="preserve"> Նորոգվող ջրագծերի երկարություն, կմ </t>
  </si>
  <si>
    <t xml:space="preserve"> Նորոգվող կոյուղագծերի երկարություն, կմ </t>
  </si>
  <si>
    <t xml:space="preserve"> Նորոգվող տնային միացումներ, հատ </t>
  </si>
  <si>
    <t xml:space="preserve"> Գերմանիայի զարգացման վարկերի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 </t>
  </si>
  <si>
    <t xml:space="preserve"> 6 քաղաքների և 37 գյուղական բնակավայրերի ջրամատակարարման և ջրահեռացման համակարգերի հատվածների հրատապ (մասնակի) վերականգնման աշխատանքներ </t>
  </si>
  <si>
    <t xml:space="preserve"> Երևանի ջրամատակարարման ցանցի բարելավման աշխատանքներ </t>
  </si>
  <si>
    <t xml:space="preserve"> Նորոգվող մուտքագծի երկարություն, կմ 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</si>
  <si>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 </t>
  </si>
  <si>
    <t xml:space="preserve"> այդ թվում՝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</si>
  <si>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«ՀԱՅԱՍՏԱՆԻ ՀԱՆՐԱՊԵՏՈՒԹՅԱՆ 2021 ԹՎԱԿԱՆԻ ՊԵՏԱԿԱՆ ԲՅՈՒՋԵԻ ՄԱՍԻՆ» ՕՐԵՆՔԻ N 1 ՀԱՎԵԼՎԱԾԻ N 2 ԱՂՅՈՒՍԱԿՈՒՄ ԿԱՏԱՐՎՈՂ  ՎԵՐԱԲԱՇԽՈՒՄԸ, ՓՈՓՈԽՈՒԹՅՈՒՆՆԵՐԸ ԵՎ ՀԱՅԱՍՏԱՆԻ ՀԱՆՐԱՊԵՏՈՒԹՅԱՆ ԿԱՌԱՎԱՐՈՒԹՅԱՆ 2020 ԹՎԱԿԱՆԻ ԴԵԿՏԵՄԲԵՐԻ 30-Ի N 2215-Ն ՈՐՈՇՄԱՆ N 5 ՀԱՎԵԼՎԱԾԻ N 1 ԱՂՅՈՒՍԱԿՈՒՄ ԿԱՏԱՐՎՈՂ  ՓՈՓՈԽՈՒԹՅՈՒՆՆԵՐԸ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</si>
  <si>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կառավարության 2021 թվականի</t>
  </si>
  <si>
    <t xml:space="preserve">                   -ի N        -Ն որոշման</t>
  </si>
  <si>
    <t>Հավելված N 2</t>
  </si>
  <si>
    <t>Հավելված N 1</t>
  </si>
  <si>
    <t xml:space="preserve"> Ոռոգման համակարգերի հիմնանորոգում</t>
  </si>
  <si>
    <t>Ցուցանիշների փոփոխությունը (ավելացումները նշված են դրական նշանով, իսկ նվազեցումները՝ փակագծերում)</t>
  </si>
  <si>
    <t>Ընդամենը,</t>
  </si>
  <si>
    <t>այդ թվում՝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</si>
  <si>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</si>
  <si>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</si>
  <si>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</si>
  <si>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</si>
  <si>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>Ոռոգման համակարգերի հիմնանորոգում</t>
  </si>
  <si>
    <t xml:space="preserve"> -  Շենքերի և շինությունների կապիտալ վերանորոգում</t>
  </si>
  <si>
    <t xml:space="preserve"> ՇԵՆՔԵՐ ԵՎ ՇԻՆՈՒԹՅՈՒՆՆԵՐ</t>
  </si>
  <si>
    <t xml:space="preserve"> ՀԻՄՆԱԿԱՆ ՄԻՋՈՑՆԵՐ</t>
  </si>
  <si>
    <t xml:space="preserve"> ՈՉ ՖԻՆԱՆՍԱԿԱՆ ԱԿՏԻՎՆԵՐԻ ԳԾՈՎ ԾԱԽՍԵՐ</t>
  </si>
  <si>
    <t xml:space="preserve"> ԸՆԴԱՄԵՆԸ ԾԱԽՍԵՐ</t>
  </si>
  <si>
    <t xml:space="preserve"> այդ թվում` բյուջետային ծախսերի տնտեսագիտական դասակարգման հոդվածներ</t>
  </si>
  <si>
    <t xml:space="preserve"> այդ թվում` ըստ կատարողների</t>
  </si>
  <si>
    <t xml:space="preserve"> -  Շենքերի և շինությունների շինարարություն</t>
  </si>
  <si>
    <t xml:space="preserve"> այդ թվում`</t>
  </si>
  <si>
    <t xml:space="preserve"> 04</t>
  </si>
  <si>
    <t xml:space="preserve"> Գյուղատնտեսություն, անտառային տնտեսություն, ձկնորսություն և որսորդություն</t>
  </si>
  <si>
    <t xml:space="preserve"> 02</t>
  </si>
  <si>
    <t xml:space="preserve"> ՏՆՏԵՍԱԿԱՆ ՀԱՐԱԲԵՐՈՒԹՅՈՒՆՆԵՐ</t>
  </si>
  <si>
    <t xml:space="preserve"> Դաս</t>
  </si>
  <si>
    <t xml:space="preserve"> Խումբ</t>
  </si>
  <si>
    <t xml:space="preserve"> Բաժին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</si>
  <si>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</si>
  <si>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Գործառական դասիչը</t>
  </si>
  <si>
    <t xml:space="preserve"> ԱՅԼ  ԾԱԽՍԵՐ</t>
  </si>
  <si>
    <t xml:space="preserve"> ԸՆԹԱՑԻԿ ԾԱԽՍԵՐ</t>
  </si>
  <si>
    <t xml:space="preserve"> 01</t>
  </si>
  <si>
    <t>03</t>
  </si>
  <si>
    <t xml:space="preserve"> ԲՆԱԿԱՐԱՆԱՅԻՆ ՇԻՆԱՐԱՐՈՒԹՅՈՒՆ ԵՎ ԿՈՄՈՒՆԱԼ ԾԱՌԱՅՈՒԹՅՈՒՆՆԵՐ</t>
  </si>
  <si>
    <t>06</t>
  </si>
  <si>
    <t xml:space="preserve"> ՀԱՅԱՍՏԱՆԻ ՀԱՆՐԱՊԵՏՈՒԹՅԱՆ ԿԱՌԱՎԱՐՈՒԹՅԱՆ 2020 ԹՎԱԿԱՆԻ ԴԵԿՏԵՄԲԵՐԻ 30-Ի N 2215-Ն ՈՐՈՇՄԱՆ N 3 ԵՎ N 4 ՀԱՎԵԼՎԱԾՆԵՐՈՒՄ ԿԱՏԱՐՎՈՂ ՓՈՓՈԽՈՒԹՅՈՒՆՆԵՐԸ ԵՎ ԼՐԱՑՈՒՄՆԵՐԸ</t>
  </si>
  <si>
    <t xml:space="preserve"> Հավելված N3
</t>
  </si>
  <si>
    <t xml:space="preserve">ՀՀ տարածքային կառավարման և ենթակառուցվածքների նախարարության ջրային  կոմիտե </t>
  </si>
  <si>
    <t>ԸՆԴԱՄԵՆԸ ԾԱԽՍԵՐ</t>
  </si>
  <si>
    <t>ՍՈՒԲՍԻԴԻԱՆԵՐ</t>
  </si>
  <si>
    <t>Սուբսիդիաներ ոչ պետական կազմակերպություններին</t>
  </si>
  <si>
    <t xml:space="preserve"> - Սուբսիդիաներ ոչ  պետական ոչ ֆինանսական կազմակերպություններին</t>
  </si>
  <si>
    <t>Ջրամատակարարման և ջրահեռացման բարելավում</t>
  </si>
  <si>
    <t xml:space="preserve"> - Շենքերի և շինությունների շինարարություն</t>
  </si>
  <si>
    <t>ՀՀ տարածքային կառավարման և ենթակառուցվածքների նախարարության  ջրային կոմիտե</t>
  </si>
  <si>
    <t>այդ թվում` ըստ ուղղությունների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</si>
  <si>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</si>
  <si>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 xml:space="preserve"> ՀԱՅԱՍՏԱՆԻ ՀԱՆՐԱՊԵՏՈՒԹՅԱՆ ԿԱՌԱՎԱՐՈՒԹՅԱՆ 2020 ԹՎԱԿԱՆԻ ԴԵԿՏԵՄԲԵՐԻ 30-Ի N 2215-Ն ՈՐՈՇՄԱՆ N 5 ՀԱՎԵԼՎԱԾԻ N 2 ԱՂՅՈՒՍԱԿՈՒՄ ԿԱՏԱՐՎՈՂ ՓՈՓՈԽՈՒԹՅՈՒՆՆԵՐԸ ԵՎ ԼՐԱՑՈՒՄՆԵՐԸ</t>
  </si>
  <si>
    <t>Հավելված N 4</t>
  </si>
  <si>
    <t xml:space="preserve">«Երեւան» ջրօգտագործողների ընկերության կողմից սպասարկվող Մասիսի տարածաշրջանի Դաշտավան, Նորամարգ, Դարբնիկ, Մասիս, Զորակ համայնքների ինքնաշատրվանող խորքային հորերի բաժանարար կետերի կահավորումը փականներով և ջրաչափերով </t>
  </si>
  <si>
    <t xml:space="preserve">ՀՀ կառավարության  2021 թվականի </t>
  </si>
  <si>
    <t>______________ ի    ___Ն որոշման</t>
  </si>
  <si>
    <t xml:space="preserve"> «ՀԱՅԱՍՏԱՆԻ ՀԱՆՐԱՊԵՏՈՒԹՅԱՆ 2021 ԹՎԱԿԱՆԻ ՊԵՏԱԿԱՆ ԲՅՈՒՋԵԻ ՄԱՍԻՆ» ՀԱՅԱՍՏԱՆԻ ՀԱՆՐԱՊԵՏՈՒԹՅԱՆ ՕՐԵՆՔԻ N 1 ՀԱՎԵԼՎԱԾԻ N 4 ԱՂՅՈՒՍԱԿՈՒՄ ԵՎ ՀԱՅԱՍՏԱՆԻ ՀԱՆՐԱՊԵՏՈՒԹՅԱՆ ԿԱՌԱՎԱՐՈՒԹՅԱՆ 2020 ԹՎԱԿԱՆԻ ԴԵԿՏԵՄԲԵՐԻ 30-Ի N 2215-Ն ՈՐՈՇՄԱՆ N5 ՀԱՎԵԼՎԱԾԻ N 3 ԱՂՅՈՒՍԱԿՈՒՄ ԿԱՏԱՐՎՈՂ ՓՈՓՈԽՈՒԹՅՈՒՆՆԵՐԸ</t>
  </si>
  <si>
    <t>հազ. դրամ</t>
  </si>
  <si>
    <t>ծրագիրը</t>
  </si>
  <si>
    <t>միջոցառումը</t>
  </si>
  <si>
    <t xml:space="preserve"> ընդամենը </t>
  </si>
  <si>
    <t xml:space="preserve"> վարկային միջոցներ </t>
  </si>
  <si>
    <t xml:space="preserve"> համաֆինան_x000D_
սավորում </t>
  </si>
  <si>
    <t xml:space="preserve"> ԸՆԴԱՄԵՆԸ ԾՐԱԳՐԵՐՈՎ,</t>
  </si>
  <si>
    <t>ՀՀ ՏԱՐԱԾՔԱՅԻՆ ԿԱՌԱՎԱՐՄԱՆ ԵՎ ԵՆԹԱԿԱՌՈՒՑՎԱԾՔՆԵՐԻ ՆԱԽԱՐԱՐՈՒԹՅՈՒՆ
այդ թվում՝</t>
  </si>
  <si>
    <t xml:space="preserve"> Շենքերի և շինությունների շինարարություն</t>
  </si>
  <si>
    <t xml:space="preserve">Հավելված N5 </t>
  </si>
  <si>
    <t xml:space="preserve"> «ՀԱՅԱՍՏԱՆԻ ՀԱՆՐԱՊԵՏՈՒԹՅԱՆ 2021 ԹՎԱԿԱՆԻ ՊԵՏԱԿԱՆ ԲՅՈՒՋԵԻ ՄԱՍԻՆ» ՀԱՅԱՍՏԱՆԻ ՀԱՆՐԱՊԵՏՈՒԹՅԱՆ ՕՐԵՆՔԻ N 1 ՀԱՎԵԼՎԱԾԻ N 5 ԱՂՅՈՒՍԱԿՈՒՄ ԵՎ ՀԱՅԱՍՏԱՆԻ ՀԱՆՐԱՊԵՏՈՒԹՅԱՆ ԿԱՌԱՎԱՐՈՒԹՅԱՆ 2020 ԹՎԱԿԱՆԻ ԴԵԿՏԵՄԲԵՐԻ 30-Ի N 2215-Ն ՈՐՈՇՄԱՆ N5 ՀԱՎԵԼՎԱԾԻ N 4 ԱՂՅՈՒՍԱԿՈՒՄ ԿԱՏԱՐՎՈՂ ՓՈՓՈԽՈՒԹՅՈՒՆՆԵՐԸ</t>
  </si>
  <si>
    <t xml:space="preserve">դրամաշնորհային միջոցներ </t>
  </si>
  <si>
    <t>Հավելված N 6</t>
  </si>
  <si>
    <t>Հավելված N 7</t>
  </si>
  <si>
    <t>ՀԱՅԱՍՏԱՆԻ ՀԱՆՐԱՊԵՏՈՒԹՅԱՆ ԿԱՌԱՎԱՐՈՒԹՅԱՆ 2020 ԹՎԱԿԱՆԻ ԴԵԿՏԵՄԲԵՐԻ 30-Ի N 2215-Ն ՈՐՈՇՄԱՆ N 5 ՀԱՎԵԼՎԱԾԻ N 8 ԱՂՅՈՒՍԱԿՈՒՄ ԿԱՏԱՐՎՈՂ ՓՈՓՈԽՈՒԹՅՈՒՆՆԵՐԸ</t>
  </si>
  <si>
    <t>Ցուցանիշների փոփոխությունը (ավելացումները նշված են դրական նշանով)</t>
  </si>
  <si>
    <t>Ցուցանիշների փոփոխությունը (նվազեցումները նշված են փակագծերում)</t>
  </si>
  <si>
    <t>Ցուցանիշների փոփոխությունը (ավելացումները նշված են դրական նշանով)</t>
  </si>
  <si>
    <t>ինքնաշատրվոնող հորեր, հատ</t>
  </si>
  <si>
    <t>ՀԱՅԱՍՏԱՆԻ ՀԱՆՐԱՊԵՏՈՒԹՅԱՆ ԿԱՌԱՎԱՐՈՒԹՅԱՆ 2020 ԹՎԱԿԱՆԻ ԴԵԿՏԵՄԲԵՐԻ 30-Ի  N2215-Ն ՈՐՈՇՄԱՆ N 9 ՀԱՎԵԼՎԱԾԻ  N 9.8  ԱՂՅՈՒՍԱԿՈՒՄ ԿԱՏԱՐՎՈՂ ՓՈՓՈԽՈՒԹՅՈՒՆՆԵՐԸ</t>
  </si>
  <si>
    <t>Հավելված N 8</t>
  </si>
  <si>
    <t xml:space="preserve"> Աղյուսակ 9.8</t>
  </si>
  <si>
    <t xml:space="preserve">ՀԱՅԱՍՏԱՆԻ ՀԱՆՐԱՊԵՏՈՒԹՅԱՆ ԿԱՌԱՎԱՐՈՒԹՅԱՆ 2020 ԹՎԱԿԱՆԻ ԴԵԿՏԵՄԲԵՐԻ 30-Ի N 2215-Ն ՈՐՈՇՄԱՆ N 9.1 ՀԱՎԵԼՎԱԾԻ  N 9.1.26 ԱՂՅՈՒՍԱԿՈՒՄ ԿԱՏԱՐՎՈՂ ՓՈՓՈԽՈՒԹՅՈՒՆՆԵՐԸ </t>
  </si>
  <si>
    <t xml:space="preserve"> Աղյուսակ 9.1.26</t>
  </si>
  <si>
    <t>ՀՀ տարածքային կառավարման և ենթակառուցվաքների  նախարարություն</t>
  </si>
  <si>
    <t xml:space="preserve">ՀՀ տարածքային կառավարման և ենթակառուցվածքների նախարարության ջրային կոմիտե </t>
  </si>
  <si>
    <t>Հավելված N 10</t>
  </si>
  <si>
    <t xml:space="preserve"> ______________N______-Ն որոշման </t>
  </si>
  <si>
    <t>Ց Ա Ն Կ</t>
  </si>
  <si>
    <t>ՋՐՕԳՏԱԳՈՐԾՈՂՆԵՐԻ ԸՆԿԵՐՈՒԹՅՈՒՆՆԵՐԻ ԿՐԵԴԻՏՈՐԱԿԱՆ ՊԱՐՏԱՎՈՐՈՒԹՅՈՒՆՆՐԸ ՄԱՐԵԼՈՒ ՎԵՐԱԲԵՐՅԱԼ</t>
  </si>
  <si>
    <t xml:space="preserve">«Երևան» ՋՕԸ </t>
  </si>
  <si>
    <t xml:space="preserve">«Արտաշատ» ՋՕԸ </t>
  </si>
  <si>
    <t xml:space="preserve">«Արարատ» ՋՕԸ </t>
  </si>
  <si>
    <t xml:space="preserve">«Արմավիր» ՋՕԸ </t>
  </si>
  <si>
    <t xml:space="preserve">«Էջմիածին» ՋՕԸ </t>
  </si>
  <si>
    <t xml:space="preserve">«Շենիկ» ՋՕԸ </t>
  </si>
  <si>
    <t xml:space="preserve">«Արագածոտն» ՋՕԸ </t>
  </si>
  <si>
    <t xml:space="preserve">«Թալին» ՋՕԸ </t>
  </si>
  <si>
    <t xml:space="preserve">«Կոտայք» ՋՕԸ </t>
  </si>
  <si>
    <t xml:space="preserve">«Գեղարքունիք» ՋՕԸ </t>
  </si>
  <si>
    <t xml:space="preserve">«Շիրակ» ՋՕԸ </t>
  </si>
  <si>
    <t xml:space="preserve">«Տավուշ» ՋՕԸ </t>
  </si>
  <si>
    <t xml:space="preserve">«Լոռի» ՋՕԸ </t>
  </si>
  <si>
    <t xml:space="preserve">«Եղեգնաձոր» ՋՕԸ </t>
  </si>
  <si>
    <t xml:space="preserve">«Սյունիք» ՋՕԸ </t>
  </si>
  <si>
    <t>«ՀԱՅԱՍՏԱՆԻ ՀԱՆՐԱՊԵՏՈՒԹՅԱՆ 2021 ԹՎԱԿԱՆԻ ՊԵՏԱԿԱՆ ԲՅՈՒՋԵԻ ՄԱՍԻՆ» ՕՐԵՆՔԻ N 1 ՀԱՎԵԼՎԱԾԻ N 3 ԱՂՅՈՒՍԱԿՈՒՄ ԿԱՏԱՐՎՈՂ  ՓՈՓՈԽՈՒԹՅՈՒՆՆԵՐԸ</t>
  </si>
  <si>
    <t xml:space="preserve"> - Այլ ծախսեր</t>
  </si>
  <si>
    <t>Ցուցանիշների փոփոխությունը
(նվազեցումները նշված են փակագծերում)</t>
  </si>
  <si>
    <t xml:space="preserve">Ցուցանիշների փոփոխությունը
(նվազեցումները նշված են փակագծերում) </t>
  </si>
  <si>
    <t>դրամ</t>
  </si>
  <si>
    <t>ՄԱ</t>
  </si>
  <si>
    <t>հեղինակային հսկողության ծառայություններ</t>
  </si>
  <si>
    <t>98111140/1</t>
  </si>
  <si>
    <t>ԳՀ</t>
  </si>
  <si>
    <t>տեխնիկական հսկողության ծառայություններ</t>
  </si>
  <si>
    <t>71351540/1</t>
  </si>
  <si>
    <t>ՄԱՍ III ԾԱՌԱՅՈՒԹՅՈՒՆՆԵՐ</t>
  </si>
  <si>
    <t>ԲՄ</t>
  </si>
  <si>
    <t>ջրամատակարարման համակարգերի կառուցում</t>
  </si>
  <si>
    <t>45241170/1</t>
  </si>
  <si>
    <t>ՄԱՍ II ԱՇԽԱՏԱՆՔՆԵՐ</t>
  </si>
  <si>
    <t>Հերհեր ջրամբարից ինքնահոս ջրատարի կառուցում</t>
  </si>
  <si>
    <t>1004  31010</t>
  </si>
  <si>
    <t>71351540/25</t>
  </si>
  <si>
    <t>71351540/24</t>
  </si>
  <si>
    <t>71351540/23</t>
  </si>
  <si>
    <t>71351540/22</t>
  </si>
  <si>
    <t>71351540/21</t>
  </si>
  <si>
    <t>71351540/20</t>
  </si>
  <si>
    <t>71351540/19</t>
  </si>
  <si>
    <t>71351540/18</t>
  </si>
  <si>
    <t>շինարարական աշխատանքներ հիդրոմեխանիկական կառույցների համար</t>
  </si>
  <si>
    <t>45241152/15</t>
  </si>
  <si>
    <t>45241152/14</t>
  </si>
  <si>
    <t>45241152/13</t>
  </si>
  <si>
    <t>շինարարական աշխատանքների հիդրոմեխանիկական կառույցների համար</t>
  </si>
  <si>
    <t>45241152/12</t>
  </si>
  <si>
    <t>45241152/11</t>
  </si>
  <si>
    <t>45241152/4</t>
  </si>
  <si>
    <t>45241152/3</t>
  </si>
  <si>
    <t>45241152/2</t>
  </si>
  <si>
    <t>45241152/1</t>
  </si>
  <si>
    <t>Ջրային տնտեսության հիդրոտեխնիկական սարքավորումների տեղադրման աշխատանքներ</t>
  </si>
  <si>
    <t>1004  31007</t>
  </si>
  <si>
    <t>98111140/11</t>
  </si>
  <si>
    <t>71351540/507</t>
  </si>
  <si>
    <t>Սարքավորումների մոնտաժման և տեղադրման աշխատանքներ</t>
  </si>
  <si>
    <t>45311151/501</t>
  </si>
  <si>
    <t>1004  31002</t>
  </si>
  <si>
    <t>Ոռոգում</t>
  </si>
  <si>
    <t>Դաս N 04</t>
  </si>
  <si>
    <t>Խումբ N 02</t>
  </si>
  <si>
    <t>Բաժին N 04</t>
  </si>
  <si>
    <t>գումարը 
(հազ. դրամ)</t>
  </si>
  <si>
    <t>քանակը</t>
  </si>
  <si>
    <t>Միավորի գինը</t>
  </si>
  <si>
    <t>Ցուցանիշների փոփոխությունը (ավելացումները նշված են դրական նշանով, իսկ նվազեցումները՝ փակագծերում)</t>
  </si>
  <si>
    <t>Չափի միավորը</t>
  </si>
  <si>
    <t>Գնման ձևը</t>
  </si>
  <si>
    <t>Անվանումը</t>
  </si>
  <si>
    <t>Կոդը</t>
  </si>
  <si>
    <t>-ի  N       -Ն որոշման</t>
  </si>
  <si>
    <t>Հավելված  N 9</t>
  </si>
  <si>
    <t xml:space="preserve"> ՀԱՅԱՍՏԱՆԻ ՀԱՆՐԱՊԵՏՈՒԹՅԱՆ ԿԱՌԱՎԱՐՈՒԹՅԱՆ 2020 ԹՎԱԿԱՆԻ ԴԵԿՏԵՄԲԵՐԻ 30-Ի N 2215-Ն ՈՐՈՇՄԱՆ N 10 ՀԱՎԵԼՎԱԾՈՒՄ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</si>
</sst>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##,##0.0;\(##,##0.0\);\-"/>
    <numFmt numFmtId="166" formatCode="_(* #,##0.0_);_(* \(#,##0.0\);_(* &quot;-&quot;??_);_(@_)"/>
    <numFmt numFmtId="167" formatCode="#,##0.0_);\(#,##0.0\)"/>
    <numFmt numFmtId="168" formatCode="#,##0.0"/>
    <numFmt numFmtId="169" formatCode="_(* #,##0.0_);_(* \(#,##0.0\);_(* &quot;-&quot;?_);_(@_)"/>
    <numFmt numFmtId="170" formatCode="0.0"/>
    <numFmt numFmtId="171" formatCode="_-* #,##0.00\ _դ_ր_._-;\-* #,##0.00\ _դ_ր_._-;_-* &quot;-&quot;??\ _դ_ր_._-;_-@_-"/>
    <numFmt numFmtId="172" formatCode="_(* #,##0.00_);_(* \(#,##0.00\);_(* &quot;-&quot;?_);_(@_)"/>
  </numFmts>
  <fonts count="66" x14ac:knownFonts="1"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b/>
      <sz val="8"/>
      <name val="GHEA Grapalat"/>
      <family val="2"/>
    </font>
    <font>
      <b/>
      <sz val="10"/>
      <name val="GHEA Grapalat"/>
      <family val="3"/>
    </font>
    <font>
      <b/>
      <sz val="8"/>
      <name val="GHEA Grapalat"/>
      <family val="3"/>
    </font>
    <font>
      <sz val="10"/>
      <name val="Arial Armenian"/>
      <family val="2"/>
    </font>
    <font>
      <i/>
      <sz val="8"/>
      <name val="GHEA Grapalat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GHEA Grapalat"/>
      <family val="3"/>
    </font>
    <font>
      <b/>
      <sz val="11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color rgb="FF000000"/>
      <name val="Times New Roman"/>
      <family val="1"/>
    </font>
    <font>
      <b/>
      <sz val="12"/>
      <color rgb="FF000000"/>
      <name val="GHEA Grapalat"/>
      <family val="3"/>
    </font>
    <font>
      <b/>
      <sz val="10"/>
      <color rgb="FF000000"/>
      <name val="GHEA Grapalat"/>
      <family val="3"/>
    </font>
    <font>
      <sz val="10"/>
      <name val="Times Armenian"/>
      <family val="1"/>
    </font>
    <font>
      <b/>
      <sz val="14"/>
      <name val="GHEA Grapalat"/>
      <family val="3"/>
    </font>
    <font>
      <b/>
      <i/>
      <sz val="12"/>
      <name val="GHEA Grapalat"/>
      <family val="3"/>
    </font>
    <font>
      <sz val="11"/>
      <name val="GHEA Grapalat"/>
      <family val="3"/>
    </font>
    <font>
      <sz val="11"/>
      <color theme="1"/>
      <name val="GHEA Grapalat"/>
      <family val="3"/>
    </font>
    <font>
      <i/>
      <sz val="11"/>
      <name val="GHEA Grapalat"/>
      <family val="3"/>
    </font>
    <font>
      <sz val="10"/>
      <name val="Arial Armenian"/>
    </font>
    <font>
      <sz val="11"/>
      <color theme="1"/>
      <name val="Times Armenian"/>
      <family val="2"/>
    </font>
    <font>
      <sz val="11"/>
      <name val="Times Armenian"/>
      <family val="1"/>
    </font>
    <font>
      <sz val="10"/>
      <name val="Arial"/>
      <family val="2"/>
    </font>
    <font>
      <sz val="10"/>
      <name val="GHEA Grapalat"/>
      <family val="2"/>
    </font>
    <font>
      <sz val="9"/>
      <name val="GHEA Grapalat"/>
      <family val="3"/>
    </font>
    <font>
      <b/>
      <sz val="10"/>
      <color indexed="8"/>
      <name val="GHEA Grapalat"/>
      <family val="3"/>
    </font>
    <font>
      <b/>
      <u/>
      <sz val="12"/>
      <color indexed="8"/>
      <name val="GHEA Grapalat"/>
      <family val="3"/>
    </font>
    <font>
      <sz val="10"/>
      <color indexed="8"/>
      <name val="GHEA Grapalat"/>
      <family val="3"/>
    </font>
    <font>
      <sz val="8"/>
      <name val="GHEA Grapalat"/>
      <family val="3"/>
    </font>
    <font>
      <b/>
      <sz val="10"/>
      <name val="GHEA Grapalat"/>
      <family val="2"/>
    </font>
    <font>
      <sz val="11"/>
      <name val="GHEA Grapalat"/>
      <family val="2"/>
    </font>
    <font>
      <b/>
      <sz val="11"/>
      <name val="GHEA Grapalat"/>
      <family val="2"/>
    </font>
    <font>
      <i/>
      <sz val="11"/>
      <name val="GHEA Grapalat"/>
      <family val="2"/>
    </font>
    <font>
      <i/>
      <sz val="12"/>
      <name val="GHEA Grapalat"/>
      <family val="3"/>
    </font>
    <font>
      <b/>
      <sz val="9"/>
      <name val="GHEA Grapalat"/>
      <family val="3"/>
    </font>
    <font>
      <b/>
      <sz val="9"/>
      <color rgb="FF000000"/>
      <name val="GHEA Grapalat"/>
      <family val="3"/>
    </font>
    <font>
      <b/>
      <sz val="10"/>
      <color theme="1"/>
      <name val="GHEA Grapalat"/>
      <family val="3"/>
    </font>
    <font>
      <sz val="10"/>
      <color indexed="10"/>
      <name val="GHEA Grapalat"/>
      <family val="3"/>
    </font>
    <font>
      <b/>
      <sz val="11"/>
      <color indexed="8"/>
      <name val="GHEA Grapalat"/>
      <family val="3"/>
    </font>
    <font>
      <sz val="12"/>
      <name val="GHEA Grapalat"/>
      <family val="2"/>
    </font>
    <font>
      <sz val="12"/>
      <name val="Arial Armenian"/>
      <family val="2"/>
    </font>
    <font>
      <sz val="8"/>
      <color rgb="FFFF0000"/>
      <name val="GHEA Grapalat"/>
      <family val="3"/>
    </font>
    <font>
      <sz val="11"/>
      <color indexed="8"/>
      <name val="Calibri"/>
      <family val="2"/>
    </font>
    <font>
      <b/>
      <sz val="11"/>
      <color rgb="FFFF0000"/>
      <name val="GHEA Grapalat"/>
      <family val="3"/>
    </font>
    <font>
      <sz val="10"/>
      <name val="Arial"/>
      <family val="2"/>
      <charset val="204"/>
    </font>
    <font>
      <sz val="11"/>
      <color rgb="FFFF0000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>
      <alignment horizontal="left" vertical="top" wrapText="1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3" applyNumberFormat="0" applyAlignment="0" applyProtection="0"/>
    <xf numFmtId="0" fontId="12" fillId="28" borderId="4" applyNumberFormat="0" applyAlignment="0" applyProtection="0"/>
    <xf numFmtId="164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3" applyNumberFormat="0" applyAlignment="0" applyProtection="0"/>
    <xf numFmtId="0" fontId="19" fillId="0" borderId="8" applyNumberFormat="0" applyFill="0" applyAlignment="0" applyProtection="0"/>
    <xf numFmtId="0" fontId="20" fillId="31" borderId="0" applyNumberFormat="0" applyBorder="0" applyAlignment="0" applyProtection="0"/>
    <xf numFmtId="0" fontId="8" fillId="32" borderId="9" applyNumberFormat="0" applyFont="0" applyAlignment="0" applyProtection="0"/>
    <xf numFmtId="0" fontId="21" fillId="27" borderId="10" applyNumberFormat="0" applyAlignment="0" applyProtection="0"/>
    <xf numFmtId="165" fontId="2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/>
    <xf numFmtId="0" fontId="30" fillId="0" borderId="0"/>
    <xf numFmtId="164" fontId="33" fillId="0" borderId="0" applyFont="0" applyFill="0" applyBorder="0" applyAlignment="0" applyProtection="0"/>
    <xf numFmtId="0" fontId="33" fillId="0" borderId="0"/>
    <xf numFmtId="0" fontId="8" fillId="0" borderId="0"/>
    <xf numFmtId="0" fontId="33" fillId="0" borderId="0"/>
    <xf numFmtId="0" fontId="39" fillId="0" borderId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1" fillId="0" borderId="0"/>
    <xf numFmtId="0" fontId="42" fillId="0" borderId="0"/>
    <xf numFmtId="0" fontId="2" fillId="0" borderId="0">
      <alignment horizontal="left" vertical="top" wrapText="1"/>
    </xf>
    <xf numFmtId="0" fontId="2" fillId="0" borderId="0">
      <alignment horizontal="left" vertical="top" wrapText="1"/>
    </xf>
    <xf numFmtId="165" fontId="7" fillId="0" borderId="0" applyFill="0" applyBorder="0" applyProtection="0">
      <alignment horizontal="right" vertical="top"/>
    </xf>
    <xf numFmtId="0" fontId="42" fillId="0" borderId="0"/>
    <xf numFmtId="0" fontId="8" fillId="0" borderId="0"/>
    <xf numFmtId="171" fontId="2" fillId="0" borderId="0" applyFont="0" applyFill="0" applyBorder="0" applyAlignment="0" applyProtection="0">
      <alignment horizontal="left" vertical="top" wrapText="1"/>
    </xf>
    <xf numFmtId="0" fontId="42" fillId="0" borderId="0"/>
    <xf numFmtId="0" fontId="62" fillId="0" borderId="0"/>
    <xf numFmtId="0" fontId="64" fillId="0" borderId="0"/>
  </cellStyleXfs>
  <cellXfs count="474">
    <xf numFmtId="0" fontId="0" fillId="0" borderId="0" xfId="0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5" fontId="2" fillId="0" borderId="1" xfId="40" applyNumberFormat="1" applyFont="1" applyBorder="1" applyAlignment="1">
      <alignment horizontal="right" vertical="top"/>
    </xf>
    <xf numFmtId="165" fontId="3" fillId="0" borderId="1" xfId="41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7" fillId="0" borderId="1" xfId="0" applyFont="1" applyBorder="1">
      <alignment horizontal="left" vertical="top" wrapText="1"/>
    </xf>
    <xf numFmtId="0" fontId="0" fillId="0" borderId="0" xfId="0" applyFill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5" fontId="2" fillId="0" borderId="1" xfId="4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7" fillId="0" borderId="1" xfId="0" applyFont="1" applyFill="1" applyBorder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6" fillId="0" borderId="0" xfId="56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26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49" fontId="45" fillId="0" borderId="20" xfId="0" applyNumberFormat="1" applyFont="1" applyFill="1" applyBorder="1" applyAlignment="1">
      <alignment horizontal="center" vertical="center" textRotation="90" wrapText="1"/>
    </xf>
    <xf numFmtId="167" fontId="45" fillId="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textRotation="90" wrapText="1"/>
    </xf>
    <xf numFmtId="0" fontId="27" fillId="0" borderId="20" xfId="0" applyNumberFormat="1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167" fontId="29" fillId="34" borderId="20" xfId="0" applyNumberFormat="1" applyFont="1" applyFill="1" applyBorder="1" applyAlignment="1">
      <alignment horizontal="center" vertical="center" wrapText="1"/>
    </xf>
    <xf numFmtId="167" fontId="27" fillId="34" borderId="20" xfId="0" applyNumberFormat="1" applyFont="1" applyFill="1" applyBorder="1" applyAlignment="1">
      <alignment horizontal="center" vertical="center" wrapText="1"/>
    </xf>
    <xf numFmtId="0" fontId="25" fillId="34" borderId="0" xfId="0" applyFont="1" applyFill="1" applyAlignment="1">
      <alignment horizontal="center" vertical="center" wrapText="1"/>
    </xf>
    <xf numFmtId="167" fontId="25" fillId="34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167" fontId="29" fillId="0" borderId="20" xfId="0" applyNumberFormat="1" applyFont="1" applyFill="1" applyBorder="1" applyAlignment="1">
      <alignment horizontal="center" vertical="center" wrapText="1"/>
    </xf>
    <xf numFmtId="0" fontId="29" fillId="34" borderId="0" xfId="0" applyFont="1" applyFill="1" applyAlignment="1">
      <alignment vertical="center" wrapText="1"/>
    </xf>
    <xf numFmtId="0" fontId="0" fillId="0" borderId="23" xfId="0" applyFill="1" applyBorder="1">
      <alignment horizontal="left" vertical="top" wrapText="1"/>
    </xf>
    <xf numFmtId="0" fontId="2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>
      <alignment horizontal="left" vertical="top" wrapText="1"/>
    </xf>
    <xf numFmtId="0" fontId="0" fillId="0" borderId="20" xfId="0" applyFill="1" applyBorder="1">
      <alignment horizontal="left" vertical="top" wrapText="1"/>
    </xf>
    <xf numFmtId="170" fontId="47" fillId="34" borderId="24" xfId="57" applyNumberFormat="1" applyFont="1" applyFill="1" applyBorder="1" applyAlignment="1">
      <alignment horizontal="left" vertical="center" wrapText="1"/>
    </xf>
    <xf numFmtId="167" fontId="2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>
      <alignment horizontal="left" vertical="top" wrapText="1"/>
    </xf>
    <xf numFmtId="0" fontId="28" fillId="0" borderId="20" xfId="0" applyFont="1" applyFill="1" applyBorder="1" applyAlignment="1">
      <alignment vertical="center" wrapText="1"/>
    </xf>
    <xf numFmtId="0" fontId="0" fillId="0" borderId="20" xfId="0" applyBorder="1">
      <alignment horizontal="left" vertical="top" wrapText="1"/>
    </xf>
    <xf numFmtId="0" fontId="0" fillId="34" borderId="0" xfId="0" applyFill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49" fillId="0" borderId="0" xfId="56" applyFont="1" applyFill="1" applyAlignment="1">
      <alignment horizontal="right" vertical="center"/>
    </xf>
    <xf numFmtId="0" fontId="36" fillId="0" borderId="0" xfId="0" applyFont="1" applyAlignment="1"/>
    <xf numFmtId="0" fontId="36" fillId="0" borderId="0" xfId="0" applyFont="1" applyFill="1" applyAlignment="1"/>
    <xf numFmtId="165" fontId="36" fillId="0" borderId="20" xfId="40" applyNumberFormat="1" applyFont="1" applyFill="1" applyBorder="1" applyAlignment="1">
      <alignment horizontal="right" vertical="top"/>
    </xf>
    <xf numFmtId="0" fontId="28" fillId="33" borderId="0" xfId="0" applyFont="1" applyFill="1" applyAlignment="1">
      <alignment horizontal="left" vertical="top" wrapText="1"/>
    </xf>
    <xf numFmtId="167" fontId="36" fillId="33" borderId="26" xfId="0" applyNumberFormat="1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left" vertical="top" wrapText="1"/>
    </xf>
    <xf numFmtId="0" fontId="36" fillId="34" borderId="20" xfId="0" applyFont="1" applyFill="1" applyBorder="1" applyAlignment="1">
      <alignment horizontal="left" vertical="top" wrapText="1"/>
    </xf>
    <xf numFmtId="0" fontId="36" fillId="34" borderId="32" xfId="0" applyFont="1" applyFill="1" applyBorder="1" applyAlignment="1">
      <alignment horizontal="left" vertical="top" wrapText="1"/>
    </xf>
    <xf numFmtId="0" fontId="36" fillId="33" borderId="32" xfId="0" applyFont="1" applyFill="1" applyBorder="1" applyAlignment="1">
      <alignment horizontal="left" vertical="top" wrapText="1"/>
    </xf>
    <xf numFmtId="0" fontId="26" fillId="34" borderId="32" xfId="0" applyFont="1" applyFill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49" fontId="26" fillId="34" borderId="32" xfId="0" applyNumberFormat="1" applyFont="1" applyFill="1" applyBorder="1" applyAlignment="1">
      <alignment horizontal="left" vertical="top" wrapText="1"/>
    </xf>
    <xf numFmtId="0" fontId="36" fillId="34" borderId="33" xfId="0" applyFont="1" applyFill="1" applyBorder="1" applyAlignment="1">
      <alignment horizontal="left" vertical="top" wrapText="1"/>
    </xf>
    <xf numFmtId="0" fontId="36" fillId="34" borderId="34" xfId="0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167" fontId="36" fillId="34" borderId="26" xfId="0" applyNumberFormat="1" applyFont="1" applyFill="1" applyBorder="1" applyAlignment="1">
      <alignment horizontal="right" vertical="center" wrapText="1"/>
    </xf>
    <xf numFmtId="0" fontId="0" fillId="34" borderId="20" xfId="0" applyFill="1" applyBorder="1">
      <alignment horizontal="left" vertical="top" wrapText="1"/>
    </xf>
    <xf numFmtId="0" fontId="38" fillId="33" borderId="20" xfId="0" applyFont="1" applyFill="1" applyBorder="1" applyAlignment="1">
      <alignment horizontal="left" vertical="top" wrapText="1"/>
    </xf>
    <xf numFmtId="0" fontId="36" fillId="33" borderId="35" xfId="0" applyFont="1" applyFill="1" applyBorder="1" applyAlignment="1">
      <alignment horizontal="left" vertical="top" wrapText="1"/>
    </xf>
    <xf numFmtId="0" fontId="36" fillId="34" borderId="2" xfId="0" applyFont="1" applyFill="1" applyBorder="1" applyAlignment="1">
      <alignment horizontal="left" vertical="top" wrapText="1"/>
    </xf>
    <xf numFmtId="0" fontId="52" fillId="33" borderId="20" xfId="0" applyFont="1" applyFill="1" applyBorder="1" applyAlignment="1">
      <alignment horizontal="left" vertical="top" wrapText="1"/>
    </xf>
    <xf numFmtId="0" fontId="36" fillId="33" borderId="20" xfId="0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left" vertical="top" wrapText="1"/>
    </xf>
    <xf numFmtId="165" fontId="26" fillId="0" borderId="20" xfId="40" applyNumberFormat="1" applyFont="1" applyFill="1" applyBorder="1" applyAlignment="1">
      <alignment horizontal="right" vertical="top"/>
    </xf>
    <xf numFmtId="0" fontId="36" fillId="34" borderId="32" xfId="0" applyFont="1" applyFill="1" applyBorder="1" applyAlignment="1">
      <alignment horizontal="right" vertical="top" wrapText="1"/>
    </xf>
    <xf numFmtId="49" fontId="26" fillId="34" borderId="34" xfId="0" applyNumberFormat="1" applyFont="1" applyFill="1" applyBorder="1" applyAlignment="1">
      <alignment horizontal="left" vertical="top" wrapText="1"/>
    </xf>
    <xf numFmtId="0" fontId="36" fillId="34" borderId="36" xfId="0" applyFont="1" applyFill="1" applyBorder="1" applyAlignment="1">
      <alignment horizontal="left" vertical="top" wrapText="1"/>
    </xf>
    <xf numFmtId="49" fontId="26" fillId="34" borderId="33" xfId="0" applyNumberFormat="1" applyFont="1" applyFill="1" applyBorder="1" applyAlignment="1">
      <alignment horizontal="left" vertical="top" wrapText="1"/>
    </xf>
    <xf numFmtId="0" fontId="36" fillId="34" borderId="35" xfId="0" applyFont="1" applyFill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36" fillId="0" borderId="32" xfId="0" applyFont="1" applyBorder="1" applyAlignment="1">
      <alignment horizontal="center" vertical="top" wrapText="1"/>
    </xf>
    <xf numFmtId="0" fontId="36" fillId="0" borderId="40" xfId="0" applyFont="1" applyBorder="1" applyAlignment="1">
      <alignment horizontal="center" vertical="top" wrapText="1"/>
    </xf>
    <xf numFmtId="0" fontId="36" fillId="0" borderId="44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vertical="top" wrapText="1"/>
    </xf>
    <xf numFmtId="0" fontId="44" fillId="34" borderId="0" xfId="0" applyFont="1" applyFill="1" applyAlignment="1">
      <alignment vertical="center" wrapText="1"/>
    </xf>
    <xf numFmtId="0" fontId="26" fillId="34" borderId="0" xfId="56" applyFont="1" applyFill="1" applyAlignment="1">
      <alignment vertical="center"/>
    </xf>
    <xf numFmtId="0" fontId="26" fillId="0" borderId="0" xfId="0" applyFont="1" applyAlignment="1">
      <alignment horizontal="right" vertical="top" wrapText="1"/>
    </xf>
    <xf numFmtId="49" fontId="26" fillId="0" borderId="13" xfId="60" applyNumberFormat="1" applyFont="1" applyFill="1" applyBorder="1" applyAlignment="1">
      <alignment vertical="top" wrapText="1"/>
    </xf>
    <xf numFmtId="166" fontId="26" fillId="0" borderId="45" xfId="47" applyNumberFormat="1" applyFont="1" applyFill="1" applyBorder="1" applyAlignment="1">
      <alignment vertical="center" wrapText="1"/>
    </xf>
    <xf numFmtId="0" fontId="26" fillId="0" borderId="0" xfId="0" applyFont="1" applyFill="1" applyAlignment="1"/>
    <xf numFmtId="49" fontId="36" fillId="0" borderId="13" xfId="60" applyNumberFormat="1" applyFont="1" applyFill="1" applyBorder="1" applyAlignment="1">
      <alignment vertical="top" wrapText="1"/>
    </xf>
    <xf numFmtId="166" fontId="36" fillId="0" borderId="45" xfId="47" applyNumberFormat="1" applyFont="1" applyFill="1" applyBorder="1" applyAlignment="1">
      <alignment horizontal="left" vertical="center" wrapText="1"/>
    </xf>
    <xf numFmtId="166" fontId="36" fillId="0" borderId="45" xfId="61" applyNumberFormat="1" applyFont="1" applyFill="1" applyBorder="1" applyAlignment="1">
      <alignment horizontal="left" vertical="center" wrapText="1"/>
    </xf>
    <xf numFmtId="0" fontId="50" fillId="33" borderId="1" xfId="0" applyFont="1" applyFill="1" applyBorder="1" applyAlignment="1">
      <alignment horizontal="left" vertical="top" wrapText="1"/>
    </xf>
    <xf numFmtId="0" fontId="52" fillId="33" borderId="1" xfId="0" applyFont="1" applyFill="1" applyBorder="1" applyAlignment="1">
      <alignment horizontal="left" vertical="top" wrapText="1"/>
    </xf>
    <xf numFmtId="0" fontId="36" fillId="0" borderId="18" xfId="0" applyFont="1" applyFill="1" applyBorder="1" applyAlignment="1">
      <alignment horizontal="left" vertical="top" wrapText="1"/>
    </xf>
    <xf numFmtId="165" fontId="36" fillId="0" borderId="19" xfId="40" applyNumberFormat="1" applyFont="1" applyFill="1" applyBorder="1" applyAlignment="1">
      <alignment horizontal="right" vertical="top"/>
    </xf>
    <xf numFmtId="0" fontId="36" fillId="0" borderId="19" xfId="0" applyFont="1" applyFill="1" applyBorder="1" applyAlignment="1">
      <alignment horizontal="left" vertical="top" wrapText="1"/>
    </xf>
    <xf numFmtId="0" fontId="38" fillId="0" borderId="18" xfId="0" applyFont="1" applyFill="1" applyBorder="1" applyAlignment="1">
      <alignment horizontal="left" vertical="top" wrapText="1"/>
    </xf>
    <xf numFmtId="165" fontId="38" fillId="0" borderId="19" xfId="59" applyNumberFormat="1" applyFont="1" applyFill="1" applyBorder="1" applyAlignment="1">
      <alignment horizontal="right" vertical="top"/>
    </xf>
    <xf numFmtId="164" fontId="36" fillId="0" borderId="0" xfId="47" applyFont="1" applyFill="1"/>
    <xf numFmtId="164" fontId="28" fillId="0" borderId="0" xfId="47" applyFont="1" applyFill="1"/>
    <xf numFmtId="0" fontId="28" fillId="0" borderId="0" xfId="0" applyFont="1" applyFill="1" applyAlignment="1"/>
    <xf numFmtId="49" fontId="36" fillId="0" borderId="13" xfId="0" applyNumberFormat="1" applyFont="1" applyFill="1" applyBorder="1" applyAlignment="1">
      <alignment horizontal="center" vertical="center"/>
    </xf>
    <xf numFmtId="49" fontId="36" fillId="0" borderId="20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166" fontId="36" fillId="0" borderId="45" xfId="47" applyNumberFormat="1" applyFont="1" applyFill="1" applyBorder="1" applyAlignment="1">
      <alignment vertical="center"/>
    </xf>
    <xf numFmtId="49" fontId="26" fillId="0" borderId="20" xfId="60" applyNumberFormat="1" applyFont="1" applyFill="1" applyBorder="1" applyAlignment="1">
      <alignment vertical="top" wrapText="1"/>
    </xf>
    <xf numFmtId="49" fontId="36" fillId="0" borderId="20" xfId="60" applyNumberFormat="1" applyFont="1" applyFill="1" applyBorder="1" applyAlignment="1">
      <alignment vertical="top" wrapText="1"/>
    </xf>
    <xf numFmtId="49" fontId="36" fillId="0" borderId="46" xfId="60" applyNumberFormat="1" applyFont="1" applyFill="1" applyBorder="1" applyAlignment="1">
      <alignment vertical="top" wrapText="1"/>
    </xf>
    <xf numFmtId="49" fontId="36" fillId="0" borderId="47" xfId="60" applyNumberFormat="1" applyFont="1" applyFill="1" applyBorder="1" applyAlignment="1">
      <alignment vertical="top" wrapText="1"/>
    </xf>
    <xf numFmtId="166" fontId="36" fillId="0" borderId="48" xfId="47" applyNumberFormat="1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top" wrapText="1"/>
    </xf>
    <xf numFmtId="0" fontId="50" fillId="0" borderId="20" xfId="0" applyFont="1" applyFill="1" applyBorder="1" applyAlignment="1">
      <alignment horizontal="left" vertical="top" wrapText="1"/>
    </xf>
    <xf numFmtId="0" fontId="26" fillId="0" borderId="32" xfId="0" applyFont="1" applyFill="1" applyBorder="1" applyAlignment="1">
      <alignment horizontal="left" vertical="top" wrapText="1"/>
    </xf>
    <xf numFmtId="167" fontId="26" fillId="33" borderId="26" xfId="0" applyNumberFormat="1" applyFont="1" applyFill="1" applyBorder="1" applyAlignment="1">
      <alignment horizontal="right" vertical="center" wrapText="1"/>
    </xf>
    <xf numFmtId="164" fontId="25" fillId="0" borderId="0" xfId="62" applyNumberFormat="1" applyFont="1" applyAlignment="1">
      <alignment vertical="center" wrapText="1"/>
    </xf>
    <xf numFmtId="167" fontId="25" fillId="0" borderId="0" xfId="0" applyNumberFormat="1" applyFont="1" applyAlignment="1">
      <alignment vertical="center" wrapText="1"/>
    </xf>
    <xf numFmtId="0" fontId="35" fillId="34" borderId="0" xfId="0" applyFont="1" applyFill="1" applyAlignment="1">
      <alignment vertical="center" wrapText="1"/>
    </xf>
    <xf numFmtId="164" fontId="35" fillId="34" borderId="0" xfId="62" applyNumberFormat="1" applyFont="1" applyFill="1" applyAlignment="1">
      <alignment vertical="center" wrapText="1"/>
    </xf>
    <xf numFmtId="167" fontId="53" fillId="33" borderId="20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center" vertical="center" wrapText="1"/>
    </xf>
    <xf numFmtId="164" fontId="29" fillId="34" borderId="0" xfId="62" applyNumberFormat="1" applyFont="1" applyFill="1" applyAlignment="1">
      <alignment vertical="center" wrapText="1"/>
    </xf>
    <xf numFmtId="0" fontId="25" fillId="0" borderId="20" xfId="0" applyFont="1" applyFill="1" applyBorder="1" applyAlignment="1">
      <alignment horizontal="center" vertical="center" wrapText="1"/>
    </xf>
    <xf numFmtId="167" fontId="53" fillId="0" borderId="20" xfId="0" applyNumberFormat="1" applyFont="1" applyFill="1" applyBorder="1" applyAlignment="1">
      <alignment horizontal="center" vertical="center" wrapText="1"/>
    </xf>
    <xf numFmtId="167" fontId="25" fillId="33" borderId="20" xfId="0" applyNumberFormat="1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167" fontId="29" fillId="0" borderId="23" xfId="0" applyNumberFormat="1" applyFont="1" applyFill="1" applyBorder="1" applyAlignment="1">
      <alignment horizontal="center" vertical="center" wrapText="1"/>
    </xf>
    <xf numFmtId="0" fontId="25" fillId="34" borderId="0" xfId="0" applyFont="1" applyFill="1" applyAlignment="1">
      <alignment vertical="center" wrapText="1"/>
    </xf>
    <xf numFmtId="164" fontId="25" fillId="34" borderId="0" xfId="62" applyNumberFormat="1" applyFont="1" applyFill="1" applyAlignment="1">
      <alignment vertical="center" wrapText="1"/>
    </xf>
    <xf numFmtId="164" fontId="25" fillId="34" borderId="0" xfId="62" applyNumberFormat="1" applyFont="1" applyFill="1" applyAlignment="1">
      <alignment horizontal="center" vertical="center" wrapText="1"/>
    </xf>
    <xf numFmtId="167" fontId="27" fillId="0" borderId="20" xfId="0" applyNumberFormat="1" applyFont="1" applyFill="1" applyBorder="1" applyAlignment="1">
      <alignment horizontal="center" vertical="center" wrapText="1"/>
    </xf>
    <xf numFmtId="164" fontId="25" fillId="0" borderId="0" xfId="62" applyNumberFormat="1" applyFont="1" applyAlignment="1">
      <alignment horizontal="center" vertical="center" wrapText="1"/>
    </xf>
    <xf numFmtId="164" fontId="28" fillId="0" borderId="0" xfId="62" applyNumberFormat="1" applyFont="1" applyAlignment="1">
      <alignment horizontal="center" vertical="center" wrapText="1"/>
    </xf>
    <xf numFmtId="49" fontId="45" fillId="0" borderId="2" xfId="0" applyNumberFormat="1" applyFont="1" applyFill="1" applyBorder="1" applyAlignment="1">
      <alignment horizontal="center" vertical="center" textRotation="90" wrapText="1"/>
    </xf>
    <xf numFmtId="167" fontId="4" fillId="0" borderId="20" xfId="0" applyNumberFormat="1" applyFont="1" applyFill="1" applyBorder="1" applyAlignment="1">
      <alignment horizontal="center" vertical="center" wrapText="1"/>
    </xf>
    <xf numFmtId="167" fontId="28" fillId="0" borderId="0" xfId="0" applyNumberFormat="1" applyFont="1" applyFill="1" applyBorder="1" applyAlignment="1">
      <alignment horizontal="right" vertical="center" wrapText="1"/>
    </xf>
    <xf numFmtId="164" fontId="44" fillId="34" borderId="0" xfId="62" applyNumberFormat="1" applyFont="1" applyFill="1" applyAlignment="1">
      <alignment vertical="center" wrapText="1"/>
    </xf>
    <xf numFmtId="0" fontId="26" fillId="34" borderId="0" xfId="0" applyNumberFormat="1" applyFont="1" applyFill="1" applyAlignment="1">
      <alignment vertical="center" wrapText="1"/>
    </xf>
    <xf numFmtId="0" fontId="28" fillId="0" borderId="0" xfId="48" applyFont="1" applyFill="1" applyBorder="1"/>
    <xf numFmtId="169" fontId="28" fillId="0" borderId="0" xfId="48" applyNumberFormat="1" applyFont="1" applyFill="1" applyBorder="1"/>
    <xf numFmtId="0" fontId="25" fillId="0" borderId="0" xfId="48" applyNumberFormat="1" applyFont="1" applyFill="1" applyBorder="1" applyAlignment="1">
      <alignment horizontal="center" vertical="center" wrapText="1"/>
    </xf>
    <xf numFmtId="169" fontId="28" fillId="0" borderId="0" xfId="55" applyNumberFormat="1" applyFont="1" applyFill="1" applyBorder="1" applyAlignment="1">
      <alignment horizontal="right" vertical="center" wrapText="1"/>
    </xf>
    <xf numFmtId="172" fontId="28" fillId="0" borderId="0" xfId="48" applyNumberFormat="1" applyFont="1" applyFill="1" applyAlignment="1">
      <alignment vertical="center" wrapText="1"/>
    </xf>
    <xf numFmtId="169" fontId="29" fillId="0" borderId="0" xfId="48" applyNumberFormat="1" applyFont="1" applyFill="1" applyBorder="1"/>
    <xf numFmtId="169" fontId="44" fillId="0" borderId="0" xfId="48" applyNumberFormat="1" applyFont="1" applyFill="1" applyBorder="1" applyAlignment="1">
      <alignment horizontal="right"/>
    </xf>
    <xf numFmtId="169" fontId="28" fillId="0" borderId="0" xfId="48" applyNumberFormat="1" applyFont="1" applyFill="1" applyBorder="1" applyAlignment="1">
      <alignment vertical="center" wrapText="1"/>
    </xf>
    <xf numFmtId="169" fontId="4" fillId="0" borderId="20" xfId="47" applyNumberFormat="1" applyFont="1" applyFill="1" applyBorder="1" applyAlignment="1">
      <alignment horizontal="center" vertical="center" wrapText="1"/>
    </xf>
    <xf numFmtId="169" fontId="4" fillId="0" borderId="45" xfId="47" applyNumberFormat="1" applyFont="1" applyFill="1" applyBorder="1" applyAlignment="1">
      <alignment horizontal="center" vertical="center" wrapText="1"/>
    </xf>
    <xf numFmtId="169" fontId="28" fillId="0" borderId="13" xfId="48" applyNumberFormat="1" applyFont="1" applyFill="1" applyBorder="1" applyAlignment="1">
      <alignment horizontal="center"/>
    </xf>
    <xf numFmtId="169" fontId="28" fillId="0" borderId="24" xfId="48" applyNumberFormat="1" applyFont="1" applyFill="1" applyBorder="1" applyAlignment="1">
      <alignment horizontal="center"/>
    </xf>
    <xf numFmtId="169" fontId="54" fillId="0" borderId="57" xfId="55" applyNumberFormat="1" applyFont="1" applyFill="1" applyBorder="1" applyAlignment="1">
      <alignment vertical="center" wrapText="1"/>
    </xf>
    <xf numFmtId="166" fontId="4" fillId="0" borderId="13" xfId="47" applyNumberFormat="1" applyFont="1" applyFill="1" applyBorder="1" applyAlignment="1">
      <alignment horizontal="center" vertical="center" wrapText="1"/>
    </xf>
    <xf numFmtId="166" fontId="4" fillId="0" borderId="20" xfId="47" applyNumberFormat="1" applyFont="1" applyFill="1" applyBorder="1" applyAlignment="1">
      <alignment horizontal="center" vertical="center" wrapText="1"/>
    </xf>
    <xf numFmtId="166" fontId="4" fillId="0" borderId="45" xfId="47" applyNumberFormat="1" applyFont="1" applyFill="1" applyBorder="1" applyAlignment="1">
      <alignment horizontal="center" vertical="center" wrapText="1"/>
    </xf>
    <xf numFmtId="172" fontId="28" fillId="0" borderId="0" xfId="48" applyNumberFormat="1" applyFont="1" applyFill="1" applyBorder="1"/>
    <xf numFmtId="169" fontId="54" fillId="0" borderId="57" xfId="55" quotePrefix="1" applyNumberFormat="1" applyFont="1" applyFill="1" applyBorder="1" applyAlignment="1">
      <alignment vertical="center" wrapText="1"/>
    </xf>
    <xf numFmtId="166" fontId="45" fillId="0" borderId="13" xfId="47" applyNumberFormat="1" applyFont="1" applyFill="1" applyBorder="1" applyAlignment="1">
      <alignment horizontal="center" vertical="center" wrapText="1"/>
    </xf>
    <xf numFmtId="164" fontId="4" fillId="0" borderId="20" xfId="47" applyFont="1" applyFill="1" applyBorder="1" applyAlignment="1">
      <alignment horizontal="center" vertical="center" wrapText="1"/>
    </xf>
    <xf numFmtId="164" fontId="4" fillId="0" borderId="45" xfId="47" applyFont="1" applyFill="1" applyBorder="1" applyAlignment="1">
      <alignment horizontal="center" vertical="center" wrapText="1"/>
    </xf>
    <xf numFmtId="49" fontId="28" fillId="0" borderId="13" xfId="48" applyNumberFormat="1" applyFont="1" applyFill="1" applyBorder="1" applyAlignment="1">
      <alignment horizontal="center" vertical="center"/>
    </xf>
    <xf numFmtId="169" fontId="28" fillId="0" borderId="57" xfId="55" quotePrefix="1" applyNumberFormat="1" applyFont="1" applyFill="1" applyBorder="1" applyAlignment="1">
      <alignment vertical="center" wrapText="1"/>
    </xf>
    <xf numFmtId="164" fontId="45" fillId="0" borderId="13" xfId="47" applyFont="1" applyFill="1" applyBorder="1" applyAlignment="1">
      <alignment horizontal="center" vertical="center" wrapText="1"/>
    </xf>
    <xf numFmtId="166" fontId="28" fillId="0" borderId="13" xfId="47" applyNumberFormat="1" applyFont="1" applyFill="1" applyBorder="1" applyAlignment="1">
      <alignment horizontal="center" vertical="center" wrapText="1"/>
    </xf>
    <xf numFmtId="169" fontId="44" fillId="0" borderId="57" xfId="55" applyNumberFormat="1" applyFont="1" applyFill="1" applyBorder="1" applyAlignment="1">
      <alignment vertical="center" wrapText="1"/>
    </xf>
    <xf numFmtId="166" fontId="28" fillId="0" borderId="20" xfId="47" applyNumberFormat="1" applyFont="1" applyFill="1" applyBorder="1" applyAlignment="1">
      <alignment horizontal="center" vertical="center" wrapText="1"/>
    </xf>
    <xf numFmtId="166" fontId="28" fillId="0" borderId="45" xfId="47" applyNumberFormat="1" applyFont="1" applyFill="1" applyBorder="1" applyAlignment="1">
      <alignment horizontal="center" vertical="center" wrapText="1"/>
    </xf>
    <xf numFmtId="169" fontId="44" fillId="0" borderId="57" xfId="55" applyNumberFormat="1" applyFont="1" applyFill="1" applyBorder="1" applyAlignment="1">
      <alignment horizontal="left" vertical="center" wrapText="1"/>
    </xf>
    <xf numFmtId="169" fontId="28" fillId="0" borderId="0" xfId="48" applyNumberFormat="1" applyFont="1" applyFill="1" applyBorder="1" applyAlignment="1">
      <alignment horizontal="center" vertical="center"/>
    </xf>
    <xf numFmtId="164" fontId="28" fillId="0" borderId="0" xfId="47" applyFont="1" applyFill="1" applyBorder="1"/>
    <xf numFmtId="169" fontId="44" fillId="0" borderId="64" xfId="55" applyNumberFormat="1" applyFont="1" applyFill="1" applyBorder="1" applyAlignment="1">
      <alignment horizontal="left" vertical="center" wrapText="1"/>
    </xf>
    <xf numFmtId="166" fontId="28" fillId="0" borderId="46" xfId="47" applyNumberFormat="1" applyFont="1" applyFill="1" applyBorder="1" applyAlignment="1">
      <alignment horizontal="center" vertical="center" wrapText="1"/>
    </xf>
    <xf numFmtId="166" fontId="28" fillId="0" borderId="47" xfId="47" applyNumberFormat="1" applyFont="1" applyFill="1" applyBorder="1" applyAlignment="1">
      <alignment horizontal="center" vertical="center" wrapText="1"/>
    </xf>
    <xf numFmtId="166" fontId="28" fillId="0" borderId="48" xfId="47" applyNumberFormat="1" applyFont="1" applyFill="1" applyBorder="1" applyAlignment="1">
      <alignment horizontal="center" vertical="center" wrapText="1"/>
    </xf>
    <xf numFmtId="169" fontId="4" fillId="0" borderId="0" xfId="48" applyNumberFormat="1" applyFont="1" applyFill="1" applyBorder="1"/>
    <xf numFmtId="0" fontId="4" fillId="0" borderId="0" xfId="48" applyFont="1" applyFill="1" applyBorder="1"/>
    <xf numFmtId="0" fontId="4" fillId="0" borderId="0" xfId="48" applyFont="1" applyFill="1" applyBorder="1" applyAlignment="1"/>
    <xf numFmtId="0" fontId="4" fillId="0" borderId="0" xfId="48" applyFont="1" applyFill="1" applyBorder="1" applyAlignment="1">
      <alignment wrapText="1"/>
    </xf>
    <xf numFmtId="0" fontId="56" fillId="0" borderId="0" xfId="48" applyFont="1" applyAlignment="1">
      <alignment horizontal="right" vertical="center"/>
    </xf>
    <xf numFmtId="0" fontId="56" fillId="0" borderId="0" xfId="48" applyFont="1" applyAlignment="1">
      <alignment horizontal="right"/>
    </xf>
    <xf numFmtId="169" fontId="4" fillId="0" borderId="0" xfId="48" applyNumberFormat="1" applyFont="1" applyFill="1" applyBorder="1" applyAlignment="1">
      <alignment horizontal="right" wrapText="1"/>
    </xf>
    <xf numFmtId="49" fontId="4" fillId="0" borderId="13" xfId="48" applyNumberFormat="1" applyFont="1" applyFill="1" applyBorder="1" applyAlignment="1">
      <alignment horizontal="center" vertical="center"/>
    </xf>
    <xf numFmtId="169" fontId="4" fillId="0" borderId="24" xfId="48" applyNumberFormat="1" applyFont="1" applyFill="1" applyBorder="1" applyAlignment="1">
      <alignment horizontal="center"/>
    </xf>
    <xf numFmtId="169" fontId="4" fillId="0" borderId="57" xfId="55" quotePrefix="1" applyNumberFormat="1" applyFont="1" applyFill="1" applyBorder="1" applyAlignment="1">
      <alignment vertical="center" wrapText="1"/>
    </xf>
    <xf numFmtId="1" fontId="55" fillId="0" borderId="12" xfId="48" applyNumberFormat="1" applyFont="1" applyFill="1" applyBorder="1" applyAlignment="1">
      <alignment horizontal="center" vertical="center" shrinkToFit="1"/>
    </xf>
    <xf numFmtId="1" fontId="31" fillId="0" borderId="14" xfId="48" applyNumberFormat="1" applyFont="1" applyFill="1" applyBorder="1" applyAlignment="1">
      <alignment horizontal="center" vertical="center" shrinkToFit="1"/>
    </xf>
    <xf numFmtId="0" fontId="32" fillId="0" borderId="54" xfId="48" applyFont="1" applyFill="1" applyBorder="1" applyAlignment="1">
      <alignment horizontal="left" vertical="center" wrapText="1"/>
    </xf>
    <xf numFmtId="166" fontId="4" fillId="0" borderId="12" xfId="47" applyNumberFormat="1" applyFont="1" applyFill="1" applyBorder="1" applyAlignment="1">
      <alignment horizontal="center" vertical="center" wrapText="1"/>
    </xf>
    <xf numFmtId="166" fontId="4" fillId="0" borderId="2" xfId="47" applyNumberFormat="1" applyFont="1" applyFill="1" applyBorder="1" applyAlignment="1">
      <alignment horizontal="center" vertical="center" wrapText="1"/>
    </xf>
    <xf numFmtId="166" fontId="4" fillId="0" borderId="58" xfId="47" applyNumberFormat="1" applyFont="1" applyFill="1" applyBorder="1" applyAlignment="1">
      <alignment horizontal="center" vertical="center" wrapText="1"/>
    </xf>
    <xf numFmtId="0" fontId="44" fillId="0" borderId="57" xfId="48" applyFont="1" applyFill="1" applyBorder="1" applyAlignment="1">
      <alignment horizontal="left" vertical="center" wrapText="1"/>
    </xf>
    <xf numFmtId="0" fontId="4" fillId="0" borderId="57" xfId="48" applyFont="1" applyFill="1" applyBorder="1" applyAlignment="1">
      <alignment horizontal="left" vertical="center" wrapText="1"/>
    </xf>
    <xf numFmtId="0" fontId="28" fillId="0" borderId="0" xfId="48" applyNumberFormat="1" applyFont="1" applyFill="1" applyBorder="1" applyAlignment="1">
      <alignment horizontal="center" vertical="center" wrapText="1"/>
    </xf>
    <xf numFmtId="1" fontId="32" fillId="0" borderId="14" xfId="48" applyNumberFormat="1" applyFont="1" applyFill="1" applyBorder="1" applyAlignment="1">
      <alignment horizontal="center" vertical="center" shrinkToFit="1"/>
    </xf>
    <xf numFmtId="169" fontId="28" fillId="0" borderId="24" xfId="0" applyNumberFormat="1" applyFont="1" applyFill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 vertical="center"/>
    </xf>
    <xf numFmtId="169" fontId="28" fillId="0" borderId="70" xfId="55" quotePrefix="1" applyNumberFormat="1" applyFont="1" applyFill="1" applyBorder="1" applyAlignment="1">
      <alignment vertical="center" wrapText="1"/>
    </xf>
    <xf numFmtId="166" fontId="45" fillId="0" borderId="13" xfId="62" applyNumberFormat="1" applyFont="1" applyFill="1" applyBorder="1" applyAlignment="1">
      <alignment horizontal="center" vertical="center" wrapText="1"/>
    </xf>
    <xf numFmtId="166" fontId="4" fillId="0" borderId="20" xfId="62" applyNumberFormat="1" applyFont="1" applyFill="1" applyBorder="1" applyAlignment="1">
      <alignment horizontal="center" vertical="center" wrapText="1"/>
    </xf>
    <xf numFmtId="166" fontId="4" fillId="0" borderId="45" xfId="62" applyNumberFormat="1" applyFont="1" applyFill="1" applyBorder="1" applyAlignment="1">
      <alignment horizontal="center" vertical="center" wrapText="1"/>
    </xf>
    <xf numFmtId="166" fontId="28" fillId="0" borderId="13" xfId="62" applyNumberFormat="1" applyFont="1" applyFill="1" applyBorder="1" applyAlignment="1">
      <alignment horizontal="center" vertical="center" wrapText="1"/>
    </xf>
    <xf numFmtId="166" fontId="28" fillId="0" borderId="20" xfId="62" applyNumberFormat="1" applyFont="1" applyFill="1" applyBorder="1" applyAlignment="1">
      <alignment horizontal="center" vertical="center" wrapText="1"/>
    </xf>
    <xf numFmtId="166" fontId="28" fillId="0" borderId="45" xfId="62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166" fontId="4" fillId="0" borderId="2" xfId="62" applyNumberFormat="1" applyFont="1" applyFill="1" applyBorder="1" applyAlignment="1">
      <alignment horizontal="center" vertical="center" wrapText="1"/>
    </xf>
    <xf numFmtId="166" fontId="4" fillId="0" borderId="58" xfId="62" applyNumberFormat="1" applyFont="1" applyFill="1" applyBorder="1" applyAlignment="1">
      <alignment horizontal="center" vertical="center" wrapText="1"/>
    </xf>
    <xf numFmtId="1" fontId="55" fillId="0" borderId="12" xfId="0" applyNumberFormat="1" applyFont="1" applyFill="1" applyBorder="1" applyAlignment="1">
      <alignment horizontal="center" vertical="center" shrinkToFit="1"/>
    </xf>
    <xf numFmtId="166" fontId="4" fillId="0" borderId="12" xfId="62" applyNumberFormat="1" applyFont="1" applyFill="1" applyBorder="1" applyAlignment="1">
      <alignment horizontal="center" vertical="center" wrapText="1"/>
    </xf>
    <xf numFmtId="0" fontId="43" fillId="0" borderId="0" xfId="45" applyFont="1" applyAlignment="1">
      <alignment horizontal="left" vertical="top" wrapText="1"/>
    </xf>
    <xf numFmtId="0" fontId="6" fillId="0" borderId="0" xfId="45" applyAlignment="1">
      <alignment horizontal="left" vertical="top" wrapText="1"/>
    </xf>
    <xf numFmtId="0" fontId="49" fillId="0" borderId="0" xfId="56" applyFont="1" applyFill="1" applyBorder="1" applyAlignment="1">
      <alignment vertical="center"/>
    </xf>
    <xf numFmtId="0" fontId="49" fillId="0" borderId="0" xfId="56" applyFont="1" applyFill="1" applyAlignment="1">
      <alignment vertical="center"/>
    </xf>
    <xf numFmtId="0" fontId="44" fillId="0" borderId="0" xfId="45" applyFont="1" applyFill="1" applyAlignment="1">
      <alignment vertical="center" wrapText="1"/>
    </xf>
    <xf numFmtId="0" fontId="26" fillId="0" borderId="0" xfId="45" applyNumberFormat="1" applyFont="1" applyFill="1" applyAlignment="1">
      <alignment vertical="center" wrapText="1"/>
    </xf>
    <xf numFmtId="0" fontId="28" fillId="34" borderId="0" xfId="45" applyFont="1" applyFill="1" applyAlignment="1">
      <alignment vertical="center"/>
    </xf>
    <xf numFmtId="0" fontId="28" fillId="34" borderId="0" xfId="45" applyFont="1" applyFill="1" applyAlignment="1">
      <alignment vertical="top"/>
    </xf>
    <xf numFmtId="0" fontId="28" fillId="34" borderId="26" xfId="45" applyFont="1" applyFill="1" applyBorder="1" applyAlignment="1">
      <alignment horizontal="center" vertical="center" wrapText="1"/>
    </xf>
    <xf numFmtId="0" fontId="4" fillId="34" borderId="20" xfId="45" applyFont="1" applyFill="1" applyBorder="1" applyAlignment="1">
      <alignment horizontal="center" vertical="center"/>
    </xf>
    <xf numFmtId="0" fontId="4" fillId="34" borderId="20" xfId="45" applyFont="1" applyFill="1" applyBorder="1" applyAlignment="1">
      <alignment horizontal="center" vertical="center" wrapText="1"/>
    </xf>
    <xf numFmtId="0" fontId="4" fillId="34" borderId="2" xfId="45" applyFont="1" applyFill="1" applyBorder="1" applyAlignment="1">
      <alignment vertical="center"/>
    </xf>
    <xf numFmtId="167" fontId="27" fillId="34" borderId="20" xfId="45" applyNumberFormat="1" applyFont="1" applyFill="1" applyBorder="1" applyAlignment="1">
      <alignment horizontal="center" vertical="center"/>
    </xf>
    <xf numFmtId="0" fontId="4" fillId="34" borderId="0" xfId="45" applyFont="1" applyFill="1" applyAlignment="1">
      <alignment vertical="top"/>
    </xf>
    <xf numFmtId="0" fontId="28" fillId="34" borderId="20" xfId="45" applyFont="1" applyFill="1" applyBorder="1" applyAlignment="1">
      <alignment vertical="center" wrapText="1"/>
    </xf>
    <xf numFmtId="167" fontId="28" fillId="34" borderId="0" xfId="45" applyNumberFormat="1" applyFont="1" applyFill="1" applyAlignment="1">
      <alignment vertical="top"/>
    </xf>
    <xf numFmtId="0" fontId="58" fillId="34" borderId="20" xfId="45" applyFont="1" applyFill="1" applyBorder="1" applyAlignment="1">
      <alignment horizontal="center" vertical="center"/>
    </xf>
    <xf numFmtId="0" fontId="45" fillId="34" borderId="20" xfId="45" applyFont="1" applyFill="1" applyBorder="1" applyAlignment="1">
      <alignment horizontal="center" vertical="center" wrapText="1"/>
    </xf>
    <xf numFmtId="0" fontId="47" fillId="34" borderId="20" xfId="45" applyFont="1" applyFill="1" applyBorder="1" applyAlignment="1">
      <alignment horizontal="left" vertical="center" wrapText="1"/>
    </xf>
    <xf numFmtId="167" fontId="26" fillId="34" borderId="20" xfId="45" applyNumberFormat="1" applyFont="1" applyFill="1" applyBorder="1" applyAlignment="1">
      <alignment horizontal="center" vertical="center"/>
    </xf>
    <xf numFmtId="0" fontId="37" fillId="0" borderId="20" xfId="45" applyFont="1" applyFill="1" applyBorder="1" applyAlignment="1">
      <alignment vertical="center"/>
    </xf>
    <xf numFmtId="0" fontId="26" fillId="33" borderId="20" xfId="45" applyFont="1" applyFill="1" applyBorder="1" applyAlignment="1">
      <alignment horizontal="center" vertical="center"/>
    </xf>
    <xf numFmtId="167" fontId="4" fillId="34" borderId="20" xfId="45" applyNumberFormat="1" applyFont="1" applyFill="1" applyBorder="1" applyAlignment="1">
      <alignment horizontal="center" vertical="center"/>
    </xf>
    <xf numFmtId="0" fontId="36" fillId="0" borderId="0" xfId="45" applyFont="1" applyAlignment="1">
      <alignment vertical="top"/>
    </xf>
    <xf numFmtId="0" fontId="36" fillId="0" borderId="20" xfId="45" applyFont="1" applyFill="1" applyBorder="1" applyAlignment="1">
      <alignment horizontal="left" vertical="center" wrapText="1"/>
    </xf>
    <xf numFmtId="0" fontId="36" fillId="0" borderId="0" xfId="45" applyFont="1" applyFill="1" applyAlignment="1">
      <alignment vertical="top"/>
    </xf>
    <xf numFmtId="167" fontId="26" fillId="0" borderId="20" xfId="45" applyNumberFormat="1" applyFont="1" applyFill="1" applyBorder="1" applyAlignment="1">
      <alignment horizontal="right" vertical="center"/>
    </xf>
    <xf numFmtId="0" fontId="38" fillId="33" borderId="20" xfId="45" applyFont="1" applyFill="1" applyBorder="1" applyAlignment="1">
      <alignment horizontal="center" vertical="center" wrapText="1"/>
    </xf>
    <xf numFmtId="167" fontId="28" fillId="34" borderId="20" xfId="45" applyNumberFormat="1" applyFont="1" applyFill="1" applyBorder="1" applyAlignment="1">
      <alignment horizontal="center" vertical="center"/>
    </xf>
    <xf numFmtId="0" fontId="28" fillId="34" borderId="0" xfId="45" applyFont="1" applyFill="1" applyAlignment="1">
      <alignment horizontal="center" vertical="center"/>
    </xf>
    <xf numFmtId="0" fontId="0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right" vertical="top" wrapText="1"/>
    </xf>
    <xf numFmtId="166" fontId="44" fillId="0" borderId="48" xfId="47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166" fontId="44" fillId="0" borderId="20" xfId="47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54" fillId="0" borderId="0" xfId="0" applyFont="1" applyAlignment="1">
      <alignment horizontal="right"/>
    </xf>
    <xf numFmtId="0" fontId="4" fillId="0" borderId="0" xfId="45" applyFont="1" applyAlignment="1">
      <alignment horizontal="right" vertical="top" wrapText="1"/>
    </xf>
    <xf numFmtId="0" fontId="6" fillId="0" borderId="0" xfId="45" applyFont="1" applyAlignment="1">
      <alignment horizontal="left" vertical="top" wrapText="1"/>
    </xf>
    <xf numFmtId="0" fontId="6" fillId="0" borderId="0" xfId="45"/>
    <xf numFmtId="0" fontId="4" fillId="0" borderId="0" xfId="63" applyFont="1" applyAlignment="1">
      <alignment horizontal="right"/>
    </xf>
    <xf numFmtId="0" fontId="4" fillId="33" borderId="0" xfId="63" applyFont="1" applyFill="1" applyBorder="1" applyAlignment="1">
      <alignment horizontal="right"/>
    </xf>
    <xf numFmtId="0" fontId="28" fillId="33" borderId="0" xfId="63" applyFont="1" applyFill="1" applyBorder="1" applyAlignment="1">
      <alignment wrapText="1"/>
    </xf>
    <xf numFmtId="0" fontId="28" fillId="0" borderId="0" xfId="63" applyFont="1" applyBorder="1" applyAlignment="1">
      <alignment wrapText="1"/>
    </xf>
    <xf numFmtId="0" fontId="28" fillId="0" borderId="0" xfId="63" applyFont="1" applyFill="1" applyAlignment="1">
      <alignment horizontal="center"/>
    </xf>
    <xf numFmtId="0" fontId="42" fillId="0" borderId="0" xfId="63"/>
    <xf numFmtId="0" fontId="48" fillId="0" borderId="0" xfId="63" applyFont="1" applyFill="1" applyAlignment="1">
      <alignment wrapText="1"/>
    </xf>
    <xf numFmtId="0" fontId="4" fillId="0" borderId="0" xfId="63" applyFont="1" applyFill="1" applyAlignment="1">
      <alignment horizontal="right" vertical="center"/>
    </xf>
    <xf numFmtId="0" fontId="4" fillId="0" borderId="0" xfId="45" applyFont="1" applyAlignment="1">
      <alignment horizontal="left" vertical="top" wrapText="1"/>
    </xf>
    <xf numFmtId="0" fontId="29" fillId="0" borderId="0" xfId="45" applyFont="1" applyAlignment="1">
      <alignment horizontal="right" vertical="top" wrapText="1"/>
    </xf>
    <xf numFmtId="0" fontId="34" fillId="0" borderId="0" xfId="45" applyFont="1" applyAlignment="1">
      <alignment vertical="top" wrapText="1"/>
    </xf>
    <xf numFmtId="0" fontId="28" fillId="0" borderId="0" xfId="45" applyFont="1" applyAlignment="1">
      <alignment horizontal="left" vertical="top" wrapText="1"/>
    </xf>
    <xf numFmtId="0" fontId="28" fillId="0" borderId="0" xfId="45" applyFont="1" applyFill="1" applyAlignment="1">
      <alignment horizontal="left" vertical="top" wrapText="1"/>
    </xf>
    <xf numFmtId="0" fontId="50" fillId="0" borderId="0" xfId="45" applyFont="1" applyAlignment="1">
      <alignment horizontal="center" vertical="top" wrapText="1"/>
    </xf>
    <xf numFmtId="0" fontId="28" fillId="0" borderId="0" xfId="45" applyFont="1" applyAlignment="1">
      <alignment horizontal="right" vertical="top" wrapText="1"/>
    </xf>
    <xf numFmtId="0" fontId="59" fillId="0" borderId="18" xfId="45" applyFont="1" applyBorder="1" applyAlignment="1">
      <alignment horizontal="center" vertical="center" wrapText="1"/>
    </xf>
    <xf numFmtId="0" fontId="53" fillId="34" borderId="26" xfId="45" applyFont="1" applyFill="1" applyBorder="1" applyAlignment="1">
      <alignment vertical="center" wrapText="1"/>
    </xf>
    <xf numFmtId="167" fontId="53" fillId="33" borderId="18" xfId="45" applyNumberFormat="1" applyFont="1" applyFill="1" applyBorder="1" applyAlignment="1">
      <alignment horizontal="center" vertical="center"/>
    </xf>
    <xf numFmtId="0" fontId="35" fillId="34" borderId="26" xfId="45" applyFont="1" applyFill="1" applyBorder="1" applyAlignment="1">
      <alignment vertical="center" wrapText="1"/>
    </xf>
    <xf numFmtId="167" fontId="35" fillId="33" borderId="18" xfId="45" applyNumberFormat="1" applyFont="1" applyFill="1" applyBorder="1" applyAlignment="1">
      <alignment horizontal="center" vertical="center"/>
    </xf>
    <xf numFmtId="168" fontId="60" fillId="0" borderId="0" xfId="45" applyNumberFormat="1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61" fillId="0" borderId="0" xfId="0" applyFont="1" applyFill="1">
      <alignment horizontal="left" vertical="top" wrapText="1"/>
    </xf>
    <xf numFmtId="0" fontId="48" fillId="33" borderId="0" xfId="0" applyFont="1" applyFill="1">
      <alignment horizontal="left" vertical="top" wrapText="1"/>
    </xf>
    <xf numFmtId="0" fontId="63" fillId="0" borderId="0" xfId="64" applyFont="1" applyFill="1" applyAlignment="1">
      <alignment vertical="center"/>
    </xf>
    <xf numFmtId="167" fontId="36" fillId="33" borderId="20" xfId="65" applyNumberFormat="1" applyFont="1" applyFill="1" applyBorder="1" applyAlignment="1">
      <alignment horizontal="center" vertical="center" wrapText="1"/>
    </xf>
    <xf numFmtId="0" fontId="36" fillId="33" borderId="20" xfId="65" applyFont="1" applyFill="1" applyBorder="1" applyAlignment="1">
      <alignment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left" vertical="center" wrapText="1"/>
    </xf>
    <xf numFmtId="0" fontId="36" fillId="33" borderId="21" xfId="65" applyFont="1" applyFill="1" applyBorder="1" applyAlignment="1">
      <alignment horizontal="left" vertical="center" wrapText="1"/>
    </xf>
    <xf numFmtId="167" fontId="26" fillId="33" borderId="20" xfId="65" applyNumberFormat="1" applyFont="1" applyFill="1" applyBorder="1" applyAlignment="1">
      <alignment horizontal="center" vertical="center" wrapText="1"/>
    </xf>
    <xf numFmtId="0" fontId="36" fillId="33" borderId="26" xfId="65" applyFont="1" applyFill="1" applyBorder="1" applyAlignment="1">
      <alignment vertical="center" wrapText="1"/>
    </xf>
    <xf numFmtId="0" fontId="36" fillId="33" borderId="25" xfId="65" applyFont="1" applyFill="1" applyBorder="1" applyAlignment="1">
      <alignment vertical="center" wrapText="1"/>
    </xf>
    <xf numFmtId="0" fontId="26" fillId="33" borderId="21" xfId="65" applyFont="1" applyFill="1" applyBorder="1" applyAlignment="1">
      <alignment horizontal="left" vertical="center" wrapText="1"/>
    </xf>
    <xf numFmtId="0" fontId="63" fillId="33" borderId="0" xfId="64" applyFont="1" applyFill="1" applyAlignment="1">
      <alignment vertical="center"/>
    </xf>
    <xf numFmtId="0" fontId="36" fillId="33" borderId="24" xfId="0" applyFont="1" applyFill="1" applyBorder="1" applyAlignment="1">
      <alignment horizontal="left" vertical="center" wrapText="1"/>
    </xf>
    <xf numFmtId="0" fontId="36" fillId="33" borderId="26" xfId="0" applyFont="1" applyFill="1" applyBorder="1" applyAlignment="1">
      <alignment horizontal="left" vertical="center" wrapText="1"/>
    </xf>
    <xf numFmtId="0" fontId="36" fillId="33" borderId="25" xfId="0" applyFont="1" applyFill="1" applyBorder="1" applyAlignment="1">
      <alignment horizontal="left" vertical="center" wrapText="1"/>
    </xf>
    <xf numFmtId="0" fontId="26" fillId="33" borderId="24" xfId="0" applyFont="1" applyFill="1" applyBorder="1" applyAlignment="1">
      <alignment horizontal="left" vertical="center" wrapText="1"/>
    </xf>
    <xf numFmtId="0" fontId="26" fillId="33" borderId="24" xfId="65" applyFont="1" applyFill="1" applyBorder="1" applyAlignment="1">
      <alignment horizontal="left" vertical="center" wrapText="1"/>
    </xf>
    <xf numFmtId="167" fontId="26" fillId="0" borderId="20" xfId="65" applyNumberFormat="1" applyFont="1" applyFill="1" applyBorder="1" applyAlignment="1">
      <alignment horizontal="center" vertical="center"/>
    </xf>
    <xf numFmtId="0" fontId="26" fillId="0" borderId="26" xfId="65" applyFont="1" applyFill="1" applyBorder="1" applyAlignment="1">
      <alignment horizontal="left" vertical="center" wrapText="1"/>
    </xf>
    <xf numFmtId="0" fontId="26" fillId="0" borderId="25" xfId="65" applyFont="1" applyFill="1" applyBorder="1" applyAlignment="1">
      <alignment horizontal="left" vertical="center" wrapText="1"/>
    </xf>
    <xf numFmtId="0" fontId="26" fillId="0" borderId="24" xfId="65" applyFont="1" applyFill="1" applyBorder="1" applyAlignment="1">
      <alignment horizontal="left" vertical="center" wrapText="1"/>
    </xf>
    <xf numFmtId="0" fontId="65" fillId="0" borderId="0" xfId="64" applyFont="1" applyFill="1" applyAlignment="1">
      <alignment vertical="center"/>
    </xf>
    <xf numFmtId="0" fontId="36" fillId="0" borderId="20" xfId="65" applyFont="1" applyFill="1" applyBorder="1" applyAlignment="1">
      <alignment horizontal="center" vertical="center" wrapText="1"/>
    </xf>
    <xf numFmtId="0" fontId="36" fillId="0" borderId="20" xfId="65" applyFont="1" applyFill="1" applyBorder="1" applyAlignment="1">
      <alignment horizontal="center" vertical="center"/>
    </xf>
    <xf numFmtId="0" fontId="36" fillId="0" borderId="23" xfId="65" applyFont="1" applyFill="1" applyBorder="1" applyAlignment="1">
      <alignment vertical="center"/>
    </xf>
    <xf numFmtId="0" fontId="25" fillId="0" borderId="0" xfId="64" applyFont="1" applyFill="1" applyAlignment="1">
      <alignment vertical="center"/>
    </xf>
    <xf numFmtId="0" fontId="36" fillId="0" borderId="0" xfId="64" applyFont="1" applyFill="1" applyAlignment="1">
      <alignment horizontal="center" vertical="center"/>
    </xf>
    <xf numFmtId="0" fontId="36" fillId="0" borderId="0" xfId="64" applyFont="1" applyFill="1" applyAlignment="1">
      <alignment vertical="center"/>
    </xf>
    <xf numFmtId="0" fontId="25" fillId="0" borderId="0" xfId="65" applyFont="1" applyFill="1" applyAlignment="1">
      <alignment horizontal="right" vertical="center"/>
    </xf>
    <xf numFmtId="0" fontId="25" fillId="0" borderId="0" xfId="65" applyFont="1" applyFill="1" applyAlignment="1">
      <alignment horizontal="center" vertical="center"/>
    </xf>
    <xf numFmtId="0" fontId="36" fillId="33" borderId="20" xfId="65" applyFont="1" applyFill="1" applyBorder="1" applyAlignment="1">
      <alignment horizontal="left" vertical="center" wrapText="1"/>
    </xf>
    <xf numFmtId="0" fontId="36" fillId="0" borderId="21" xfId="65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0" xfId="65" applyFont="1" applyFill="1" applyBorder="1" applyAlignment="1">
      <alignment vertical="center" wrapText="1"/>
    </xf>
    <xf numFmtId="167" fontId="36" fillId="0" borderId="20" xfId="65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9" fontId="45" fillId="0" borderId="21" xfId="0" applyNumberFormat="1" applyFont="1" applyFill="1" applyBorder="1" applyAlignment="1">
      <alignment horizontal="center" vertical="center" wrapText="1"/>
    </xf>
    <xf numFmtId="49" fontId="45" fillId="0" borderId="22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49" fontId="45" fillId="0" borderId="27" xfId="0" applyNumberFormat="1" applyFont="1" applyFill="1" applyBorder="1" applyAlignment="1">
      <alignment horizontal="center" vertical="center" wrapText="1"/>
    </xf>
    <xf numFmtId="0" fontId="45" fillId="0" borderId="23" xfId="0" applyNumberFormat="1" applyFont="1" applyFill="1" applyBorder="1" applyAlignment="1">
      <alignment horizontal="center" vertical="center" wrapText="1"/>
    </xf>
    <xf numFmtId="0" fontId="45" fillId="0" borderId="28" xfId="0" applyNumberFormat="1" applyFont="1" applyFill="1" applyBorder="1" applyAlignment="1">
      <alignment horizontal="center" vertical="center" wrapText="1"/>
    </xf>
    <xf numFmtId="0" fontId="45" fillId="0" borderId="2" xfId="0" applyNumberFormat="1" applyFont="1" applyFill="1" applyBorder="1" applyAlignment="1">
      <alignment horizontal="center" vertical="center" wrapText="1"/>
    </xf>
    <xf numFmtId="167" fontId="4" fillId="0" borderId="24" xfId="0" applyNumberFormat="1" applyFont="1" applyFill="1" applyBorder="1" applyAlignment="1">
      <alignment horizontal="center" vertical="center" wrapText="1"/>
    </xf>
    <xf numFmtId="167" fontId="4" fillId="0" borderId="25" xfId="0" applyNumberFormat="1" applyFont="1" applyFill="1" applyBorder="1" applyAlignment="1">
      <alignment horizontal="center" vertical="center" wrapText="1"/>
    </xf>
    <xf numFmtId="167" fontId="4" fillId="0" borderId="26" xfId="0" applyNumberFormat="1" applyFont="1" applyFill="1" applyBorder="1" applyAlignment="1">
      <alignment horizontal="center" vertical="center" wrapText="1"/>
    </xf>
    <xf numFmtId="167" fontId="45" fillId="0" borderId="22" xfId="0" applyNumberFormat="1" applyFont="1" applyFill="1" applyBorder="1" applyAlignment="1">
      <alignment horizontal="center" vertical="center" wrapText="1"/>
    </xf>
    <xf numFmtId="167" fontId="45" fillId="0" borderId="27" xfId="0" applyNumberFormat="1" applyFont="1" applyFill="1" applyBorder="1" applyAlignment="1">
      <alignment horizontal="center" vertical="center" wrapText="1"/>
    </xf>
    <xf numFmtId="167" fontId="45" fillId="0" borderId="24" xfId="0" applyNumberFormat="1" applyFont="1" applyFill="1" applyBorder="1" applyAlignment="1">
      <alignment horizontal="center" vertical="center" wrapText="1"/>
    </xf>
    <xf numFmtId="167" fontId="45" fillId="0" borderId="25" xfId="0" applyNumberFormat="1" applyFont="1" applyFill="1" applyBorder="1" applyAlignment="1">
      <alignment horizontal="center" vertical="center" wrapText="1"/>
    </xf>
    <xf numFmtId="167" fontId="45" fillId="0" borderId="26" xfId="0" applyNumberFormat="1" applyFont="1" applyFill="1" applyBorder="1" applyAlignment="1">
      <alignment horizontal="center" vertical="center" wrapText="1"/>
    </xf>
    <xf numFmtId="0" fontId="4" fillId="0" borderId="0" xfId="56" applyFont="1" applyFill="1" applyAlignment="1">
      <alignment horizontal="right" vertical="center"/>
    </xf>
    <xf numFmtId="0" fontId="26" fillId="0" borderId="0" xfId="0" applyNumberFormat="1" applyFont="1" applyFill="1" applyAlignment="1">
      <alignment horizontal="center" vertical="center" wrapText="1"/>
    </xf>
    <xf numFmtId="167" fontId="28" fillId="0" borderId="0" xfId="0" applyNumberFormat="1" applyFont="1" applyFill="1" applyBorder="1" applyAlignment="1">
      <alignment horizontal="right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26" fillId="34" borderId="0" xfId="56" applyFont="1" applyFill="1" applyAlignment="1">
      <alignment horizontal="right" vertical="center"/>
    </xf>
    <xf numFmtId="0" fontId="29" fillId="34" borderId="0" xfId="0" applyNumberFormat="1" applyFont="1" applyFill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 wrapText="1"/>
    </xf>
    <xf numFmtId="0" fontId="4" fillId="34" borderId="0" xfId="56" applyFont="1" applyFill="1" applyAlignment="1">
      <alignment horizontal="right" vertical="center"/>
    </xf>
    <xf numFmtId="0" fontId="26" fillId="34" borderId="0" xfId="0" applyNumberFormat="1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27" fillId="0" borderId="3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29" xfId="0" applyNumberFormat="1" applyFont="1" applyFill="1" applyBorder="1" applyAlignment="1">
      <alignment horizontal="center" vertical="center" wrapText="1"/>
    </xf>
    <xf numFmtId="168" fontId="27" fillId="34" borderId="28" xfId="0" applyNumberFormat="1" applyFont="1" applyFill="1" applyBorder="1" applyAlignment="1">
      <alignment horizontal="center" vertical="center" wrapText="1"/>
    </xf>
    <xf numFmtId="168" fontId="27" fillId="34" borderId="2" xfId="0" applyNumberFormat="1" applyFont="1" applyFill="1" applyBorder="1" applyAlignment="1">
      <alignment horizontal="center" vertical="center" wrapText="1"/>
    </xf>
    <xf numFmtId="1" fontId="55" fillId="0" borderId="56" xfId="48" applyNumberFormat="1" applyFont="1" applyFill="1" applyBorder="1" applyAlignment="1">
      <alignment horizontal="center" vertical="center" shrinkToFit="1"/>
    </xf>
    <xf numFmtId="1" fontId="55" fillId="0" borderId="59" xfId="48" applyNumberFormat="1" applyFont="1" applyFill="1" applyBorder="1" applyAlignment="1">
      <alignment horizontal="center" vertical="center" shrinkToFit="1"/>
    </xf>
    <xf numFmtId="1" fontId="55" fillId="0" borderId="12" xfId="48" applyNumberFormat="1" applyFont="1" applyFill="1" applyBorder="1" applyAlignment="1">
      <alignment horizontal="center" vertical="center" shrinkToFit="1"/>
    </xf>
    <xf numFmtId="1" fontId="32" fillId="0" borderId="21" xfId="48" applyNumberFormat="1" applyFont="1" applyFill="1" applyBorder="1" applyAlignment="1">
      <alignment horizontal="center" vertical="center" shrinkToFit="1"/>
    </xf>
    <xf numFmtId="1" fontId="32" fillId="0" borderId="16" xfId="48" applyNumberFormat="1" applyFont="1" applyFill="1" applyBorder="1" applyAlignment="1">
      <alignment horizontal="center" vertical="center" shrinkToFit="1"/>
    </xf>
    <xf numFmtId="1" fontId="32" fillId="0" borderId="14" xfId="48" applyNumberFormat="1" applyFont="1" applyFill="1" applyBorder="1" applyAlignment="1">
      <alignment horizontal="center" vertical="center" shrinkToFit="1"/>
    </xf>
    <xf numFmtId="1" fontId="55" fillId="0" borderId="62" xfId="48" applyNumberFormat="1" applyFont="1" applyFill="1" applyBorder="1" applyAlignment="1">
      <alignment horizontal="center" vertical="center" shrinkToFit="1"/>
    </xf>
    <xf numFmtId="1" fontId="32" fillId="0" borderId="60" xfId="48" applyNumberFormat="1" applyFont="1" applyFill="1" applyBorder="1" applyAlignment="1">
      <alignment horizontal="center" vertical="center" shrinkToFit="1"/>
    </xf>
    <xf numFmtId="1" fontId="32" fillId="0" borderId="61" xfId="48" applyNumberFormat="1" applyFont="1" applyFill="1" applyBorder="1" applyAlignment="1">
      <alignment horizontal="center" vertical="center" shrinkToFit="1"/>
    </xf>
    <xf numFmtId="1" fontId="32" fillId="0" borderId="63" xfId="48" applyNumberFormat="1" applyFont="1" applyFill="1" applyBorder="1" applyAlignment="1">
      <alignment horizontal="center" vertical="center" shrinkToFit="1"/>
    </xf>
    <xf numFmtId="0" fontId="29" fillId="0" borderId="0" xfId="48" applyNumberFormat="1" applyFont="1" applyFill="1" applyBorder="1" applyAlignment="1">
      <alignment horizontal="center" vertical="center" wrapText="1"/>
    </xf>
    <xf numFmtId="49" fontId="36" fillId="0" borderId="49" xfId="48" applyNumberFormat="1" applyFont="1" applyFill="1" applyBorder="1" applyAlignment="1">
      <alignment horizontal="center" vertical="center" wrapText="1"/>
    </xf>
    <xf numFmtId="49" fontId="36" fillId="0" borderId="50" xfId="48" applyNumberFormat="1" applyFont="1" applyFill="1" applyBorder="1" applyAlignment="1">
      <alignment horizontal="center" vertical="center" wrapText="1"/>
    </xf>
    <xf numFmtId="49" fontId="36" fillId="0" borderId="53" xfId="48" applyNumberFormat="1" applyFont="1" applyFill="1" applyBorder="1" applyAlignment="1">
      <alignment horizontal="center" vertical="center" wrapText="1"/>
    </xf>
    <xf numFmtId="49" fontId="36" fillId="0" borderId="0" xfId="48" applyNumberFormat="1" applyFont="1" applyFill="1" applyBorder="1" applyAlignment="1">
      <alignment horizontal="center" vertical="center" wrapText="1"/>
    </xf>
    <xf numFmtId="49" fontId="36" fillId="0" borderId="54" xfId="48" applyNumberFormat="1" applyFont="1" applyFill="1" applyBorder="1" applyAlignment="1">
      <alignment horizontal="center" vertical="center" wrapText="1"/>
    </xf>
    <xf numFmtId="49" fontId="36" fillId="0" borderId="29" xfId="48" applyNumberFormat="1" applyFont="1" applyFill="1" applyBorder="1" applyAlignment="1">
      <alignment horizontal="center" vertical="center" wrapText="1"/>
    </xf>
    <xf numFmtId="0" fontId="4" fillId="0" borderId="51" xfId="48" applyFont="1" applyBorder="1" applyAlignment="1">
      <alignment horizontal="center" vertical="center" wrapText="1"/>
    </xf>
    <xf numFmtId="0" fontId="4" fillId="0" borderId="54" xfId="48" applyFont="1" applyBorder="1" applyAlignment="1">
      <alignment horizontal="center" vertical="center" wrapText="1"/>
    </xf>
    <xf numFmtId="0" fontId="4" fillId="0" borderId="57" xfId="48" applyFont="1" applyBorder="1" applyAlignment="1">
      <alignment horizontal="center" vertical="center" wrapText="1"/>
    </xf>
    <xf numFmtId="0" fontId="28" fillId="0" borderId="49" xfId="48" applyFont="1" applyBorder="1" applyAlignment="1">
      <alignment horizontal="center" vertical="center" wrapText="1"/>
    </xf>
    <xf numFmtId="0" fontId="28" fillId="0" borderId="50" xfId="48" applyFont="1" applyBorder="1" applyAlignment="1">
      <alignment horizontal="center" vertical="center" wrapText="1"/>
    </xf>
    <xf numFmtId="0" fontId="28" fillId="0" borderId="52" xfId="48" applyFont="1" applyBorder="1" applyAlignment="1">
      <alignment horizontal="center" vertical="center" wrapText="1"/>
    </xf>
    <xf numFmtId="0" fontId="28" fillId="0" borderId="54" xfId="48" applyFont="1" applyBorder="1" applyAlignment="1">
      <alignment horizontal="center" vertical="center" wrapText="1"/>
    </xf>
    <xf numFmtId="0" fontId="28" fillId="0" borderId="29" xfId="48" applyFont="1" applyBorder="1" applyAlignment="1">
      <alignment horizontal="center" vertical="center" wrapText="1"/>
    </xf>
    <xf numFmtId="0" fontId="28" fillId="0" borderId="55" xfId="48" applyFont="1" applyBorder="1" applyAlignment="1">
      <alignment horizontal="center" vertical="center" wrapText="1"/>
    </xf>
    <xf numFmtId="169" fontId="35" fillId="0" borderId="54" xfId="47" applyNumberFormat="1" applyFont="1" applyFill="1" applyBorder="1" applyAlignment="1">
      <alignment horizontal="center" vertical="center" wrapText="1"/>
    </xf>
    <xf numFmtId="169" fontId="35" fillId="0" borderId="29" xfId="47" applyNumberFormat="1" applyFont="1" applyFill="1" applyBorder="1" applyAlignment="1">
      <alignment horizontal="center" vertical="center" wrapText="1"/>
    </xf>
    <xf numFmtId="169" fontId="35" fillId="0" borderId="55" xfId="47" applyNumberFormat="1" applyFont="1" applyFill="1" applyBorder="1" applyAlignment="1">
      <alignment horizontal="center" vertical="center" wrapText="1"/>
    </xf>
    <xf numFmtId="49" fontId="36" fillId="0" borderId="56" xfId="48" applyNumberFormat="1" applyFont="1" applyFill="1" applyBorder="1" applyAlignment="1">
      <alignment horizontal="center" vertical="center" textRotation="90" wrapText="1"/>
    </xf>
    <xf numFmtId="49" fontId="36" fillId="0" borderId="12" xfId="48" applyNumberFormat="1" applyFont="1" applyFill="1" applyBorder="1" applyAlignment="1">
      <alignment horizontal="center" vertical="center" textRotation="90" wrapText="1"/>
    </xf>
    <xf numFmtId="49" fontId="28" fillId="0" borderId="21" xfId="48" applyNumberFormat="1" applyFont="1" applyFill="1" applyBorder="1" applyAlignment="1">
      <alignment horizontal="center" vertical="center" textRotation="90" wrapText="1"/>
    </xf>
    <xf numFmtId="49" fontId="28" fillId="0" borderId="14" xfId="48" applyNumberFormat="1" applyFont="1" applyFill="1" applyBorder="1" applyAlignment="1">
      <alignment horizontal="center" vertical="center" textRotation="90" wrapText="1"/>
    </xf>
    <xf numFmtId="169" fontId="4" fillId="0" borderId="13" xfId="47" applyNumberFormat="1" applyFont="1" applyFill="1" applyBorder="1" applyAlignment="1">
      <alignment horizontal="center" vertical="center" wrapText="1"/>
    </xf>
    <xf numFmtId="169" fontId="4" fillId="0" borderId="20" xfId="47" applyNumberFormat="1" applyFont="1" applyFill="1" applyBorder="1" applyAlignment="1">
      <alignment horizontal="center" vertical="center" wrapText="1"/>
    </xf>
    <xf numFmtId="169" fontId="4" fillId="0" borderId="45" xfId="47" applyNumberFormat="1" applyFont="1" applyFill="1" applyBorder="1" applyAlignment="1">
      <alignment horizontal="center" vertical="center" wrapText="1"/>
    </xf>
    <xf numFmtId="1" fontId="55" fillId="0" borderId="65" xfId="48" applyNumberFormat="1" applyFont="1" applyFill="1" applyBorder="1" applyAlignment="1">
      <alignment horizontal="center" vertical="center" shrinkToFit="1"/>
    </xf>
    <xf numFmtId="1" fontId="55" fillId="0" borderId="66" xfId="48" applyNumberFormat="1" applyFont="1" applyFill="1" applyBorder="1" applyAlignment="1">
      <alignment horizontal="center" vertical="center" shrinkToFit="1"/>
    </xf>
    <xf numFmtId="1" fontId="55" fillId="0" borderId="53" xfId="48" applyNumberFormat="1" applyFont="1" applyFill="1" applyBorder="1" applyAlignment="1">
      <alignment horizontal="center" vertical="center" shrinkToFit="1"/>
    </xf>
    <xf numFmtId="1" fontId="55" fillId="0" borderId="67" xfId="48" applyNumberFormat="1" applyFont="1" applyFill="1" applyBorder="1" applyAlignment="1">
      <alignment horizontal="center" vertical="center" shrinkToFit="1"/>
    </xf>
    <xf numFmtId="1" fontId="55" fillId="0" borderId="68" xfId="48" applyNumberFormat="1" applyFont="1" applyFill="1" applyBorder="1" applyAlignment="1">
      <alignment horizontal="center" vertical="center" shrinkToFit="1"/>
    </xf>
    <xf numFmtId="1" fontId="55" fillId="0" borderId="69" xfId="48" applyNumberFormat="1" applyFont="1" applyFill="1" applyBorder="1" applyAlignment="1">
      <alignment horizontal="center" vertical="center" shrinkToFit="1"/>
    </xf>
    <xf numFmtId="169" fontId="57" fillId="0" borderId="56" xfId="37" applyNumberFormat="1" applyFont="1" applyFill="1" applyBorder="1" applyAlignment="1">
      <alignment horizontal="center" vertical="center" wrapText="1"/>
    </xf>
    <xf numFmtId="169" fontId="57" fillId="0" borderId="59" xfId="37" applyNumberFormat="1" applyFont="1" applyFill="1" applyBorder="1" applyAlignment="1">
      <alignment horizontal="center" vertical="center" wrapText="1"/>
    </xf>
    <xf numFmtId="169" fontId="57" fillId="0" borderId="12" xfId="37" applyNumberFormat="1" applyFont="1" applyFill="1" applyBorder="1" applyAlignment="1">
      <alignment horizontal="center" vertical="center" wrapText="1"/>
    </xf>
    <xf numFmtId="169" fontId="57" fillId="0" borderId="21" xfId="37" applyNumberFormat="1" applyFont="1" applyFill="1" applyBorder="1" applyAlignment="1">
      <alignment horizontal="center" vertical="center" wrapText="1"/>
    </xf>
    <xf numFmtId="169" fontId="57" fillId="0" borderId="16" xfId="37" applyNumberFormat="1" applyFont="1" applyFill="1" applyBorder="1" applyAlignment="1">
      <alignment horizontal="center" vertical="center" wrapText="1"/>
    </xf>
    <xf numFmtId="169" fontId="57" fillId="0" borderId="14" xfId="37" applyNumberFormat="1" applyFont="1" applyFill="1" applyBorder="1" applyAlignment="1">
      <alignment horizontal="center" vertical="center" wrapText="1"/>
    </xf>
    <xf numFmtId="49" fontId="36" fillId="0" borderId="21" xfId="48" applyNumberFormat="1" applyFont="1" applyFill="1" applyBorder="1" applyAlignment="1">
      <alignment horizontal="center" vertical="center" textRotation="90" wrapText="1"/>
    </xf>
    <xf numFmtId="49" fontId="36" fillId="0" borderId="14" xfId="48" applyNumberFormat="1" applyFont="1" applyFill="1" applyBorder="1" applyAlignment="1">
      <alignment horizontal="center" vertical="center" textRotation="90" wrapText="1"/>
    </xf>
    <xf numFmtId="0" fontId="4" fillId="34" borderId="14" xfId="45" applyFont="1" applyFill="1" applyBorder="1" applyAlignment="1">
      <alignment vertical="center"/>
    </xf>
    <xf numFmtId="0" fontId="4" fillId="34" borderId="29" xfId="45" applyFont="1" applyFill="1" applyBorder="1" applyAlignment="1">
      <alignment vertical="center"/>
    </xf>
    <xf numFmtId="0" fontId="4" fillId="34" borderId="15" xfId="45" applyFont="1" applyFill="1" applyBorder="1" applyAlignment="1">
      <alignment vertical="center"/>
    </xf>
    <xf numFmtId="0" fontId="27" fillId="34" borderId="24" xfId="45" applyFont="1" applyFill="1" applyBorder="1" applyAlignment="1">
      <alignment horizontal="center" vertical="center" wrapText="1"/>
    </xf>
    <xf numFmtId="0" fontId="27" fillId="34" borderId="25" xfId="45" applyFont="1" applyFill="1" applyBorder="1" applyAlignment="1">
      <alignment horizontal="center" vertical="center" wrapText="1"/>
    </xf>
    <xf numFmtId="0" fontId="27" fillId="34" borderId="26" xfId="45" applyFont="1" applyFill="1" applyBorder="1" applyAlignment="1">
      <alignment horizontal="center" vertical="center" wrapText="1"/>
    </xf>
    <xf numFmtId="0" fontId="58" fillId="34" borderId="24" xfId="45" applyFont="1" applyFill="1" applyBorder="1" applyAlignment="1">
      <alignment horizontal="left" vertical="center" wrapText="1"/>
    </xf>
    <xf numFmtId="0" fontId="58" fillId="34" borderId="25" xfId="45" applyFont="1" applyFill="1" applyBorder="1" applyAlignment="1">
      <alignment horizontal="left" vertical="center" wrapText="1"/>
    </xf>
    <xf numFmtId="0" fontId="58" fillId="34" borderId="26" xfId="45" applyFont="1" applyFill="1" applyBorder="1" applyAlignment="1">
      <alignment horizontal="left" vertical="center" wrapText="1"/>
    </xf>
    <xf numFmtId="0" fontId="56" fillId="0" borderId="20" xfId="45" applyFont="1" applyFill="1" applyBorder="1" applyAlignment="1">
      <alignment horizontal="left" vertical="center" wrapText="1"/>
    </xf>
    <xf numFmtId="0" fontId="49" fillId="0" borderId="0" xfId="56" applyFont="1" applyFill="1" applyAlignment="1">
      <alignment horizontal="right" vertical="center"/>
    </xf>
    <xf numFmtId="0" fontId="26" fillId="0" borderId="0" xfId="45" applyNumberFormat="1" applyFont="1" applyFill="1" applyBorder="1" applyAlignment="1">
      <alignment horizontal="center" vertical="center" wrapText="1"/>
    </xf>
    <xf numFmtId="0" fontId="28" fillId="34" borderId="29" xfId="45" applyFont="1" applyFill="1" applyBorder="1" applyAlignment="1">
      <alignment horizontal="right" vertical="center" wrapText="1"/>
    </xf>
    <xf numFmtId="0" fontId="4" fillId="34" borderId="21" xfId="45" applyFont="1" applyFill="1" applyBorder="1" applyAlignment="1">
      <alignment horizontal="center" vertical="center" wrapText="1"/>
    </xf>
    <xf numFmtId="0" fontId="4" fillId="34" borderId="22" xfId="45" applyFont="1" applyFill="1" applyBorder="1" applyAlignment="1">
      <alignment horizontal="center" vertical="center" wrapText="1"/>
    </xf>
    <xf numFmtId="0" fontId="4" fillId="34" borderId="14" xfId="45" applyFont="1" applyFill="1" applyBorder="1" applyAlignment="1">
      <alignment horizontal="center" vertical="center" wrapText="1"/>
    </xf>
    <xf numFmtId="0" fontId="4" fillId="34" borderId="15" xfId="45" applyFont="1" applyFill="1" applyBorder="1" applyAlignment="1">
      <alignment horizontal="center" vertical="center" wrapText="1"/>
    </xf>
    <xf numFmtId="0" fontId="4" fillId="34" borderId="30" xfId="45" applyFont="1" applyFill="1" applyBorder="1" applyAlignment="1">
      <alignment horizontal="center" vertical="center" wrapText="1"/>
    </xf>
    <xf numFmtId="0" fontId="4" fillId="34" borderId="16" xfId="45" applyFont="1" applyFill="1" applyBorder="1" applyAlignment="1">
      <alignment horizontal="center" vertical="center" wrapText="1"/>
    </xf>
    <xf numFmtId="0" fontId="4" fillId="34" borderId="0" xfId="45" applyFont="1" applyFill="1" applyBorder="1" applyAlignment="1">
      <alignment horizontal="center" vertical="center" wrapText="1"/>
    </xf>
    <xf numFmtId="0" fontId="4" fillId="34" borderId="17" xfId="45" applyFont="1" applyFill="1" applyBorder="1" applyAlignment="1">
      <alignment horizontal="center" vertical="center" wrapText="1"/>
    </xf>
    <xf numFmtId="0" fontId="4" fillId="34" borderId="29" xfId="45" applyFont="1" applyFill="1" applyBorder="1" applyAlignment="1">
      <alignment horizontal="center" vertical="center" wrapText="1"/>
    </xf>
    <xf numFmtId="0" fontId="4" fillId="34" borderId="23" xfId="45" applyFont="1" applyFill="1" applyBorder="1" applyAlignment="1">
      <alignment horizontal="center" vertical="center" wrapText="1"/>
    </xf>
    <xf numFmtId="0" fontId="4" fillId="34" borderId="28" xfId="45" applyFont="1" applyFill="1" applyBorder="1" applyAlignment="1">
      <alignment horizontal="center" vertical="center" wrapText="1"/>
    </xf>
    <xf numFmtId="0" fontId="4" fillId="34" borderId="2" xfId="45" applyFont="1" applyFill="1" applyBorder="1" applyAlignment="1">
      <alignment horizontal="center" vertical="center" wrapText="1"/>
    </xf>
    <xf numFmtId="0" fontId="4" fillId="34" borderId="17" xfId="45" applyFont="1" applyFill="1" applyBorder="1" applyAlignment="1">
      <alignment horizontal="center" vertical="center"/>
    </xf>
    <xf numFmtId="0" fontId="4" fillId="34" borderId="15" xfId="45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33" borderId="24" xfId="0" applyFont="1" applyFill="1" applyBorder="1" applyAlignment="1">
      <alignment horizontal="left" vertical="top" wrapText="1"/>
    </xf>
    <xf numFmtId="0" fontId="7" fillId="33" borderId="26" xfId="0" applyFont="1" applyFill="1" applyBorder="1" applyAlignment="1">
      <alignment horizontal="left" vertical="top" wrapText="1"/>
    </xf>
    <xf numFmtId="0" fontId="54" fillId="0" borderId="0" xfId="0" applyFont="1" applyAlignment="1">
      <alignment horizontal="right"/>
    </xf>
    <xf numFmtId="0" fontId="2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  <xf numFmtId="0" fontId="29" fillId="0" borderId="0" xfId="65" applyFont="1" applyFill="1" applyAlignment="1">
      <alignment horizontal="right" vertical="center"/>
    </xf>
    <xf numFmtId="0" fontId="29" fillId="0" borderId="0" xfId="65" applyFont="1" applyFill="1" applyAlignment="1">
      <alignment horizontal="center" vertical="center" wrapText="1"/>
    </xf>
    <xf numFmtId="0" fontId="36" fillId="0" borderId="23" xfId="64" applyFont="1" applyFill="1" applyBorder="1" applyAlignment="1">
      <alignment horizontal="center" vertical="center"/>
    </xf>
    <xf numFmtId="0" fontId="36" fillId="0" borderId="2" xfId="64" applyFont="1" applyFill="1" applyBorder="1" applyAlignment="1">
      <alignment horizontal="center" vertical="center"/>
    </xf>
    <xf numFmtId="0" fontId="36" fillId="0" borderId="23" xfId="65" applyFont="1" applyFill="1" applyBorder="1" applyAlignment="1">
      <alignment horizontal="center" vertical="center"/>
    </xf>
    <xf numFmtId="0" fontId="36" fillId="0" borderId="2" xfId="65" applyFont="1" applyFill="1" applyBorder="1" applyAlignment="1">
      <alignment horizontal="center" vertical="center"/>
    </xf>
    <xf numFmtId="0" fontId="36" fillId="0" borderId="23" xfId="65" applyFont="1" applyFill="1" applyBorder="1" applyAlignment="1">
      <alignment horizontal="center" vertical="center" wrapText="1"/>
    </xf>
    <xf numFmtId="0" fontId="36" fillId="0" borderId="2" xfId="65" applyFont="1" applyFill="1" applyBorder="1" applyAlignment="1">
      <alignment horizontal="center" vertical="center" wrapText="1"/>
    </xf>
    <xf numFmtId="0" fontId="36" fillId="0" borderId="20" xfId="65" applyFont="1" applyFill="1" applyBorder="1" applyAlignment="1">
      <alignment horizontal="center" vertical="center" wrapText="1"/>
    </xf>
    <xf numFmtId="0" fontId="26" fillId="0" borderId="24" xfId="65" applyFont="1" applyFill="1" applyBorder="1" applyAlignment="1">
      <alignment horizontal="left" vertical="center" wrapText="1"/>
    </xf>
    <xf numFmtId="0" fontId="26" fillId="0" borderId="25" xfId="65" applyFont="1" applyFill="1" applyBorder="1" applyAlignment="1">
      <alignment horizontal="left" vertical="center" wrapText="1"/>
    </xf>
    <xf numFmtId="0" fontId="26" fillId="0" borderId="26" xfId="65" applyFont="1" applyFill="1" applyBorder="1" applyAlignment="1">
      <alignment horizontal="left" vertical="center" wrapText="1"/>
    </xf>
    <xf numFmtId="0" fontId="26" fillId="33" borderId="24" xfId="0" applyFont="1" applyFill="1" applyBorder="1" applyAlignment="1">
      <alignment horizontal="left" vertical="center" wrapText="1"/>
    </xf>
    <xf numFmtId="0" fontId="26" fillId="33" borderId="25" xfId="0" applyFont="1" applyFill="1" applyBorder="1" applyAlignment="1">
      <alignment horizontal="left" vertical="center" wrapText="1"/>
    </xf>
    <xf numFmtId="0" fontId="26" fillId="33" borderId="26" xfId="0" applyFont="1" applyFill="1" applyBorder="1" applyAlignment="1">
      <alignment horizontal="left" vertical="center" wrapText="1"/>
    </xf>
    <xf numFmtId="0" fontId="34" fillId="0" borderId="0" xfId="45" applyFont="1" applyAlignment="1">
      <alignment horizontal="center" vertical="top" wrapText="1"/>
    </xf>
    <xf numFmtId="0" fontId="29" fillId="33" borderId="0" xfId="45" applyFont="1" applyFill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5" xfId="28"/>
    <cellStyle name="Comma 2" xfId="47"/>
    <cellStyle name="Comma 2 2" xfId="53"/>
    <cellStyle name="Comma 3" xfId="52"/>
    <cellStyle name="Comma 4" xfId="54"/>
    <cellStyle name="Comma 5" xfId="62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11 2" xfId="48"/>
    <cellStyle name="Normal 2" xfId="45"/>
    <cellStyle name="Normal 2 2" xfId="58"/>
    <cellStyle name="Normal 2 3" xfId="56"/>
    <cellStyle name="Normal 2_IV-ՀՐԱՏԱՊ ՓՈՒԼԵՐՈՎ" xfId="64"/>
    <cellStyle name="Normal 3" xfId="46"/>
    <cellStyle name="Normal 3 2" xfId="50"/>
    <cellStyle name="Normal 4" xfId="49"/>
    <cellStyle name="Normal 5" xfId="51"/>
    <cellStyle name="Normal 5 2" xfId="63"/>
    <cellStyle name="Normal 5 2 2" xfId="65"/>
    <cellStyle name="Normal 7" xfId="61"/>
    <cellStyle name="Normal 8" xfId="57"/>
    <cellStyle name="Normal_Book2" xfId="55"/>
    <cellStyle name="Normal_Varabashxum-ynderk" xfId="60"/>
    <cellStyle name="Note" xfId="38" builtinId="10" customBuiltin="1"/>
    <cellStyle name="Output" xfId="39" builtinId="21" customBuiltin="1"/>
    <cellStyle name="SN_241" xfId="40"/>
    <cellStyle name="SN_b" xfId="41"/>
    <cellStyle name="SN_it" xfId="59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ts\Desktop\2021\9-&#1332;&#1381;&#1378;&#1381;&#1380;-&#1329;&#1408;&#1377;&#1412;&#1405;-&#1387;&#1398;&#1412;&#1398;&#1377;&#1399;&#1377;&#1407;&#1408;&#1406;&#1377;&#1398;&#1400;&#1394;-&#1351;&#1348;&#1329;&#1331;------------------15.07.2021-1156-&#1350;\&#1365;&#1408;&#1377;&#1391;&#1377;&#1408;&#1379;\2_Havelvac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ts\Desktop\03.11.2021\seri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ts\Desktop\sc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-1"/>
      <sheetName val="6-2"/>
      <sheetName val="7"/>
      <sheetName val="Sheet1"/>
    </sheetNames>
    <sheetDataSet>
      <sheetData sheetId="0"/>
      <sheetData sheetId="1"/>
      <sheetData sheetId="2"/>
      <sheetData sheetId="3">
        <row r="17">
          <cell r="C17" t="str">
            <v xml:space="preserve">«Երեւան» ջրօգտագործողների ընկերության կողմից սպասարկվող Մասիսի տարածաշրջանի Դաշտավան, Նորամարգ, Դարբնիկ, Մասիս, Զորակ համայնքների ինքնաշատրվանող խորքային հորերի բաժանարար կետերի կահավորումը փականներով և ջրաչափերով 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4"/>
      <sheetName val="Sheet3"/>
      <sheetName val="Sheet2"/>
      <sheetName val="Sheet1"/>
      <sheetName val="Հավելված 1"/>
      <sheetName val="Հավելված 2"/>
      <sheetName val="Հավելված 3"/>
      <sheetName val="N 2.2 "/>
      <sheetName val="Հավելված 4"/>
      <sheetName val="Հավելված 5 աղ. 1"/>
      <sheetName val="Հավելված 5 աղ. 2"/>
      <sheetName val="N 3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D23">
            <v>-93700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-1"/>
      <sheetName val="6-2"/>
      <sheetName val="7"/>
    </sheetNames>
    <sheetDataSet>
      <sheetData sheetId="0"/>
      <sheetData sheetId="1">
        <row r="16">
          <cell r="C16" t="str">
            <v xml:space="preserve"> Ջրային տնտեսության հիդրոտեխնիկական սարքավորումների տեղադրման աշխատանքներ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view="pageBreakPreview" topLeftCell="A10" zoomScale="120" zoomScaleNormal="100" zoomScaleSheetLayoutView="120" workbookViewId="0">
      <selection activeCell="D25" sqref="D25"/>
    </sheetView>
  </sheetViews>
  <sheetFormatPr defaultRowHeight="12.75" x14ac:dyDescent="0.25"/>
  <cols>
    <col min="1" max="1" width="7.42578125" customWidth="1"/>
    <col min="2" max="2" width="11.42578125" customWidth="1"/>
    <col min="3" max="3" width="76.140625" style="1" customWidth="1"/>
    <col min="4" max="4" width="23.7109375" style="1" customWidth="1"/>
    <col min="8" max="8" width="74" customWidth="1"/>
  </cols>
  <sheetData>
    <row r="1" spans="1:4" s="11" customFormat="1" x14ac:dyDescent="0.25">
      <c r="A1" s="16"/>
      <c r="B1" s="16"/>
      <c r="C1" s="323" t="s">
        <v>148</v>
      </c>
      <c r="D1" s="323"/>
    </row>
    <row r="2" spans="1:4" x14ac:dyDescent="0.25">
      <c r="A2" s="16"/>
      <c r="B2" s="16"/>
      <c r="C2" s="323" t="s">
        <v>145</v>
      </c>
      <c r="D2" s="323"/>
    </row>
    <row r="3" spans="1:4" x14ac:dyDescent="0.25">
      <c r="A3" s="16"/>
      <c r="B3" s="16"/>
      <c r="C3" s="323" t="s">
        <v>146</v>
      </c>
      <c r="D3" s="323"/>
    </row>
    <row r="4" spans="1:4" x14ac:dyDescent="0.25">
      <c r="A4" s="16"/>
      <c r="B4" s="16"/>
      <c r="C4" s="17"/>
      <c r="D4" s="17"/>
    </row>
    <row r="5" spans="1:4" ht="56.25" customHeight="1" x14ac:dyDescent="0.25">
      <c r="A5" s="325" t="s">
        <v>144</v>
      </c>
      <c r="B5" s="325"/>
      <c r="C5" s="325"/>
      <c r="D5" s="325"/>
    </row>
    <row r="6" spans="1:4" x14ac:dyDescent="0.25">
      <c r="A6" s="8"/>
      <c r="B6" s="8"/>
      <c r="C6" s="8"/>
      <c r="D6" s="285" t="s">
        <v>22</v>
      </c>
    </row>
    <row r="7" spans="1:4" ht="57" customHeight="1" x14ac:dyDescent="0.25">
      <c r="A7" s="324" t="s">
        <v>0</v>
      </c>
      <c r="B7" s="324"/>
      <c r="C7" s="324" t="s">
        <v>28</v>
      </c>
      <c r="D7" s="284" t="s">
        <v>150</v>
      </c>
    </row>
    <row r="8" spans="1:4" ht="30" customHeight="1" x14ac:dyDescent="0.25">
      <c r="A8" s="7" t="s">
        <v>2</v>
      </c>
      <c r="B8" s="7" t="s">
        <v>29</v>
      </c>
      <c r="C8" s="324"/>
      <c r="D8" s="284" t="s">
        <v>1</v>
      </c>
    </row>
    <row r="9" spans="1:4" x14ac:dyDescent="0.25">
      <c r="A9" s="3"/>
      <c r="B9" s="3"/>
      <c r="C9" s="2" t="s">
        <v>23</v>
      </c>
      <c r="D9" s="13"/>
    </row>
    <row r="10" spans="1:4" x14ac:dyDescent="0.25">
      <c r="A10" s="3"/>
      <c r="B10" s="3"/>
      <c r="C10" s="4" t="s">
        <v>3</v>
      </c>
      <c r="D10" s="6">
        <f>D11+D54</f>
        <v>0</v>
      </c>
    </row>
    <row r="11" spans="1:4" x14ac:dyDescent="0.25">
      <c r="A11" s="15" t="s">
        <v>11</v>
      </c>
      <c r="B11" s="3"/>
      <c r="C11" s="10" t="s">
        <v>30</v>
      </c>
      <c r="D11" s="5">
        <f>D18+D24+D30+D36+D42+D48</f>
        <v>256300</v>
      </c>
    </row>
    <row r="12" spans="1:4" x14ac:dyDescent="0.25">
      <c r="A12" s="3"/>
      <c r="B12" s="3"/>
      <c r="C12" s="2" t="s">
        <v>24</v>
      </c>
      <c r="D12" s="2"/>
    </row>
    <row r="13" spans="1:4" x14ac:dyDescent="0.25">
      <c r="A13" s="3"/>
      <c r="B13" s="3"/>
      <c r="C13" s="10" t="s">
        <v>31</v>
      </c>
      <c r="D13" s="2"/>
    </row>
    <row r="14" spans="1:4" x14ac:dyDescent="0.25">
      <c r="A14" s="3"/>
      <c r="B14" s="3"/>
      <c r="C14" s="2" t="s">
        <v>32</v>
      </c>
      <c r="D14" s="2"/>
    </row>
    <row r="15" spans="1:4" x14ac:dyDescent="0.25">
      <c r="A15" s="3"/>
      <c r="B15" s="3"/>
      <c r="C15" s="10" t="s">
        <v>33</v>
      </c>
      <c r="D15" s="2"/>
    </row>
    <row r="16" spans="1:4" ht="25.5" x14ac:dyDescent="0.25">
      <c r="A16" s="3"/>
      <c r="B16" s="3"/>
      <c r="C16" s="2" t="s">
        <v>34</v>
      </c>
      <c r="D16" s="2"/>
    </row>
    <row r="17" spans="1:4" x14ac:dyDescent="0.25">
      <c r="A17" s="324" t="s">
        <v>35</v>
      </c>
      <c r="B17" s="324"/>
      <c r="C17" s="324"/>
      <c r="D17" s="324"/>
    </row>
    <row r="18" spans="1:4" x14ac:dyDescent="0.25">
      <c r="A18" s="3"/>
      <c r="B18" s="2" t="s">
        <v>6</v>
      </c>
      <c r="C18" s="10" t="s">
        <v>36</v>
      </c>
      <c r="D18" s="13">
        <v>-93700</v>
      </c>
    </row>
    <row r="19" spans="1:4" ht="25.5" x14ac:dyDescent="0.25">
      <c r="A19" s="3"/>
      <c r="B19" s="3"/>
      <c r="C19" s="2" t="s">
        <v>12</v>
      </c>
      <c r="D19" s="2"/>
    </row>
    <row r="20" spans="1:4" x14ac:dyDescent="0.25">
      <c r="A20" s="3"/>
      <c r="B20" s="3"/>
      <c r="C20" s="10" t="s">
        <v>37</v>
      </c>
      <c r="D20" s="2"/>
    </row>
    <row r="21" spans="1:4" ht="25.5" x14ac:dyDescent="0.25">
      <c r="A21" s="3"/>
      <c r="B21" s="3"/>
      <c r="C21" s="2" t="s">
        <v>40</v>
      </c>
      <c r="D21" s="2"/>
    </row>
    <row r="22" spans="1:4" x14ac:dyDescent="0.25">
      <c r="A22" s="3"/>
      <c r="B22" s="3"/>
      <c r="C22" s="10" t="s">
        <v>38</v>
      </c>
      <c r="D22" s="2"/>
    </row>
    <row r="23" spans="1:4" x14ac:dyDescent="0.25">
      <c r="A23" s="3"/>
      <c r="B23" s="3"/>
      <c r="C23" s="2" t="s">
        <v>39</v>
      </c>
      <c r="D23" s="2"/>
    </row>
    <row r="24" spans="1:4" x14ac:dyDescent="0.25">
      <c r="A24" s="3"/>
      <c r="B24" s="2" t="s">
        <v>9</v>
      </c>
      <c r="C24" s="10" t="s">
        <v>36</v>
      </c>
      <c r="D24" s="5">
        <v>-54476.5</v>
      </c>
    </row>
    <row r="25" spans="1:4" ht="38.25" x14ac:dyDescent="0.25">
      <c r="A25" s="3"/>
      <c r="B25" s="3"/>
      <c r="C25" s="2" t="s">
        <v>13</v>
      </c>
      <c r="D25" s="2"/>
    </row>
    <row r="26" spans="1:4" x14ac:dyDescent="0.25">
      <c r="A26" s="3"/>
      <c r="B26" s="3"/>
      <c r="C26" s="10" t="s">
        <v>37</v>
      </c>
      <c r="D26" s="2"/>
    </row>
    <row r="27" spans="1:4" ht="38.25" x14ac:dyDescent="0.25">
      <c r="A27" s="3"/>
      <c r="B27" s="3"/>
      <c r="C27" s="2" t="s">
        <v>41</v>
      </c>
      <c r="D27" s="2"/>
    </row>
    <row r="28" spans="1:4" x14ac:dyDescent="0.25">
      <c r="A28" s="3"/>
      <c r="B28" s="3"/>
      <c r="C28" s="10" t="s">
        <v>38</v>
      </c>
      <c r="D28" s="2"/>
    </row>
    <row r="29" spans="1:4" x14ac:dyDescent="0.25">
      <c r="A29" s="3"/>
      <c r="B29" s="3"/>
      <c r="C29" s="2" t="s">
        <v>39</v>
      </c>
      <c r="D29" s="2"/>
    </row>
    <row r="30" spans="1:4" x14ac:dyDescent="0.25">
      <c r="A30" s="3"/>
      <c r="B30" s="2" t="s">
        <v>7</v>
      </c>
      <c r="C30" s="10" t="s">
        <v>36</v>
      </c>
      <c r="D30" s="5">
        <v>963903.7</v>
      </c>
    </row>
    <row r="31" spans="1:4" x14ac:dyDescent="0.25">
      <c r="A31" s="3"/>
      <c r="B31" s="3"/>
      <c r="C31" s="2" t="s">
        <v>14</v>
      </c>
      <c r="D31" s="2"/>
    </row>
    <row r="32" spans="1:4" x14ac:dyDescent="0.25">
      <c r="A32" s="3"/>
      <c r="B32" s="3"/>
      <c r="C32" s="10" t="s">
        <v>37</v>
      </c>
      <c r="D32" s="2"/>
    </row>
    <row r="33" spans="1:4" ht="25.5" x14ac:dyDescent="0.25">
      <c r="A33" s="3"/>
      <c r="B33" s="3"/>
      <c r="C33" s="2" t="s">
        <v>42</v>
      </c>
      <c r="D33" s="2"/>
    </row>
    <row r="34" spans="1:4" x14ac:dyDescent="0.25">
      <c r="A34" s="3"/>
      <c r="B34" s="3"/>
      <c r="C34" s="10" t="s">
        <v>38</v>
      </c>
      <c r="D34" s="2"/>
    </row>
    <row r="35" spans="1:4" x14ac:dyDescent="0.25">
      <c r="A35" s="3"/>
      <c r="B35" s="3"/>
      <c r="C35" s="2" t="s">
        <v>43</v>
      </c>
      <c r="D35" s="2"/>
    </row>
    <row r="36" spans="1:4" x14ac:dyDescent="0.25">
      <c r="A36" s="3"/>
      <c r="B36" s="2">
        <v>31002</v>
      </c>
      <c r="C36" s="18" t="s">
        <v>36</v>
      </c>
      <c r="D36" s="13">
        <v>-11105.2</v>
      </c>
    </row>
    <row r="37" spans="1:4" x14ac:dyDescent="0.25">
      <c r="A37" s="3"/>
      <c r="B37" s="3"/>
      <c r="C37" s="19" t="s">
        <v>149</v>
      </c>
      <c r="D37" s="19"/>
    </row>
    <row r="38" spans="1:4" x14ac:dyDescent="0.25">
      <c r="A38" s="3"/>
      <c r="B38" s="3"/>
      <c r="C38" s="18" t="s">
        <v>37</v>
      </c>
      <c r="D38" s="19"/>
    </row>
    <row r="39" spans="1:4" x14ac:dyDescent="0.25">
      <c r="A39" s="3"/>
      <c r="B39" s="3"/>
      <c r="C39" s="19" t="s">
        <v>149</v>
      </c>
      <c r="D39" s="19"/>
    </row>
    <row r="40" spans="1:4" x14ac:dyDescent="0.25">
      <c r="A40" s="3"/>
      <c r="B40" s="3"/>
      <c r="C40" s="18" t="s">
        <v>38</v>
      </c>
      <c r="D40" s="19"/>
    </row>
    <row r="41" spans="1:4" ht="25.5" x14ac:dyDescent="0.25">
      <c r="A41" s="3"/>
      <c r="B41" s="3"/>
      <c r="C41" s="19" t="s">
        <v>44</v>
      </c>
      <c r="D41" s="19"/>
    </row>
    <row r="42" spans="1:4" x14ac:dyDescent="0.25">
      <c r="A42" s="3"/>
      <c r="B42" s="2" t="s">
        <v>8</v>
      </c>
      <c r="C42" s="10" t="s">
        <v>36</v>
      </c>
      <c r="D42" s="5">
        <v>-161976.9</v>
      </c>
    </row>
    <row r="43" spans="1:4" x14ac:dyDescent="0.25">
      <c r="A43" s="3"/>
      <c r="B43" s="3"/>
      <c r="C43" s="2" t="s">
        <v>15</v>
      </c>
      <c r="D43" s="2"/>
    </row>
    <row r="44" spans="1:4" x14ac:dyDescent="0.25">
      <c r="A44" s="3"/>
      <c r="B44" s="3"/>
      <c r="C44" s="10" t="s">
        <v>37</v>
      </c>
      <c r="D44" s="2"/>
    </row>
    <row r="45" spans="1:4" ht="25.5" x14ac:dyDescent="0.25">
      <c r="A45" s="3"/>
      <c r="B45" s="3"/>
      <c r="C45" s="2" t="s">
        <v>45</v>
      </c>
      <c r="D45" s="2"/>
    </row>
    <row r="46" spans="1:4" x14ac:dyDescent="0.25">
      <c r="A46" s="3"/>
      <c r="B46" s="3"/>
      <c r="C46" s="10" t="s">
        <v>38</v>
      </c>
      <c r="D46" s="2"/>
    </row>
    <row r="47" spans="1:4" ht="25.5" x14ac:dyDescent="0.25">
      <c r="A47" s="3"/>
      <c r="B47" s="3"/>
      <c r="C47" s="2" t="s">
        <v>44</v>
      </c>
      <c r="D47" s="2"/>
    </row>
    <row r="48" spans="1:4" x14ac:dyDescent="0.25">
      <c r="A48" s="3"/>
      <c r="B48" s="2" t="s">
        <v>16</v>
      </c>
      <c r="C48" s="10" t="s">
        <v>36</v>
      </c>
      <c r="D48" s="5">
        <f>'9'!G40</f>
        <v>-386345.1</v>
      </c>
    </row>
    <row r="49" spans="1:4" x14ac:dyDescent="0.25">
      <c r="A49" s="3"/>
      <c r="B49" s="3"/>
      <c r="C49" s="2" t="s">
        <v>17</v>
      </c>
      <c r="D49" s="2"/>
    </row>
    <row r="50" spans="1:4" x14ac:dyDescent="0.25">
      <c r="A50" s="3"/>
      <c r="B50" s="3"/>
      <c r="C50" s="10" t="s">
        <v>37</v>
      </c>
      <c r="D50" s="2"/>
    </row>
    <row r="51" spans="1:4" ht="25.5" x14ac:dyDescent="0.25">
      <c r="A51" s="3"/>
      <c r="B51" s="3"/>
      <c r="C51" s="2" t="s">
        <v>46</v>
      </c>
      <c r="D51" s="2"/>
    </row>
    <row r="52" spans="1:4" x14ac:dyDescent="0.25">
      <c r="A52" s="3"/>
      <c r="B52" s="3"/>
      <c r="C52" s="10" t="s">
        <v>38</v>
      </c>
      <c r="D52" s="2"/>
    </row>
    <row r="53" spans="1:4" ht="25.5" x14ac:dyDescent="0.25">
      <c r="A53" s="3"/>
      <c r="B53" s="3"/>
      <c r="C53" s="2" t="s">
        <v>44</v>
      </c>
      <c r="D53" s="2"/>
    </row>
    <row r="54" spans="1:4" x14ac:dyDescent="0.25">
      <c r="A54" s="15" t="s">
        <v>19</v>
      </c>
      <c r="B54" s="3"/>
      <c r="C54" s="10" t="s">
        <v>30</v>
      </c>
      <c r="D54" s="5">
        <f>D61+D67</f>
        <v>-256300</v>
      </c>
    </row>
    <row r="55" spans="1:4" x14ac:dyDescent="0.25">
      <c r="A55" s="3"/>
      <c r="B55" s="3"/>
      <c r="C55" s="2" t="s">
        <v>26</v>
      </c>
      <c r="D55" s="2"/>
    </row>
    <row r="56" spans="1:4" x14ac:dyDescent="0.25">
      <c r="A56" s="3"/>
      <c r="B56" s="3"/>
      <c r="C56" s="10" t="s">
        <v>31</v>
      </c>
      <c r="D56" s="2"/>
    </row>
    <row r="57" spans="1:4" x14ac:dyDescent="0.25">
      <c r="A57" s="3"/>
      <c r="B57" s="3"/>
      <c r="C57" s="2" t="s">
        <v>47</v>
      </c>
      <c r="D57" s="2"/>
    </row>
    <row r="58" spans="1:4" x14ac:dyDescent="0.25">
      <c r="A58" s="3"/>
      <c r="B58" s="3"/>
      <c r="C58" s="10" t="s">
        <v>33</v>
      </c>
      <c r="D58" s="2"/>
    </row>
    <row r="59" spans="1:4" x14ac:dyDescent="0.25">
      <c r="A59" s="3"/>
      <c r="B59" s="3"/>
      <c r="C59" s="2" t="s">
        <v>48</v>
      </c>
      <c r="D59" s="2"/>
    </row>
    <row r="60" spans="1:4" x14ac:dyDescent="0.25">
      <c r="A60" s="324" t="s">
        <v>35</v>
      </c>
      <c r="B60" s="324"/>
      <c r="C60" s="324"/>
      <c r="D60" s="324"/>
    </row>
    <row r="61" spans="1:4" x14ac:dyDescent="0.25">
      <c r="A61" s="3"/>
      <c r="B61" s="2" t="s">
        <v>4</v>
      </c>
      <c r="C61" s="10" t="s">
        <v>36</v>
      </c>
      <c r="D61" s="5">
        <v>-136200</v>
      </c>
    </row>
    <row r="62" spans="1:4" ht="38.25" x14ac:dyDescent="0.25">
      <c r="A62" s="3"/>
      <c r="B62" s="3"/>
      <c r="C62" s="2" t="s">
        <v>20</v>
      </c>
      <c r="D62" s="2"/>
    </row>
    <row r="63" spans="1:4" x14ac:dyDescent="0.25">
      <c r="A63" s="3"/>
      <c r="B63" s="3"/>
      <c r="C63" s="10" t="s">
        <v>37</v>
      </c>
      <c r="D63" s="2"/>
    </row>
    <row r="64" spans="1:4" ht="25.5" x14ac:dyDescent="0.25">
      <c r="A64" s="3"/>
      <c r="B64" s="3"/>
      <c r="C64" s="2" t="s">
        <v>49</v>
      </c>
      <c r="D64" s="2"/>
    </row>
    <row r="65" spans="1:4" x14ac:dyDescent="0.25">
      <c r="A65" s="3"/>
      <c r="B65" s="3"/>
      <c r="C65" s="10" t="s">
        <v>38</v>
      </c>
      <c r="D65" s="2"/>
    </row>
    <row r="66" spans="1:4" ht="25.5" x14ac:dyDescent="0.25">
      <c r="A66" s="3"/>
      <c r="B66" s="3"/>
      <c r="C66" s="2" t="s">
        <v>44</v>
      </c>
      <c r="D66" s="2"/>
    </row>
    <row r="67" spans="1:4" x14ac:dyDescent="0.25">
      <c r="A67" s="3"/>
      <c r="B67" s="2" t="s">
        <v>5</v>
      </c>
      <c r="C67" s="10" t="s">
        <v>36</v>
      </c>
      <c r="D67" s="5">
        <v>-120100</v>
      </c>
    </row>
    <row r="68" spans="1:4" ht="38.25" x14ac:dyDescent="0.25">
      <c r="A68" s="3"/>
      <c r="B68" s="3"/>
      <c r="C68" s="2" t="s">
        <v>21</v>
      </c>
      <c r="D68" s="2"/>
    </row>
    <row r="69" spans="1:4" x14ac:dyDescent="0.25">
      <c r="A69" s="3"/>
      <c r="B69" s="3"/>
      <c r="C69" s="10" t="s">
        <v>37</v>
      </c>
      <c r="D69" s="2"/>
    </row>
    <row r="70" spans="1:4" x14ac:dyDescent="0.25">
      <c r="A70" s="3"/>
      <c r="B70" s="3"/>
      <c r="C70" s="2" t="s">
        <v>50</v>
      </c>
      <c r="D70" s="2"/>
    </row>
    <row r="71" spans="1:4" x14ac:dyDescent="0.25">
      <c r="A71" s="3"/>
      <c r="B71" s="3"/>
      <c r="C71" s="10" t="s">
        <v>38</v>
      </c>
      <c r="D71" s="2"/>
    </row>
    <row r="72" spans="1:4" ht="25.5" x14ac:dyDescent="0.25">
      <c r="A72" s="3"/>
      <c r="B72" s="3"/>
      <c r="C72" s="2" t="s">
        <v>44</v>
      </c>
      <c r="D72" s="2"/>
    </row>
  </sheetData>
  <mergeCells count="8">
    <mergeCell ref="C1:D1"/>
    <mergeCell ref="C2:D2"/>
    <mergeCell ref="C3:D3"/>
    <mergeCell ref="A60:D60"/>
    <mergeCell ref="A5:D5"/>
    <mergeCell ref="A7:B7"/>
    <mergeCell ref="C7:C8"/>
    <mergeCell ref="A17:D17"/>
  </mergeCells>
  <pageMargins left="0.75" right="0.75" top="1" bottom="1" header="0.5" footer="0.5"/>
  <pageSetup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view="pageBreakPreview" topLeftCell="A7" zoomScale="80" zoomScaleNormal="100" zoomScaleSheetLayoutView="80" workbookViewId="0">
      <selection activeCell="G16" sqref="G16"/>
    </sheetView>
  </sheetViews>
  <sheetFormatPr defaultColWidth="8" defaultRowHeight="11.25" customHeight="1" x14ac:dyDescent="0.25"/>
  <cols>
    <col min="1" max="1" width="16.28515625" style="286" customWidth="1"/>
    <col min="2" max="2" width="31.85546875" style="286" customWidth="1"/>
    <col min="3" max="3" width="15.42578125" style="286" customWidth="1"/>
    <col min="4" max="4" width="19.28515625" style="286" customWidth="1"/>
    <col min="5" max="5" width="18" style="286" customWidth="1"/>
    <col min="6" max="6" width="17.42578125" style="286" customWidth="1"/>
    <col min="7" max="7" width="18.42578125" style="286" customWidth="1"/>
    <col min="8" max="8" width="6.85546875" style="286" customWidth="1"/>
    <col min="9" max="16384" width="8" style="286"/>
  </cols>
  <sheetData>
    <row r="2" spans="1:7" ht="17.25" customHeight="1" x14ac:dyDescent="0.25">
      <c r="A2" s="457" t="s">
        <v>302</v>
      </c>
      <c r="B2" s="457"/>
      <c r="C2" s="457"/>
      <c r="D2" s="457"/>
      <c r="E2" s="457"/>
      <c r="F2" s="457"/>
      <c r="G2" s="457"/>
    </row>
    <row r="3" spans="1:7" ht="17.25" customHeight="1" x14ac:dyDescent="0.25">
      <c r="A3" s="457" t="s">
        <v>145</v>
      </c>
      <c r="B3" s="457"/>
      <c r="C3" s="457"/>
      <c r="D3" s="457"/>
      <c r="E3" s="457"/>
      <c r="F3" s="457"/>
      <c r="G3" s="457"/>
    </row>
    <row r="4" spans="1:7" ht="17.25" customHeight="1" x14ac:dyDescent="0.25">
      <c r="A4" s="457" t="s">
        <v>301</v>
      </c>
      <c r="B4" s="457"/>
      <c r="C4" s="457"/>
      <c r="D4" s="457"/>
      <c r="E4" s="457"/>
      <c r="F4" s="457"/>
      <c r="G4" s="457"/>
    </row>
    <row r="5" spans="1:7" ht="17.25" customHeight="1" x14ac:dyDescent="0.25">
      <c r="A5" s="312"/>
      <c r="B5" s="315"/>
      <c r="C5" s="316"/>
      <c r="D5" s="316"/>
      <c r="E5" s="316"/>
      <c r="F5" s="316"/>
      <c r="G5" s="315"/>
    </row>
    <row r="6" spans="1:7" ht="43.5" customHeight="1" x14ac:dyDescent="0.25">
      <c r="A6" s="458" t="s">
        <v>303</v>
      </c>
      <c r="B6" s="458"/>
      <c r="C6" s="458"/>
      <c r="D6" s="458"/>
      <c r="E6" s="458"/>
      <c r="F6" s="458"/>
      <c r="G6" s="458"/>
    </row>
    <row r="7" spans="1:7" ht="15.75" customHeight="1" x14ac:dyDescent="0.25">
      <c r="A7" s="314"/>
      <c r="B7" s="314"/>
      <c r="C7" s="313"/>
      <c r="D7" s="313"/>
      <c r="E7" s="313"/>
      <c r="F7" s="313"/>
      <c r="G7" s="312"/>
    </row>
    <row r="8" spans="1:7" s="308" customFormat="1" ht="58.5" customHeight="1" x14ac:dyDescent="0.25">
      <c r="A8" s="459" t="s">
        <v>300</v>
      </c>
      <c r="B8" s="461" t="s">
        <v>299</v>
      </c>
      <c r="C8" s="463" t="s">
        <v>298</v>
      </c>
      <c r="D8" s="463" t="s">
        <v>297</v>
      </c>
      <c r="E8" s="465" t="s">
        <v>296</v>
      </c>
      <c r="F8" s="465"/>
      <c r="G8" s="465"/>
    </row>
    <row r="9" spans="1:7" s="308" customFormat="1" ht="39.75" customHeight="1" x14ac:dyDescent="0.25">
      <c r="A9" s="460"/>
      <c r="B9" s="462"/>
      <c r="C9" s="464"/>
      <c r="D9" s="464"/>
      <c r="E9" s="311" t="s">
        <v>295</v>
      </c>
      <c r="F9" s="310" t="s">
        <v>294</v>
      </c>
      <c r="G9" s="309" t="s">
        <v>293</v>
      </c>
    </row>
    <row r="10" spans="1:7" s="288" customFormat="1" ht="35.25" customHeight="1" x14ac:dyDescent="0.25">
      <c r="A10" s="466" t="s">
        <v>225</v>
      </c>
      <c r="B10" s="467"/>
      <c r="C10" s="467"/>
      <c r="D10" s="467"/>
      <c r="E10" s="467"/>
      <c r="F10" s="468"/>
      <c r="G10" s="304">
        <f>G12+G18+G40</f>
        <v>-559427.19999999995</v>
      </c>
    </row>
    <row r="11" spans="1:7" s="288" customFormat="1" ht="35.25" customHeight="1" x14ac:dyDescent="0.25">
      <c r="A11" s="307" t="s">
        <v>292</v>
      </c>
      <c r="B11" s="306" t="s">
        <v>291</v>
      </c>
      <c r="C11" s="306" t="s">
        <v>290</v>
      </c>
      <c r="D11" s="306" t="s">
        <v>289</v>
      </c>
      <c r="E11" s="306"/>
      <c r="F11" s="305"/>
      <c r="G11" s="304"/>
    </row>
    <row r="12" spans="1:7" s="288" customFormat="1" ht="42" customHeight="1" x14ac:dyDescent="0.25">
      <c r="A12" s="303" t="s">
        <v>288</v>
      </c>
      <c r="B12" s="469" t="s">
        <v>157</v>
      </c>
      <c r="C12" s="470"/>
      <c r="D12" s="471"/>
      <c r="E12" s="296"/>
      <c r="F12" s="295"/>
      <c r="G12" s="294">
        <v>-11105.2</v>
      </c>
    </row>
    <row r="13" spans="1:7" s="288" customFormat="1" ht="21.75" customHeight="1" x14ac:dyDescent="0.25">
      <c r="A13" s="293"/>
      <c r="B13" s="469" t="s">
        <v>260</v>
      </c>
      <c r="C13" s="470"/>
      <c r="D13" s="470"/>
      <c r="E13" s="470"/>
      <c r="F13" s="471"/>
      <c r="G13" s="294"/>
    </row>
    <row r="14" spans="1:7" s="288" customFormat="1" ht="52.5" customHeight="1" x14ac:dyDescent="0.25">
      <c r="A14" s="293" t="s">
        <v>287</v>
      </c>
      <c r="B14" s="292" t="s">
        <v>286</v>
      </c>
      <c r="C14" s="291" t="s">
        <v>253</v>
      </c>
      <c r="D14" s="291" t="s">
        <v>249</v>
      </c>
      <c r="E14" s="290"/>
      <c r="F14" s="290"/>
      <c r="G14" s="289">
        <v>-10844.9</v>
      </c>
    </row>
    <row r="15" spans="1:7" s="288" customFormat="1" ht="21.75" customHeight="1" x14ac:dyDescent="0.25">
      <c r="A15" s="293"/>
      <c r="B15" s="469" t="s">
        <v>256</v>
      </c>
      <c r="C15" s="470"/>
      <c r="D15" s="470"/>
      <c r="E15" s="470"/>
      <c r="F15" s="471"/>
      <c r="G15" s="289"/>
    </row>
    <row r="16" spans="1:7" s="288" customFormat="1" ht="52.5" customHeight="1" x14ac:dyDescent="0.25">
      <c r="A16" s="293" t="s">
        <v>285</v>
      </c>
      <c r="B16" s="292" t="s">
        <v>254</v>
      </c>
      <c r="C16" s="291" t="s">
        <v>253</v>
      </c>
      <c r="D16" s="291" t="s">
        <v>249</v>
      </c>
      <c r="E16" s="290"/>
      <c r="F16" s="290"/>
      <c r="G16" s="289">
        <v>-216.9</v>
      </c>
    </row>
    <row r="17" spans="1:7" s="288" customFormat="1" ht="52.5" customHeight="1" x14ac:dyDescent="0.25">
      <c r="A17" s="293" t="s">
        <v>284</v>
      </c>
      <c r="B17" s="292" t="s">
        <v>251</v>
      </c>
      <c r="C17" s="291" t="s">
        <v>250</v>
      </c>
      <c r="D17" s="291" t="s">
        <v>249</v>
      </c>
      <c r="E17" s="290"/>
      <c r="F17" s="290"/>
      <c r="G17" s="289">
        <v>-43.4</v>
      </c>
    </row>
    <row r="18" spans="1:7" s="288" customFormat="1" ht="42" customHeight="1" x14ac:dyDescent="0.25">
      <c r="A18" s="303" t="s">
        <v>283</v>
      </c>
      <c r="B18" s="469" t="s">
        <v>282</v>
      </c>
      <c r="C18" s="470"/>
      <c r="D18" s="471"/>
      <c r="E18" s="296"/>
      <c r="F18" s="295"/>
      <c r="G18" s="294">
        <v>-161976.9</v>
      </c>
    </row>
    <row r="19" spans="1:7" s="288" customFormat="1" ht="24.75" customHeight="1" x14ac:dyDescent="0.25">
      <c r="A19" s="293"/>
      <c r="B19" s="302" t="s">
        <v>260</v>
      </c>
      <c r="C19" s="301"/>
      <c r="D19" s="300"/>
      <c r="E19" s="296"/>
      <c r="F19" s="295"/>
      <c r="G19" s="289"/>
    </row>
    <row r="20" spans="1:7" s="288" customFormat="1" ht="70.5" customHeight="1" x14ac:dyDescent="0.25">
      <c r="A20" s="293" t="s">
        <v>281</v>
      </c>
      <c r="B20" s="299" t="s">
        <v>271</v>
      </c>
      <c r="C20" s="291" t="s">
        <v>257</v>
      </c>
      <c r="D20" s="291" t="s">
        <v>249</v>
      </c>
      <c r="E20" s="290"/>
      <c r="F20" s="295"/>
      <c r="G20" s="289">
        <v>-4654</v>
      </c>
    </row>
    <row r="21" spans="1:7" s="288" customFormat="1" ht="65.25" customHeight="1" x14ac:dyDescent="0.25">
      <c r="A21" s="293" t="s">
        <v>280</v>
      </c>
      <c r="B21" s="299" t="s">
        <v>271</v>
      </c>
      <c r="C21" s="291" t="s">
        <v>257</v>
      </c>
      <c r="D21" s="291" t="s">
        <v>249</v>
      </c>
      <c r="E21" s="290"/>
      <c r="F21" s="295"/>
      <c r="G21" s="289">
        <v>-25340.435000000001</v>
      </c>
    </row>
    <row r="22" spans="1:7" s="288" customFormat="1" ht="48.75" customHeight="1" x14ac:dyDescent="0.25">
      <c r="A22" s="293" t="s">
        <v>279</v>
      </c>
      <c r="B22" s="299" t="s">
        <v>271</v>
      </c>
      <c r="C22" s="291" t="s">
        <v>257</v>
      </c>
      <c r="D22" s="291" t="s">
        <v>249</v>
      </c>
      <c r="E22" s="290"/>
      <c r="F22" s="295"/>
      <c r="G22" s="289">
        <v>-22126.431</v>
      </c>
    </row>
    <row r="23" spans="1:7" s="288" customFormat="1" ht="64.5" customHeight="1" x14ac:dyDescent="0.25">
      <c r="A23" s="293" t="s">
        <v>278</v>
      </c>
      <c r="B23" s="299" t="s">
        <v>271</v>
      </c>
      <c r="C23" s="291" t="s">
        <v>257</v>
      </c>
      <c r="D23" s="291" t="s">
        <v>249</v>
      </c>
      <c r="E23" s="290"/>
      <c r="F23" s="295"/>
      <c r="G23" s="289">
        <v>-40520.9</v>
      </c>
    </row>
    <row r="24" spans="1:7" s="288" customFormat="1" ht="69" customHeight="1" x14ac:dyDescent="0.25">
      <c r="A24" s="293" t="s">
        <v>277</v>
      </c>
      <c r="B24" s="299" t="s">
        <v>271</v>
      </c>
      <c r="C24" s="291" t="s">
        <v>257</v>
      </c>
      <c r="D24" s="291" t="s">
        <v>249</v>
      </c>
      <c r="E24" s="290"/>
      <c r="F24" s="295"/>
      <c r="G24" s="289">
        <v>-19575.98</v>
      </c>
    </row>
    <row r="25" spans="1:7" s="288" customFormat="1" ht="69" customHeight="1" x14ac:dyDescent="0.25">
      <c r="A25" s="293" t="s">
        <v>276</v>
      </c>
      <c r="B25" s="299" t="s">
        <v>275</v>
      </c>
      <c r="C25" s="291" t="s">
        <v>257</v>
      </c>
      <c r="D25" s="291" t="s">
        <v>249</v>
      </c>
      <c r="E25" s="290"/>
      <c r="F25" s="295"/>
      <c r="G25" s="289">
        <v>-10025.879999999999</v>
      </c>
    </row>
    <row r="26" spans="1:7" s="288" customFormat="1" ht="68.25" customHeight="1" x14ac:dyDescent="0.25">
      <c r="A26" s="293" t="s">
        <v>274</v>
      </c>
      <c r="B26" s="299" t="s">
        <v>271</v>
      </c>
      <c r="C26" s="291" t="s">
        <v>257</v>
      </c>
      <c r="D26" s="291" t="s">
        <v>249</v>
      </c>
      <c r="E26" s="290"/>
      <c r="F26" s="295"/>
      <c r="G26" s="289">
        <v>-9713.3700000000008</v>
      </c>
    </row>
    <row r="27" spans="1:7" s="288" customFormat="1" ht="72.75" customHeight="1" x14ac:dyDescent="0.25">
      <c r="A27" s="293" t="s">
        <v>273</v>
      </c>
      <c r="B27" s="299" t="s">
        <v>271</v>
      </c>
      <c r="C27" s="291" t="s">
        <v>257</v>
      </c>
      <c r="D27" s="291" t="s">
        <v>249</v>
      </c>
      <c r="E27" s="290"/>
      <c r="F27" s="295"/>
      <c r="G27" s="289">
        <v>-6956</v>
      </c>
    </row>
    <row r="28" spans="1:7" s="288" customFormat="1" ht="71.25" customHeight="1" x14ac:dyDescent="0.25">
      <c r="A28" s="293" t="s">
        <v>272</v>
      </c>
      <c r="B28" s="299" t="s">
        <v>271</v>
      </c>
      <c r="C28" s="291" t="s">
        <v>257</v>
      </c>
      <c r="D28" s="291" t="s">
        <v>249</v>
      </c>
      <c r="E28" s="290"/>
      <c r="F28" s="295"/>
      <c r="G28" s="289">
        <v>-11280.5</v>
      </c>
    </row>
    <row r="29" spans="1:7" s="298" customFormat="1" ht="21.75" customHeight="1" x14ac:dyDescent="0.25">
      <c r="A29" s="293"/>
      <c r="B29" s="469" t="s">
        <v>256</v>
      </c>
      <c r="C29" s="470"/>
      <c r="D29" s="470"/>
      <c r="E29" s="470"/>
      <c r="F29" s="471"/>
      <c r="G29" s="289"/>
    </row>
    <row r="30" spans="1:7" s="298" customFormat="1" ht="52.5" customHeight="1" x14ac:dyDescent="0.25">
      <c r="A30" s="293" t="s">
        <v>255</v>
      </c>
      <c r="B30" s="292" t="s">
        <v>254</v>
      </c>
      <c r="C30" s="291" t="s">
        <v>253</v>
      </c>
      <c r="D30" s="291" t="s">
        <v>249</v>
      </c>
      <c r="E30" s="290"/>
      <c r="F30" s="290"/>
      <c r="G30" s="289">
        <v>-9255.5</v>
      </c>
    </row>
    <row r="31" spans="1:7" s="298" customFormat="1" ht="52.5" customHeight="1" x14ac:dyDescent="0.25">
      <c r="A31" s="293" t="s">
        <v>270</v>
      </c>
      <c r="B31" s="292" t="s">
        <v>254</v>
      </c>
      <c r="C31" s="291" t="s">
        <v>253</v>
      </c>
      <c r="D31" s="291" t="s">
        <v>249</v>
      </c>
      <c r="E31" s="290"/>
      <c r="F31" s="290"/>
      <c r="G31" s="289">
        <v>-0.65</v>
      </c>
    </row>
    <row r="32" spans="1:7" s="298" customFormat="1" ht="52.5" customHeight="1" x14ac:dyDescent="0.25">
      <c r="A32" s="293" t="s">
        <v>269</v>
      </c>
      <c r="B32" s="292" t="s">
        <v>254</v>
      </c>
      <c r="C32" s="291" t="s">
        <v>253</v>
      </c>
      <c r="D32" s="291" t="s">
        <v>249</v>
      </c>
      <c r="E32" s="290"/>
      <c r="F32" s="290"/>
      <c r="G32" s="289">
        <v>-3.8</v>
      </c>
    </row>
    <row r="33" spans="1:7" s="298" customFormat="1" ht="52.5" customHeight="1" x14ac:dyDescent="0.25">
      <c r="A33" s="293" t="s">
        <v>268</v>
      </c>
      <c r="B33" s="292" t="s">
        <v>254</v>
      </c>
      <c r="C33" s="291" t="s">
        <v>253</v>
      </c>
      <c r="D33" s="291" t="s">
        <v>249</v>
      </c>
      <c r="E33" s="290"/>
      <c r="F33" s="290"/>
      <c r="G33" s="289">
        <v>-6.5</v>
      </c>
    </row>
    <row r="34" spans="1:7" s="298" customFormat="1" ht="52.5" customHeight="1" x14ac:dyDescent="0.25">
      <c r="A34" s="293" t="s">
        <v>267</v>
      </c>
      <c r="B34" s="292" t="s">
        <v>254</v>
      </c>
      <c r="C34" s="291" t="s">
        <v>253</v>
      </c>
      <c r="D34" s="291" t="s">
        <v>249</v>
      </c>
      <c r="E34" s="290"/>
      <c r="F34" s="290"/>
      <c r="G34" s="289">
        <v>-23.7</v>
      </c>
    </row>
    <row r="35" spans="1:7" s="298" customFormat="1" ht="52.5" customHeight="1" x14ac:dyDescent="0.25">
      <c r="A35" s="293" t="s">
        <v>266</v>
      </c>
      <c r="B35" s="292" t="s">
        <v>254</v>
      </c>
      <c r="C35" s="291" t="s">
        <v>253</v>
      </c>
      <c r="D35" s="291" t="s">
        <v>249</v>
      </c>
      <c r="E35" s="290"/>
      <c r="F35" s="290"/>
      <c r="G35" s="289">
        <v>-6</v>
      </c>
    </row>
    <row r="36" spans="1:7" s="298" customFormat="1" ht="52.5" customHeight="1" x14ac:dyDescent="0.25">
      <c r="A36" s="293" t="s">
        <v>265</v>
      </c>
      <c r="B36" s="292" t="s">
        <v>254</v>
      </c>
      <c r="C36" s="291" t="s">
        <v>253</v>
      </c>
      <c r="D36" s="291" t="s">
        <v>249</v>
      </c>
      <c r="E36" s="290"/>
      <c r="F36" s="290"/>
      <c r="G36" s="289">
        <v>-49.83</v>
      </c>
    </row>
    <row r="37" spans="1:7" s="298" customFormat="1" ht="52.5" customHeight="1" x14ac:dyDescent="0.25">
      <c r="A37" s="293" t="s">
        <v>264</v>
      </c>
      <c r="B37" s="292" t="s">
        <v>254</v>
      </c>
      <c r="C37" s="291" t="s">
        <v>253</v>
      </c>
      <c r="D37" s="291" t="s">
        <v>249</v>
      </c>
      <c r="E37" s="290"/>
      <c r="F37" s="290"/>
      <c r="G37" s="289">
        <v>-3</v>
      </c>
    </row>
    <row r="38" spans="1:7" s="298" customFormat="1" ht="52.5" customHeight="1" x14ac:dyDescent="0.25">
      <c r="A38" s="293" t="s">
        <v>263</v>
      </c>
      <c r="B38" s="292" t="s">
        <v>254</v>
      </c>
      <c r="C38" s="291" t="s">
        <v>253</v>
      </c>
      <c r="D38" s="291" t="s">
        <v>249</v>
      </c>
      <c r="E38" s="290"/>
      <c r="F38" s="290"/>
      <c r="G38" s="289">
        <v>-2.2999999999999998</v>
      </c>
    </row>
    <row r="39" spans="1:7" s="298" customFormat="1" ht="52.5" customHeight="1" x14ac:dyDescent="0.25">
      <c r="A39" s="293" t="s">
        <v>252</v>
      </c>
      <c r="B39" s="292" t="s">
        <v>251</v>
      </c>
      <c r="C39" s="291" t="s">
        <v>250</v>
      </c>
      <c r="D39" s="291" t="s">
        <v>249</v>
      </c>
      <c r="E39" s="290"/>
      <c r="F39" s="290"/>
      <c r="G39" s="289">
        <v>-2432.15</v>
      </c>
    </row>
    <row r="40" spans="1:7" s="288" customFormat="1" ht="52.5" customHeight="1" x14ac:dyDescent="0.25">
      <c r="A40" s="297" t="s">
        <v>262</v>
      </c>
      <c r="B40" s="469" t="s">
        <v>261</v>
      </c>
      <c r="C40" s="470"/>
      <c r="D40" s="471"/>
      <c r="E40" s="296"/>
      <c r="F40" s="295"/>
      <c r="G40" s="294">
        <f>SUM(G42:G45)</f>
        <v>-386345.1</v>
      </c>
    </row>
    <row r="41" spans="1:7" s="288" customFormat="1" ht="21.75" customHeight="1" x14ac:dyDescent="0.25">
      <c r="A41" s="293"/>
      <c r="B41" s="469" t="s">
        <v>260</v>
      </c>
      <c r="C41" s="470"/>
      <c r="D41" s="470"/>
      <c r="E41" s="470"/>
      <c r="F41" s="471"/>
      <c r="G41" s="294"/>
    </row>
    <row r="42" spans="1:7" s="288" customFormat="1" ht="52.5" customHeight="1" x14ac:dyDescent="0.25">
      <c r="A42" s="318" t="s">
        <v>259</v>
      </c>
      <c r="B42" s="319" t="s">
        <v>258</v>
      </c>
      <c r="C42" s="320" t="s">
        <v>257</v>
      </c>
      <c r="D42" s="319" t="s">
        <v>249</v>
      </c>
      <c r="E42" s="321"/>
      <c r="F42" s="321"/>
      <c r="G42" s="322">
        <v>-373848.7</v>
      </c>
    </row>
    <row r="43" spans="1:7" s="288" customFormat="1" ht="21.75" customHeight="1" x14ac:dyDescent="0.25">
      <c r="A43" s="293"/>
      <c r="B43" s="469" t="s">
        <v>256</v>
      </c>
      <c r="C43" s="470"/>
      <c r="D43" s="470"/>
      <c r="E43" s="470"/>
      <c r="F43" s="471"/>
      <c r="G43" s="289"/>
    </row>
    <row r="44" spans="1:7" s="288" customFormat="1" ht="52.5" customHeight="1" x14ac:dyDescent="0.25">
      <c r="A44" s="293" t="s">
        <v>255</v>
      </c>
      <c r="B44" s="292" t="s">
        <v>254</v>
      </c>
      <c r="C44" s="291" t="s">
        <v>253</v>
      </c>
      <c r="D44" s="291" t="s">
        <v>249</v>
      </c>
      <c r="E44" s="290"/>
      <c r="F44" s="290"/>
      <c r="G44" s="289">
        <v>-8910.7999999999993</v>
      </c>
    </row>
    <row r="45" spans="1:7" s="288" customFormat="1" ht="52.5" customHeight="1" x14ac:dyDescent="0.25">
      <c r="A45" s="317" t="s">
        <v>252</v>
      </c>
      <c r="B45" s="292" t="s">
        <v>251</v>
      </c>
      <c r="C45" s="291" t="s">
        <v>250</v>
      </c>
      <c r="D45" s="291" t="s">
        <v>249</v>
      </c>
      <c r="E45" s="290"/>
      <c r="F45" s="290"/>
      <c r="G45" s="289">
        <v>-3585.6</v>
      </c>
    </row>
    <row r="46" spans="1:7" ht="11.25" customHeight="1" x14ac:dyDescent="0.25">
      <c r="A46" s="287"/>
      <c r="B46" s="287"/>
      <c r="C46" s="287"/>
      <c r="D46" s="287"/>
      <c r="E46" s="287"/>
      <c r="F46" s="287"/>
      <c r="G46" s="287"/>
    </row>
    <row r="47" spans="1:7" ht="11.25" customHeight="1" x14ac:dyDescent="0.25">
      <c r="A47" s="287"/>
      <c r="B47" s="287"/>
      <c r="C47" s="287"/>
      <c r="D47" s="287"/>
      <c r="E47" s="287"/>
      <c r="F47" s="287"/>
      <c r="G47" s="287"/>
    </row>
    <row r="48" spans="1:7" ht="11.25" customHeight="1" x14ac:dyDescent="0.25">
      <c r="A48" s="287"/>
      <c r="B48" s="287"/>
      <c r="C48" s="287"/>
      <c r="D48" s="287"/>
      <c r="E48" s="287"/>
      <c r="F48" s="287"/>
      <c r="G48" s="287"/>
    </row>
    <row r="49" spans="1:7" ht="11.25" customHeight="1" x14ac:dyDescent="0.25">
      <c r="A49" s="287"/>
      <c r="B49" s="287"/>
      <c r="C49" s="287"/>
      <c r="D49" s="287"/>
      <c r="E49" s="287"/>
      <c r="F49" s="287"/>
      <c r="G49" s="287"/>
    </row>
    <row r="50" spans="1:7" ht="11.25" customHeight="1" x14ac:dyDescent="0.25">
      <c r="A50" s="287"/>
      <c r="B50" s="287"/>
      <c r="C50" s="287"/>
      <c r="D50" s="287"/>
      <c r="E50" s="287"/>
      <c r="F50" s="287"/>
      <c r="G50" s="287"/>
    </row>
    <row r="51" spans="1:7" ht="11.25" customHeight="1" x14ac:dyDescent="0.25">
      <c r="A51" s="287"/>
      <c r="B51" s="287"/>
      <c r="C51" s="287"/>
      <c r="D51" s="287"/>
      <c r="E51" s="287"/>
      <c r="F51" s="287"/>
      <c r="G51" s="287"/>
    </row>
  </sheetData>
  <mergeCells count="18">
    <mergeCell ref="A10:F10"/>
    <mergeCell ref="B12:D12"/>
    <mergeCell ref="B41:F41"/>
    <mergeCell ref="B43:F43"/>
    <mergeCell ref="B13:F13"/>
    <mergeCell ref="B15:F15"/>
    <mergeCell ref="B18:D18"/>
    <mergeCell ref="B40:D40"/>
    <mergeCell ref="B29:F29"/>
    <mergeCell ref="A2:G2"/>
    <mergeCell ref="A3:G3"/>
    <mergeCell ref="A4:G4"/>
    <mergeCell ref="A6:G6"/>
    <mergeCell ref="A8:A9"/>
    <mergeCell ref="B8:B9"/>
    <mergeCell ref="C8:C9"/>
    <mergeCell ref="D8:D9"/>
    <mergeCell ref="E8:G8"/>
  </mergeCells>
  <pageMargins left="0.7" right="0.7" top="0.75" bottom="0.75" header="0.3" footer="0.3"/>
  <pageSetup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topLeftCell="A14" zoomScaleNormal="100" zoomScaleSheetLayoutView="100" workbookViewId="0">
      <selection activeCell="C10" sqref="C10:C24"/>
    </sheetView>
  </sheetViews>
  <sheetFormatPr defaultColWidth="9.140625" defaultRowHeight="12.75" x14ac:dyDescent="0.25"/>
  <cols>
    <col min="1" max="1" width="9.140625" style="220"/>
    <col min="2" max="2" width="43.42578125" style="220" customWidth="1"/>
    <col min="3" max="3" width="33.28515625" style="220" customWidth="1"/>
    <col min="4" max="8" width="9.140625" style="220"/>
    <col min="9" max="9" width="14.140625" style="220" customWidth="1"/>
    <col min="10" max="16384" width="9.140625" style="220"/>
  </cols>
  <sheetData>
    <row r="1" spans="1:9" ht="14.25" customHeight="1" x14ac:dyDescent="0.25">
      <c r="C1" s="260" t="s">
        <v>226</v>
      </c>
      <c r="E1" s="261"/>
      <c r="F1" s="261"/>
      <c r="G1" s="261"/>
      <c r="H1" s="261"/>
    </row>
    <row r="2" spans="1:9" s="262" customFormat="1" ht="14.25" x14ac:dyDescent="0.25">
      <c r="B2" s="263"/>
      <c r="C2" s="264" t="s">
        <v>145</v>
      </c>
      <c r="D2" s="265"/>
      <c r="E2" s="266"/>
      <c r="F2" s="267"/>
      <c r="G2" s="268"/>
      <c r="H2" s="268"/>
    </row>
    <row r="3" spans="1:9" s="262" customFormat="1" ht="14.25" x14ac:dyDescent="0.25">
      <c r="B3" s="263"/>
      <c r="C3" s="263" t="s">
        <v>227</v>
      </c>
      <c r="D3" s="269"/>
      <c r="E3" s="270"/>
      <c r="F3" s="268"/>
      <c r="G3" s="268"/>
      <c r="H3" s="268"/>
    </row>
    <row r="4" spans="1:9" ht="14.25" customHeight="1" x14ac:dyDescent="0.25">
      <c r="E4" s="261"/>
      <c r="F4" s="261"/>
      <c r="G4" s="271"/>
      <c r="H4" s="261"/>
      <c r="I4" s="261"/>
    </row>
    <row r="5" spans="1:9" ht="20.25" x14ac:dyDescent="0.25">
      <c r="C5" s="272"/>
      <c r="D5" s="273"/>
      <c r="E5" s="273"/>
    </row>
    <row r="6" spans="1:9" s="274" customFormat="1" ht="25.5" customHeight="1" x14ac:dyDescent="0.25">
      <c r="A6" s="472" t="s">
        <v>228</v>
      </c>
      <c r="B6" s="472"/>
      <c r="C6" s="472"/>
    </row>
    <row r="7" spans="1:9" s="274" customFormat="1" ht="50.25" customHeight="1" x14ac:dyDescent="0.25">
      <c r="A7" s="473" t="s">
        <v>229</v>
      </c>
      <c r="B7" s="473"/>
      <c r="C7" s="473"/>
      <c r="D7" s="275"/>
      <c r="E7" s="275"/>
    </row>
    <row r="8" spans="1:9" ht="21.75" customHeight="1" x14ac:dyDescent="0.25">
      <c r="A8" s="276"/>
      <c r="B8" s="276"/>
      <c r="C8" s="276"/>
    </row>
    <row r="9" spans="1:9" ht="13.5" x14ac:dyDescent="0.25">
      <c r="C9" s="277" t="s">
        <v>22</v>
      </c>
    </row>
    <row r="10" spans="1:9" ht="30" customHeight="1" x14ac:dyDescent="0.25">
      <c r="A10" s="278">
        <v>1</v>
      </c>
      <c r="B10" s="279" t="s">
        <v>230</v>
      </c>
      <c r="C10" s="280">
        <v>17792.180473831286</v>
      </c>
    </row>
    <row r="11" spans="1:9" ht="30" customHeight="1" x14ac:dyDescent="0.25">
      <c r="A11" s="278">
        <v>2</v>
      </c>
      <c r="B11" s="279" t="s">
        <v>231</v>
      </c>
      <c r="C11" s="280">
        <v>189501.29848971835</v>
      </c>
    </row>
    <row r="12" spans="1:9" ht="30" customHeight="1" x14ac:dyDescent="0.25">
      <c r="A12" s="278">
        <v>3</v>
      </c>
      <c r="B12" s="279" t="s">
        <v>232</v>
      </c>
      <c r="C12" s="280">
        <v>97666.1</v>
      </c>
    </row>
    <row r="13" spans="1:9" ht="30" customHeight="1" x14ac:dyDescent="0.25">
      <c r="A13" s="278">
        <v>4</v>
      </c>
      <c r="B13" s="279" t="s">
        <v>233</v>
      </c>
      <c r="C13" s="280">
        <v>164323.62368510765</v>
      </c>
    </row>
    <row r="14" spans="1:9" ht="30" customHeight="1" x14ac:dyDescent="0.25">
      <c r="A14" s="278">
        <v>5</v>
      </c>
      <c r="B14" s="279" t="s">
        <v>234</v>
      </c>
      <c r="C14" s="280">
        <v>226520.72357769683</v>
      </c>
    </row>
    <row r="15" spans="1:9" ht="30" customHeight="1" x14ac:dyDescent="0.25">
      <c r="A15" s="278">
        <v>6</v>
      </c>
      <c r="B15" s="279" t="s">
        <v>235</v>
      </c>
      <c r="C15" s="280">
        <v>25399.561255035729</v>
      </c>
    </row>
    <row r="16" spans="1:9" ht="30" customHeight="1" x14ac:dyDescent="0.25">
      <c r="A16" s="278">
        <v>7</v>
      </c>
      <c r="B16" s="279" t="s">
        <v>236</v>
      </c>
      <c r="C16" s="280">
        <v>20201.693669533779</v>
      </c>
    </row>
    <row r="17" spans="1:9" ht="30" customHeight="1" x14ac:dyDescent="0.25">
      <c r="A17" s="278">
        <v>8</v>
      </c>
      <c r="B17" s="279" t="s">
        <v>237</v>
      </c>
      <c r="C17" s="280">
        <v>34607.316212503749</v>
      </c>
    </row>
    <row r="18" spans="1:9" ht="30" customHeight="1" x14ac:dyDescent="0.25">
      <c r="A18" s="278">
        <v>9</v>
      </c>
      <c r="B18" s="279" t="s">
        <v>238</v>
      </c>
      <c r="C18" s="280">
        <v>49125.100393382498</v>
      </c>
    </row>
    <row r="19" spans="1:9" ht="30" customHeight="1" x14ac:dyDescent="0.25">
      <c r="A19" s="278">
        <v>10</v>
      </c>
      <c r="B19" s="279" t="s">
        <v>239</v>
      </c>
      <c r="C19" s="280">
        <v>26236.7</v>
      </c>
    </row>
    <row r="20" spans="1:9" ht="30" customHeight="1" x14ac:dyDescent="0.25">
      <c r="A20" s="278">
        <v>11</v>
      </c>
      <c r="B20" s="279" t="s">
        <v>240</v>
      </c>
      <c r="C20" s="280">
        <v>8993.8835627542358</v>
      </c>
    </row>
    <row r="21" spans="1:9" ht="30" customHeight="1" x14ac:dyDescent="0.25">
      <c r="A21" s="278">
        <v>12</v>
      </c>
      <c r="B21" s="279" t="s">
        <v>241</v>
      </c>
      <c r="C21" s="280">
        <v>41523.800000000003</v>
      </c>
    </row>
    <row r="22" spans="1:9" ht="30" customHeight="1" x14ac:dyDescent="0.25">
      <c r="A22" s="278">
        <v>13</v>
      </c>
      <c r="B22" s="279" t="s">
        <v>242</v>
      </c>
      <c r="C22" s="280">
        <v>21096.799999999999</v>
      </c>
    </row>
    <row r="23" spans="1:9" ht="30" customHeight="1" x14ac:dyDescent="0.25">
      <c r="A23" s="278">
        <v>14</v>
      </c>
      <c r="B23" s="279" t="s">
        <v>243</v>
      </c>
      <c r="C23" s="280">
        <v>12919.4</v>
      </c>
    </row>
    <row r="24" spans="1:9" ht="30" customHeight="1" x14ac:dyDescent="0.25">
      <c r="A24" s="278">
        <v>15</v>
      </c>
      <c r="B24" s="279" t="s">
        <v>244</v>
      </c>
      <c r="C24" s="280">
        <v>27995.518680435925</v>
      </c>
    </row>
    <row r="25" spans="1:9" ht="27.75" customHeight="1" x14ac:dyDescent="0.25">
      <c r="A25" s="278"/>
      <c r="B25" s="281" t="s">
        <v>82</v>
      </c>
      <c r="C25" s="282">
        <f>SUM(C10:C24)</f>
        <v>963903.70000000007</v>
      </c>
      <c r="I25" s="283"/>
    </row>
  </sheetData>
  <mergeCells count="2">
    <mergeCell ref="A6:C6"/>
    <mergeCell ref="A7:C7"/>
  </mergeCells>
  <pageMargins left="0.8125" right="0.5833333333333333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topLeftCell="A7" zoomScaleNormal="100" zoomScaleSheetLayoutView="100" workbookViewId="0">
      <selection activeCell="D23" sqref="D23"/>
    </sheetView>
  </sheetViews>
  <sheetFormatPr defaultColWidth="8" defaultRowHeight="11.25" customHeight="1" x14ac:dyDescent="0.25"/>
  <cols>
    <col min="1" max="1" width="7.85546875" customWidth="1"/>
    <col min="2" max="2" width="8.7109375" customWidth="1"/>
    <col min="3" max="3" width="56" customWidth="1"/>
    <col min="4" max="4" width="27.42578125" customWidth="1"/>
    <col min="5" max="5" width="20.7109375" bestFit="1" customWidth="1"/>
    <col min="6" max="6" width="17.85546875" customWidth="1"/>
    <col min="7" max="7" width="14.42578125" bestFit="1" customWidth="1"/>
    <col min="8" max="8" width="15" bestFit="1" customWidth="1"/>
  </cols>
  <sheetData>
    <row r="1" spans="1:10" ht="18.75" customHeight="1" x14ac:dyDescent="0.25">
      <c r="A1" s="341" t="s">
        <v>147</v>
      </c>
      <c r="B1" s="341"/>
      <c r="C1" s="341"/>
      <c r="D1" s="341"/>
      <c r="E1" s="341"/>
      <c r="F1" s="341"/>
      <c r="G1" s="341"/>
      <c r="H1" s="341"/>
    </row>
    <row r="2" spans="1:10" s="21" customFormat="1" ht="19.5" customHeight="1" x14ac:dyDescent="0.25">
      <c r="A2" s="341" t="s">
        <v>145</v>
      </c>
      <c r="B2" s="341"/>
      <c r="C2" s="341"/>
      <c r="D2" s="341"/>
      <c r="E2" s="341"/>
      <c r="F2" s="341"/>
      <c r="G2" s="341"/>
      <c r="H2" s="341"/>
      <c r="I2" s="20"/>
      <c r="J2" s="20"/>
    </row>
    <row r="3" spans="1:10" s="21" customFormat="1" ht="17.25" customHeight="1" x14ac:dyDescent="0.25">
      <c r="A3" s="341" t="s">
        <v>146</v>
      </c>
      <c r="B3" s="341"/>
      <c r="C3" s="341"/>
      <c r="D3" s="341"/>
      <c r="E3" s="341"/>
      <c r="F3" s="341"/>
      <c r="G3" s="341"/>
      <c r="H3" s="341"/>
      <c r="I3" s="20"/>
      <c r="J3" s="20"/>
    </row>
    <row r="4" spans="1:10" s="21" customFormat="1" ht="52.5" customHeight="1" x14ac:dyDescent="0.25">
      <c r="A4" s="342" t="s">
        <v>245</v>
      </c>
      <c r="B4" s="342"/>
      <c r="C4" s="342"/>
      <c r="D4" s="342"/>
      <c r="E4" s="342"/>
      <c r="F4" s="342"/>
      <c r="G4" s="342"/>
      <c r="H4" s="342"/>
      <c r="I4" s="22"/>
      <c r="J4" s="22"/>
    </row>
    <row r="5" spans="1:10" s="26" customFormat="1" ht="17.25" customHeight="1" x14ac:dyDescent="0.25">
      <c r="A5" s="23"/>
      <c r="B5" s="23"/>
      <c r="C5" s="24"/>
      <c r="D5" s="25"/>
      <c r="E5" s="25"/>
      <c r="F5" s="25"/>
      <c r="G5" s="343" t="s">
        <v>22</v>
      </c>
      <c r="H5" s="343"/>
    </row>
    <row r="6" spans="1:10" s="26" customFormat="1" ht="32.25" customHeight="1" x14ac:dyDescent="0.25">
      <c r="A6" s="326" t="s">
        <v>52</v>
      </c>
      <c r="B6" s="327"/>
      <c r="C6" s="330" t="s">
        <v>53</v>
      </c>
      <c r="D6" s="333" t="s">
        <v>216</v>
      </c>
      <c r="E6" s="334"/>
      <c r="F6" s="334"/>
      <c r="G6" s="334"/>
      <c r="H6" s="335"/>
    </row>
    <row r="7" spans="1:10" s="27" customFormat="1" ht="31.5" customHeight="1" x14ac:dyDescent="0.25">
      <c r="A7" s="328"/>
      <c r="B7" s="329"/>
      <c r="C7" s="331"/>
      <c r="D7" s="336" t="s">
        <v>151</v>
      </c>
      <c r="E7" s="338" t="s">
        <v>152</v>
      </c>
      <c r="F7" s="339"/>
      <c r="G7" s="339"/>
      <c r="H7" s="340"/>
    </row>
    <row r="8" spans="1:10" s="27" customFormat="1" ht="96" customHeight="1" x14ac:dyDescent="0.25">
      <c r="A8" s="28" t="s">
        <v>65</v>
      </c>
      <c r="B8" s="28" t="s">
        <v>55</v>
      </c>
      <c r="C8" s="332"/>
      <c r="D8" s="337"/>
      <c r="E8" s="29" t="s">
        <v>153</v>
      </c>
      <c r="F8" s="29" t="s">
        <v>154</v>
      </c>
      <c r="G8" s="29" t="s">
        <v>155</v>
      </c>
      <c r="H8" s="29" t="s">
        <v>156</v>
      </c>
    </row>
    <row r="9" spans="1:10" s="33" customFormat="1" ht="30.75" customHeight="1" x14ac:dyDescent="0.25">
      <c r="A9" s="30"/>
      <c r="B9" s="30"/>
      <c r="C9" s="31" t="s">
        <v>56</v>
      </c>
      <c r="D9" s="32">
        <f>SUM(E9:H9)</f>
        <v>-559427.19999999995</v>
      </c>
      <c r="E9" s="32">
        <f>E11</f>
        <v>-548322</v>
      </c>
      <c r="F9" s="32">
        <f>F11</f>
        <v>-11105.2</v>
      </c>
      <c r="G9" s="32">
        <f>G11</f>
        <v>0</v>
      </c>
      <c r="H9" s="32">
        <f>H11</f>
        <v>0</v>
      </c>
    </row>
    <row r="10" spans="1:10" s="26" customFormat="1" ht="17.25" customHeight="1" x14ac:dyDescent="0.25">
      <c r="A10" s="30"/>
      <c r="B10" s="30"/>
      <c r="C10" s="31" t="s">
        <v>57</v>
      </c>
      <c r="D10" s="32"/>
      <c r="E10" s="32"/>
      <c r="F10" s="32"/>
      <c r="G10" s="32"/>
      <c r="H10" s="32"/>
    </row>
    <row r="11" spans="1:10" s="38" customFormat="1" ht="51.75" customHeight="1" x14ac:dyDescent="0.25">
      <c r="A11" s="34"/>
      <c r="B11" s="35"/>
      <c r="C11" s="35" t="s">
        <v>58</v>
      </c>
      <c r="D11" s="36">
        <f>SUM(E11:H11)</f>
        <v>-559427.19999999995</v>
      </c>
      <c r="E11" s="37">
        <f>E13+E16+E17</f>
        <v>-548322</v>
      </c>
      <c r="F11" s="37">
        <f t="shared" ref="F11:H11" si="0">F13+F16+F17</f>
        <v>-11105.2</v>
      </c>
      <c r="G11" s="37">
        <f t="shared" si="0"/>
        <v>0</v>
      </c>
      <c r="H11" s="37">
        <f t="shared" si="0"/>
        <v>0</v>
      </c>
    </row>
    <row r="12" spans="1:10" s="38" customFormat="1" ht="17.25" customHeight="1" x14ac:dyDescent="0.25">
      <c r="A12" s="34"/>
      <c r="B12" s="34"/>
      <c r="C12" s="34" t="s">
        <v>59</v>
      </c>
      <c r="D12" s="36"/>
      <c r="E12" s="39"/>
      <c r="F12" s="39"/>
      <c r="G12" s="39"/>
      <c r="H12" s="39"/>
    </row>
    <row r="13" spans="1:10" s="44" customFormat="1" ht="39" customHeight="1" x14ac:dyDescent="0.25">
      <c r="A13" s="40">
        <v>1004</v>
      </c>
      <c r="B13" s="41">
        <v>31002</v>
      </c>
      <c r="C13" s="42" t="s">
        <v>157</v>
      </c>
      <c r="D13" s="43">
        <f>SUM(E13:H13)</f>
        <v>-11105.2</v>
      </c>
      <c r="E13" s="43"/>
      <c r="F13" s="43">
        <f>F15</f>
        <v>-11105.2</v>
      </c>
      <c r="G13" s="43"/>
      <c r="H13" s="43"/>
    </row>
    <row r="14" spans="1:10" ht="17.25" customHeight="1" x14ac:dyDescent="0.25">
      <c r="A14" s="45"/>
      <c r="B14" s="45"/>
      <c r="C14" s="46" t="s">
        <v>59</v>
      </c>
      <c r="D14" s="47"/>
      <c r="E14" s="47"/>
      <c r="F14" s="47"/>
      <c r="G14" s="47"/>
      <c r="H14" s="47"/>
    </row>
    <row r="15" spans="1:10" ht="67.5" x14ac:dyDescent="0.25">
      <c r="A15" s="48"/>
      <c r="B15" s="48"/>
      <c r="C15" s="52" t="str">
        <f>'[1]4'!C17</f>
        <v xml:space="preserve">«Երեւան» ջրօգտագործողների ընկերության կողմից սպասարկվող Մասիսի տարածաշրջանի Դաշտավան, Նորամարգ, Դարբնիկ, Մասիս, Զորակ համայնքների ինքնաշատրվանող խորքային հորերի բաժանարար կետերի կահավորումը փականներով և ջրաչափերով </v>
      </c>
      <c r="D15" s="50">
        <f>SUM(E15:H15)</f>
        <v>-11105.2</v>
      </c>
      <c r="E15" s="50"/>
      <c r="F15" s="50">
        <v>-11105.2</v>
      </c>
      <c r="G15" s="43"/>
      <c r="H15" s="51"/>
    </row>
    <row r="16" spans="1:10" s="44" customFormat="1" ht="39" customHeight="1" x14ac:dyDescent="0.25">
      <c r="A16" s="40">
        <v>1004</v>
      </c>
      <c r="B16" s="41">
        <v>31010</v>
      </c>
      <c r="C16" s="42" t="s">
        <v>62</v>
      </c>
      <c r="D16" s="43">
        <f>SUM(E16:H16)</f>
        <v>-386345.1</v>
      </c>
      <c r="E16" s="43">
        <f>'9'!G40</f>
        <v>-386345.1</v>
      </c>
      <c r="F16" s="43"/>
      <c r="G16" s="43"/>
      <c r="H16" s="43"/>
    </row>
    <row r="17" spans="1:8" s="44" customFormat="1" ht="39" customHeight="1" x14ac:dyDescent="0.25">
      <c r="A17" s="40">
        <v>1004</v>
      </c>
      <c r="B17" s="41">
        <v>31007</v>
      </c>
      <c r="C17" s="42" t="s">
        <v>15</v>
      </c>
      <c r="D17" s="43">
        <f>SUM(E17:H17)</f>
        <v>-161976.9</v>
      </c>
      <c r="E17" s="43">
        <v>-161976.9</v>
      </c>
      <c r="F17" s="43"/>
      <c r="G17" s="43"/>
      <c r="H17" s="43"/>
    </row>
    <row r="18" spans="1:8" ht="11.25" customHeight="1" x14ac:dyDescent="0.25">
      <c r="E18" s="11"/>
      <c r="F18" s="11"/>
      <c r="G18" s="11"/>
    </row>
    <row r="19" spans="1:8" ht="11.25" customHeight="1" x14ac:dyDescent="0.25">
      <c r="E19" s="11"/>
      <c r="F19" s="11"/>
      <c r="G19" s="11"/>
    </row>
    <row r="20" spans="1:8" ht="11.25" customHeight="1" x14ac:dyDescent="0.25">
      <c r="E20" s="11"/>
      <c r="F20" s="11"/>
      <c r="G20" s="11"/>
    </row>
  </sheetData>
  <mergeCells count="10">
    <mergeCell ref="A1:H1"/>
    <mergeCell ref="A2:H2"/>
    <mergeCell ref="A3:H3"/>
    <mergeCell ref="A4:H4"/>
    <mergeCell ref="G5:H5"/>
    <mergeCell ref="A6:B7"/>
    <mergeCell ref="C6:C8"/>
    <mergeCell ref="D6:H6"/>
    <mergeCell ref="D7:D8"/>
    <mergeCell ref="E7:H7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view="pageBreakPreview" topLeftCell="A79" zoomScale="90" zoomScaleNormal="81" zoomScaleSheetLayoutView="90" workbookViewId="0">
      <selection activeCell="G21" sqref="G21"/>
    </sheetView>
  </sheetViews>
  <sheetFormatPr defaultColWidth="8" defaultRowHeight="16.5" customHeight="1" x14ac:dyDescent="0.3"/>
  <cols>
    <col min="1" max="1" width="9.42578125" style="57" customWidth="1"/>
    <col min="2" max="3" width="8" style="57"/>
    <col min="4" max="4" width="10.42578125" style="57" customWidth="1"/>
    <col min="5" max="5" width="15.85546875" style="57" customWidth="1"/>
    <col min="6" max="6" width="72" style="57" customWidth="1"/>
    <col min="7" max="7" width="45.42578125" style="57" customWidth="1"/>
    <col min="8" max="16384" width="8" style="57"/>
  </cols>
  <sheetData>
    <row r="1" spans="1:7" ht="20.25" customHeight="1" x14ac:dyDescent="0.3">
      <c r="G1" s="94" t="s">
        <v>183</v>
      </c>
    </row>
    <row r="2" spans="1:7" s="92" customFormat="1" ht="13.5" customHeight="1" x14ac:dyDescent="0.25">
      <c r="A2" s="346" t="s">
        <v>145</v>
      </c>
      <c r="B2" s="346"/>
      <c r="C2" s="346"/>
      <c r="D2" s="346"/>
      <c r="E2" s="346"/>
      <c r="F2" s="346"/>
      <c r="G2" s="346"/>
    </row>
    <row r="3" spans="1:7" s="92" customFormat="1" ht="13.5" customHeight="1" x14ac:dyDescent="0.25">
      <c r="A3" s="346" t="s">
        <v>146</v>
      </c>
      <c r="B3" s="346"/>
      <c r="C3" s="346"/>
      <c r="D3" s="346"/>
      <c r="E3" s="346"/>
      <c r="F3" s="346"/>
      <c r="G3" s="346"/>
    </row>
    <row r="4" spans="1:7" s="92" customFormat="1" ht="52.5" customHeight="1" x14ac:dyDescent="0.25">
      <c r="A4" s="347" t="s">
        <v>182</v>
      </c>
      <c r="B4" s="347"/>
      <c r="C4" s="347"/>
      <c r="D4" s="347"/>
      <c r="E4" s="347"/>
      <c r="F4" s="347"/>
      <c r="G4" s="347"/>
    </row>
    <row r="5" spans="1:7" s="71" customFormat="1" ht="16.5" customHeight="1" x14ac:dyDescent="0.25">
      <c r="A5" s="91"/>
      <c r="B5" s="91"/>
      <c r="C5" s="91"/>
      <c r="D5" s="91"/>
      <c r="E5" s="91"/>
      <c r="F5" s="91"/>
      <c r="G5" s="91"/>
    </row>
    <row r="6" spans="1:7" s="71" customFormat="1" ht="36" customHeight="1" x14ac:dyDescent="0.3">
      <c r="A6" s="91"/>
      <c r="B6" s="91"/>
      <c r="C6" s="91"/>
      <c r="D6" s="91"/>
      <c r="E6" s="91"/>
      <c r="F6" s="91"/>
      <c r="G6" s="90"/>
    </row>
    <row r="7" spans="1:7" s="71" customFormat="1" ht="58.5" customHeight="1" x14ac:dyDescent="0.25">
      <c r="A7" s="348" t="s">
        <v>175</v>
      </c>
      <c r="B7" s="349"/>
      <c r="C7" s="350"/>
      <c r="D7" s="348" t="s">
        <v>0</v>
      </c>
      <c r="E7" s="350"/>
      <c r="F7" s="348" t="s">
        <v>174</v>
      </c>
      <c r="G7" s="89" t="s">
        <v>150</v>
      </c>
    </row>
    <row r="8" spans="1:7" s="71" customFormat="1" ht="30" customHeight="1" x14ac:dyDescent="0.25">
      <c r="A8" s="351"/>
      <c r="B8" s="352"/>
      <c r="C8" s="353"/>
      <c r="D8" s="351"/>
      <c r="E8" s="353"/>
      <c r="F8" s="354"/>
      <c r="G8" s="344" t="s">
        <v>1</v>
      </c>
    </row>
    <row r="9" spans="1:7" s="71" customFormat="1" ht="38.25" customHeight="1" x14ac:dyDescent="0.25">
      <c r="A9" s="88" t="s">
        <v>173</v>
      </c>
      <c r="B9" s="88" t="s">
        <v>172</v>
      </c>
      <c r="C9" s="88" t="s">
        <v>171</v>
      </c>
      <c r="D9" s="88" t="s">
        <v>2</v>
      </c>
      <c r="E9" s="88" t="s">
        <v>29</v>
      </c>
      <c r="F9" s="351"/>
      <c r="G9" s="345"/>
    </row>
    <row r="10" spans="1:7" s="71" customFormat="1" ht="16.5" customHeight="1" x14ac:dyDescent="0.25">
      <c r="A10" s="87"/>
      <c r="B10" s="87"/>
      <c r="C10" s="87"/>
      <c r="D10" s="87"/>
      <c r="E10" s="87"/>
      <c r="F10" s="86" t="s">
        <v>162</v>
      </c>
      <c r="G10" s="80">
        <f>G12+G74</f>
        <v>0</v>
      </c>
    </row>
    <row r="11" spans="1:7" s="71" customFormat="1" ht="16.5" customHeight="1" x14ac:dyDescent="0.25">
      <c r="A11" s="64"/>
      <c r="B11" s="64"/>
      <c r="C11" s="64"/>
      <c r="D11" s="64"/>
      <c r="E11" s="64"/>
      <c r="F11" s="70" t="s">
        <v>166</v>
      </c>
      <c r="G11" s="85"/>
    </row>
    <row r="12" spans="1:7" s="71" customFormat="1" ht="18" customHeight="1" x14ac:dyDescent="0.25">
      <c r="A12" s="68" t="s">
        <v>167</v>
      </c>
      <c r="B12" s="64"/>
      <c r="C12" s="64"/>
      <c r="D12" s="64"/>
      <c r="E12" s="64"/>
      <c r="F12" s="84" t="s">
        <v>170</v>
      </c>
      <c r="G12" s="80">
        <f>G14</f>
        <v>256300</v>
      </c>
    </row>
    <row r="13" spans="1:7" s="71" customFormat="1" ht="16.5" customHeight="1" x14ac:dyDescent="0.25">
      <c r="A13" s="64"/>
      <c r="B13" s="64"/>
      <c r="C13" s="64"/>
      <c r="D13" s="64"/>
      <c r="E13" s="64"/>
      <c r="F13" s="70" t="s">
        <v>166</v>
      </c>
      <c r="G13" s="83"/>
    </row>
    <row r="14" spans="1:7" s="71" customFormat="1" ht="20.25" customHeight="1" x14ac:dyDescent="0.25">
      <c r="A14" s="64"/>
      <c r="B14" s="68" t="s">
        <v>169</v>
      </c>
      <c r="C14" s="64"/>
      <c r="D14" s="64"/>
      <c r="E14" s="64"/>
      <c r="F14" s="82" t="s">
        <v>168</v>
      </c>
      <c r="G14" s="80">
        <f>G16</f>
        <v>256300</v>
      </c>
    </row>
    <row r="15" spans="1:7" s="71" customFormat="1" ht="16.5" customHeight="1" x14ac:dyDescent="0.25">
      <c r="A15" s="64"/>
      <c r="B15" s="64"/>
      <c r="C15" s="64"/>
      <c r="D15" s="64"/>
      <c r="E15" s="64"/>
      <c r="F15" s="64" t="s">
        <v>166</v>
      </c>
      <c r="G15" s="81"/>
    </row>
    <row r="16" spans="1:7" s="79" customFormat="1" ht="16.5" customHeight="1" x14ac:dyDescent="0.25">
      <c r="A16" s="64"/>
      <c r="B16" s="64"/>
      <c r="C16" s="66" t="s">
        <v>167</v>
      </c>
      <c r="D16" s="64"/>
      <c r="E16" s="64"/>
      <c r="F16" s="66" t="s">
        <v>10</v>
      </c>
      <c r="G16" s="80">
        <f>G18</f>
        <v>256300</v>
      </c>
    </row>
    <row r="17" spans="1:7" s="79" customFormat="1" ht="16.5" customHeight="1" x14ac:dyDescent="0.25">
      <c r="A17" s="64"/>
      <c r="B17" s="64"/>
      <c r="C17" s="64"/>
      <c r="D17" s="64"/>
      <c r="E17" s="64"/>
      <c r="F17" s="64" t="s">
        <v>166</v>
      </c>
      <c r="G17" s="64"/>
    </row>
    <row r="18" spans="1:7" s="79" customFormat="1" ht="34.5" customHeight="1" x14ac:dyDescent="0.25">
      <c r="A18" s="64"/>
      <c r="B18" s="64"/>
      <c r="C18" s="64"/>
      <c r="D18" s="64"/>
      <c r="E18" s="64"/>
      <c r="F18" s="66" t="s">
        <v>83</v>
      </c>
      <c r="G18" s="80">
        <f>G20</f>
        <v>256300</v>
      </c>
    </row>
    <row r="19" spans="1:7" s="79" customFormat="1" ht="16.5" customHeight="1" x14ac:dyDescent="0.25">
      <c r="A19" s="64"/>
      <c r="B19" s="64"/>
      <c r="C19" s="64"/>
      <c r="D19" s="64"/>
      <c r="E19" s="64"/>
      <c r="F19" s="64" t="s">
        <v>166</v>
      </c>
      <c r="G19" s="64"/>
    </row>
    <row r="20" spans="1:7" s="79" customFormat="1" ht="18.75" customHeight="1" x14ac:dyDescent="0.25">
      <c r="A20" s="64"/>
      <c r="B20" s="64"/>
      <c r="C20" s="64"/>
      <c r="D20" s="66" t="s">
        <v>11</v>
      </c>
      <c r="E20" s="64"/>
      <c r="F20" s="64" t="s">
        <v>24</v>
      </c>
      <c r="G20" s="59">
        <f>G22+G30+G38+G47+G56+G65</f>
        <v>256300</v>
      </c>
    </row>
    <row r="21" spans="1:7" s="79" customFormat="1" ht="16.5" customHeight="1" x14ac:dyDescent="0.25">
      <c r="A21" s="64"/>
      <c r="B21" s="64"/>
      <c r="C21" s="64"/>
      <c r="D21" s="64"/>
      <c r="E21" s="64"/>
      <c r="F21" s="64" t="s">
        <v>166</v>
      </c>
      <c r="G21" s="64"/>
    </row>
    <row r="22" spans="1:7" s="71" customFormat="1" ht="49.5" x14ac:dyDescent="0.25">
      <c r="A22" s="63"/>
      <c r="B22" s="63"/>
      <c r="C22" s="63"/>
      <c r="D22" s="63"/>
      <c r="E22" s="65">
        <v>11007</v>
      </c>
      <c r="F22" s="78" t="s">
        <v>12</v>
      </c>
      <c r="G22" s="61">
        <f>+G24</f>
        <v>-93700</v>
      </c>
    </row>
    <row r="23" spans="1:7" s="71" customFormat="1" ht="16.5" customHeight="1" x14ac:dyDescent="0.25">
      <c r="A23" s="63"/>
      <c r="B23" s="63"/>
      <c r="C23" s="63"/>
      <c r="D23" s="63"/>
      <c r="E23" s="73"/>
      <c r="F23" s="62" t="s">
        <v>60</v>
      </c>
      <c r="G23" s="61"/>
    </row>
    <row r="24" spans="1:7" s="71" customFormat="1" ht="38.25" customHeight="1" x14ac:dyDescent="0.25">
      <c r="A24" s="63"/>
      <c r="B24" s="63"/>
      <c r="C24" s="63"/>
      <c r="D24" s="63"/>
      <c r="E24" s="73"/>
      <c r="F24" s="77" t="s">
        <v>184</v>
      </c>
      <c r="G24" s="61">
        <f>+G26</f>
        <v>-93700</v>
      </c>
    </row>
    <row r="25" spans="1:7" s="71" customFormat="1" ht="16.5" customHeight="1" x14ac:dyDescent="0.25">
      <c r="A25" s="63"/>
      <c r="B25" s="63"/>
      <c r="C25" s="63"/>
      <c r="D25" s="63"/>
      <c r="E25" s="73"/>
      <c r="F25" s="62" t="s">
        <v>163</v>
      </c>
      <c r="G25" s="61"/>
    </row>
    <row r="26" spans="1:7" s="71" customFormat="1" ht="16.5" customHeight="1" x14ac:dyDescent="0.25">
      <c r="A26" s="63"/>
      <c r="B26" s="63"/>
      <c r="C26" s="63"/>
      <c r="D26" s="63"/>
      <c r="E26" s="73"/>
      <c r="F26" s="62" t="s">
        <v>162</v>
      </c>
      <c r="G26" s="61">
        <f>G27</f>
        <v>-93700</v>
      </c>
    </row>
    <row r="27" spans="1:7" s="71" customFormat="1" ht="16.5" customHeight="1" x14ac:dyDescent="0.25">
      <c r="A27" s="63"/>
      <c r="B27" s="63"/>
      <c r="C27" s="63"/>
      <c r="D27" s="63"/>
      <c r="E27" s="73"/>
      <c r="F27" s="62" t="s">
        <v>177</v>
      </c>
      <c r="G27" s="61">
        <f>G28</f>
        <v>-93700</v>
      </c>
    </row>
    <row r="28" spans="1:7" s="71" customFormat="1" ht="16.5" customHeight="1" x14ac:dyDescent="0.25">
      <c r="A28" s="63"/>
      <c r="B28" s="63"/>
      <c r="C28" s="63"/>
      <c r="D28" s="63"/>
      <c r="E28" s="73"/>
      <c r="F28" s="62" t="s">
        <v>176</v>
      </c>
      <c r="G28" s="61">
        <f>+G29</f>
        <v>-93700</v>
      </c>
    </row>
    <row r="29" spans="1:7" s="71" customFormat="1" x14ac:dyDescent="0.25">
      <c r="A29" s="63"/>
      <c r="B29" s="63"/>
      <c r="C29" s="63"/>
      <c r="D29" s="63"/>
      <c r="E29" s="73"/>
      <c r="F29" s="62" t="s">
        <v>246</v>
      </c>
      <c r="G29" s="61">
        <f>+'[2]Հավելված 3'!D23</f>
        <v>-93700</v>
      </c>
    </row>
    <row r="30" spans="1:7" s="79" customFormat="1" ht="66" x14ac:dyDescent="0.25">
      <c r="A30" s="64"/>
      <c r="B30" s="64"/>
      <c r="C30" s="64"/>
      <c r="D30" s="64"/>
      <c r="E30" s="65">
        <v>11011</v>
      </c>
      <c r="F30" s="101" t="s">
        <v>13</v>
      </c>
      <c r="G30" s="61">
        <f t="shared" ref="G30" si="0">G32</f>
        <v>-54476.5</v>
      </c>
    </row>
    <row r="31" spans="1:7" s="79" customFormat="1" ht="16.5" customHeight="1" x14ac:dyDescent="0.25">
      <c r="A31" s="64"/>
      <c r="B31" s="64"/>
      <c r="C31" s="64"/>
      <c r="D31" s="64"/>
      <c r="E31" s="64"/>
      <c r="F31" s="101" t="s">
        <v>164</v>
      </c>
      <c r="G31" s="61"/>
    </row>
    <row r="32" spans="1:7" s="79" customFormat="1" ht="33" x14ac:dyDescent="0.25">
      <c r="A32" s="64"/>
      <c r="B32" s="64"/>
      <c r="C32" s="64"/>
      <c r="D32" s="64"/>
      <c r="E32" s="64"/>
      <c r="F32" s="102" t="s">
        <v>25</v>
      </c>
      <c r="G32" s="61">
        <f t="shared" ref="G32" si="1">G34</f>
        <v>-54476.5</v>
      </c>
    </row>
    <row r="33" spans="1:7" s="79" customFormat="1" ht="16.5" customHeight="1" x14ac:dyDescent="0.25">
      <c r="A33" s="64"/>
      <c r="B33" s="64"/>
      <c r="C33" s="64"/>
      <c r="D33" s="64"/>
      <c r="E33" s="64"/>
      <c r="F33" s="101" t="s">
        <v>163</v>
      </c>
      <c r="G33" s="61"/>
    </row>
    <row r="34" spans="1:7" s="79" customFormat="1" ht="16.5" customHeight="1" x14ac:dyDescent="0.25">
      <c r="A34" s="64"/>
      <c r="B34" s="64"/>
      <c r="C34" s="64"/>
      <c r="D34" s="64"/>
      <c r="E34" s="64"/>
      <c r="F34" s="101" t="s">
        <v>162</v>
      </c>
      <c r="G34" s="61">
        <f t="shared" ref="G34:G36" si="2">G35</f>
        <v>-54476.5</v>
      </c>
    </row>
    <row r="35" spans="1:7" s="79" customFormat="1" ht="16.5" customHeight="1" x14ac:dyDescent="0.25">
      <c r="A35" s="64"/>
      <c r="B35" s="64"/>
      <c r="C35" s="64"/>
      <c r="D35" s="64"/>
      <c r="E35" s="64"/>
      <c r="F35" s="101" t="s">
        <v>177</v>
      </c>
      <c r="G35" s="61">
        <f t="shared" si="2"/>
        <v>-54476.5</v>
      </c>
    </row>
    <row r="36" spans="1:7" s="79" customFormat="1" ht="16.5" customHeight="1" x14ac:dyDescent="0.25">
      <c r="A36" s="64"/>
      <c r="B36" s="64"/>
      <c r="C36" s="64"/>
      <c r="D36" s="64"/>
      <c r="E36" s="64"/>
      <c r="F36" s="101" t="s">
        <v>176</v>
      </c>
      <c r="G36" s="61">
        <f t="shared" si="2"/>
        <v>-54476.5</v>
      </c>
    </row>
    <row r="37" spans="1:7" s="79" customFormat="1" ht="16.5" customHeight="1" x14ac:dyDescent="0.25">
      <c r="A37" s="64"/>
      <c r="B37" s="64"/>
      <c r="C37" s="64"/>
      <c r="D37" s="64"/>
      <c r="E37" s="64"/>
      <c r="F37" s="103" t="s">
        <v>246</v>
      </c>
      <c r="G37" s="61">
        <f>'1'!D24</f>
        <v>-54476.5</v>
      </c>
    </row>
    <row r="38" spans="1:7" s="60" customFormat="1" x14ac:dyDescent="0.25">
      <c r="A38" s="103"/>
      <c r="B38" s="103"/>
      <c r="C38" s="103"/>
      <c r="D38" s="103"/>
      <c r="E38" s="103">
        <v>12001</v>
      </c>
      <c r="F38" s="103" t="s">
        <v>14</v>
      </c>
      <c r="G38" s="107">
        <f>G40</f>
        <v>963903.7</v>
      </c>
    </row>
    <row r="39" spans="1:7" s="60" customFormat="1" x14ac:dyDescent="0.25">
      <c r="A39" s="103"/>
      <c r="B39" s="103"/>
      <c r="C39" s="103"/>
      <c r="D39" s="103"/>
      <c r="E39" s="103"/>
      <c r="F39" s="103" t="s">
        <v>164</v>
      </c>
      <c r="G39" s="107"/>
    </row>
    <row r="40" spans="1:7" s="60" customFormat="1" ht="34.5" customHeight="1" x14ac:dyDescent="0.25">
      <c r="A40" s="103"/>
      <c r="B40" s="103"/>
      <c r="C40" s="103"/>
      <c r="D40" s="103"/>
      <c r="E40" s="103"/>
      <c r="F40" s="106" t="s">
        <v>61</v>
      </c>
      <c r="G40" s="107">
        <f>G46</f>
        <v>963903.7</v>
      </c>
    </row>
    <row r="41" spans="1:7" s="60" customFormat="1" ht="33" x14ac:dyDescent="0.25">
      <c r="A41" s="103"/>
      <c r="B41" s="103"/>
      <c r="C41" s="103"/>
      <c r="D41" s="103"/>
      <c r="E41" s="103"/>
      <c r="F41" s="103" t="s">
        <v>163</v>
      </c>
      <c r="G41" s="105"/>
    </row>
    <row r="42" spans="1:7" s="60" customFormat="1" x14ac:dyDescent="0.25">
      <c r="A42" s="103"/>
      <c r="B42" s="103"/>
      <c r="C42" s="103"/>
      <c r="D42" s="103"/>
      <c r="E42" s="103"/>
      <c r="F42" s="103" t="s">
        <v>185</v>
      </c>
      <c r="G42" s="104">
        <f t="shared" ref="G42:G44" si="3">G43</f>
        <v>963903.7</v>
      </c>
    </row>
    <row r="43" spans="1:7" s="60" customFormat="1" x14ac:dyDescent="0.25">
      <c r="A43" s="103"/>
      <c r="B43" s="103"/>
      <c r="C43" s="103"/>
      <c r="D43" s="103"/>
      <c r="E43" s="103"/>
      <c r="F43" s="103" t="s">
        <v>71</v>
      </c>
      <c r="G43" s="104">
        <f t="shared" si="3"/>
        <v>963903.7</v>
      </c>
    </row>
    <row r="44" spans="1:7" s="60" customFormat="1" x14ac:dyDescent="0.25">
      <c r="A44" s="103"/>
      <c r="B44" s="103"/>
      <c r="C44" s="103"/>
      <c r="D44" s="103"/>
      <c r="E44" s="103"/>
      <c r="F44" s="103" t="s">
        <v>186</v>
      </c>
      <c r="G44" s="104">
        <f t="shared" si="3"/>
        <v>963903.7</v>
      </c>
    </row>
    <row r="45" spans="1:7" s="60" customFormat="1" x14ac:dyDescent="0.25">
      <c r="A45" s="103"/>
      <c r="B45" s="103"/>
      <c r="C45" s="103"/>
      <c r="D45" s="103"/>
      <c r="E45" s="103"/>
      <c r="F45" s="103" t="s">
        <v>187</v>
      </c>
      <c r="G45" s="104">
        <f>G46</f>
        <v>963903.7</v>
      </c>
    </row>
    <row r="46" spans="1:7" s="60" customFormat="1" ht="24" customHeight="1" x14ac:dyDescent="0.25">
      <c r="A46" s="103"/>
      <c r="B46" s="103"/>
      <c r="C46" s="103"/>
      <c r="D46" s="103"/>
      <c r="E46" s="103"/>
      <c r="F46" s="103" t="s">
        <v>188</v>
      </c>
      <c r="G46" s="104">
        <v>963903.7</v>
      </c>
    </row>
    <row r="47" spans="1:7" s="71" customFormat="1" ht="16.5" customHeight="1" x14ac:dyDescent="0.25">
      <c r="A47" s="76"/>
      <c r="B47" s="76"/>
      <c r="C47" s="76"/>
      <c r="D47" s="76"/>
      <c r="E47" s="75">
        <v>31002</v>
      </c>
      <c r="F47" s="62" t="s">
        <v>149</v>
      </c>
      <c r="G47" s="72">
        <f>G49</f>
        <v>-11105.2</v>
      </c>
    </row>
    <row r="48" spans="1:7" s="71" customFormat="1" ht="16.5" customHeight="1" x14ac:dyDescent="0.25">
      <c r="A48" s="63"/>
      <c r="B48" s="63"/>
      <c r="C48" s="63"/>
      <c r="D48" s="63"/>
      <c r="E48" s="73"/>
      <c r="F48" s="62" t="s">
        <v>164</v>
      </c>
      <c r="G48" s="72"/>
    </row>
    <row r="49" spans="1:7" s="71" customFormat="1" ht="33" x14ac:dyDescent="0.25">
      <c r="A49" s="63"/>
      <c r="B49" s="63"/>
      <c r="C49" s="63"/>
      <c r="D49" s="63"/>
      <c r="E49" s="73"/>
      <c r="F49" s="74" t="s">
        <v>61</v>
      </c>
      <c r="G49" s="72">
        <f>G51</f>
        <v>-11105.2</v>
      </c>
    </row>
    <row r="50" spans="1:7" s="71" customFormat="1" ht="33" x14ac:dyDescent="0.25">
      <c r="A50" s="63"/>
      <c r="B50" s="63"/>
      <c r="C50" s="63"/>
      <c r="D50" s="63"/>
      <c r="E50" s="73"/>
      <c r="F50" s="62" t="s">
        <v>163</v>
      </c>
      <c r="G50" s="72"/>
    </row>
    <row r="51" spans="1:7" s="71" customFormat="1" ht="16.5" customHeight="1" x14ac:dyDescent="0.25">
      <c r="A51" s="63"/>
      <c r="B51" s="63"/>
      <c r="C51" s="63"/>
      <c r="D51" s="63"/>
      <c r="E51" s="73"/>
      <c r="F51" s="103" t="s">
        <v>162</v>
      </c>
      <c r="G51" s="72">
        <f>G52</f>
        <v>-11105.2</v>
      </c>
    </row>
    <row r="52" spans="1:7" s="71" customFormat="1" ht="16.5" customHeight="1" x14ac:dyDescent="0.25">
      <c r="A52" s="63"/>
      <c r="B52" s="63"/>
      <c r="C52" s="63"/>
      <c r="D52" s="63"/>
      <c r="E52" s="73"/>
      <c r="F52" s="103" t="s">
        <v>161</v>
      </c>
      <c r="G52" s="72">
        <f>G53</f>
        <v>-11105.2</v>
      </c>
    </row>
    <row r="53" spans="1:7" s="71" customFormat="1" ht="16.5" customHeight="1" x14ac:dyDescent="0.25">
      <c r="A53" s="63"/>
      <c r="B53" s="63"/>
      <c r="C53" s="63"/>
      <c r="D53" s="63"/>
      <c r="E53" s="73"/>
      <c r="F53" s="103" t="s">
        <v>160</v>
      </c>
      <c r="G53" s="72">
        <f>G54</f>
        <v>-11105.2</v>
      </c>
    </row>
    <row r="54" spans="1:7" s="71" customFormat="1" ht="16.5" customHeight="1" x14ac:dyDescent="0.25">
      <c r="A54" s="63"/>
      <c r="B54" s="63"/>
      <c r="C54" s="63"/>
      <c r="D54" s="63"/>
      <c r="E54" s="73"/>
      <c r="F54" s="103" t="s">
        <v>159</v>
      </c>
      <c r="G54" s="72">
        <f>G55</f>
        <v>-11105.2</v>
      </c>
    </row>
    <row r="55" spans="1:7" s="71" customFormat="1" ht="16.5" customHeight="1" x14ac:dyDescent="0.25">
      <c r="A55" s="63"/>
      <c r="B55" s="63"/>
      <c r="C55" s="63"/>
      <c r="D55" s="63"/>
      <c r="E55" s="73"/>
      <c r="F55" s="103" t="s">
        <v>158</v>
      </c>
      <c r="G55" s="72">
        <v>-11105.2</v>
      </c>
    </row>
    <row r="56" spans="1:7" s="71" customFormat="1" ht="33" x14ac:dyDescent="0.25">
      <c r="A56" s="63"/>
      <c r="B56" s="63"/>
      <c r="C56" s="63"/>
      <c r="D56" s="63"/>
      <c r="E56" s="65">
        <v>31007</v>
      </c>
      <c r="F56" s="62" t="s">
        <v>15</v>
      </c>
      <c r="G56" s="72">
        <f>G58</f>
        <v>-161976.9</v>
      </c>
    </row>
    <row r="57" spans="1:7" s="71" customFormat="1" ht="16.5" customHeight="1" x14ac:dyDescent="0.25">
      <c r="A57" s="63"/>
      <c r="B57" s="63"/>
      <c r="C57" s="63"/>
      <c r="D57" s="63"/>
      <c r="E57" s="73"/>
      <c r="F57" s="62" t="s">
        <v>164</v>
      </c>
      <c r="G57" s="72"/>
    </row>
    <row r="58" spans="1:7" s="71" customFormat="1" ht="33" x14ac:dyDescent="0.25">
      <c r="A58" s="63"/>
      <c r="B58" s="63"/>
      <c r="C58" s="63"/>
      <c r="D58" s="63"/>
      <c r="E58" s="73"/>
      <c r="F58" s="62" t="s">
        <v>61</v>
      </c>
      <c r="G58" s="72">
        <f>G60</f>
        <v>-161976.9</v>
      </c>
    </row>
    <row r="59" spans="1:7" s="71" customFormat="1" ht="16.5" customHeight="1" x14ac:dyDescent="0.25">
      <c r="A59" s="63"/>
      <c r="B59" s="63"/>
      <c r="C59" s="63"/>
      <c r="D59" s="63"/>
      <c r="E59" s="73"/>
      <c r="F59" s="62" t="s">
        <v>163</v>
      </c>
      <c r="G59" s="72"/>
    </row>
    <row r="60" spans="1:7" s="71" customFormat="1" ht="16.5" customHeight="1" x14ac:dyDescent="0.25">
      <c r="A60" s="63"/>
      <c r="B60" s="63"/>
      <c r="C60" s="63"/>
      <c r="D60" s="63"/>
      <c r="E60" s="73"/>
      <c r="F60" s="62" t="s">
        <v>162</v>
      </c>
      <c r="G60" s="72">
        <f>G61</f>
        <v>-161976.9</v>
      </c>
    </row>
    <row r="61" spans="1:7" s="71" customFormat="1" ht="16.5" customHeight="1" x14ac:dyDescent="0.25">
      <c r="A61" s="63"/>
      <c r="B61" s="63"/>
      <c r="C61" s="63"/>
      <c r="D61" s="63"/>
      <c r="E61" s="73"/>
      <c r="F61" s="62" t="s">
        <v>161</v>
      </c>
      <c r="G61" s="72">
        <f>G62</f>
        <v>-161976.9</v>
      </c>
    </row>
    <row r="62" spans="1:7" s="71" customFormat="1" ht="16.5" customHeight="1" x14ac:dyDescent="0.25">
      <c r="A62" s="63"/>
      <c r="B62" s="63"/>
      <c r="C62" s="63"/>
      <c r="D62" s="63"/>
      <c r="E62" s="73"/>
      <c r="F62" s="62" t="s">
        <v>160</v>
      </c>
      <c r="G62" s="72">
        <f>G63</f>
        <v>-161976.9</v>
      </c>
    </row>
    <row r="63" spans="1:7" s="71" customFormat="1" ht="16.5" customHeight="1" x14ac:dyDescent="0.25">
      <c r="A63" s="63"/>
      <c r="B63" s="63"/>
      <c r="C63" s="63"/>
      <c r="D63" s="63"/>
      <c r="E63" s="73"/>
      <c r="F63" s="62" t="s">
        <v>159</v>
      </c>
      <c r="G63" s="72">
        <f>G64</f>
        <v>-161976.9</v>
      </c>
    </row>
    <row r="64" spans="1:7" s="71" customFormat="1" ht="16.5" customHeight="1" x14ac:dyDescent="0.25">
      <c r="A64" s="63"/>
      <c r="B64" s="63"/>
      <c r="C64" s="63"/>
      <c r="D64" s="63"/>
      <c r="E64" s="73"/>
      <c r="F64" s="62" t="s">
        <v>165</v>
      </c>
      <c r="G64" s="72">
        <v>-161976.9</v>
      </c>
    </row>
    <row r="65" spans="1:8" s="54" customFormat="1" x14ac:dyDescent="0.25">
      <c r="A65" s="48"/>
      <c r="B65" s="48"/>
      <c r="C65" s="48"/>
      <c r="D65" s="48"/>
      <c r="E65" s="65">
        <v>31010</v>
      </c>
      <c r="F65" s="62" t="s">
        <v>62</v>
      </c>
      <c r="G65" s="72">
        <f>G69</f>
        <v>-386345.1</v>
      </c>
      <c r="H65" s="11"/>
    </row>
    <row r="66" spans="1:8" s="54" customFormat="1" x14ac:dyDescent="0.25">
      <c r="A66" s="48"/>
      <c r="B66" s="48"/>
      <c r="C66" s="48"/>
      <c r="D66" s="48"/>
      <c r="E66" s="48"/>
      <c r="F66" s="62" t="s">
        <v>164</v>
      </c>
      <c r="G66" s="72"/>
      <c r="H66" s="11"/>
    </row>
    <row r="67" spans="1:8" s="54" customFormat="1" ht="33" x14ac:dyDescent="0.25">
      <c r="A67" s="48"/>
      <c r="B67" s="48"/>
      <c r="C67" s="48"/>
      <c r="D67" s="48"/>
      <c r="E67" s="48"/>
      <c r="F67" s="62" t="s">
        <v>61</v>
      </c>
      <c r="G67" s="72">
        <f>G69</f>
        <v>-386345.1</v>
      </c>
      <c r="H67" s="11"/>
    </row>
    <row r="68" spans="1:8" s="54" customFormat="1" ht="33" x14ac:dyDescent="0.25">
      <c r="A68" s="48"/>
      <c r="B68" s="48"/>
      <c r="C68" s="48"/>
      <c r="D68" s="48"/>
      <c r="E68" s="48"/>
      <c r="F68" s="62" t="s">
        <v>163</v>
      </c>
      <c r="G68" s="72"/>
      <c r="H68" s="11"/>
    </row>
    <row r="69" spans="1:8" s="54" customFormat="1" x14ac:dyDescent="0.25">
      <c r="A69" s="48"/>
      <c r="B69" s="48"/>
      <c r="C69" s="48"/>
      <c r="D69" s="48"/>
      <c r="E69" s="48"/>
      <c r="F69" s="62" t="s">
        <v>162</v>
      </c>
      <c r="G69" s="72">
        <f t="shared" ref="G69:G72" si="4">G70</f>
        <v>-386345.1</v>
      </c>
      <c r="H69" s="11"/>
    </row>
    <row r="70" spans="1:8" s="54" customFormat="1" x14ac:dyDescent="0.25">
      <c r="A70" s="48"/>
      <c r="B70" s="48"/>
      <c r="C70" s="48"/>
      <c r="D70" s="48"/>
      <c r="E70" s="48"/>
      <c r="F70" s="62" t="s">
        <v>161</v>
      </c>
      <c r="G70" s="72">
        <f t="shared" si="4"/>
        <v>-386345.1</v>
      </c>
      <c r="H70" s="11"/>
    </row>
    <row r="71" spans="1:8" s="54" customFormat="1" x14ac:dyDescent="0.25">
      <c r="A71" s="48"/>
      <c r="B71" s="48"/>
      <c r="C71" s="48"/>
      <c r="D71" s="48"/>
      <c r="E71" s="48"/>
      <c r="F71" s="62" t="s">
        <v>160</v>
      </c>
      <c r="G71" s="72">
        <f t="shared" si="4"/>
        <v>-386345.1</v>
      </c>
      <c r="H71" s="11"/>
    </row>
    <row r="72" spans="1:8" s="54" customFormat="1" x14ac:dyDescent="0.25">
      <c r="A72" s="48"/>
      <c r="B72" s="48"/>
      <c r="C72" s="48"/>
      <c r="D72" s="48"/>
      <c r="E72" s="48"/>
      <c r="F72" s="62" t="s">
        <v>159</v>
      </c>
      <c r="G72" s="72">
        <f t="shared" si="4"/>
        <v>-386345.1</v>
      </c>
      <c r="H72" s="11"/>
    </row>
    <row r="73" spans="1:8" s="54" customFormat="1" x14ac:dyDescent="0.25">
      <c r="A73" s="48"/>
      <c r="B73" s="48"/>
      <c r="C73" s="48"/>
      <c r="D73" s="48"/>
      <c r="E73" s="48"/>
      <c r="F73" s="62" t="s">
        <v>165</v>
      </c>
      <c r="G73" s="72">
        <f>'9'!G40</f>
        <v>-386345.1</v>
      </c>
      <c r="H73" s="11"/>
    </row>
    <row r="74" spans="1:8" s="60" customFormat="1" ht="16.5" customHeight="1" x14ac:dyDescent="0.25">
      <c r="A74" s="68" t="s">
        <v>181</v>
      </c>
      <c r="B74" s="64"/>
      <c r="C74" s="64"/>
      <c r="D74" s="64"/>
      <c r="E74" s="70"/>
      <c r="F74" s="67" t="s">
        <v>180</v>
      </c>
      <c r="G74" s="61">
        <f>G76</f>
        <v>-256300</v>
      </c>
    </row>
    <row r="75" spans="1:8" s="60" customFormat="1" ht="16.5" customHeight="1" x14ac:dyDescent="0.25">
      <c r="A75" s="64"/>
      <c r="B75" s="64"/>
      <c r="C75" s="64"/>
      <c r="D75" s="64"/>
      <c r="E75" s="64"/>
      <c r="F75" s="69" t="s">
        <v>166</v>
      </c>
      <c r="G75" s="61"/>
    </row>
    <row r="76" spans="1:8" s="60" customFormat="1" ht="16.5" customHeight="1" x14ac:dyDescent="0.25">
      <c r="A76" s="64"/>
      <c r="B76" s="68" t="s">
        <v>179</v>
      </c>
      <c r="C76" s="64"/>
      <c r="D76" s="64"/>
      <c r="E76" s="64"/>
      <c r="F76" s="67" t="s">
        <v>18</v>
      </c>
      <c r="G76" s="123">
        <f>G78</f>
        <v>-256300</v>
      </c>
    </row>
    <row r="77" spans="1:8" s="60" customFormat="1" ht="16.5" customHeight="1" x14ac:dyDescent="0.25">
      <c r="A77" s="64"/>
      <c r="B77" s="64"/>
      <c r="C77" s="64"/>
      <c r="D77" s="64"/>
      <c r="E77" s="64"/>
      <c r="F77" s="64" t="s">
        <v>166</v>
      </c>
      <c r="G77" s="123"/>
    </row>
    <row r="78" spans="1:8" s="60" customFormat="1" ht="16.5" customHeight="1" x14ac:dyDescent="0.25">
      <c r="A78" s="64"/>
      <c r="B78" s="64"/>
      <c r="C78" s="66" t="s">
        <v>178</v>
      </c>
      <c r="D78" s="64"/>
      <c r="E78" s="64"/>
      <c r="F78" s="67" t="s">
        <v>18</v>
      </c>
      <c r="G78" s="123">
        <f>G80</f>
        <v>-256300</v>
      </c>
    </row>
    <row r="79" spans="1:8" s="60" customFormat="1" ht="16.5" customHeight="1" x14ac:dyDescent="0.25">
      <c r="A79" s="64"/>
      <c r="B79" s="64"/>
      <c r="C79" s="64"/>
      <c r="D79" s="64"/>
      <c r="E79" s="64"/>
      <c r="F79" s="64" t="s">
        <v>166</v>
      </c>
      <c r="G79" s="123"/>
    </row>
    <row r="80" spans="1:8" s="60" customFormat="1" ht="33" x14ac:dyDescent="0.25">
      <c r="A80" s="64"/>
      <c r="B80" s="64"/>
      <c r="C80" s="64"/>
      <c r="D80" s="64"/>
      <c r="E80" s="64"/>
      <c r="F80" s="66" t="s">
        <v>3</v>
      </c>
      <c r="G80" s="123">
        <f>G82</f>
        <v>-256300</v>
      </c>
    </row>
    <row r="81" spans="1:9" s="60" customFormat="1" ht="16.5" customHeight="1" x14ac:dyDescent="0.25">
      <c r="A81" s="64"/>
      <c r="B81" s="64"/>
      <c r="C81" s="64"/>
      <c r="D81" s="64"/>
      <c r="E81" s="64"/>
      <c r="F81" s="64" t="s">
        <v>166</v>
      </c>
      <c r="G81" s="61"/>
    </row>
    <row r="82" spans="1:9" s="110" customFormat="1" x14ac:dyDescent="0.3">
      <c r="A82" s="111"/>
      <c r="B82" s="112"/>
      <c r="C82" s="113"/>
      <c r="D82" s="122">
        <v>1072</v>
      </c>
      <c r="E82" s="121"/>
      <c r="F82" s="120" t="s">
        <v>189</v>
      </c>
      <c r="G82" s="123">
        <f>+G84+G93</f>
        <v>-256300</v>
      </c>
      <c r="H82" s="108"/>
      <c r="I82" s="109"/>
    </row>
    <row r="83" spans="1:9" s="110" customFormat="1" x14ac:dyDescent="0.25">
      <c r="A83" s="111"/>
      <c r="B83" s="112"/>
      <c r="C83" s="113"/>
      <c r="D83" s="73"/>
      <c r="E83" s="62"/>
      <c r="F83" s="62" t="s">
        <v>166</v>
      </c>
      <c r="G83" s="114"/>
    </row>
    <row r="84" spans="1:9" s="97" customFormat="1" ht="82.5" x14ac:dyDescent="0.3">
      <c r="A84" s="95"/>
      <c r="B84" s="115"/>
      <c r="C84" s="115"/>
      <c r="D84" s="73"/>
      <c r="E84" s="62">
        <v>31001</v>
      </c>
      <c r="F84" s="62" t="s">
        <v>76</v>
      </c>
      <c r="G84" s="96">
        <f>+G86</f>
        <v>-136200</v>
      </c>
    </row>
    <row r="85" spans="1:9" s="97" customFormat="1" ht="21" customHeight="1" x14ac:dyDescent="0.3">
      <c r="A85" s="95"/>
      <c r="B85" s="115"/>
      <c r="C85" s="115"/>
      <c r="D85" s="73"/>
      <c r="E85" s="62"/>
      <c r="F85" s="62" t="s">
        <v>60</v>
      </c>
      <c r="G85" s="96"/>
    </row>
    <row r="86" spans="1:9" s="58" customFormat="1" ht="33" x14ac:dyDescent="0.3">
      <c r="A86" s="98"/>
      <c r="B86" s="116"/>
      <c r="C86" s="116"/>
      <c r="D86" s="73"/>
      <c r="E86" s="62"/>
      <c r="F86" s="62" t="s">
        <v>184</v>
      </c>
      <c r="G86" s="99">
        <f>+G88</f>
        <v>-136200</v>
      </c>
    </row>
    <row r="87" spans="1:9" s="58" customFormat="1" ht="33" x14ac:dyDescent="0.3">
      <c r="A87" s="98"/>
      <c r="B87" s="116"/>
      <c r="C87" s="116"/>
      <c r="D87" s="73"/>
      <c r="E87" s="62"/>
      <c r="F87" s="62" t="s">
        <v>163</v>
      </c>
      <c r="G87" s="99"/>
    </row>
    <row r="88" spans="1:9" s="58" customFormat="1" x14ac:dyDescent="0.3">
      <c r="A88" s="98"/>
      <c r="B88" s="116"/>
      <c r="C88" s="116"/>
      <c r="D88" s="73"/>
      <c r="E88" s="62"/>
      <c r="F88" s="62" t="s">
        <v>162</v>
      </c>
      <c r="G88" s="100">
        <f>G89</f>
        <v>-136200</v>
      </c>
    </row>
    <row r="89" spans="1:9" s="58" customFormat="1" x14ac:dyDescent="0.3">
      <c r="A89" s="98"/>
      <c r="B89" s="116"/>
      <c r="C89" s="116"/>
      <c r="D89" s="73"/>
      <c r="E89" s="62"/>
      <c r="F89" s="62" t="s">
        <v>161</v>
      </c>
      <c r="G89" s="100">
        <f>G90</f>
        <v>-136200</v>
      </c>
    </row>
    <row r="90" spans="1:9" s="58" customFormat="1" x14ac:dyDescent="0.3">
      <c r="A90" s="98"/>
      <c r="B90" s="116"/>
      <c r="C90" s="116"/>
      <c r="D90" s="73"/>
      <c r="E90" s="62"/>
      <c r="F90" s="62" t="s">
        <v>160</v>
      </c>
      <c r="G90" s="100">
        <f>+G91</f>
        <v>-136200</v>
      </c>
    </row>
    <row r="91" spans="1:9" s="58" customFormat="1" x14ac:dyDescent="0.3">
      <c r="A91" s="98"/>
      <c r="B91" s="116"/>
      <c r="C91" s="116"/>
      <c r="D91" s="65"/>
      <c r="E91" s="62"/>
      <c r="F91" s="62" t="s">
        <v>159</v>
      </c>
      <c r="G91" s="100">
        <f>+G92</f>
        <v>-136200</v>
      </c>
    </row>
    <row r="92" spans="1:9" s="58" customFormat="1" x14ac:dyDescent="0.3">
      <c r="A92" s="98"/>
      <c r="B92" s="116"/>
      <c r="C92" s="116"/>
      <c r="D92" s="48"/>
      <c r="E92" s="62"/>
      <c r="F92" s="62" t="s">
        <v>190</v>
      </c>
      <c r="G92" s="99">
        <v>-136200</v>
      </c>
    </row>
    <row r="93" spans="1:9" s="97" customFormat="1" ht="85.5" customHeight="1" x14ac:dyDescent="0.3">
      <c r="A93" s="95"/>
      <c r="B93" s="115"/>
      <c r="C93" s="115"/>
      <c r="D93" s="48"/>
      <c r="E93" s="62">
        <v>31004</v>
      </c>
      <c r="F93" s="62" t="s">
        <v>21</v>
      </c>
      <c r="G93" s="96">
        <f>+G95</f>
        <v>-120100</v>
      </c>
    </row>
    <row r="94" spans="1:9" s="97" customFormat="1" ht="21" customHeight="1" x14ac:dyDescent="0.3">
      <c r="A94" s="95"/>
      <c r="B94" s="115"/>
      <c r="C94" s="115"/>
      <c r="D94" s="48"/>
      <c r="E94" s="62"/>
      <c r="F94" s="62" t="s">
        <v>60</v>
      </c>
      <c r="G94" s="96"/>
    </row>
    <row r="95" spans="1:9" s="58" customFormat="1" ht="39" customHeight="1" x14ac:dyDescent="0.3">
      <c r="A95" s="98"/>
      <c r="B95" s="116"/>
      <c r="C95" s="116"/>
      <c r="D95" s="48"/>
      <c r="E95" s="62"/>
      <c r="F95" s="62" t="s">
        <v>184</v>
      </c>
      <c r="G95" s="99">
        <f>+G97</f>
        <v>-120100</v>
      </c>
    </row>
    <row r="96" spans="1:9" s="58" customFormat="1" ht="38.25" customHeight="1" x14ac:dyDescent="0.3">
      <c r="A96" s="98"/>
      <c r="B96" s="116"/>
      <c r="C96" s="116"/>
      <c r="D96" s="48"/>
      <c r="E96" s="62"/>
      <c r="F96" s="62" t="s">
        <v>163</v>
      </c>
      <c r="G96" s="99"/>
    </row>
    <row r="97" spans="1:7" s="58" customFormat="1" x14ac:dyDescent="0.3">
      <c r="A97" s="98"/>
      <c r="B97" s="116"/>
      <c r="C97" s="116"/>
      <c r="D97" s="48"/>
      <c r="E97" s="62"/>
      <c r="F97" s="62" t="s">
        <v>162</v>
      </c>
      <c r="G97" s="100">
        <f>G98</f>
        <v>-120100</v>
      </c>
    </row>
    <row r="98" spans="1:7" s="58" customFormat="1" x14ac:dyDescent="0.3">
      <c r="A98" s="98"/>
      <c r="B98" s="116"/>
      <c r="C98" s="116"/>
      <c r="D98" s="48"/>
      <c r="E98" s="62"/>
      <c r="F98" s="62" t="s">
        <v>161</v>
      </c>
      <c r="G98" s="100">
        <f>G99</f>
        <v>-120100</v>
      </c>
    </row>
    <row r="99" spans="1:7" s="58" customFormat="1" x14ac:dyDescent="0.3">
      <c r="A99" s="98"/>
      <c r="B99" s="116"/>
      <c r="C99" s="116"/>
      <c r="D99" s="48"/>
      <c r="E99" s="62"/>
      <c r="F99" s="62" t="s">
        <v>160</v>
      </c>
      <c r="G99" s="100">
        <f>+G100</f>
        <v>-120100</v>
      </c>
    </row>
    <row r="100" spans="1:7" s="58" customFormat="1" x14ac:dyDescent="0.3">
      <c r="A100" s="98"/>
      <c r="B100" s="116"/>
      <c r="C100" s="116"/>
      <c r="D100" s="65"/>
      <c r="E100" s="62"/>
      <c r="F100" s="62" t="s">
        <v>159</v>
      </c>
      <c r="G100" s="100">
        <f>+G101</f>
        <v>-120100</v>
      </c>
    </row>
    <row r="101" spans="1:7" s="58" customFormat="1" ht="17.25" thickBot="1" x14ac:dyDescent="0.35">
      <c r="A101" s="117"/>
      <c r="B101" s="118"/>
      <c r="C101" s="118"/>
      <c r="D101" s="73"/>
      <c r="E101" s="62"/>
      <c r="F101" s="62" t="s">
        <v>77</v>
      </c>
      <c r="G101" s="119">
        <v>-120100</v>
      </c>
    </row>
  </sheetData>
  <mergeCells count="7">
    <mergeCell ref="G8:G9"/>
    <mergeCell ref="A2:G2"/>
    <mergeCell ref="A3:G3"/>
    <mergeCell ref="A4:G4"/>
    <mergeCell ref="A7:C8"/>
    <mergeCell ref="D7:E8"/>
    <mergeCell ref="F7:F9"/>
  </mergeCells>
  <pageMargins left="0.23622047244094491" right="0.23622047244094491" top="0.15748031496062992" bottom="0.15748031496062992" header="0.15748031496062992" footer="0.15748031496062992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topLeftCell="A7" zoomScale="90" zoomScaleNormal="100" zoomScaleSheetLayoutView="90" workbookViewId="0">
      <selection activeCell="C27" sqref="C27"/>
    </sheetView>
  </sheetViews>
  <sheetFormatPr defaultColWidth="8" defaultRowHeight="17.25" customHeight="1" x14ac:dyDescent="0.25"/>
  <cols>
    <col min="1" max="1" width="7.42578125" style="33" customWidth="1"/>
    <col min="2" max="2" width="8.7109375" style="33" customWidth="1"/>
    <col min="3" max="3" width="66.28515625" style="26" customWidth="1"/>
    <col min="4" max="4" width="38.42578125" style="125" customWidth="1"/>
    <col min="5" max="5" width="16.42578125" style="124" bestFit="1" customWidth="1"/>
    <col min="6" max="7" width="18.28515625" style="124" bestFit="1" customWidth="1"/>
    <col min="8" max="8" width="18.42578125" style="124" bestFit="1" customWidth="1"/>
    <col min="9" max="9" width="16.42578125" style="26" customWidth="1"/>
    <col min="10" max="16384" width="8" style="26"/>
  </cols>
  <sheetData>
    <row r="1" spans="1:8" ht="17.25" customHeight="1" x14ac:dyDescent="0.25">
      <c r="A1" s="355" t="s">
        <v>195</v>
      </c>
      <c r="B1" s="355"/>
      <c r="C1" s="355"/>
      <c r="D1" s="355"/>
    </row>
    <row r="2" spans="1:8" s="92" customFormat="1" ht="16.5" customHeight="1" x14ac:dyDescent="0.25">
      <c r="A2" s="355" t="s">
        <v>145</v>
      </c>
      <c r="B2" s="355"/>
      <c r="C2" s="355"/>
      <c r="D2" s="355"/>
      <c r="E2" s="93"/>
      <c r="F2" s="93"/>
      <c r="G2" s="146"/>
      <c r="H2" s="146"/>
    </row>
    <row r="3" spans="1:8" s="92" customFormat="1" ht="16.5" customHeight="1" x14ac:dyDescent="0.25">
      <c r="A3" s="355" t="s">
        <v>146</v>
      </c>
      <c r="B3" s="355"/>
      <c r="C3" s="355"/>
      <c r="D3" s="355"/>
      <c r="E3" s="93"/>
      <c r="F3" s="93"/>
      <c r="G3" s="146"/>
      <c r="H3" s="146"/>
    </row>
    <row r="4" spans="1:8" s="92" customFormat="1" ht="52.5" customHeight="1" x14ac:dyDescent="0.25">
      <c r="A4" s="356" t="s">
        <v>194</v>
      </c>
      <c r="B4" s="356"/>
      <c r="C4" s="356"/>
      <c r="D4" s="356"/>
      <c r="E4" s="147"/>
      <c r="F4" s="147"/>
      <c r="G4" s="146"/>
      <c r="H4" s="146"/>
    </row>
    <row r="5" spans="1:8" ht="17.25" customHeight="1" x14ac:dyDescent="0.25">
      <c r="A5" s="23"/>
      <c r="B5" s="23"/>
      <c r="C5" s="24"/>
      <c r="D5" s="145"/>
    </row>
    <row r="6" spans="1:8" ht="65.25" customHeight="1" x14ac:dyDescent="0.25">
      <c r="A6" s="357" t="s">
        <v>52</v>
      </c>
      <c r="B6" s="358"/>
      <c r="C6" s="361" t="s">
        <v>193</v>
      </c>
      <c r="D6" s="144" t="s">
        <v>216</v>
      </c>
    </row>
    <row r="7" spans="1:8" s="27" customFormat="1" ht="17.25" customHeight="1" x14ac:dyDescent="0.25">
      <c r="A7" s="359"/>
      <c r="B7" s="360"/>
      <c r="C7" s="362"/>
      <c r="D7" s="364" t="s">
        <v>54</v>
      </c>
      <c r="E7" s="142"/>
      <c r="F7" s="142"/>
      <c r="G7" s="142"/>
      <c r="H7" s="142"/>
    </row>
    <row r="8" spans="1:8" s="27" customFormat="1" ht="66" customHeight="1" x14ac:dyDescent="0.25">
      <c r="A8" s="143" t="s">
        <v>65</v>
      </c>
      <c r="B8" s="143" t="s">
        <v>55</v>
      </c>
      <c r="C8" s="363"/>
      <c r="D8" s="365"/>
      <c r="E8" s="142"/>
      <c r="F8" s="142"/>
      <c r="G8" s="142"/>
      <c r="H8" s="142"/>
    </row>
    <row r="9" spans="1:8" s="33" customFormat="1" ht="17.25" customHeight="1" x14ac:dyDescent="0.25">
      <c r="A9" s="30"/>
      <c r="B9" s="30"/>
      <c r="C9" s="31" t="s">
        <v>56</v>
      </c>
      <c r="D9" s="140">
        <f>D11</f>
        <v>-559427.19999999995</v>
      </c>
      <c r="E9" s="141"/>
      <c r="F9" s="141"/>
      <c r="G9" s="141"/>
      <c r="H9" s="141"/>
    </row>
    <row r="10" spans="1:8" ht="17.25" customHeight="1" x14ac:dyDescent="0.25">
      <c r="A10" s="30"/>
      <c r="B10" s="30"/>
      <c r="C10" s="31" t="s">
        <v>57</v>
      </c>
      <c r="D10" s="140"/>
    </row>
    <row r="11" spans="1:8" s="38" customFormat="1" ht="34.5" customHeight="1" x14ac:dyDescent="0.25">
      <c r="A11" s="34"/>
      <c r="B11" s="35"/>
      <c r="C11" s="35" t="s">
        <v>58</v>
      </c>
      <c r="D11" s="36">
        <f>D18+D21+D13</f>
        <v>-559427.19999999995</v>
      </c>
      <c r="E11" s="139"/>
      <c r="F11" s="139"/>
      <c r="G11" s="139"/>
      <c r="H11" s="139"/>
    </row>
    <row r="12" spans="1:8" s="38" customFormat="1" ht="17.25" customHeight="1" x14ac:dyDescent="0.25">
      <c r="A12" s="34"/>
      <c r="B12" s="34"/>
      <c r="C12" s="34" t="s">
        <v>59</v>
      </c>
      <c r="D12" s="39"/>
      <c r="E12" s="139"/>
      <c r="F12" s="139"/>
      <c r="G12" s="139"/>
      <c r="H12" s="139"/>
    </row>
    <row r="13" spans="1:8" s="137" customFormat="1" ht="44.25" customHeight="1" x14ac:dyDescent="0.25">
      <c r="A13" s="40">
        <v>1004</v>
      </c>
      <c r="B13" s="40">
        <v>31002</v>
      </c>
      <c r="C13" s="42" t="s">
        <v>149</v>
      </c>
      <c r="D13" s="43">
        <f>D15</f>
        <v>-11105.2</v>
      </c>
      <c r="E13" s="138"/>
      <c r="F13" s="138"/>
      <c r="G13" s="138"/>
      <c r="H13" s="138"/>
    </row>
    <row r="14" spans="1:8" s="44" customFormat="1" ht="17.25" customHeight="1" x14ac:dyDescent="0.25">
      <c r="A14" s="40"/>
      <c r="B14" s="40"/>
      <c r="C14" s="132" t="s">
        <v>60</v>
      </c>
      <c r="D14" s="43"/>
      <c r="E14" s="131"/>
      <c r="F14" s="131"/>
      <c r="G14" s="131"/>
      <c r="H14" s="131"/>
    </row>
    <row r="15" spans="1:8" s="126" customFormat="1" ht="42" customHeight="1" x14ac:dyDescent="0.25">
      <c r="A15" s="130"/>
      <c r="B15" s="130"/>
      <c r="C15" s="129" t="s">
        <v>191</v>
      </c>
      <c r="D15" s="133">
        <f>D17</f>
        <v>-11105.2</v>
      </c>
      <c r="E15" s="127"/>
      <c r="F15" s="127"/>
      <c r="G15" s="127"/>
      <c r="H15" s="127"/>
    </row>
    <row r="16" spans="1:8" s="44" customFormat="1" ht="22.5" customHeight="1" x14ac:dyDescent="0.25">
      <c r="A16" s="135"/>
      <c r="B16" s="135"/>
      <c r="C16" s="46" t="s">
        <v>192</v>
      </c>
      <c r="D16" s="136"/>
      <c r="E16" s="131"/>
      <c r="F16" s="131"/>
      <c r="G16" s="131"/>
      <c r="H16" s="131"/>
    </row>
    <row r="17" spans="1:8" s="44" customFormat="1" ht="54" x14ac:dyDescent="0.25">
      <c r="A17" s="135"/>
      <c r="B17" s="135"/>
      <c r="C17" s="49" t="s">
        <v>196</v>
      </c>
      <c r="D17" s="134">
        <v>-11105.2</v>
      </c>
      <c r="E17" s="131"/>
      <c r="F17" s="131"/>
      <c r="G17" s="131"/>
      <c r="H17" s="131"/>
    </row>
    <row r="18" spans="1:8" ht="34.5" customHeight="1" x14ac:dyDescent="0.25">
      <c r="A18" s="40">
        <v>1004</v>
      </c>
      <c r="B18" s="40">
        <v>31007</v>
      </c>
      <c r="C18" s="42" t="str">
        <f>'[3]2'!C16</f>
        <v xml:space="preserve"> Ջրային տնտեսության հիդրոտեխնիկական սարքավորումների տեղադրման աշխատանքներ</v>
      </c>
      <c r="D18" s="43">
        <f>D20</f>
        <v>-161976.9</v>
      </c>
    </row>
    <row r="19" spans="1:8" s="44" customFormat="1" ht="17.25" customHeight="1" x14ac:dyDescent="0.25">
      <c r="A19" s="40"/>
      <c r="B19" s="40"/>
      <c r="C19" s="132" t="s">
        <v>60</v>
      </c>
      <c r="D19" s="43"/>
      <c r="E19" s="131"/>
      <c r="F19" s="131"/>
      <c r="G19" s="131"/>
      <c r="H19" s="131"/>
    </row>
    <row r="20" spans="1:8" s="126" customFormat="1" ht="34.5" customHeight="1" x14ac:dyDescent="0.25">
      <c r="A20" s="130"/>
      <c r="B20" s="130"/>
      <c r="C20" s="129" t="s">
        <v>191</v>
      </c>
      <c r="D20" s="133">
        <v>-161976.9</v>
      </c>
      <c r="E20" s="127"/>
      <c r="F20" s="127"/>
      <c r="G20" s="127"/>
      <c r="H20" s="127"/>
    </row>
    <row r="21" spans="1:8" ht="34.5" customHeight="1" x14ac:dyDescent="0.25">
      <c r="A21" s="40">
        <v>1004</v>
      </c>
      <c r="B21" s="40">
        <v>31010</v>
      </c>
      <c r="C21" s="42" t="s">
        <v>62</v>
      </c>
      <c r="D21" s="43">
        <f>D23</f>
        <v>-386345.1</v>
      </c>
    </row>
    <row r="22" spans="1:8" s="44" customFormat="1" ht="17.25" customHeight="1" x14ac:dyDescent="0.25">
      <c r="A22" s="40"/>
      <c r="B22" s="40"/>
      <c r="C22" s="132" t="s">
        <v>60</v>
      </c>
      <c r="D22" s="43"/>
      <c r="E22" s="131"/>
      <c r="F22" s="131"/>
      <c r="G22" s="131"/>
      <c r="H22" s="131"/>
    </row>
    <row r="23" spans="1:8" s="126" customFormat="1" ht="44.25" customHeight="1" x14ac:dyDescent="0.25">
      <c r="A23" s="130"/>
      <c r="B23" s="130"/>
      <c r="C23" s="129" t="s">
        <v>191</v>
      </c>
      <c r="D23" s="128">
        <f>'9'!G40</f>
        <v>-386345.1</v>
      </c>
      <c r="E23" s="127"/>
      <c r="F23" s="127"/>
      <c r="G23" s="127"/>
      <c r="H23" s="127"/>
    </row>
  </sheetData>
  <mergeCells count="7">
    <mergeCell ref="A1:D1"/>
    <mergeCell ref="A2:D2"/>
    <mergeCell ref="A3:D3"/>
    <mergeCell ref="A4:D4"/>
    <mergeCell ref="A6:B7"/>
    <mergeCell ref="C6:C8"/>
    <mergeCell ref="D7:D8"/>
  </mergeCells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topLeftCell="A7" zoomScale="80" zoomScaleNormal="100" zoomScaleSheetLayoutView="80" workbookViewId="0">
      <selection activeCell="E12" sqref="E12"/>
    </sheetView>
  </sheetViews>
  <sheetFormatPr defaultColWidth="9.42578125" defaultRowHeight="13.5" outlineLevelCol="1" x14ac:dyDescent="0.25"/>
  <cols>
    <col min="1" max="1" width="7.85546875" style="149" customWidth="1"/>
    <col min="2" max="2" width="7" style="149" customWidth="1"/>
    <col min="3" max="3" width="81.28515625" style="149" customWidth="1"/>
    <col min="4" max="6" width="22.140625" style="149" customWidth="1"/>
    <col min="7" max="7" width="11" style="149" bestFit="1" customWidth="1"/>
    <col min="8" max="8" width="14.140625" style="149" customWidth="1" outlineLevel="1"/>
    <col min="9" max="9" width="13.7109375" style="149" customWidth="1" outlineLevel="1"/>
    <col min="10" max="10" width="15.28515625" style="149" customWidth="1" outlineLevel="1"/>
    <col min="11" max="11" width="9.42578125" style="149" customWidth="1" outlineLevel="1"/>
    <col min="12" max="12" width="22.85546875" style="149" customWidth="1" outlineLevel="1"/>
    <col min="13" max="13" width="14.140625" style="149" customWidth="1" outlineLevel="1"/>
    <col min="14" max="14" width="9.42578125" style="149" customWidth="1" outlineLevel="1"/>
    <col min="15" max="15" width="12.140625" style="149" customWidth="1" outlineLevel="1"/>
    <col min="16" max="16" width="14.42578125" style="149" customWidth="1" outlineLevel="1"/>
    <col min="17" max="17" width="9.42578125" style="149" customWidth="1" outlineLevel="1"/>
    <col min="18" max="18" width="16" style="149" customWidth="1" outlineLevel="1"/>
    <col min="19" max="19" width="10" style="149" bestFit="1" customWidth="1"/>
    <col min="20" max="22" width="12.85546875" style="149" customWidth="1"/>
    <col min="23" max="16384" width="9.42578125" style="149"/>
  </cols>
  <sheetData>
    <row r="1" spans="1:12" s="148" customFormat="1" ht="21" customHeight="1" x14ac:dyDescent="0.25">
      <c r="A1" s="184"/>
      <c r="B1" s="184"/>
      <c r="C1" s="185"/>
      <c r="D1" s="183"/>
      <c r="E1" s="184"/>
      <c r="F1" s="187" t="s">
        <v>209</v>
      </c>
    </row>
    <row r="2" spans="1:12" s="148" customFormat="1" ht="18" customHeight="1" x14ac:dyDescent="0.25">
      <c r="A2" s="184"/>
      <c r="B2" s="184"/>
      <c r="C2" s="186"/>
      <c r="D2" s="186"/>
      <c r="E2" s="184"/>
      <c r="F2" s="187" t="s">
        <v>197</v>
      </c>
    </row>
    <row r="3" spans="1:12" s="148" customFormat="1" ht="18" customHeight="1" x14ac:dyDescent="0.25">
      <c r="A3" s="184"/>
      <c r="B3" s="184"/>
      <c r="C3" s="186"/>
      <c r="D3" s="186"/>
      <c r="E3" s="184"/>
      <c r="F3" s="188" t="s">
        <v>198</v>
      </c>
    </row>
    <row r="4" spans="1:12" s="148" customFormat="1" ht="10.5" customHeight="1" x14ac:dyDescent="0.25">
      <c r="A4" s="184"/>
      <c r="B4" s="184"/>
      <c r="C4" s="186"/>
      <c r="D4" s="186"/>
      <c r="E4" s="189"/>
      <c r="F4" s="189"/>
    </row>
    <row r="5" spans="1:12" s="148" customFormat="1" ht="72" customHeight="1" x14ac:dyDescent="0.25">
      <c r="A5" s="376" t="s">
        <v>199</v>
      </c>
      <c r="B5" s="376"/>
      <c r="C5" s="376"/>
      <c r="D5" s="376"/>
      <c r="E5" s="376"/>
      <c r="F5" s="376"/>
    </row>
    <row r="6" spans="1:12" s="148" customFormat="1" ht="6.75" customHeight="1" x14ac:dyDescent="0.25">
      <c r="A6" s="150"/>
      <c r="B6" s="201"/>
      <c r="C6" s="150"/>
      <c r="D6" s="150"/>
      <c r="E6" s="150"/>
      <c r="F6" s="150"/>
    </row>
    <row r="7" spans="1:12" ht="13.5" customHeight="1" thickBot="1" x14ac:dyDescent="0.35">
      <c r="A7" s="151"/>
      <c r="B7" s="151"/>
      <c r="C7" s="152"/>
      <c r="D7" s="153"/>
      <c r="E7" s="153"/>
      <c r="F7" s="154" t="s">
        <v>200</v>
      </c>
    </row>
    <row r="8" spans="1:12" x14ac:dyDescent="0.25">
      <c r="A8" s="377" t="s">
        <v>63</v>
      </c>
      <c r="B8" s="378"/>
      <c r="C8" s="383" t="s">
        <v>64</v>
      </c>
      <c r="D8" s="386" t="s">
        <v>247</v>
      </c>
      <c r="E8" s="387"/>
      <c r="F8" s="388"/>
    </row>
    <row r="9" spans="1:12" ht="33.75" customHeight="1" x14ac:dyDescent="0.25">
      <c r="A9" s="379"/>
      <c r="B9" s="380"/>
      <c r="C9" s="384"/>
      <c r="D9" s="389"/>
      <c r="E9" s="390"/>
      <c r="F9" s="391"/>
    </row>
    <row r="10" spans="1:12" ht="22.5" customHeight="1" x14ac:dyDescent="0.25">
      <c r="A10" s="381"/>
      <c r="B10" s="382"/>
      <c r="C10" s="384"/>
      <c r="D10" s="392" t="s">
        <v>54</v>
      </c>
      <c r="E10" s="393"/>
      <c r="F10" s="394"/>
    </row>
    <row r="11" spans="1:12" s="155" customFormat="1" ht="17.25" customHeight="1" x14ac:dyDescent="0.25">
      <c r="A11" s="395" t="s">
        <v>201</v>
      </c>
      <c r="B11" s="397" t="s">
        <v>202</v>
      </c>
      <c r="C11" s="385"/>
      <c r="D11" s="399" t="s">
        <v>203</v>
      </c>
      <c r="E11" s="400" t="s">
        <v>143</v>
      </c>
      <c r="F11" s="401"/>
    </row>
    <row r="12" spans="1:12" s="155" customFormat="1" ht="39" customHeight="1" x14ac:dyDescent="0.25">
      <c r="A12" s="396"/>
      <c r="B12" s="398"/>
      <c r="C12" s="385"/>
      <c r="D12" s="399"/>
      <c r="E12" s="156" t="s">
        <v>204</v>
      </c>
      <c r="F12" s="157" t="s">
        <v>205</v>
      </c>
    </row>
    <row r="13" spans="1:12" ht="19.5" customHeight="1" x14ac:dyDescent="0.25">
      <c r="A13" s="158"/>
      <c r="B13" s="159"/>
      <c r="C13" s="160" t="s">
        <v>206</v>
      </c>
      <c r="D13" s="161">
        <f>E13+F13</f>
        <v>-229900</v>
      </c>
      <c r="E13" s="162">
        <f>E14+E15</f>
        <v>0</v>
      </c>
      <c r="F13" s="163">
        <f>F14+F15</f>
        <v>-229900</v>
      </c>
      <c r="L13" s="164"/>
    </row>
    <row r="14" spans="1:12" ht="15.75" customHeight="1" x14ac:dyDescent="0.25">
      <c r="A14" s="158"/>
      <c r="B14" s="159"/>
      <c r="C14" s="165" t="s">
        <v>66</v>
      </c>
      <c r="D14" s="161">
        <f>+E14+F14</f>
        <v>-93700</v>
      </c>
      <c r="E14" s="162">
        <f>+E23</f>
        <v>0</v>
      </c>
      <c r="F14" s="163">
        <f>+F23</f>
        <v>-93700</v>
      </c>
    </row>
    <row r="15" spans="1:12" ht="19.5" customHeight="1" x14ac:dyDescent="0.25">
      <c r="A15" s="158"/>
      <c r="B15" s="159"/>
      <c r="C15" s="165" t="s">
        <v>67</v>
      </c>
      <c r="D15" s="166">
        <f>E15+F15</f>
        <v>-136200</v>
      </c>
      <c r="E15" s="167">
        <f>+E30</f>
        <v>0</v>
      </c>
      <c r="F15" s="168">
        <f>+F30</f>
        <v>-136200</v>
      </c>
    </row>
    <row r="16" spans="1:12" ht="32.25" customHeight="1" x14ac:dyDescent="0.25">
      <c r="A16" s="158"/>
      <c r="B16" s="159"/>
      <c r="C16" s="165" t="s">
        <v>207</v>
      </c>
      <c r="D16" s="171">
        <f>+E16+F16</f>
        <v>-229900</v>
      </c>
      <c r="E16" s="162">
        <f>+E17+E25</f>
        <v>0</v>
      </c>
      <c r="F16" s="163">
        <f>+F17+F25</f>
        <v>-229900</v>
      </c>
    </row>
    <row r="17" spans="1:18" ht="20.25" customHeight="1" x14ac:dyDescent="0.25">
      <c r="A17" s="190">
        <v>1004</v>
      </c>
      <c r="B17" s="191"/>
      <c r="C17" s="192" t="s">
        <v>68</v>
      </c>
      <c r="D17" s="171">
        <f>+E17+F17</f>
        <v>-93700</v>
      </c>
      <c r="E17" s="167">
        <f>+E19</f>
        <v>0</v>
      </c>
      <c r="F17" s="168">
        <f>+F19</f>
        <v>-93700</v>
      </c>
    </row>
    <row r="18" spans="1:18" ht="15" customHeight="1" x14ac:dyDescent="0.25">
      <c r="A18" s="169"/>
      <c r="B18" s="159"/>
      <c r="C18" s="170" t="s">
        <v>152</v>
      </c>
      <c r="D18" s="171"/>
      <c r="E18" s="167"/>
      <c r="F18" s="168"/>
    </row>
    <row r="19" spans="1:18" ht="50.25" customHeight="1" x14ac:dyDescent="0.25">
      <c r="A19" s="193"/>
      <c r="B19" s="202">
        <v>11007</v>
      </c>
      <c r="C19" s="195" t="s">
        <v>73</v>
      </c>
      <c r="D19" s="196">
        <f>+E19+F19</f>
        <v>-93700</v>
      </c>
      <c r="E19" s="197">
        <f>+E23</f>
        <v>0</v>
      </c>
      <c r="F19" s="198">
        <f>+F23</f>
        <v>-93700</v>
      </c>
    </row>
    <row r="20" spans="1:18" ht="15.75" customHeight="1" x14ac:dyDescent="0.25">
      <c r="A20" s="366"/>
      <c r="B20" s="369"/>
      <c r="C20" s="199" t="s">
        <v>60</v>
      </c>
      <c r="D20" s="172"/>
      <c r="E20" s="162"/>
      <c r="F20" s="163"/>
    </row>
    <row r="21" spans="1:18" ht="23.25" customHeight="1" x14ac:dyDescent="0.25">
      <c r="A21" s="367"/>
      <c r="B21" s="370"/>
      <c r="C21" s="173" t="s">
        <v>61</v>
      </c>
      <c r="D21" s="161">
        <f>E21+F21</f>
        <v>-93700</v>
      </c>
      <c r="E21" s="162">
        <f>E19</f>
        <v>0</v>
      </c>
      <c r="F21" s="163">
        <f>F19</f>
        <v>-93700</v>
      </c>
    </row>
    <row r="22" spans="1:18" ht="22.5" customHeight="1" x14ac:dyDescent="0.25">
      <c r="A22" s="367"/>
      <c r="B22" s="370"/>
      <c r="C22" s="199" t="s">
        <v>70</v>
      </c>
      <c r="D22" s="172"/>
      <c r="E22" s="162"/>
      <c r="F22" s="163"/>
    </row>
    <row r="23" spans="1:18" ht="21.75" customHeight="1" x14ac:dyDescent="0.25">
      <c r="A23" s="367"/>
      <c r="B23" s="370"/>
      <c r="C23" s="200" t="s">
        <v>71</v>
      </c>
      <c r="D23" s="172">
        <f>E23+F23</f>
        <v>-93700</v>
      </c>
      <c r="E23" s="174">
        <f>+E24</f>
        <v>0</v>
      </c>
      <c r="F23" s="175">
        <f>+F24</f>
        <v>-93700</v>
      </c>
    </row>
    <row r="24" spans="1:18" ht="18" customHeight="1" x14ac:dyDescent="0.25">
      <c r="A24" s="368"/>
      <c r="B24" s="371"/>
      <c r="C24" s="176" t="s">
        <v>72</v>
      </c>
      <c r="D24" s="172">
        <f>E24+F24</f>
        <v>-93700</v>
      </c>
      <c r="E24" s="174">
        <v>0</v>
      </c>
      <c r="F24" s="175">
        <v>-93700</v>
      </c>
    </row>
    <row r="25" spans="1:18" ht="20.25" customHeight="1" x14ac:dyDescent="0.25">
      <c r="A25" s="190">
        <v>1072</v>
      </c>
      <c r="B25" s="191"/>
      <c r="C25" s="192" t="s">
        <v>75</v>
      </c>
      <c r="D25" s="171">
        <f>+E25+F25</f>
        <v>-136200</v>
      </c>
      <c r="E25" s="167">
        <f>+E26</f>
        <v>0</v>
      </c>
      <c r="F25" s="168">
        <f>+F26</f>
        <v>-136200</v>
      </c>
    </row>
    <row r="26" spans="1:18" ht="66.75" customHeight="1" x14ac:dyDescent="0.25">
      <c r="A26" s="193"/>
      <c r="B26" s="202">
        <v>31001</v>
      </c>
      <c r="C26" s="195" t="s">
        <v>76</v>
      </c>
      <c r="D26" s="196">
        <f>+E26+F26</f>
        <v>-136200</v>
      </c>
      <c r="E26" s="197">
        <f>+E30</f>
        <v>0</v>
      </c>
      <c r="F26" s="198">
        <f>+F30</f>
        <v>-136200</v>
      </c>
      <c r="H26" s="164"/>
      <c r="I26" s="164"/>
      <c r="J26" s="164"/>
    </row>
    <row r="27" spans="1:18" ht="15.75" customHeight="1" x14ac:dyDescent="0.25">
      <c r="A27" s="366"/>
      <c r="B27" s="373"/>
      <c r="C27" s="199" t="s">
        <v>60</v>
      </c>
      <c r="D27" s="172"/>
      <c r="E27" s="162"/>
      <c r="F27" s="163"/>
      <c r="H27" s="164"/>
      <c r="I27" s="164"/>
      <c r="J27" s="164"/>
      <c r="P27" s="177"/>
    </row>
    <row r="28" spans="1:18" ht="23.25" customHeight="1" x14ac:dyDescent="0.25">
      <c r="A28" s="367"/>
      <c r="B28" s="374"/>
      <c r="C28" s="173" t="s">
        <v>61</v>
      </c>
      <c r="D28" s="161">
        <f>E28+F28</f>
        <v>-136200</v>
      </c>
      <c r="E28" s="162">
        <f>E26</f>
        <v>0</v>
      </c>
      <c r="F28" s="163">
        <f>F26</f>
        <v>-136200</v>
      </c>
      <c r="H28" s="164"/>
      <c r="I28" s="164"/>
      <c r="J28" s="164"/>
    </row>
    <row r="29" spans="1:18" ht="22.5" customHeight="1" x14ac:dyDescent="0.25">
      <c r="A29" s="367"/>
      <c r="B29" s="374"/>
      <c r="C29" s="199" t="s">
        <v>70</v>
      </c>
      <c r="D29" s="172"/>
      <c r="E29" s="162"/>
      <c r="F29" s="163"/>
      <c r="H29" s="164"/>
      <c r="I29" s="164"/>
      <c r="J29" s="164"/>
    </row>
    <row r="30" spans="1:18" ht="21.75" customHeight="1" x14ac:dyDescent="0.25">
      <c r="A30" s="367"/>
      <c r="B30" s="374"/>
      <c r="C30" s="200" t="s">
        <v>74</v>
      </c>
      <c r="D30" s="172">
        <f>E30+F30</f>
        <v>-136200</v>
      </c>
      <c r="E30" s="174">
        <f>+E31</f>
        <v>0</v>
      </c>
      <c r="F30" s="175">
        <f>+F31</f>
        <v>-136200</v>
      </c>
      <c r="H30" s="164"/>
      <c r="I30" s="164"/>
      <c r="J30" s="164"/>
      <c r="R30" s="178"/>
    </row>
    <row r="31" spans="1:18" ht="18" customHeight="1" thickBot="1" x14ac:dyDescent="0.3">
      <c r="A31" s="372"/>
      <c r="B31" s="375"/>
      <c r="C31" s="179" t="s">
        <v>208</v>
      </c>
      <c r="D31" s="180">
        <f>E31+F31</f>
        <v>-136200</v>
      </c>
      <c r="E31" s="181">
        <v>0</v>
      </c>
      <c r="F31" s="182">
        <v>-136200</v>
      </c>
      <c r="H31" s="164"/>
      <c r="I31" s="164"/>
      <c r="J31" s="164"/>
    </row>
    <row r="41" spans="4:5" ht="14.25" x14ac:dyDescent="0.25">
      <c r="D41" s="183"/>
      <c r="E41" s="183"/>
    </row>
    <row r="45" spans="4:5" ht="14.25" x14ac:dyDescent="0.25">
      <c r="D45" s="183"/>
    </row>
  </sheetData>
  <mergeCells count="13">
    <mergeCell ref="A20:A24"/>
    <mergeCell ref="B20:B24"/>
    <mergeCell ref="A27:A31"/>
    <mergeCell ref="B27:B31"/>
    <mergeCell ref="A5:F5"/>
    <mergeCell ref="A8:B10"/>
    <mergeCell ref="C8:C12"/>
    <mergeCell ref="D8:F9"/>
    <mergeCell ref="D10:F10"/>
    <mergeCell ref="A11:A12"/>
    <mergeCell ref="B11:B12"/>
    <mergeCell ref="D11:D12"/>
    <mergeCell ref="E11:F11"/>
  </mergeCells>
  <printOptions horizontalCentered="1"/>
  <pageMargins left="0" right="0" top="0.19685039370078741" bottom="0" header="0" footer="0"/>
  <pageSetup paperSize="9" scale="60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topLeftCell="A8" zoomScale="80" zoomScaleNormal="100" zoomScaleSheetLayoutView="80" workbookViewId="0">
      <selection activeCell="F25" sqref="F25"/>
    </sheetView>
  </sheetViews>
  <sheetFormatPr defaultColWidth="9.42578125" defaultRowHeight="13.5" x14ac:dyDescent="0.25"/>
  <cols>
    <col min="1" max="1" width="7.85546875" style="149" customWidth="1"/>
    <col min="2" max="2" width="7" style="149" customWidth="1"/>
    <col min="3" max="3" width="81.28515625" style="149" customWidth="1"/>
    <col min="4" max="6" width="21.28515625" style="149" customWidth="1"/>
    <col min="7" max="7" width="14.140625" style="149" customWidth="1"/>
    <col min="8" max="8" width="13.140625" style="149" customWidth="1"/>
    <col min="9" max="16384" width="9.42578125" style="149"/>
  </cols>
  <sheetData>
    <row r="1" spans="1:6" s="148" customFormat="1" ht="21" customHeight="1" x14ac:dyDescent="0.25">
      <c r="A1" s="184"/>
      <c r="B1" s="184"/>
      <c r="C1" s="185"/>
      <c r="D1" s="183"/>
      <c r="E1" s="184"/>
      <c r="F1" s="187" t="s">
        <v>212</v>
      </c>
    </row>
    <row r="2" spans="1:6" s="148" customFormat="1" ht="18" customHeight="1" x14ac:dyDescent="0.25">
      <c r="A2" s="184"/>
      <c r="B2" s="184"/>
      <c r="C2" s="186"/>
      <c r="D2" s="186"/>
      <c r="E2" s="184"/>
      <c r="F2" s="187" t="s">
        <v>197</v>
      </c>
    </row>
    <row r="3" spans="1:6" s="148" customFormat="1" ht="18" customHeight="1" x14ac:dyDescent="0.25">
      <c r="A3" s="184"/>
      <c r="B3" s="184"/>
      <c r="C3" s="186"/>
      <c r="D3" s="186"/>
      <c r="E3" s="184"/>
      <c r="F3" s="188" t="s">
        <v>198</v>
      </c>
    </row>
    <row r="4" spans="1:6" s="148" customFormat="1" ht="10.5" customHeight="1" x14ac:dyDescent="0.25">
      <c r="A4" s="184"/>
      <c r="B4" s="184"/>
      <c r="C4" s="186"/>
      <c r="D4" s="186"/>
      <c r="E4" s="189"/>
      <c r="F4" s="189"/>
    </row>
    <row r="5" spans="1:6" s="148" customFormat="1" ht="63" customHeight="1" x14ac:dyDescent="0.25">
      <c r="A5" s="376" t="s">
        <v>210</v>
      </c>
      <c r="B5" s="376"/>
      <c r="C5" s="376"/>
      <c r="D5" s="376"/>
      <c r="E5" s="376"/>
      <c r="F5" s="376"/>
    </row>
    <row r="6" spans="1:6" s="148" customFormat="1" ht="6.75" customHeight="1" x14ac:dyDescent="0.25">
      <c r="A6" s="150"/>
      <c r="B6" s="150"/>
      <c r="C6" s="150"/>
      <c r="D6" s="150"/>
      <c r="E6" s="150"/>
      <c r="F6" s="150"/>
    </row>
    <row r="7" spans="1:6" ht="13.5" customHeight="1" thickBot="1" x14ac:dyDescent="0.35">
      <c r="A7" s="151"/>
      <c r="B7" s="151"/>
      <c r="C7" s="152"/>
      <c r="D7" s="153"/>
      <c r="E7" s="153"/>
      <c r="F7" s="154" t="s">
        <v>200</v>
      </c>
    </row>
    <row r="8" spans="1:6" ht="28.5" customHeight="1" x14ac:dyDescent="0.25">
      <c r="A8" s="377" t="s">
        <v>63</v>
      </c>
      <c r="B8" s="378"/>
      <c r="C8" s="383" t="s">
        <v>64</v>
      </c>
      <c r="D8" s="386" t="s">
        <v>248</v>
      </c>
      <c r="E8" s="387"/>
      <c r="F8" s="388"/>
    </row>
    <row r="9" spans="1:6" ht="28.5" customHeight="1" x14ac:dyDescent="0.25">
      <c r="A9" s="379"/>
      <c r="B9" s="380"/>
      <c r="C9" s="384"/>
      <c r="D9" s="389"/>
      <c r="E9" s="390"/>
      <c r="F9" s="391"/>
    </row>
    <row r="10" spans="1:6" ht="22.5" customHeight="1" x14ac:dyDescent="0.25">
      <c r="A10" s="381"/>
      <c r="B10" s="382"/>
      <c r="C10" s="384"/>
      <c r="D10" s="392" t="s">
        <v>54</v>
      </c>
      <c r="E10" s="393"/>
      <c r="F10" s="394"/>
    </row>
    <row r="11" spans="1:6" s="155" customFormat="1" ht="17.25" customHeight="1" x14ac:dyDescent="0.25">
      <c r="A11" s="395" t="s">
        <v>201</v>
      </c>
      <c r="B11" s="414" t="s">
        <v>202</v>
      </c>
      <c r="C11" s="385"/>
      <c r="D11" s="399" t="s">
        <v>203</v>
      </c>
      <c r="E11" s="400" t="s">
        <v>143</v>
      </c>
      <c r="F11" s="401"/>
    </row>
    <row r="12" spans="1:6" s="155" customFormat="1" ht="39" customHeight="1" x14ac:dyDescent="0.25">
      <c r="A12" s="396"/>
      <c r="B12" s="415"/>
      <c r="C12" s="385"/>
      <c r="D12" s="399"/>
      <c r="E12" s="156" t="s">
        <v>211</v>
      </c>
      <c r="F12" s="157" t="s">
        <v>205</v>
      </c>
    </row>
    <row r="13" spans="1:6" ht="19.5" customHeight="1" x14ac:dyDescent="0.25">
      <c r="A13" s="158"/>
      <c r="B13" s="159"/>
      <c r="C13" s="160" t="s">
        <v>206</v>
      </c>
      <c r="D13" s="161">
        <f>E13+F13</f>
        <v>-170297.8</v>
      </c>
      <c r="E13" s="162">
        <f>E14+E15</f>
        <v>0</v>
      </c>
      <c r="F13" s="163">
        <f>F14+F15</f>
        <v>-170297.8</v>
      </c>
    </row>
    <row r="14" spans="1:6" ht="15.75" customHeight="1" x14ac:dyDescent="0.25">
      <c r="A14" s="158"/>
      <c r="B14" s="159"/>
      <c r="C14" s="165" t="s">
        <v>66</v>
      </c>
      <c r="D14" s="161">
        <f>+E14+F14</f>
        <v>-50197.8</v>
      </c>
      <c r="E14" s="162"/>
      <c r="F14" s="168">
        <f>F23</f>
        <v>-50197.8</v>
      </c>
    </row>
    <row r="15" spans="1:6" ht="19.5" customHeight="1" x14ac:dyDescent="0.25">
      <c r="A15" s="158"/>
      <c r="B15" s="159"/>
      <c r="C15" s="165" t="s">
        <v>67</v>
      </c>
      <c r="D15" s="166">
        <f>E15+F15</f>
        <v>-120100</v>
      </c>
      <c r="E15" s="167">
        <f>+E30</f>
        <v>0</v>
      </c>
      <c r="F15" s="168">
        <f>+F30</f>
        <v>-120100</v>
      </c>
    </row>
    <row r="16" spans="1:6" ht="32.25" customHeight="1" x14ac:dyDescent="0.25">
      <c r="A16" s="158"/>
      <c r="B16" s="159"/>
      <c r="C16" s="165" t="s">
        <v>207</v>
      </c>
      <c r="D16" s="171">
        <f>+E16+F16</f>
        <v>-170297.8</v>
      </c>
      <c r="E16" s="162">
        <f>+E25</f>
        <v>0</v>
      </c>
      <c r="F16" s="163">
        <f>F19+F25</f>
        <v>-170297.8</v>
      </c>
    </row>
    <row r="17" spans="1:6" customFormat="1" ht="14.25" x14ac:dyDescent="0.25">
      <c r="A17" s="212">
        <v>1004</v>
      </c>
      <c r="B17" s="213"/>
      <c r="C17" s="214" t="s">
        <v>68</v>
      </c>
      <c r="D17" s="206">
        <f>+E17+F17</f>
        <v>-50197.8</v>
      </c>
      <c r="E17" s="215">
        <f>+E19</f>
        <v>0</v>
      </c>
      <c r="F17" s="216">
        <f>+F19</f>
        <v>-50197.8</v>
      </c>
    </row>
    <row r="18" spans="1:6" customFormat="1" ht="14.25" x14ac:dyDescent="0.25">
      <c r="A18" s="204"/>
      <c r="B18" s="203"/>
      <c r="C18" s="205" t="s">
        <v>152</v>
      </c>
      <c r="D18" s="206"/>
      <c r="E18" s="207"/>
      <c r="F18" s="208"/>
    </row>
    <row r="19" spans="1:6" customFormat="1" ht="57" x14ac:dyDescent="0.25">
      <c r="A19" s="217"/>
      <c r="B19" s="212">
        <v>11011</v>
      </c>
      <c r="C19" s="214" t="s">
        <v>78</v>
      </c>
      <c r="D19" s="218">
        <f>+E19+F19</f>
        <v>-50197.8</v>
      </c>
      <c r="E19" s="215">
        <f>+E21</f>
        <v>0</v>
      </c>
      <c r="F19" s="216">
        <f>+F21</f>
        <v>-50197.8</v>
      </c>
    </row>
    <row r="20" spans="1:6" customFormat="1" ht="19.5" customHeight="1" x14ac:dyDescent="0.25">
      <c r="A20" s="408"/>
      <c r="B20" s="411"/>
      <c r="C20" s="199" t="s">
        <v>60</v>
      </c>
      <c r="D20" s="209"/>
      <c r="E20" s="210"/>
      <c r="F20" s="211"/>
    </row>
    <row r="21" spans="1:6" customFormat="1" ht="23.25" customHeight="1" x14ac:dyDescent="0.25">
      <c r="A21" s="409"/>
      <c r="B21" s="412"/>
      <c r="C21" s="173" t="s">
        <v>69</v>
      </c>
      <c r="D21" s="209">
        <f>E21+F21</f>
        <v>-50197.8</v>
      </c>
      <c r="E21" s="210">
        <f>+E23</f>
        <v>0</v>
      </c>
      <c r="F21" s="211">
        <f>+F23</f>
        <v>-50197.8</v>
      </c>
    </row>
    <row r="22" spans="1:6" customFormat="1" ht="20.25" customHeight="1" x14ac:dyDescent="0.25">
      <c r="A22" s="409"/>
      <c r="B22" s="412"/>
      <c r="C22" s="199" t="s">
        <v>70</v>
      </c>
      <c r="D22" s="209"/>
      <c r="E22" s="210"/>
      <c r="F22" s="211"/>
    </row>
    <row r="23" spans="1:6" customFormat="1" ht="21.75" customHeight="1" x14ac:dyDescent="0.25">
      <c r="A23" s="409"/>
      <c r="B23" s="412"/>
      <c r="C23" s="200" t="s">
        <v>71</v>
      </c>
      <c r="D23" s="209">
        <f>E23+F23</f>
        <v>-50197.8</v>
      </c>
      <c r="E23" s="210">
        <f>+SUM(E24:E24)</f>
        <v>0</v>
      </c>
      <c r="F23" s="211">
        <f>+SUM(F24:F24)</f>
        <v>-50197.8</v>
      </c>
    </row>
    <row r="24" spans="1:6" customFormat="1" ht="24.75" customHeight="1" thickBot="1" x14ac:dyDescent="0.3">
      <c r="A24" s="410"/>
      <c r="B24" s="413"/>
      <c r="C24" s="179" t="s">
        <v>72</v>
      </c>
      <c r="D24" s="209">
        <f>E24+F24</f>
        <v>-50197.8</v>
      </c>
      <c r="E24" s="210">
        <f>-E32</f>
        <v>0</v>
      </c>
      <c r="F24" s="210">
        <v>-50197.8</v>
      </c>
    </row>
    <row r="25" spans="1:6" ht="20.25" customHeight="1" x14ac:dyDescent="0.25">
      <c r="A25" s="190">
        <v>1072</v>
      </c>
      <c r="B25" s="191"/>
      <c r="C25" s="192" t="s">
        <v>75</v>
      </c>
      <c r="D25" s="171">
        <f>+E25+F25</f>
        <v>-120100</v>
      </c>
      <c r="E25" s="167">
        <f>E26</f>
        <v>0</v>
      </c>
      <c r="F25" s="168">
        <f>F26</f>
        <v>-120100</v>
      </c>
    </row>
    <row r="26" spans="1:6" ht="62.25" customHeight="1" x14ac:dyDescent="0.25">
      <c r="A26" s="193"/>
      <c r="B26" s="194">
        <v>31004</v>
      </c>
      <c r="C26" s="195" t="s">
        <v>79</v>
      </c>
      <c r="D26" s="196">
        <f>+E26+F26</f>
        <v>-120100</v>
      </c>
      <c r="E26" s="197">
        <f>+E30</f>
        <v>0</v>
      </c>
      <c r="F26" s="198">
        <f>+F30</f>
        <v>-120100</v>
      </c>
    </row>
    <row r="27" spans="1:6" ht="15.75" customHeight="1" x14ac:dyDescent="0.25">
      <c r="A27" s="402"/>
      <c r="B27" s="403"/>
      <c r="C27" s="199" t="s">
        <v>60</v>
      </c>
      <c r="D27" s="172"/>
      <c r="E27" s="162"/>
      <c r="F27" s="163"/>
    </row>
    <row r="28" spans="1:6" ht="23.25" customHeight="1" x14ac:dyDescent="0.25">
      <c r="A28" s="404"/>
      <c r="B28" s="405"/>
      <c r="C28" s="173" t="s">
        <v>61</v>
      </c>
      <c r="D28" s="161">
        <f>E28+F28</f>
        <v>-120100</v>
      </c>
      <c r="E28" s="162">
        <f>E26</f>
        <v>0</v>
      </c>
      <c r="F28" s="163">
        <f>F26</f>
        <v>-120100</v>
      </c>
    </row>
    <row r="29" spans="1:6" ht="22.5" customHeight="1" x14ac:dyDescent="0.25">
      <c r="A29" s="404"/>
      <c r="B29" s="405"/>
      <c r="C29" s="199" t="s">
        <v>70</v>
      </c>
      <c r="D29" s="172"/>
      <c r="E29" s="162"/>
      <c r="F29" s="163"/>
    </row>
    <row r="30" spans="1:6" ht="21.75" customHeight="1" x14ac:dyDescent="0.25">
      <c r="A30" s="404"/>
      <c r="B30" s="405"/>
      <c r="C30" s="200" t="s">
        <v>74</v>
      </c>
      <c r="D30" s="172">
        <f>E30+F30</f>
        <v>-120100</v>
      </c>
      <c r="E30" s="174">
        <f>+E31</f>
        <v>0</v>
      </c>
      <c r="F30" s="175">
        <f>+F31</f>
        <v>-120100</v>
      </c>
    </row>
    <row r="31" spans="1:6" ht="23.25" customHeight="1" thickBot="1" x14ac:dyDescent="0.3">
      <c r="A31" s="406"/>
      <c r="B31" s="407"/>
      <c r="C31" s="179" t="s">
        <v>77</v>
      </c>
      <c r="D31" s="180">
        <f>E31+F31</f>
        <v>-120100</v>
      </c>
      <c r="E31" s="181"/>
      <c r="F31" s="182">
        <v>-120100</v>
      </c>
    </row>
    <row r="41" spans="4:5" ht="14.25" x14ac:dyDescent="0.25">
      <c r="D41" s="183"/>
      <c r="E41" s="183"/>
    </row>
    <row r="45" spans="4:5" ht="14.25" x14ac:dyDescent="0.25">
      <c r="D45" s="183"/>
    </row>
  </sheetData>
  <mergeCells count="12">
    <mergeCell ref="A27:B31"/>
    <mergeCell ref="A20:A24"/>
    <mergeCell ref="B20:B24"/>
    <mergeCell ref="A5:F5"/>
    <mergeCell ref="A8:B10"/>
    <mergeCell ref="C8:C12"/>
    <mergeCell ref="D8:F9"/>
    <mergeCell ref="D10:F10"/>
    <mergeCell ref="A11:A12"/>
    <mergeCell ref="B11:B12"/>
    <mergeCell ref="D11:D12"/>
    <mergeCell ref="E11:F11"/>
  </mergeCells>
  <printOptions horizontalCentered="1"/>
  <pageMargins left="0" right="0" top="0.19685039370078741" bottom="0" header="0" footer="0"/>
  <pageSetup paperSize="9" scale="60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"/>
  <sheetViews>
    <sheetView view="pageBreakPreview" topLeftCell="A7" zoomScale="80" zoomScaleNormal="100" zoomScaleSheetLayoutView="80" workbookViewId="0">
      <selection activeCell="E29" sqref="E29"/>
    </sheetView>
  </sheetViews>
  <sheetFormatPr defaultRowHeight="13.5" x14ac:dyDescent="0.25"/>
  <cols>
    <col min="1" max="1" width="12.42578125" style="225" customWidth="1"/>
    <col min="2" max="2" width="9" style="225" customWidth="1"/>
    <col min="3" max="3" width="7.42578125" style="225" customWidth="1"/>
    <col min="4" max="4" width="52.140625" style="225" customWidth="1"/>
    <col min="5" max="5" width="45.140625" style="225" customWidth="1"/>
    <col min="6" max="6" width="35.28515625" style="248" customWidth="1"/>
    <col min="7" max="7" width="23" style="226" customWidth="1"/>
    <col min="8" max="251" width="9.140625" style="226"/>
    <col min="252" max="252" width="3.7109375" style="226" customWidth="1"/>
    <col min="253" max="254" width="9.140625" style="226"/>
    <col min="255" max="255" width="6.7109375" style="226" customWidth="1"/>
    <col min="256" max="256" width="7.42578125" style="226" customWidth="1"/>
    <col min="257" max="257" width="61.42578125" style="226" customWidth="1"/>
    <col min="258" max="258" width="50.42578125" style="226" customWidth="1"/>
    <col min="259" max="259" width="10.42578125" style="226" customWidth="1"/>
    <col min="260" max="260" width="12" style="226" customWidth="1"/>
    <col min="261" max="261" width="10" style="226" customWidth="1"/>
    <col min="262" max="262" width="15.42578125" style="226" customWidth="1"/>
    <col min="263" max="507" width="9.140625" style="226"/>
    <col min="508" max="508" width="3.7109375" style="226" customWidth="1"/>
    <col min="509" max="510" width="9.140625" style="226"/>
    <col min="511" max="511" width="6.7109375" style="226" customWidth="1"/>
    <col min="512" max="512" width="7.42578125" style="226" customWidth="1"/>
    <col min="513" max="513" width="61.42578125" style="226" customWidth="1"/>
    <col min="514" max="514" width="50.42578125" style="226" customWidth="1"/>
    <col min="515" max="515" width="10.42578125" style="226" customWidth="1"/>
    <col min="516" max="516" width="12" style="226" customWidth="1"/>
    <col min="517" max="517" width="10" style="226" customWidth="1"/>
    <col min="518" max="518" width="15.42578125" style="226" customWidth="1"/>
    <col min="519" max="763" width="9.140625" style="226"/>
    <col min="764" max="764" width="3.7109375" style="226" customWidth="1"/>
    <col min="765" max="766" width="9.140625" style="226"/>
    <col min="767" max="767" width="6.7109375" style="226" customWidth="1"/>
    <col min="768" max="768" width="7.42578125" style="226" customWidth="1"/>
    <col min="769" max="769" width="61.42578125" style="226" customWidth="1"/>
    <col min="770" max="770" width="50.42578125" style="226" customWidth="1"/>
    <col min="771" max="771" width="10.42578125" style="226" customWidth="1"/>
    <col min="772" max="772" width="12" style="226" customWidth="1"/>
    <col min="773" max="773" width="10" style="226" customWidth="1"/>
    <col min="774" max="774" width="15.42578125" style="226" customWidth="1"/>
    <col min="775" max="1019" width="9.140625" style="226"/>
    <col min="1020" max="1020" width="3.7109375" style="226" customWidth="1"/>
    <col min="1021" max="1022" width="9.140625" style="226"/>
    <col min="1023" max="1023" width="6.7109375" style="226" customWidth="1"/>
    <col min="1024" max="1024" width="7.42578125" style="226" customWidth="1"/>
    <col min="1025" max="1025" width="61.42578125" style="226" customWidth="1"/>
    <col min="1026" max="1026" width="50.42578125" style="226" customWidth="1"/>
    <col min="1027" max="1027" width="10.42578125" style="226" customWidth="1"/>
    <col min="1028" max="1028" width="12" style="226" customWidth="1"/>
    <col min="1029" max="1029" width="10" style="226" customWidth="1"/>
    <col min="1030" max="1030" width="15.42578125" style="226" customWidth="1"/>
    <col min="1031" max="1275" width="9.140625" style="226"/>
    <col min="1276" max="1276" width="3.7109375" style="226" customWidth="1"/>
    <col min="1277" max="1278" width="9.140625" style="226"/>
    <col min="1279" max="1279" width="6.7109375" style="226" customWidth="1"/>
    <col min="1280" max="1280" width="7.42578125" style="226" customWidth="1"/>
    <col min="1281" max="1281" width="61.42578125" style="226" customWidth="1"/>
    <col min="1282" max="1282" width="50.42578125" style="226" customWidth="1"/>
    <col min="1283" max="1283" width="10.42578125" style="226" customWidth="1"/>
    <col min="1284" max="1284" width="12" style="226" customWidth="1"/>
    <col min="1285" max="1285" width="10" style="226" customWidth="1"/>
    <col min="1286" max="1286" width="15.42578125" style="226" customWidth="1"/>
    <col min="1287" max="1531" width="9.140625" style="226"/>
    <col min="1532" max="1532" width="3.7109375" style="226" customWidth="1"/>
    <col min="1533" max="1534" width="9.140625" style="226"/>
    <col min="1535" max="1535" width="6.7109375" style="226" customWidth="1"/>
    <col min="1536" max="1536" width="7.42578125" style="226" customWidth="1"/>
    <col min="1537" max="1537" width="61.42578125" style="226" customWidth="1"/>
    <col min="1538" max="1538" width="50.42578125" style="226" customWidth="1"/>
    <col min="1539" max="1539" width="10.42578125" style="226" customWidth="1"/>
    <col min="1540" max="1540" width="12" style="226" customWidth="1"/>
    <col min="1541" max="1541" width="10" style="226" customWidth="1"/>
    <col min="1542" max="1542" width="15.42578125" style="226" customWidth="1"/>
    <col min="1543" max="1787" width="9.140625" style="226"/>
    <col min="1788" max="1788" width="3.7109375" style="226" customWidth="1"/>
    <col min="1789" max="1790" width="9.140625" style="226"/>
    <col min="1791" max="1791" width="6.7109375" style="226" customWidth="1"/>
    <col min="1792" max="1792" width="7.42578125" style="226" customWidth="1"/>
    <col min="1793" max="1793" width="61.42578125" style="226" customWidth="1"/>
    <col min="1794" max="1794" width="50.42578125" style="226" customWidth="1"/>
    <col min="1795" max="1795" width="10.42578125" style="226" customWidth="1"/>
    <col min="1796" max="1796" width="12" style="226" customWidth="1"/>
    <col min="1797" max="1797" width="10" style="226" customWidth="1"/>
    <col min="1798" max="1798" width="15.42578125" style="226" customWidth="1"/>
    <col min="1799" max="2043" width="9.140625" style="226"/>
    <col min="2044" max="2044" width="3.7109375" style="226" customWidth="1"/>
    <col min="2045" max="2046" width="9.140625" style="226"/>
    <col min="2047" max="2047" width="6.7109375" style="226" customWidth="1"/>
    <col min="2048" max="2048" width="7.42578125" style="226" customWidth="1"/>
    <col min="2049" max="2049" width="61.42578125" style="226" customWidth="1"/>
    <col min="2050" max="2050" width="50.42578125" style="226" customWidth="1"/>
    <col min="2051" max="2051" width="10.42578125" style="226" customWidth="1"/>
    <col min="2052" max="2052" width="12" style="226" customWidth="1"/>
    <col min="2053" max="2053" width="10" style="226" customWidth="1"/>
    <col min="2054" max="2054" width="15.42578125" style="226" customWidth="1"/>
    <col min="2055" max="2299" width="9.140625" style="226"/>
    <col min="2300" max="2300" width="3.7109375" style="226" customWidth="1"/>
    <col min="2301" max="2302" width="9.140625" style="226"/>
    <col min="2303" max="2303" width="6.7109375" style="226" customWidth="1"/>
    <col min="2304" max="2304" width="7.42578125" style="226" customWidth="1"/>
    <col min="2305" max="2305" width="61.42578125" style="226" customWidth="1"/>
    <col min="2306" max="2306" width="50.42578125" style="226" customWidth="1"/>
    <col min="2307" max="2307" width="10.42578125" style="226" customWidth="1"/>
    <col min="2308" max="2308" width="12" style="226" customWidth="1"/>
    <col min="2309" max="2309" width="10" style="226" customWidth="1"/>
    <col min="2310" max="2310" width="15.42578125" style="226" customWidth="1"/>
    <col min="2311" max="2555" width="9.140625" style="226"/>
    <col min="2556" max="2556" width="3.7109375" style="226" customWidth="1"/>
    <col min="2557" max="2558" width="9.140625" style="226"/>
    <col min="2559" max="2559" width="6.7109375" style="226" customWidth="1"/>
    <col min="2560" max="2560" width="7.42578125" style="226" customWidth="1"/>
    <col min="2561" max="2561" width="61.42578125" style="226" customWidth="1"/>
    <col min="2562" max="2562" width="50.42578125" style="226" customWidth="1"/>
    <col min="2563" max="2563" width="10.42578125" style="226" customWidth="1"/>
    <col min="2564" max="2564" width="12" style="226" customWidth="1"/>
    <col min="2565" max="2565" width="10" style="226" customWidth="1"/>
    <col min="2566" max="2566" width="15.42578125" style="226" customWidth="1"/>
    <col min="2567" max="2811" width="9.140625" style="226"/>
    <col min="2812" max="2812" width="3.7109375" style="226" customWidth="1"/>
    <col min="2813" max="2814" width="9.140625" style="226"/>
    <col min="2815" max="2815" width="6.7109375" style="226" customWidth="1"/>
    <col min="2816" max="2816" width="7.42578125" style="226" customWidth="1"/>
    <col min="2817" max="2817" width="61.42578125" style="226" customWidth="1"/>
    <col min="2818" max="2818" width="50.42578125" style="226" customWidth="1"/>
    <col min="2819" max="2819" width="10.42578125" style="226" customWidth="1"/>
    <col min="2820" max="2820" width="12" style="226" customWidth="1"/>
    <col min="2821" max="2821" width="10" style="226" customWidth="1"/>
    <col min="2822" max="2822" width="15.42578125" style="226" customWidth="1"/>
    <col min="2823" max="3067" width="9.140625" style="226"/>
    <col min="3068" max="3068" width="3.7109375" style="226" customWidth="1"/>
    <col min="3069" max="3070" width="9.140625" style="226"/>
    <col min="3071" max="3071" width="6.7109375" style="226" customWidth="1"/>
    <col min="3072" max="3072" width="7.42578125" style="226" customWidth="1"/>
    <col min="3073" max="3073" width="61.42578125" style="226" customWidth="1"/>
    <col min="3074" max="3074" width="50.42578125" style="226" customWidth="1"/>
    <col min="3075" max="3075" width="10.42578125" style="226" customWidth="1"/>
    <col min="3076" max="3076" width="12" style="226" customWidth="1"/>
    <col min="3077" max="3077" width="10" style="226" customWidth="1"/>
    <col min="3078" max="3078" width="15.42578125" style="226" customWidth="1"/>
    <col min="3079" max="3323" width="9.140625" style="226"/>
    <col min="3324" max="3324" width="3.7109375" style="226" customWidth="1"/>
    <col min="3325" max="3326" width="9.140625" style="226"/>
    <col min="3327" max="3327" width="6.7109375" style="226" customWidth="1"/>
    <col min="3328" max="3328" width="7.42578125" style="226" customWidth="1"/>
    <col min="3329" max="3329" width="61.42578125" style="226" customWidth="1"/>
    <col min="3330" max="3330" width="50.42578125" style="226" customWidth="1"/>
    <col min="3331" max="3331" width="10.42578125" style="226" customWidth="1"/>
    <col min="3332" max="3332" width="12" style="226" customWidth="1"/>
    <col min="3333" max="3333" width="10" style="226" customWidth="1"/>
    <col min="3334" max="3334" width="15.42578125" style="226" customWidth="1"/>
    <col min="3335" max="3579" width="9.140625" style="226"/>
    <col min="3580" max="3580" width="3.7109375" style="226" customWidth="1"/>
    <col min="3581" max="3582" width="9.140625" style="226"/>
    <col min="3583" max="3583" width="6.7109375" style="226" customWidth="1"/>
    <col min="3584" max="3584" width="7.42578125" style="226" customWidth="1"/>
    <col min="3585" max="3585" width="61.42578125" style="226" customWidth="1"/>
    <col min="3586" max="3586" width="50.42578125" style="226" customWidth="1"/>
    <col min="3587" max="3587" width="10.42578125" style="226" customWidth="1"/>
    <col min="3588" max="3588" width="12" style="226" customWidth="1"/>
    <col min="3589" max="3589" width="10" style="226" customWidth="1"/>
    <col min="3590" max="3590" width="15.42578125" style="226" customWidth="1"/>
    <col min="3591" max="3835" width="9.140625" style="226"/>
    <col min="3836" max="3836" width="3.7109375" style="226" customWidth="1"/>
    <col min="3837" max="3838" width="9.140625" style="226"/>
    <col min="3839" max="3839" width="6.7109375" style="226" customWidth="1"/>
    <col min="3840" max="3840" width="7.42578125" style="226" customWidth="1"/>
    <col min="3841" max="3841" width="61.42578125" style="226" customWidth="1"/>
    <col min="3842" max="3842" width="50.42578125" style="226" customWidth="1"/>
    <col min="3843" max="3843" width="10.42578125" style="226" customWidth="1"/>
    <col min="3844" max="3844" width="12" style="226" customWidth="1"/>
    <col min="3845" max="3845" width="10" style="226" customWidth="1"/>
    <col min="3846" max="3846" width="15.42578125" style="226" customWidth="1"/>
    <col min="3847" max="4091" width="9.140625" style="226"/>
    <col min="4092" max="4092" width="3.7109375" style="226" customWidth="1"/>
    <col min="4093" max="4094" width="9.140625" style="226"/>
    <col min="4095" max="4095" width="6.7109375" style="226" customWidth="1"/>
    <col min="4096" max="4096" width="7.42578125" style="226" customWidth="1"/>
    <col min="4097" max="4097" width="61.42578125" style="226" customWidth="1"/>
    <col min="4098" max="4098" width="50.42578125" style="226" customWidth="1"/>
    <col min="4099" max="4099" width="10.42578125" style="226" customWidth="1"/>
    <col min="4100" max="4100" width="12" style="226" customWidth="1"/>
    <col min="4101" max="4101" width="10" style="226" customWidth="1"/>
    <col min="4102" max="4102" width="15.42578125" style="226" customWidth="1"/>
    <col min="4103" max="4347" width="9.140625" style="226"/>
    <col min="4348" max="4348" width="3.7109375" style="226" customWidth="1"/>
    <col min="4349" max="4350" width="9.140625" style="226"/>
    <col min="4351" max="4351" width="6.7109375" style="226" customWidth="1"/>
    <col min="4352" max="4352" width="7.42578125" style="226" customWidth="1"/>
    <col min="4353" max="4353" width="61.42578125" style="226" customWidth="1"/>
    <col min="4354" max="4354" width="50.42578125" style="226" customWidth="1"/>
    <col min="4355" max="4355" width="10.42578125" style="226" customWidth="1"/>
    <col min="4356" max="4356" width="12" style="226" customWidth="1"/>
    <col min="4357" max="4357" width="10" style="226" customWidth="1"/>
    <col min="4358" max="4358" width="15.42578125" style="226" customWidth="1"/>
    <col min="4359" max="4603" width="9.140625" style="226"/>
    <col min="4604" max="4604" width="3.7109375" style="226" customWidth="1"/>
    <col min="4605" max="4606" width="9.140625" style="226"/>
    <col min="4607" max="4607" width="6.7109375" style="226" customWidth="1"/>
    <col min="4608" max="4608" width="7.42578125" style="226" customWidth="1"/>
    <col min="4609" max="4609" width="61.42578125" style="226" customWidth="1"/>
    <col min="4610" max="4610" width="50.42578125" style="226" customWidth="1"/>
    <col min="4611" max="4611" width="10.42578125" style="226" customWidth="1"/>
    <col min="4612" max="4612" width="12" style="226" customWidth="1"/>
    <col min="4613" max="4613" width="10" style="226" customWidth="1"/>
    <col min="4614" max="4614" width="15.42578125" style="226" customWidth="1"/>
    <col min="4615" max="4859" width="9.140625" style="226"/>
    <col min="4860" max="4860" width="3.7109375" style="226" customWidth="1"/>
    <col min="4861" max="4862" width="9.140625" style="226"/>
    <col min="4863" max="4863" width="6.7109375" style="226" customWidth="1"/>
    <col min="4864" max="4864" width="7.42578125" style="226" customWidth="1"/>
    <col min="4865" max="4865" width="61.42578125" style="226" customWidth="1"/>
    <col min="4866" max="4866" width="50.42578125" style="226" customWidth="1"/>
    <col min="4867" max="4867" width="10.42578125" style="226" customWidth="1"/>
    <col min="4868" max="4868" width="12" style="226" customWidth="1"/>
    <col min="4869" max="4869" width="10" style="226" customWidth="1"/>
    <col min="4870" max="4870" width="15.42578125" style="226" customWidth="1"/>
    <col min="4871" max="5115" width="9.140625" style="226"/>
    <col min="5116" max="5116" width="3.7109375" style="226" customWidth="1"/>
    <col min="5117" max="5118" width="9.140625" style="226"/>
    <col min="5119" max="5119" width="6.7109375" style="226" customWidth="1"/>
    <col min="5120" max="5120" width="7.42578125" style="226" customWidth="1"/>
    <col min="5121" max="5121" width="61.42578125" style="226" customWidth="1"/>
    <col min="5122" max="5122" width="50.42578125" style="226" customWidth="1"/>
    <col min="5123" max="5123" width="10.42578125" style="226" customWidth="1"/>
    <col min="5124" max="5124" width="12" style="226" customWidth="1"/>
    <col min="5125" max="5125" width="10" style="226" customWidth="1"/>
    <col min="5126" max="5126" width="15.42578125" style="226" customWidth="1"/>
    <col min="5127" max="5371" width="9.140625" style="226"/>
    <col min="5372" max="5372" width="3.7109375" style="226" customWidth="1"/>
    <col min="5373" max="5374" width="9.140625" style="226"/>
    <col min="5375" max="5375" width="6.7109375" style="226" customWidth="1"/>
    <col min="5376" max="5376" width="7.42578125" style="226" customWidth="1"/>
    <col min="5377" max="5377" width="61.42578125" style="226" customWidth="1"/>
    <col min="5378" max="5378" width="50.42578125" style="226" customWidth="1"/>
    <col min="5379" max="5379" width="10.42578125" style="226" customWidth="1"/>
    <col min="5380" max="5380" width="12" style="226" customWidth="1"/>
    <col min="5381" max="5381" width="10" style="226" customWidth="1"/>
    <col min="5382" max="5382" width="15.42578125" style="226" customWidth="1"/>
    <col min="5383" max="5627" width="9.140625" style="226"/>
    <col min="5628" max="5628" width="3.7109375" style="226" customWidth="1"/>
    <col min="5629" max="5630" width="9.140625" style="226"/>
    <col min="5631" max="5631" width="6.7109375" style="226" customWidth="1"/>
    <col min="5632" max="5632" width="7.42578125" style="226" customWidth="1"/>
    <col min="5633" max="5633" width="61.42578125" style="226" customWidth="1"/>
    <col min="5634" max="5634" width="50.42578125" style="226" customWidth="1"/>
    <col min="5635" max="5635" width="10.42578125" style="226" customWidth="1"/>
    <col min="5636" max="5636" width="12" style="226" customWidth="1"/>
    <col min="5637" max="5637" width="10" style="226" customWidth="1"/>
    <col min="5638" max="5638" width="15.42578125" style="226" customWidth="1"/>
    <col min="5639" max="5883" width="9.140625" style="226"/>
    <col min="5884" max="5884" width="3.7109375" style="226" customWidth="1"/>
    <col min="5885" max="5886" width="9.140625" style="226"/>
    <col min="5887" max="5887" width="6.7109375" style="226" customWidth="1"/>
    <col min="5888" max="5888" width="7.42578125" style="226" customWidth="1"/>
    <col min="5889" max="5889" width="61.42578125" style="226" customWidth="1"/>
    <col min="5890" max="5890" width="50.42578125" style="226" customWidth="1"/>
    <col min="5891" max="5891" width="10.42578125" style="226" customWidth="1"/>
    <col min="5892" max="5892" width="12" style="226" customWidth="1"/>
    <col min="5893" max="5893" width="10" style="226" customWidth="1"/>
    <col min="5894" max="5894" width="15.42578125" style="226" customWidth="1"/>
    <col min="5895" max="6139" width="9.140625" style="226"/>
    <col min="6140" max="6140" width="3.7109375" style="226" customWidth="1"/>
    <col min="6141" max="6142" width="9.140625" style="226"/>
    <col min="6143" max="6143" width="6.7109375" style="226" customWidth="1"/>
    <col min="6144" max="6144" width="7.42578125" style="226" customWidth="1"/>
    <col min="6145" max="6145" width="61.42578125" style="226" customWidth="1"/>
    <col min="6146" max="6146" width="50.42578125" style="226" customWidth="1"/>
    <col min="6147" max="6147" width="10.42578125" style="226" customWidth="1"/>
    <col min="6148" max="6148" width="12" style="226" customWidth="1"/>
    <col min="6149" max="6149" width="10" style="226" customWidth="1"/>
    <col min="6150" max="6150" width="15.42578125" style="226" customWidth="1"/>
    <col min="6151" max="6395" width="9.140625" style="226"/>
    <col min="6396" max="6396" width="3.7109375" style="226" customWidth="1"/>
    <col min="6397" max="6398" width="9.140625" style="226"/>
    <col min="6399" max="6399" width="6.7109375" style="226" customWidth="1"/>
    <col min="6400" max="6400" width="7.42578125" style="226" customWidth="1"/>
    <col min="6401" max="6401" width="61.42578125" style="226" customWidth="1"/>
    <col min="6402" max="6402" width="50.42578125" style="226" customWidth="1"/>
    <col min="6403" max="6403" width="10.42578125" style="226" customWidth="1"/>
    <col min="6404" max="6404" width="12" style="226" customWidth="1"/>
    <col min="6405" max="6405" width="10" style="226" customWidth="1"/>
    <col min="6406" max="6406" width="15.42578125" style="226" customWidth="1"/>
    <col min="6407" max="6651" width="9.140625" style="226"/>
    <col min="6652" max="6652" width="3.7109375" style="226" customWidth="1"/>
    <col min="6653" max="6654" width="9.140625" style="226"/>
    <col min="6655" max="6655" width="6.7109375" style="226" customWidth="1"/>
    <col min="6656" max="6656" width="7.42578125" style="226" customWidth="1"/>
    <col min="6657" max="6657" width="61.42578125" style="226" customWidth="1"/>
    <col min="6658" max="6658" width="50.42578125" style="226" customWidth="1"/>
    <col min="6659" max="6659" width="10.42578125" style="226" customWidth="1"/>
    <col min="6660" max="6660" width="12" style="226" customWidth="1"/>
    <col min="6661" max="6661" width="10" style="226" customWidth="1"/>
    <col min="6662" max="6662" width="15.42578125" style="226" customWidth="1"/>
    <col min="6663" max="6907" width="9.140625" style="226"/>
    <col min="6908" max="6908" width="3.7109375" style="226" customWidth="1"/>
    <col min="6909" max="6910" width="9.140625" style="226"/>
    <col min="6911" max="6911" width="6.7109375" style="226" customWidth="1"/>
    <col min="6912" max="6912" width="7.42578125" style="226" customWidth="1"/>
    <col min="6913" max="6913" width="61.42578125" style="226" customWidth="1"/>
    <col min="6914" max="6914" width="50.42578125" style="226" customWidth="1"/>
    <col min="6915" max="6915" width="10.42578125" style="226" customWidth="1"/>
    <col min="6916" max="6916" width="12" style="226" customWidth="1"/>
    <col min="6917" max="6917" width="10" style="226" customWidth="1"/>
    <col min="6918" max="6918" width="15.42578125" style="226" customWidth="1"/>
    <col min="6919" max="7163" width="9.140625" style="226"/>
    <col min="7164" max="7164" width="3.7109375" style="226" customWidth="1"/>
    <col min="7165" max="7166" width="9.140625" style="226"/>
    <col min="7167" max="7167" width="6.7109375" style="226" customWidth="1"/>
    <col min="7168" max="7168" width="7.42578125" style="226" customWidth="1"/>
    <col min="7169" max="7169" width="61.42578125" style="226" customWidth="1"/>
    <col min="7170" max="7170" width="50.42578125" style="226" customWidth="1"/>
    <col min="7171" max="7171" width="10.42578125" style="226" customWidth="1"/>
    <col min="7172" max="7172" width="12" style="226" customWidth="1"/>
    <col min="7173" max="7173" width="10" style="226" customWidth="1"/>
    <col min="7174" max="7174" width="15.42578125" style="226" customWidth="1"/>
    <col min="7175" max="7419" width="9.140625" style="226"/>
    <col min="7420" max="7420" width="3.7109375" style="226" customWidth="1"/>
    <col min="7421" max="7422" width="9.140625" style="226"/>
    <col min="7423" max="7423" width="6.7109375" style="226" customWidth="1"/>
    <col min="7424" max="7424" width="7.42578125" style="226" customWidth="1"/>
    <col min="7425" max="7425" width="61.42578125" style="226" customWidth="1"/>
    <col min="7426" max="7426" width="50.42578125" style="226" customWidth="1"/>
    <col min="7427" max="7427" width="10.42578125" style="226" customWidth="1"/>
    <col min="7428" max="7428" width="12" style="226" customWidth="1"/>
    <col min="7429" max="7429" width="10" style="226" customWidth="1"/>
    <col min="7430" max="7430" width="15.42578125" style="226" customWidth="1"/>
    <col min="7431" max="7675" width="9.140625" style="226"/>
    <col min="7676" max="7676" width="3.7109375" style="226" customWidth="1"/>
    <col min="7677" max="7678" width="9.140625" style="226"/>
    <col min="7679" max="7679" width="6.7109375" style="226" customWidth="1"/>
    <col min="7680" max="7680" width="7.42578125" style="226" customWidth="1"/>
    <col min="7681" max="7681" width="61.42578125" style="226" customWidth="1"/>
    <col min="7682" max="7682" width="50.42578125" style="226" customWidth="1"/>
    <col min="7683" max="7683" width="10.42578125" style="226" customWidth="1"/>
    <col min="7684" max="7684" width="12" style="226" customWidth="1"/>
    <col min="7685" max="7685" width="10" style="226" customWidth="1"/>
    <col min="7686" max="7686" width="15.42578125" style="226" customWidth="1"/>
    <col min="7687" max="7931" width="9.140625" style="226"/>
    <col min="7932" max="7932" width="3.7109375" style="226" customWidth="1"/>
    <col min="7933" max="7934" width="9.140625" style="226"/>
    <col min="7935" max="7935" width="6.7109375" style="226" customWidth="1"/>
    <col min="7936" max="7936" width="7.42578125" style="226" customWidth="1"/>
    <col min="7937" max="7937" width="61.42578125" style="226" customWidth="1"/>
    <col min="7938" max="7938" width="50.42578125" style="226" customWidth="1"/>
    <col min="7939" max="7939" width="10.42578125" style="226" customWidth="1"/>
    <col min="7940" max="7940" width="12" style="226" customWidth="1"/>
    <col min="7941" max="7941" width="10" style="226" customWidth="1"/>
    <col min="7942" max="7942" width="15.42578125" style="226" customWidth="1"/>
    <col min="7943" max="8187" width="9.140625" style="226"/>
    <col min="8188" max="8188" width="3.7109375" style="226" customWidth="1"/>
    <col min="8189" max="8190" width="9.140625" style="226"/>
    <col min="8191" max="8191" width="6.7109375" style="226" customWidth="1"/>
    <col min="8192" max="8192" width="7.42578125" style="226" customWidth="1"/>
    <col min="8193" max="8193" width="61.42578125" style="226" customWidth="1"/>
    <col min="8194" max="8194" width="50.42578125" style="226" customWidth="1"/>
    <col min="8195" max="8195" width="10.42578125" style="226" customWidth="1"/>
    <col min="8196" max="8196" width="12" style="226" customWidth="1"/>
    <col min="8197" max="8197" width="10" style="226" customWidth="1"/>
    <col min="8198" max="8198" width="15.42578125" style="226" customWidth="1"/>
    <col min="8199" max="8443" width="9.140625" style="226"/>
    <col min="8444" max="8444" width="3.7109375" style="226" customWidth="1"/>
    <col min="8445" max="8446" width="9.140625" style="226"/>
    <col min="8447" max="8447" width="6.7109375" style="226" customWidth="1"/>
    <col min="8448" max="8448" width="7.42578125" style="226" customWidth="1"/>
    <col min="8449" max="8449" width="61.42578125" style="226" customWidth="1"/>
    <col min="8450" max="8450" width="50.42578125" style="226" customWidth="1"/>
    <col min="8451" max="8451" width="10.42578125" style="226" customWidth="1"/>
    <col min="8452" max="8452" width="12" style="226" customWidth="1"/>
    <col min="8453" max="8453" width="10" style="226" customWidth="1"/>
    <col min="8454" max="8454" width="15.42578125" style="226" customWidth="1"/>
    <col min="8455" max="8699" width="9.140625" style="226"/>
    <col min="8700" max="8700" width="3.7109375" style="226" customWidth="1"/>
    <col min="8701" max="8702" width="9.140625" style="226"/>
    <col min="8703" max="8703" width="6.7109375" style="226" customWidth="1"/>
    <col min="8704" max="8704" width="7.42578125" style="226" customWidth="1"/>
    <col min="8705" max="8705" width="61.42578125" style="226" customWidth="1"/>
    <col min="8706" max="8706" width="50.42578125" style="226" customWidth="1"/>
    <col min="8707" max="8707" width="10.42578125" style="226" customWidth="1"/>
    <col min="8708" max="8708" width="12" style="226" customWidth="1"/>
    <col min="8709" max="8709" width="10" style="226" customWidth="1"/>
    <col min="8710" max="8710" width="15.42578125" style="226" customWidth="1"/>
    <col min="8711" max="8955" width="9.140625" style="226"/>
    <col min="8956" max="8956" width="3.7109375" style="226" customWidth="1"/>
    <col min="8957" max="8958" width="9.140625" style="226"/>
    <col min="8959" max="8959" width="6.7109375" style="226" customWidth="1"/>
    <col min="8960" max="8960" width="7.42578125" style="226" customWidth="1"/>
    <col min="8961" max="8961" width="61.42578125" style="226" customWidth="1"/>
    <col min="8962" max="8962" width="50.42578125" style="226" customWidth="1"/>
    <col min="8963" max="8963" width="10.42578125" style="226" customWidth="1"/>
    <col min="8964" max="8964" width="12" style="226" customWidth="1"/>
    <col min="8965" max="8965" width="10" style="226" customWidth="1"/>
    <col min="8966" max="8966" width="15.42578125" style="226" customWidth="1"/>
    <col min="8967" max="9211" width="9.140625" style="226"/>
    <col min="9212" max="9212" width="3.7109375" style="226" customWidth="1"/>
    <col min="9213" max="9214" width="9.140625" style="226"/>
    <col min="9215" max="9215" width="6.7109375" style="226" customWidth="1"/>
    <col min="9216" max="9216" width="7.42578125" style="226" customWidth="1"/>
    <col min="9217" max="9217" width="61.42578125" style="226" customWidth="1"/>
    <col min="9218" max="9218" width="50.42578125" style="226" customWidth="1"/>
    <col min="9219" max="9219" width="10.42578125" style="226" customWidth="1"/>
    <col min="9220" max="9220" width="12" style="226" customWidth="1"/>
    <col min="9221" max="9221" width="10" style="226" customWidth="1"/>
    <col min="9222" max="9222" width="15.42578125" style="226" customWidth="1"/>
    <col min="9223" max="9467" width="9.140625" style="226"/>
    <col min="9468" max="9468" width="3.7109375" style="226" customWidth="1"/>
    <col min="9469" max="9470" width="9.140625" style="226"/>
    <col min="9471" max="9471" width="6.7109375" style="226" customWidth="1"/>
    <col min="9472" max="9472" width="7.42578125" style="226" customWidth="1"/>
    <col min="9473" max="9473" width="61.42578125" style="226" customWidth="1"/>
    <col min="9474" max="9474" width="50.42578125" style="226" customWidth="1"/>
    <col min="9475" max="9475" width="10.42578125" style="226" customWidth="1"/>
    <col min="9476" max="9476" width="12" style="226" customWidth="1"/>
    <col min="9477" max="9477" width="10" style="226" customWidth="1"/>
    <col min="9478" max="9478" width="15.42578125" style="226" customWidth="1"/>
    <col min="9479" max="9723" width="9.140625" style="226"/>
    <col min="9724" max="9724" width="3.7109375" style="226" customWidth="1"/>
    <col min="9725" max="9726" width="9.140625" style="226"/>
    <col min="9727" max="9727" width="6.7109375" style="226" customWidth="1"/>
    <col min="9728" max="9728" width="7.42578125" style="226" customWidth="1"/>
    <col min="9729" max="9729" width="61.42578125" style="226" customWidth="1"/>
    <col min="9730" max="9730" width="50.42578125" style="226" customWidth="1"/>
    <col min="9731" max="9731" width="10.42578125" style="226" customWidth="1"/>
    <col min="9732" max="9732" width="12" style="226" customWidth="1"/>
    <col min="9733" max="9733" width="10" style="226" customWidth="1"/>
    <col min="9734" max="9734" width="15.42578125" style="226" customWidth="1"/>
    <col min="9735" max="9979" width="9.140625" style="226"/>
    <col min="9980" max="9980" width="3.7109375" style="226" customWidth="1"/>
    <col min="9981" max="9982" width="9.140625" style="226"/>
    <col min="9983" max="9983" width="6.7109375" style="226" customWidth="1"/>
    <col min="9984" max="9984" width="7.42578125" style="226" customWidth="1"/>
    <col min="9985" max="9985" width="61.42578125" style="226" customWidth="1"/>
    <col min="9986" max="9986" width="50.42578125" style="226" customWidth="1"/>
    <col min="9987" max="9987" width="10.42578125" style="226" customWidth="1"/>
    <col min="9988" max="9988" width="12" style="226" customWidth="1"/>
    <col min="9989" max="9989" width="10" style="226" customWidth="1"/>
    <col min="9990" max="9990" width="15.42578125" style="226" customWidth="1"/>
    <col min="9991" max="10235" width="9.140625" style="226"/>
    <col min="10236" max="10236" width="3.7109375" style="226" customWidth="1"/>
    <col min="10237" max="10238" width="9.140625" style="226"/>
    <col min="10239" max="10239" width="6.7109375" style="226" customWidth="1"/>
    <col min="10240" max="10240" width="7.42578125" style="226" customWidth="1"/>
    <col min="10241" max="10241" width="61.42578125" style="226" customWidth="1"/>
    <col min="10242" max="10242" width="50.42578125" style="226" customWidth="1"/>
    <col min="10243" max="10243" width="10.42578125" style="226" customWidth="1"/>
    <col min="10244" max="10244" width="12" style="226" customWidth="1"/>
    <col min="10245" max="10245" width="10" style="226" customWidth="1"/>
    <col min="10246" max="10246" width="15.42578125" style="226" customWidth="1"/>
    <col min="10247" max="10491" width="9.140625" style="226"/>
    <col min="10492" max="10492" width="3.7109375" style="226" customWidth="1"/>
    <col min="10493" max="10494" width="9.140625" style="226"/>
    <col min="10495" max="10495" width="6.7109375" style="226" customWidth="1"/>
    <col min="10496" max="10496" width="7.42578125" style="226" customWidth="1"/>
    <col min="10497" max="10497" width="61.42578125" style="226" customWidth="1"/>
    <col min="10498" max="10498" width="50.42578125" style="226" customWidth="1"/>
    <col min="10499" max="10499" width="10.42578125" style="226" customWidth="1"/>
    <col min="10500" max="10500" width="12" style="226" customWidth="1"/>
    <col min="10501" max="10501" width="10" style="226" customWidth="1"/>
    <col min="10502" max="10502" width="15.42578125" style="226" customWidth="1"/>
    <col min="10503" max="10747" width="9.140625" style="226"/>
    <col min="10748" max="10748" width="3.7109375" style="226" customWidth="1"/>
    <col min="10749" max="10750" width="9.140625" style="226"/>
    <col min="10751" max="10751" width="6.7109375" style="226" customWidth="1"/>
    <col min="10752" max="10752" width="7.42578125" style="226" customWidth="1"/>
    <col min="10753" max="10753" width="61.42578125" style="226" customWidth="1"/>
    <col min="10754" max="10754" width="50.42578125" style="226" customWidth="1"/>
    <col min="10755" max="10755" width="10.42578125" style="226" customWidth="1"/>
    <col min="10756" max="10756" width="12" style="226" customWidth="1"/>
    <col min="10757" max="10757" width="10" style="226" customWidth="1"/>
    <col min="10758" max="10758" width="15.42578125" style="226" customWidth="1"/>
    <col min="10759" max="11003" width="9.140625" style="226"/>
    <col min="11004" max="11004" width="3.7109375" style="226" customWidth="1"/>
    <col min="11005" max="11006" width="9.140625" style="226"/>
    <col min="11007" max="11007" width="6.7109375" style="226" customWidth="1"/>
    <col min="11008" max="11008" width="7.42578125" style="226" customWidth="1"/>
    <col min="11009" max="11009" width="61.42578125" style="226" customWidth="1"/>
    <col min="11010" max="11010" width="50.42578125" style="226" customWidth="1"/>
    <col min="11011" max="11011" width="10.42578125" style="226" customWidth="1"/>
    <col min="11012" max="11012" width="12" style="226" customWidth="1"/>
    <col min="11013" max="11013" width="10" style="226" customWidth="1"/>
    <col min="11014" max="11014" width="15.42578125" style="226" customWidth="1"/>
    <col min="11015" max="11259" width="9.140625" style="226"/>
    <col min="11260" max="11260" width="3.7109375" style="226" customWidth="1"/>
    <col min="11261" max="11262" width="9.140625" style="226"/>
    <col min="11263" max="11263" width="6.7109375" style="226" customWidth="1"/>
    <col min="11264" max="11264" width="7.42578125" style="226" customWidth="1"/>
    <col min="11265" max="11265" width="61.42578125" style="226" customWidth="1"/>
    <col min="11266" max="11266" width="50.42578125" style="226" customWidth="1"/>
    <col min="11267" max="11267" width="10.42578125" style="226" customWidth="1"/>
    <col min="11268" max="11268" width="12" style="226" customWidth="1"/>
    <col min="11269" max="11269" width="10" style="226" customWidth="1"/>
    <col min="11270" max="11270" width="15.42578125" style="226" customWidth="1"/>
    <col min="11271" max="11515" width="9.140625" style="226"/>
    <col min="11516" max="11516" width="3.7109375" style="226" customWidth="1"/>
    <col min="11517" max="11518" width="9.140625" style="226"/>
    <col min="11519" max="11519" width="6.7109375" style="226" customWidth="1"/>
    <col min="11520" max="11520" width="7.42578125" style="226" customWidth="1"/>
    <col min="11521" max="11521" width="61.42578125" style="226" customWidth="1"/>
    <col min="11522" max="11522" width="50.42578125" style="226" customWidth="1"/>
    <col min="11523" max="11523" width="10.42578125" style="226" customWidth="1"/>
    <col min="11524" max="11524" width="12" style="226" customWidth="1"/>
    <col min="11525" max="11525" width="10" style="226" customWidth="1"/>
    <col min="11526" max="11526" width="15.42578125" style="226" customWidth="1"/>
    <col min="11527" max="11771" width="9.140625" style="226"/>
    <col min="11772" max="11772" width="3.7109375" style="226" customWidth="1"/>
    <col min="11773" max="11774" width="9.140625" style="226"/>
    <col min="11775" max="11775" width="6.7109375" style="226" customWidth="1"/>
    <col min="11776" max="11776" width="7.42578125" style="226" customWidth="1"/>
    <col min="11777" max="11777" width="61.42578125" style="226" customWidth="1"/>
    <col min="11778" max="11778" width="50.42578125" style="226" customWidth="1"/>
    <col min="11779" max="11779" width="10.42578125" style="226" customWidth="1"/>
    <col min="11780" max="11780" width="12" style="226" customWidth="1"/>
    <col min="11781" max="11781" width="10" style="226" customWidth="1"/>
    <col min="11782" max="11782" width="15.42578125" style="226" customWidth="1"/>
    <col min="11783" max="12027" width="9.140625" style="226"/>
    <col min="12028" max="12028" width="3.7109375" style="226" customWidth="1"/>
    <col min="12029" max="12030" width="9.140625" style="226"/>
    <col min="12031" max="12031" width="6.7109375" style="226" customWidth="1"/>
    <col min="12032" max="12032" width="7.42578125" style="226" customWidth="1"/>
    <col min="12033" max="12033" width="61.42578125" style="226" customWidth="1"/>
    <col min="12034" max="12034" width="50.42578125" style="226" customWidth="1"/>
    <col min="12035" max="12035" width="10.42578125" style="226" customWidth="1"/>
    <col min="12036" max="12036" width="12" style="226" customWidth="1"/>
    <col min="12037" max="12037" width="10" style="226" customWidth="1"/>
    <col min="12038" max="12038" width="15.42578125" style="226" customWidth="1"/>
    <col min="12039" max="12283" width="9.140625" style="226"/>
    <col min="12284" max="12284" width="3.7109375" style="226" customWidth="1"/>
    <col min="12285" max="12286" width="9.140625" style="226"/>
    <col min="12287" max="12287" width="6.7109375" style="226" customWidth="1"/>
    <col min="12288" max="12288" width="7.42578125" style="226" customWidth="1"/>
    <col min="12289" max="12289" width="61.42578125" style="226" customWidth="1"/>
    <col min="12290" max="12290" width="50.42578125" style="226" customWidth="1"/>
    <col min="12291" max="12291" width="10.42578125" style="226" customWidth="1"/>
    <col min="12292" max="12292" width="12" style="226" customWidth="1"/>
    <col min="12293" max="12293" width="10" style="226" customWidth="1"/>
    <col min="12294" max="12294" width="15.42578125" style="226" customWidth="1"/>
    <col min="12295" max="12539" width="9.140625" style="226"/>
    <col min="12540" max="12540" width="3.7109375" style="226" customWidth="1"/>
    <col min="12541" max="12542" width="9.140625" style="226"/>
    <col min="12543" max="12543" width="6.7109375" style="226" customWidth="1"/>
    <col min="12544" max="12544" width="7.42578125" style="226" customWidth="1"/>
    <col min="12545" max="12545" width="61.42578125" style="226" customWidth="1"/>
    <col min="12546" max="12546" width="50.42578125" style="226" customWidth="1"/>
    <col min="12547" max="12547" width="10.42578125" style="226" customWidth="1"/>
    <col min="12548" max="12548" width="12" style="226" customWidth="1"/>
    <col min="12549" max="12549" width="10" style="226" customWidth="1"/>
    <col min="12550" max="12550" width="15.42578125" style="226" customWidth="1"/>
    <col min="12551" max="12795" width="9.140625" style="226"/>
    <col min="12796" max="12796" width="3.7109375" style="226" customWidth="1"/>
    <col min="12797" max="12798" width="9.140625" style="226"/>
    <col min="12799" max="12799" width="6.7109375" style="226" customWidth="1"/>
    <col min="12800" max="12800" width="7.42578125" style="226" customWidth="1"/>
    <col min="12801" max="12801" width="61.42578125" style="226" customWidth="1"/>
    <col min="12802" max="12802" width="50.42578125" style="226" customWidth="1"/>
    <col min="12803" max="12803" width="10.42578125" style="226" customWidth="1"/>
    <col min="12804" max="12804" width="12" style="226" customWidth="1"/>
    <col min="12805" max="12805" width="10" style="226" customWidth="1"/>
    <col min="12806" max="12806" width="15.42578125" style="226" customWidth="1"/>
    <col min="12807" max="13051" width="9.140625" style="226"/>
    <col min="13052" max="13052" width="3.7109375" style="226" customWidth="1"/>
    <col min="13053" max="13054" width="9.140625" style="226"/>
    <col min="13055" max="13055" width="6.7109375" style="226" customWidth="1"/>
    <col min="13056" max="13056" width="7.42578125" style="226" customWidth="1"/>
    <col min="13057" max="13057" width="61.42578125" style="226" customWidth="1"/>
    <col min="13058" max="13058" width="50.42578125" style="226" customWidth="1"/>
    <col min="13059" max="13059" width="10.42578125" style="226" customWidth="1"/>
    <col min="13060" max="13060" width="12" style="226" customWidth="1"/>
    <col min="13061" max="13061" width="10" style="226" customWidth="1"/>
    <col min="13062" max="13062" width="15.42578125" style="226" customWidth="1"/>
    <col min="13063" max="13307" width="9.140625" style="226"/>
    <col min="13308" max="13308" width="3.7109375" style="226" customWidth="1"/>
    <col min="13309" max="13310" width="9.140625" style="226"/>
    <col min="13311" max="13311" width="6.7109375" style="226" customWidth="1"/>
    <col min="13312" max="13312" width="7.42578125" style="226" customWidth="1"/>
    <col min="13313" max="13313" width="61.42578125" style="226" customWidth="1"/>
    <col min="13314" max="13314" width="50.42578125" style="226" customWidth="1"/>
    <col min="13315" max="13315" width="10.42578125" style="226" customWidth="1"/>
    <col min="13316" max="13316" width="12" style="226" customWidth="1"/>
    <col min="13317" max="13317" width="10" style="226" customWidth="1"/>
    <col min="13318" max="13318" width="15.42578125" style="226" customWidth="1"/>
    <col min="13319" max="13563" width="9.140625" style="226"/>
    <col min="13564" max="13564" width="3.7109375" style="226" customWidth="1"/>
    <col min="13565" max="13566" width="9.140625" style="226"/>
    <col min="13567" max="13567" width="6.7109375" style="226" customWidth="1"/>
    <col min="13568" max="13568" width="7.42578125" style="226" customWidth="1"/>
    <col min="13569" max="13569" width="61.42578125" style="226" customWidth="1"/>
    <col min="13570" max="13570" width="50.42578125" style="226" customWidth="1"/>
    <col min="13571" max="13571" width="10.42578125" style="226" customWidth="1"/>
    <col min="13572" max="13572" width="12" style="226" customWidth="1"/>
    <col min="13573" max="13573" width="10" style="226" customWidth="1"/>
    <col min="13574" max="13574" width="15.42578125" style="226" customWidth="1"/>
    <col min="13575" max="13819" width="9.140625" style="226"/>
    <col min="13820" max="13820" width="3.7109375" style="226" customWidth="1"/>
    <col min="13821" max="13822" width="9.140625" style="226"/>
    <col min="13823" max="13823" width="6.7109375" style="226" customWidth="1"/>
    <col min="13824" max="13824" width="7.42578125" style="226" customWidth="1"/>
    <col min="13825" max="13825" width="61.42578125" style="226" customWidth="1"/>
    <col min="13826" max="13826" width="50.42578125" style="226" customWidth="1"/>
    <col min="13827" max="13827" width="10.42578125" style="226" customWidth="1"/>
    <col min="13828" max="13828" width="12" style="226" customWidth="1"/>
    <col min="13829" max="13829" width="10" style="226" customWidth="1"/>
    <col min="13830" max="13830" width="15.42578125" style="226" customWidth="1"/>
    <col min="13831" max="14075" width="9.140625" style="226"/>
    <col min="14076" max="14076" width="3.7109375" style="226" customWidth="1"/>
    <col min="14077" max="14078" width="9.140625" style="226"/>
    <col min="14079" max="14079" width="6.7109375" style="226" customWidth="1"/>
    <col min="14080" max="14080" width="7.42578125" style="226" customWidth="1"/>
    <col min="14081" max="14081" width="61.42578125" style="226" customWidth="1"/>
    <col min="14082" max="14082" width="50.42578125" style="226" customWidth="1"/>
    <col min="14083" max="14083" width="10.42578125" style="226" customWidth="1"/>
    <col min="14084" max="14084" width="12" style="226" customWidth="1"/>
    <col min="14085" max="14085" width="10" style="226" customWidth="1"/>
    <col min="14086" max="14086" width="15.42578125" style="226" customWidth="1"/>
    <col min="14087" max="14331" width="9.140625" style="226"/>
    <col min="14332" max="14332" width="3.7109375" style="226" customWidth="1"/>
    <col min="14333" max="14334" width="9.140625" style="226"/>
    <col min="14335" max="14335" width="6.7109375" style="226" customWidth="1"/>
    <col min="14336" max="14336" width="7.42578125" style="226" customWidth="1"/>
    <col min="14337" max="14337" width="61.42578125" style="226" customWidth="1"/>
    <col min="14338" max="14338" width="50.42578125" style="226" customWidth="1"/>
    <col min="14339" max="14339" width="10.42578125" style="226" customWidth="1"/>
    <col min="14340" max="14340" width="12" style="226" customWidth="1"/>
    <col min="14341" max="14341" width="10" style="226" customWidth="1"/>
    <col min="14342" max="14342" width="15.42578125" style="226" customWidth="1"/>
    <col min="14343" max="14587" width="9.140625" style="226"/>
    <col min="14588" max="14588" width="3.7109375" style="226" customWidth="1"/>
    <col min="14589" max="14590" width="9.140625" style="226"/>
    <col min="14591" max="14591" width="6.7109375" style="226" customWidth="1"/>
    <col min="14592" max="14592" width="7.42578125" style="226" customWidth="1"/>
    <col min="14593" max="14593" width="61.42578125" style="226" customWidth="1"/>
    <col min="14594" max="14594" width="50.42578125" style="226" customWidth="1"/>
    <col min="14595" max="14595" width="10.42578125" style="226" customWidth="1"/>
    <col min="14596" max="14596" width="12" style="226" customWidth="1"/>
    <col min="14597" max="14597" width="10" style="226" customWidth="1"/>
    <col min="14598" max="14598" width="15.42578125" style="226" customWidth="1"/>
    <col min="14599" max="14843" width="9.140625" style="226"/>
    <col min="14844" max="14844" width="3.7109375" style="226" customWidth="1"/>
    <col min="14845" max="14846" width="9.140625" style="226"/>
    <col min="14847" max="14847" width="6.7109375" style="226" customWidth="1"/>
    <col min="14848" max="14848" width="7.42578125" style="226" customWidth="1"/>
    <col min="14849" max="14849" width="61.42578125" style="226" customWidth="1"/>
    <col min="14850" max="14850" width="50.42578125" style="226" customWidth="1"/>
    <col min="14851" max="14851" width="10.42578125" style="226" customWidth="1"/>
    <col min="14852" max="14852" width="12" style="226" customWidth="1"/>
    <col min="14853" max="14853" width="10" style="226" customWidth="1"/>
    <col min="14854" max="14854" width="15.42578125" style="226" customWidth="1"/>
    <col min="14855" max="15099" width="9.140625" style="226"/>
    <col min="15100" max="15100" width="3.7109375" style="226" customWidth="1"/>
    <col min="15101" max="15102" width="9.140625" style="226"/>
    <col min="15103" max="15103" width="6.7109375" style="226" customWidth="1"/>
    <col min="15104" max="15104" width="7.42578125" style="226" customWidth="1"/>
    <col min="15105" max="15105" width="61.42578125" style="226" customWidth="1"/>
    <col min="15106" max="15106" width="50.42578125" style="226" customWidth="1"/>
    <col min="15107" max="15107" width="10.42578125" style="226" customWidth="1"/>
    <col min="15108" max="15108" width="12" style="226" customWidth="1"/>
    <col min="15109" max="15109" width="10" style="226" customWidth="1"/>
    <col min="15110" max="15110" width="15.42578125" style="226" customWidth="1"/>
    <col min="15111" max="15355" width="9.140625" style="226"/>
    <col min="15356" max="15356" width="3.7109375" style="226" customWidth="1"/>
    <col min="15357" max="15358" width="9.140625" style="226"/>
    <col min="15359" max="15359" width="6.7109375" style="226" customWidth="1"/>
    <col min="15360" max="15360" width="7.42578125" style="226" customWidth="1"/>
    <col min="15361" max="15361" width="61.42578125" style="226" customWidth="1"/>
    <col min="15362" max="15362" width="50.42578125" style="226" customWidth="1"/>
    <col min="15363" max="15363" width="10.42578125" style="226" customWidth="1"/>
    <col min="15364" max="15364" width="12" style="226" customWidth="1"/>
    <col min="15365" max="15365" width="10" style="226" customWidth="1"/>
    <col min="15366" max="15366" width="15.42578125" style="226" customWidth="1"/>
    <col min="15367" max="15611" width="9.140625" style="226"/>
    <col min="15612" max="15612" width="3.7109375" style="226" customWidth="1"/>
    <col min="15613" max="15614" width="9.140625" style="226"/>
    <col min="15615" max="15615" width="6.7109375" style="226" customWidth="1"/>
    <col min="15616" max="15616" width="7.42578125" style="226" customWidth="1"/>
    <col min="15617" max="15617" width="61.42578125" style="226" customWidth="1"/>
    <col min="15618" max="15618" width="50.42578125" style="226" customWidth="1"/>
    <col min="15619" max="15619" width="10.42578125" style="226" customWidth="1"/>
    <col min="15620" max="15620" width="12" style="226" customWidth="1"/>
    <col min="15621" max="15621" width="10" style="226" customWidth="1"/>
    <col min="15622" max="15622" width="15.42578125" style="226" customWidth="1"/>
    <col min="15623" max="15867" width="9.140625" style="226"/>
    <col min="15868" max="15868" width="3.7109375" style="226" customWidth="1"/>
    <col min="15869" max="15870" width="9.140625" style="226"/>
    <col min="15871" max="15871" width="6.7109375" style="226" customWidth="1"/>
    <col min="15872" max="15872" width="7.42578125" style="226" customWidth="1"/>
    <col min="15873" max="15873" width="61.42578125" style="226" customWidth="1"/>
    <col min="15874" max="15874" width="50.42578125" style="226" customWidth="1"/>
    <col min="15875" max="15875" width="10.42578125" style="226" customWidth="1"/>
    <col min="15876" max="15876" width="12" style="226" customWidth="1"/>
    <col min="15877" max="15877" width="10" style="226" customWidth="1"/>
    <col min="15878" max="15878" width="15.42578125" style="226" customWidth="1"/>
    <col min="15879" max="16123" width="9.140625" style="226"/>
    <col min="16124" max="16124" width="3.7109375" style="226" customWidth="1"/>
    <col min="16125" max="16126" width="9.140625" style="226"/>
    <col min="16127" max="16127" width="6.7109375" style="226" customWidth="1"/>
    <col min="16128" max="16128" width="7.42578125" style="226" customWidth="1"/>
    <col min="16129" max="16129" width="61.42578125" style="226" customWidth="1"/>
    <col min="16130" max="16130" width="50.42578125" style="226" customWidth="1"/>
    <col min="16131" max="16131" width="10.42578125" style="226" customWidth="1"/>
    <col min="16132" max="16132" width="12" style="226" customWidth="1"/>
    <col min="16133" max="16133" width="10" style="226" customWidth="1"/>
    <col min="16134" max="16134" width="15.42578125" style="226" customWidth="1"/>
    <col min="16135" max="16384" width="9.140625" style="226"/>
  </cols>
  <sheetData>
    <row r="1" spans="1:18" s="220" customFormat="1" ht="17.25" customHeight="1" x14ac:dyDescent="0.25">
      <c r="A1" s="219"/>
      <c r="B1" s="219"/>
      <c r="C1" s="219"/>
      <c r="D1" s="219"/>
      <c r="E1" s="219"/>
      <c r="G1" s="56" t="s">
        <v>213</v>
      </c>
      <c r="I1" s="221"/>
      <c r="J1" s="20"/>
      <c r="K1" s="20"/>
      <c r="L1" s="20"/>
      <c r="M1" s="20"/>
      <c r="N1" s="20"/>
      <c r="O1" s="20"/>
      <c r="P1" s="20"/>
      <c r="Q1" s="20"/>
      <c r="R1" s="20"/>
    </row>
    <row r="2" spans="1:18" s="223" customFormat="1" ht="18.75" customHeight="1" x14ac:dyDescent="0.25">
      <c r="A2" s="426" t="s">
        <v>145</v>
      </c>
      <c r="B2" s="426"/>
      <c r="C2" s="426"/>
      <c r="D2" s="426"/>
      <c r="E2" s="426"/>
      <c r="F2" s="426"/>
      <c r="G2" s="426"/>
      <c r="H2" s="222"/>
      <c r="I2" s="221"/>
    </row>
    <row r="3" spans="1:18" s="223" customFormat="1" ht="18" customHeight="1" x14ac:dyDescent="0.25">
      <c r="A3" s="426" t="s">
        <v>146</v>
      </c>
      <c r="B3" s="426"/>
      <c r="C3" s="426"/>
      <c r="D3" s="426"/>
      <c r="E3" s="426"/>
      <c r="F3" s="426"/>
      <c r="G3" s="426"/>
      <c r="H3" s="222"/>
      <c r="I3" s="221"/>
    </row>
    <row r="4" spans="1:18" s="223" customFormat="1" ht="17.25" customHeight="1" x14ac:dyDescent="0.25">
      <c r="A4" s="20"/>
      <c r="B4" s="20"/>
      <c r="C4" s="20"/>
      <c r="D4" s="20"/>
      <c r="E4" s="20"/>
      <c r="F4" s="20"/>
      <c r="G4" s="20"/>
      <c r="H4" s="20"/>
    </row>
    <row r="5" spans="1:18" s="223" customFormat="1" ht="55.5" customHeight="1" x14ac:dyDescent="0.25">
      <c r="A5" s="427" t="s">
        <v>214</v>
      </c>
      <c r="B5" s="427"/>
      <c r="C5" s="427"/>
      <c r="D5" s="427"/>
      <c r="E5" s="427"/>
      <c r="F5" s="427"/>
      <c r="G5" s="427"/>
      <c r="H5" s="224"/>
    </row>
    <row r="6" spans="1:18" x14ac:dyDescent="0.25">
      <c r="F6" s="428" t="s">
        <v>22</v>
      </c>
      <c r="G6" s="428"/>
    </row>
    <row r="7" spans="1:18" ht="54" x14ac:dyDescent="0.25">
      <c r="A7" s="429" t="s">
        <v>63</v>
      </c>
      <c r="B7" s="430"/>
      <c r="C7" s="429" t="s">
        <v>80</v>
      </c>
      <c r="D7" s="433"/>
      <c r="E7" s="430"/>
      <c r="F7" s="438" t="s">
        <v>81</v>
      </c>
      <c r="G7" s="227" t="s">
        <v>215</v>
      </c>
    </row>
    <row r="8" spans="1:18" ht="25.5" customHeight="1" x14ac:dyDescent="0.25">
      <c r="A8" s="431"/>
      <c r="B8" s="432"/>
      <c r="C8" s="434"/>
      <c r="D8" s="435"/>
      <c r="E8" s="436"/>
      <c r="F8" s="439"/>
      <c r="G8" s="441" t="s">
        <v>54</v>
      </c>
    </row>
    <row r="9" spans="1:18" ht="28.5" customHeight="1" x14ac:dyDescent="0.25">
      <c r="A9" s="228" t="s">
        <v>65</v>
      </c>
      <c r="B9" s="229" t="s">
        <v>55</v>
      </c>
      <c r="C9" s="431"/>
      <c r="D9" s="437"/>
      <c r="E9" s="432"/>
      <c r="F9" s="440"/>
      <c r="G9" s="442"/>
    </row>
    <row r="10" spans="1:18" s="232" customFormat="1" ht="17.25" customHeight="1" x14ac:dyDescent="0.25">
      <c r="A10" s="230"/>
      <c r="B10" s="230"/>
      <c r="C10" s="416" t="s">
        <v>82</v>
      </c>
      <c r="D10" s="417"/>
      <c r="E10" s="418"/>
      <c r="F10" s="230"/>
      <c r="G10" s="231">
        <f>G11</f>
        <v>963903.7</v>
      </c>
    </row>
    <row r="11" spans="1:18" ht="34.5" customHeight="1" x14ac:dyDescent="0.25">
      <c r="A11" s="419" t="s">
        <v>83</v>
      </c>
      <c r="B11" s="420"/>
      <c r="C11" s="420"/>
      <c r="D11" s="420"/>
      <c r="E11" s="421"/>
      <c r="F11" s="233"/>
      <c r="G11" s="231">
        <f>G12</f>
        <v>963903.7</v>
      </c>
      <c r="H11" s="234"/>
    </row>
    <row r="12" spans="1:18" ht="16.5" customHeight="1" x14ac:dyDescent="0.25">
      <c r="A12" s="235">
        <v>1004</v>
      </c>
      <c r="B12" s="236"/>
      <c r="C12" s="422" t="s">
        <v>68</v>
      </c>
      <c r="D12" s="423"/>
      <c r="E12" s="424"/>
      <c r="F12" s="237"/>
      <c r="G12" s="238">
        <f>+G13</f>
        <v>963903.7</v>
      </c>
      <c r="H12" s="234"/>
    </row>
    <row r="13" spans="1:18" s="242" customFormat="1" ht="64.5" customHeight="1" x14ac:dyDescent="0.25">
      <c r="A13" s="239"/>
      <c r="B13" s="240">
        <v>12001</v>
      </c>
      <c r="C13" s="425" t="s">
        <v>84</v>
      </c>
      <c r="D13" s="425"/>
      <c r="E13" s="425"/>
      <c r="F13" s="236" t="s">
        <v>61</v>
      </c>
      <c r="G13" s="241">
        <f>G15</f>
        <v>963903.7</v>
      </c>
    </row>
    <row r="14" spans="1:18" s="242" customFormat="1" ht="16.5" x14ac:dyDescent="0.25">
      <c r="A14" s="239"/>
      <c r="B14" s="239"/>
      <c r="C14" s="239" t="s">
        <v>85</v>
      </c>
      <c r="D14" s="239"/>
      <c r="E14" s="243"/>
      <c r="F14" s="244"/>
      <c r="G14" s="245"/>
    </row>
    <row r="15" spans="1:18" s="242" customFormat="1" ht="166.5" customHeight="1" x14ac:dyDescent="0.25">
      <c r="A15" s="239"/>
      <c r="B15" s="239"/>
      <c r="C15" s="239"/>
      <c r="D15" s="239"/>
      <c r="E15" s="239"/>
      <c r="F15" s="246" t="s">
        <v>86</v>
      </c>
      <c r="G15" s="247">
        <v>963903.7</v>
      </c>
    </row>
    <row r="16" spans="1:18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  <row r="25" ht="13.5" customHeight="1" x14ac:dyDescent="0.25"/>
    <row r="26" ht="13.5" customHeight="1" x14ac:dyDescent="0.25"/>
    <row r="27" ht="13.5" customHeight="1" x14ac:dyDescent="0.25"/>
    <row r="28" ht="13.5" customHeight="1" x14ac:dyDescent="0.25"/>
    <row r="29" ht="13.5" customHeight="1" x14ac:dyDescent="0.25"/>
    <row r="30" ht="13.5" customHeight="1" x14ac:dyDescent="0.25"/>
    <row r="31" ht="13.5" customHeight="1" x14ac:dyDescent="0.25"/>
    <row r="32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</sheetData>
  <mergeCells count="12">
    <mergeCell ref="C10:E10"/>
    <mergeCell ref="A11:E11"/>
    <mergeCell ref="C12:E12"/>
    <mergeCell ref="C13:E13"/>
    <mergeCell ref="A2:G2"/>
    <mergeCell ref="A3:G3"/>
    <mergeCell ref="A5:G5"/>
    <mergeCell ref="F6:G6"/>
    <mergeCell ref="A7:B8"/>
    <mergeCell ref="C7:E9"/>
    <mergeCell ref="F7:F9"/>
    <mergeCell ref="G8:G9"/>
  </mergeCells>
  <pageMargins left="0.7" right="0.17" top="0.75" bottom="0.75" header="0.3" footer="0.3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view="pageBreakPreview" topLeftCell="A64" zoomScaleNormal="100" zoomScaleSheetLayoutView="100" workbookViewId="0">
      <selection activeCell="E81" sqref="E81"/>
    </sheetView>
  </sheetViews>
  <sheetFormatPr defaultRowHeight="12.75" x14ac:dyDescent="0.25"/>
  <cols>
    <col min="1" max="1" width="28.42578125" customWidth="1"/>
    <col min="2" max="2" width="65" customWidth="1"/>
    <col min="3" max="3" width="23.28515625" style="1" customWidth="1"/>
    <col min="6" max="6" width="12.140625" customWidth="1"/>
  </cols>
  <sheetData>
    <row r="1" spans="1:3" ht="13.5" x14ac:dyDescent="0.25">
      <c r="B1" s="258"/>
      <c r="C1" s="259" t="s">
        <v>220</v>
      </c>
    </row>
    <row r="2" spans="1:3" ht="12.75" customHeight="1" x14ac:dyDescent="0.25">
      <c r="B2" s="451" t="s">
        <v>145</v>
      </c>
      <c r="C2" s="451"/>
    </row>
    <row r="3" spans="1:3" ht="12.75" customHeight="1" x14ac:dyDescent="0.25">
      <c r="B3" s="451" t="s">
        <v>146</v>
      </c>
      <c r="C3" s="451"/>
    </row>
    <row r="4" spans="1:3" ht="13.5" x14ac:dyDescent="0.25">
      <c r="C4" s="257"/>
    </row>
    <row r="5" spans="1:3" x14ac:dyDescent="0.25">
      <c r="C5" s="14"/>
    </row>
    <row r="6" spans="1:3" x14ac:dyDescent="0.25">
      <c r="C6" s="9" t="s">
        <v>27</v>
      </c>
    </row>
    <row r="7" spans="1:3" ht="80.099999999999994" customHeight="1" x14ac:dyDescent="0.25">
      <c r="A7" s="453" t="s">
        <v>219</v>
      </c>
      <c r="B7" s="453"/>
      <c r="C7" s="453"/>
    </row>
    <row r="8" spans="1:3" ht="38.25" customHeight="1" x14ac:dyDescent="0.25">
      <c r="A8" s="452" t="s">
        <v>224</v>
      </c>
      <c r="B8" s="452"/>
    </row>
    <row r="10" spans="1:3" x14ac:dyDescent="0.25">
      <c r="C10" s="14" t="s">
        <v>221</v>
      </c>
    </row>
    <row r="11" spans="1:3" x14ac:dyDescent="0.25">
      <c r="A11" s="454" t="s">
        <v>87</v>
      </c>
      <c r="B11" s="454"/>
      <c r="C11" s="454"/>
    </row>
    <row r="14" spans="1:3" x14ac:dyDescent="0.25">
      <c r="A14" s="250" t="s">
        <v>88</v>
      </c>
      <c r="B14" s="446" t="s">
        <v>89</v>
      </c>
      <c r="C14" s="446"/>
    </row>
    <row r="15" spans="1:3" x14ac:dyDescent="0.25">
      <c r="A15" s="251" t="s">
        <v>90</v>
      </c>
      <c r="B15" s="443" t="s">
        <v>91</v>
      </c>
      <c r="C15" s="443"/>
    </row>
    <row r="16" spans="1:3" x14ac:dyDescent="0.25">
      <c r="A16" s="53"/>
      <c r="B16" s="53"/>
      <c r="C16" s="249"/>
    </row>
    <row r="17" spans="1:3" x14ac:dyDescent="0.25">
      <c r="A17" s="446" t="s">
        <v>92</v>
      </c>
      <c r="B17" s="446"/>
      <c r="C17" s="446"/>
    </row>
    <row r="18" spans="1:3" x14ac:dyDescent="0.25">
      <c r="A18" s="53"/>
      <c r="B18" s="53"/>
      <c r="C18" s="249"/>
    </row>
    <row r="19" spans="1:3" x14ac:dyDescent="0.25">
      <c r="A19" s="53"/>
      <c r="B19" s="53"/>
      <c r="C19" s="249"/>
    </row>
    <row r="20" spans="1:3" ht="51" x14ac:dyDescent="0.25">
      <c r="A20" s="249" t="s">
        <v>93</v>
      </c>
      <c r="B20" s="251" t="s">
        <v>90</v>
      </c>
      <c r="C20" s="252" t="s">
        <v>216</v>
      </c>
    </row>
    <row r="21" spans="1:3" x14ac:dyDescent="0.25">
      <c r="A21" s="249" t="s">
        <v>94</v>
      </c>
      <c r="B21" s="251" t="s">
        <v>105</v>
      </c>
      <c r="C21" s="252" t="s">
        <v>95</v>
      </c>
    </row>
    <row r="22" spans="1:3" ht="38.25" x14ac:dyDescent="0.25">
      <c r="A22" s="249" t="s">
        <v>96</v>
      </c>
      <c r="B22" s="251" t="s">
        <v>106</v>
      </c>
      <c r="C22" s="249"/>
    </row>
    <row r="23" spans="1:3" ht="38.25" x14ac:dyDescent="0.25">
      <c r="A23" s="249" t="s">
        <v>97</v>
      </c>
      <c r="B23" s="251" t="s">
        <v>107</v>
      </c>
      <c r="C23" s="249"/>
    </row>
    <row r="24" spans="1:3" x14ac:dyDescent="0.25">
      <c r="A24" s="249" t="s">
        <v>98</v>
      </c>
      <c r="B24" s="251" t="s">
        <v>99</v>
      </c>
      <c r="C24" s="249"/>
    </row>
    <row r="25" spans="1:3" ht="25.5" x14ac:dyDescent="0.25">
      <c r="A25" s="249" t="s">
        <v>100</v>
      </c>
      <c r="B25" s="251" t="s">
        <v>103</v>
      </c>
      <c r="C25" s="249"/>
    </row>
    <row r="26" spans="1:3" x14ac:dyDescent="0.25">
      <c r="A26" s="445" t="s">
        <v>101</v>
      </c>
      <c r="B26" s="445"/>
      <c r="C26" s="249"/>
    </row>
    <row r="27" spans="1:3" x14ac:dyDescent="0.25">
      <c r="A27" s="443" t="s">
        <v>104</v>
      </c>
      <c r="B27" s="443"/>
      <c r="C27" s="253"/>
    </row>
    <row r="28" spans="1:3" ht="14.25" thickBot="1" x14ac:dyDescent="0.3">
      <c r="A28" s="444" t="s">
        <v>102</v>
      </c>
      <c r="B28" s="444"/>
      <c r="C28" s="254">
        <v>-93700</v>
      </c>
    </row>
    <row r="29" spans="1:3" x14ac:dyDescent="0.25">
      <c r="A29" s="53"/>
      <c r="B29" s="53"/>
      <c r="C29" s="249"/>
    </row>
    <row r="30" spans="1:3" x14ac:dyDescent="0.25">
      <c r="A30" s="53"/>
      <c r="B30" s="53"/>
      <c r="C30" s="249"/>
    </row>
    <row r="31" spans="1:3" ht="51" x14ac:dyDescent="0.25">
      <c r="A31" s="249" t="s">
        <v>93</v>
      </c>
      <c r="B31" s="251" t="s">
        <v>90</v>
      </c>
      <c r="C31" s="252" t="s">
        <v>216</v>
      </c>
    </row>
    <row r="32" spans="1:3" x14ac:dyDescent="0.25">
      <c r="A32" s="249" t="s">
        <v>94</v>
      </c>
      <c r="B32" s="251" t="s">
        <v>109</v>
      </c>
      <c r="C32" s="252" t="s">
        <v>95</v>
      </c>
    </row>
    <row r="33" spans="1:3" ht="51" x14ac:dyDescent="0.25">
      <c r="A33" s="249" t="s">
        <v>96</v>
      </c>
      <c r="B33" s="251" t="s">
        <v>110</v>
      </c>
      <c r="C33" s="249"/>
    </row>
    <row r="34" spans="1:3" ht="38.25" x14ac:dyDescent="0.25">
      <c r="A34" s="249" t="s">
        <v>97</v>
      </c>
      <c r="B34" s="251" t="s">
        <v>111</v>
      </c>
      <c r="C34" s="249"/>
    </row>
    <row r="35" spans="1:3" x14ac:dyDescent="0.25">
      <c r="A35" s="249" t="s">
        <v>98</v>
      </c>
      <c r="B35" s="251" t="s">
        <v>99</v>
      </c>
      <c r="C35" s="249"/>
    </row>
    <row r="36" spans="1:3" ht="25.5" x14ac:dyDescent="0.25">
      <c r="A36" s="249" t="s">
        <v>100</v>
      </c>
      <c r="B36" s="251" t="s">
        <v>108</v>
      </c>
      <c r="C36" s="249"/>
    </row>
    <row r="37" spans="1:3" x14ac:dyDescent="0.25">
      <c r="A37" s="445" t="s">
        <v>101</v>
      </c>
      <c r="B37" s="445"/>
      <c r="C37" s="249"/>
    </row>
    <row r="38" spans="1:3" x14ac:dyDescent="0.25">
      <c r="A38" s="443" t="s">
        <v>104</v>
      </c>
      <c r="B38" s="443"/>
      <c r="C38" s="253"/>
    </row>
    <row r="39" spans="1:3" ht="13.5" x14ac:dyDescent="0.25">
      <c r="A39" s="444" t="s">
        <v>102</v>
      </c>
      <c r="B39" s="444"/>
      <c r="C39" s="256">
        <f>'1'!D24</f>
        <v>-54476.5</v>
      </c>
    </row>
    <row r="40" spans="1:3" x14ac:dyDescent="0.25">
      <c r="A40" s="53"/>
      <c r="B40" s="53"/>
      <c r="C40" s="255"/>
    </row>
    <row r="41" spans="1:3" x14ac:dyDescent="0.25">
      <c r="A41" s="53"/>
      <c r="B41" s="53"/>
      <c r="C41" s="249"/>
    </row>
    <row r="42" spans="1:3" ht="51" x14ac:dyDescent="0.25">
      <c r="A42" s="249" t="s">
        <v>93</v>
      </c>
      <c r="B42" s="251" t="s">
        <v>90</v>
      </c>
      <c r="C42" s="252" t="s">
        <v>217</v>
      </c>
    </row>
    <row r="43" spans="1:3" x14ac:dyDescent="0.25">
      <c r="A43" s="249" t="s">
        <v>94</v>
      </c>
      <c r="B43" s="251" t="s">
        <v>112</v>
      </c>
      <c r="C43" s="252" t="s">
        <v>95</v>
      </c>
    </row>
    <row r="44" spans="1:3" x14ac:dyDescent="0.25">
      <c r="A44" s="249" t="s">
        <v>96</v>
      </c>
      <c r="B44" s="251" t="s">
        <v>113</v>
      </c>
      <c r="C44" s="249"/>
    </row>
    <row r="45" spans="1:3" ht="25.5" x14ac:dyDescent="0.25">
      <c r="A45" s="249" t="s">
        <v>97</v>
      </c>
      <c r="B45" s="251" t="s">
        <v>114</v>
      </c>
      <c r="C45" s="249"/>
    </row>
    <row r="46" spans="1:3" x14ac:dyDescent="0.25">
      <c r="A46" s="249" t="s">
        <v>98</v>
      </c>
      <c r="B46" s="251" t="s">
        <v>115</v>
      </c>
      <c r="C46" s="249"/>
    </row>
    <row r="47" spans="1:3" ht="25.5" x14ac:dyDescent="0.25">
      <c r="A47" s="249" t="s">
        <v>116</v>
      </c>
      <c r="B47" s="251" t="s">
        <v>117</v>
      </c>
      <c r="C47" s="249"/>
    </row>
    <row r="48" spans="1:3" x14ac:dyDescent="0.25">
      <c r="A48" s="445" t="s">
        <v>101</v>
      </c>
      <c r="B48" s="445"/>
      <c r="C48" s="249"/>
    </row>
    <row r="49" spans="1:3" x14ac:dyDescent="0.25">
      <c r="A49" s="443" t="s">
        <v>118</v>
      </c>
      <c r="B49" s="443"/>
      <c r="C49" s="253"/>
    </row>
    <row r="50" spans="1:3" ht="13.5" x14ac:dyDescent="0.25">
      <c r="A50" s="444" t="s">
        <v>102</v>
      </c>
      <c r="B50" s="444"/>
      <c r="C50" s="256">
        <v>963903.7</v>
      </c>
    </row>
    <row r="51" spans="1:3" x14ac:dyDescent="0.25">
      <c r="A51" s="53"/>
      <c r="B51" s="53"/>
      <c r="C51" s="255"/>
    </row>
    <row r="52" spans="1:3" x14ac:dyDescent="0.25">
      <c r="A52" s="53"/>
      <c r="B52" s="53"/>
      <c r="C52" s="249"/>
    </row>
    <row r="53" spans="1:3" ht="51" x14ac:dyDescent="0.25">
      <c r="A53" s="249" t="s">
        <v>93</v>
      </c>
      <c r="B53" s="251" t="s">
        <v>90</v>
      </c>
      <c r="C53" s="252" t="s">
        <v>216</v>
      </c>
    </row>
    <row r="54" spans="1:3" x14ac:dyDescent="0.25">
      <c r="A54" s="249" t="s">
        <v>94</v>
      </c>
      <c r="B54" s="251">
        <v>31002</v>
      </c>
      <c r="C54" s="252" t="s">
        <v>95</v>
      </c>
    </row>
    <row r="55" spans="1:3" x14ac:dyDescent="0.25">
      <c r="A55" s="249" t="s">
        <v>96</v>
      </c>
      <c r="B55" s="251" t="s">
        <v>149</v>
      </c>
      <c r="C55" s="249"/>
    </row>
    <row r="56" spans="1:3" x14ac:dyDescent="0.25">
      <c r="A56" s="249" t="s">
        <v>97</v>
      </c>
      <c r="B56" s="251" t="s">
        <v>149</v>
      </c>
      <c r="C56" s="249"/>
    </row>
    <row r="57" spans="1:3" ht="25.5" x14ac:dyDescent="0.25">
      <c r="A57" s="249" t="s">
        <v>98</v>
      </c>
      <c r="B57" s="251" t="s">
        <v>120</v>
      </c>
      <c r="C57" s="249"/>
    </row>
    <row r="58" spans="1:3" ht="25.5" x14ac:dyDescent="0.25">
      <c r="A58" s="249" t="s">
        <v>126</v>
      </c>
      <c r="B58" s="251" t="s">
        <v>127</v>
      </c>
      <c r="C58" s="249"/>
    </row>
    <row r="59" spans="1:3" x14ac:dyDescent="0.25">
      <c r="A59" s="445" t="s">
        <v>101</v>
      </c>
      <c r="B59" s="445"/>
      <c r="C59" s="249"/>
    </row>
    <row r="60" spans="1:3" ht="12.75" customHeight="1" x14ac:dyDescent="0.25">
      <c r="A60" s="449" t="s">
        <v>218</v>
      </c>
      <c r="B60" s="450"/>
      <c r="C60" s="256">
        <v>-15</v>
      </c>
    </row>
    <row r="61" spans="1:3" ht="13.5" x14ac:dyDescent="0.25">
      <c r="A61" s="444" t="s">
        <v>102</v>
      </c>
      <c r="B61" s="444"/>
      <c r="C61" s="256">
        <v>-11105.2</v>
      </c>
    </row>
    <row r="62" spans="1:3" ht="13.5" x14ac:dyDescent="0.25">
      <c r="A62" s="53"/>
      <c r="B62" s="53"/>
      <c r="C62" s="256"/>
    </row>
    <row r="63" spans="1:3" ht="51" x14ac:dyDescent="0.25">
      <c r="A63" s="249" t="s">
        <v>93</v>
      </c>
      <c r="B63" s="251" t="s">
        <v>90</v>
      </c>
      <c r="C63" s="252" t="s">
        <v>216</v>
      </c>
    </row>
    <row r="64" spans="1:3" x14ac:dyDescent="0.25">
      <c r="A64" s="249" t="s">
        <v>94</v>
      </c>
      <c r="B64" s="251" t="s">
        <v>123</v>
      </c>
      <c r="C64" s="252" t="s">
        <v>95</v>
      </c>
    </row>
    <row r="65" spans="1:3" ht="25.5" x14ac:dyDescent="0.25">
      <c r="A65" s="249" t="s">
        <v>96</v>
      </c>
      <c r="B65" s="251" t="s">
        <v>124</v>
      </c>
      <c r="C65" s="249"/>
    </row>
    <row r="66" spans="1:3" ht="25.5" x14ac:dyDescent="0.25">
      <c r="A66" s="249" t="s">
        <v>97</v>
      </c>
      <c r="B66" s="251" t="s">
        <v>125</v>
      </c>
      <c r="C66" s="249"/>
    </row>
    <row r="67" spans="1:3" ht="25.5" x14ac:dyDescent="0.25">
      <c r="A67" s="249" t="s">
        <v>98</v>
      </c>
      <c r="B67" s="251" t="s">
        <v>120</v>
      </c>
      <c r="C67" s="249"/>
    </row>
    <row r="68" spans="1:3" ht="25.5" x14ac:dyDescent="0.25">
      <c r="A68" s="249" t="s">
        <v>126</v>
      </c>
      <c r="B68" s="251" t="s">
        <v>127</v>
      </c>
      <c r="C68" s="249"/>
    </row>
    <row r="69" spans="1:3" x14ac:dyDescent="0.25">
      <c r="A69" s="445" t="s">
        <v>101</v>
      </c>
      <c r="B69" s="445"/>
      <c r="C69" s="249"/>
    </row>
    <row r="70" spans="1:3" ht="13.5" x14ac:dyDescent="0.25">
      <c r="A70" s="443" t="s">
        <v>128</v>
      </c>
      <c r="B70" s="443"/>
      <c r="C70" s="256">
        <v>-300</v>
      </c>
    </row>
    <row r="71" spans="1:3" ht="13.5" x14ac:dyDescent="0.25">
      <c r="A71" s="444" t="s">
        <v>102</v>
      </c>
      <c r="B71" s="444"/>
      <c r="C71" s="256">
        <v>-161976.9</v>
      </c>
    </row>
    <row r="72" spans="1:3" x14ac:dyDescent="0.25">
      <c r="A72" s="53"/>
      <c r="B72" s="53"/>
      <c r="C72" s="249"/>
    </row>
    <row r="73" spans="1:3" ht="51" x14ac:dyDescent="0.25">
      <c r="A73" s="249" t="s">
        <v>93</v>
      </c>
      <c r="B73" s="251" t="s">
        <v>90</v>
      </c>
      <c r="C73" s="252" t="s">
        <v>216</v>
      </c>
    </row>
    <row r="74" spans="1:3" x14ac:dyDescent="0.25">
      <c r="A74" s="249" t="s">
        <v>94</v>
      </c>
      <c r="B74" s="251" t="s">
        <v>129</v>
      </c>
      <c r="C74" s="252" t="s">
        <v>95</v>
      </c>
    </row>
    <row r="75" spans="1:3" x14ac:dyDescent="0.25">
      <c r="A75" s="249" t="s">
        <v>96</v>
      </c>
      <c r="B75" s="251" t="s">
        <v>130</v>
      </c>
      <c r="C75" s="249"/>
    </row>
    <row r="76" spans="1:3" ht="25.5" x14ac:dyDescent="0.25">
      <c r="A76" s="249" t="s">
        <v>97</v>
      </c>
      <c r="B76" s="251" t="s">
        <v>131</v>
      </c>
      <c r="C76" s="249"/>
    </row>
    <row r="77" spans="1:3" ht="25.5" x14ac:dyDescent="0.25">
      <c r="A77" s="249" t="s">
        <v>98</v>
      </c>
      <c r="B77" s="251" t="s">
        <v>120</v>
      </c>
      <c r="C77" s="249"/>
    </row>
    <row r="78" spans="1:3" ht="38.25" x14ac:dyDescent="0.25">
      <c r="A78" s="249" t="s">
        <v>121</v>
      </c>
      <c r="B78" s="251" t="s">
        <v>127</v>
      </c>
      <c r="C78" s="249"/>
    </row>
    <row r="79" spans="1:3" x14ac:dyDescent="0.25">
      <c r="A79" s="445" t="s">
        <v>101</v>
      </c>
      <c r="B79" s="445"/>
      <c r="C79" s="249"/>
    </row>
    <row r="80" spans="1:3" ht="13.5" x14ac:dyDescent="0.25">
      <c r="A80" s="447" t="s">
        <v>132</v>
      </c>
      <c r="B80" s="448"/>
      <c r="C80" s="256">
        <v>-1.8</v>
      </c>
    </row>
    <row r="81" spans="1:3" ht="13.5" x14ac:dyDescent="0.25">
      <c r="A81" s="444" t="s">
        <v>102</v>
      </c>
      <c r="B81" s="444"/>
      <c r="C81" s="256">
        <f>'9'!G40</f>
        <v>-386345.1</v>
      </c>
    </row>
    <row r="82" spans="1:3" x14ac:dyDescent="0.25">
      <c r="A82" s="53"/>
      <c r="B82" s="53"/>
      <c r="C82" s="249"/>
    </row>
    <row r="83" spans="1:3" x14ac:dyDescent="0.25">
      <c r="A83" s="53"/>
      <c r="B83" s="53"/>
      <c r="C83" s="249"/>
    </row>
    <row r="84" spans="1:3" s="11" customFormat="1" x14ac:dyDescent="0.25">
      <c r="A84" s="48"/>
      <c r="B84" s="48"/>
      <c r="C84" s="55"/>
    </row>
    <row r="85" spans="1:3" ht="13.5" x14ac:dyDescent="0.25">
      <c r="A85" s="250" t="s">
        <v>88</v>
      </c>
      <c r="B85" s="256" t="s">
        <v>89</v>
      </c>
      <c r="C85" s="256"/>
    </row>
    <row r="86" spans="1:3" x14ac:dyDescent="0.25">
      <c r="A86" s="251" t="s">
        <v>133</v>
      </c>
      <c r="B86" s="443" t="s">
        <v>134</v>
      </c>
      <c r="C86" s="443"/>
    </row>
    <row r="87" spans="1:3" x14ac:dyDescent="0.25">
      <c r="A87" s="53"/>
      <c r="B87" s="53"/>
      <c r="C87" s="249"/>
    </row>
    <row r="88" spans="1:3" x14ac:dyDescent="0.25">
      <c r="A88" s="446" t="s">
        <v>92</v>
      </c>
      <c r="B88" s="446"/>
      <c r="C88" s="446"/>
    </row>
    <row r="89" spans="1:3" x14ac:dyDescent="0.25">
      <c r="A89" s="53"/>
      <c r="B89" s="53"/>
      <c r="C89" s="249"/>
    </row>
    <row r="90" spans="1:3" x14ac:dyDescent="0.25">
      <c r="A90" s="53"/>
      <c r="B90" s="53"/>
      <c r="C90" s="249"/>
    </row>
    <row r="91" spans="1:3" ht="51" x14ac:dyDescent="0.25">
      <c r="A91" s="249" t="s">
        <v>93</v>
      </c>
      <c r="B91" s="251" t="s">
        <v>133</v>
      </c>
      <c r="C91" s="252" t="s">
        <v>216</v>
      </c>
    </row>
    <row r="92" spans="1:3" x14ac:dyDescent="0.25">
      <c r="A92" s="249" t="s">
        <v>94</v>
      </c>
      <c r="B92" s="251" t="s">
        <v>119</v>
      </c>
      <c r="C92" s="252" t="s">
        <v>95</v>
      </c>
    </row>
    <row r="93" spans="1:3" ht="51" x14ac:dyDescent="0.25">
      <c r="A93" s="249" t="s">
        <v>96</v>
      </c>
      <c r="B93" s="251" t="s">
        <v>138</v>
      </c>
      <c r="C93" s="249"/>
    </row>
    <row r="94" spans="1:3" ht="38.25" x14ac:dyDescent="0.25">
      <c r="A94" s="249" t="s">
        <v>97</v>
      </c>
      <c r="B94" s="251" t="s">
        <v>139</v>
      </c>
      <c r="C94" s="249"/>
    </row>
    <row r="95" spans="1:3" ht="25.5" x14ac:dyDescent="0.25">
      <c r="A95" s="249" t="s">
        <v>98</v>
      </c>
      <c r="B95" s="251" t="s">
        <v>120</v>
      </c>
      <c r="C95" s="249"/>
    </row>
    <row r="96" spans="1:3" ht="38.25" x14ac:dyDescent="0.25">
      <c r="A96" s="249" t="s">
        <v>121</v>
      </c>
      <c r="B96" s="251" t="s">
        <v>108</v>
      </c>
      <c r="C96" s="249"/>
    </row>
    <row r="97" spans="1:3" x14ac:dyDescent="0.25">
      <c r="A97" s="445" t="s">
        <v>101</v>
      </c>
      <c r="B97" s="445"/>
      <c r="C97" s="249"/>
    </row>
    <row r="98" spans="1:3" x14ac:dyDescent="0.25">
      <c r="A98" s="443" t="s">
        <v>135</v>
      </c>
      <c r="B98" s="443"/>
      <c r="C98" s="253"/>
    </row>
    <row r="99" spans="1:3" x14ac:dyDescent="0.25">
      <c r="A99" s="443" t="s">
        <v>136</v>
      </c>
      <c r="B99" s="443"/>
      <c r="C99" s="253"/>
    </row>
    <row r="100" spans="1:3" x14ac:dyDescent="0.25">
      <c r="A100" s="443" t="s">
        <v>137</v>
      </c>
      <c r="B100" s="443"/>
      <c r="C100" s="253"/>
    </row>
    <row r="101" spans="1:3" ht="13.5" x14ac:dyDescent="0.25">
      <c r="A101" s="444" t="s">
        <v>102</v>
      </c>
      <c r="B101" s="444"/>
      <c r="C101" s="256">
        <v>-136200</v>
      </c>
    </row>
    <row r="102" spans="1:3" x14ac:dyDescent="0.25">
      <c r="A102" s="53"/>
      <c r="B102" s="53"/>
      <c r="C102" s="249"/>
    </row>
    <row r="103" spans="1:3" x14ac:dyDescent="0.25">
      <c r="A103" s="53"/>
      <c r="B103" s="53"/>
      <c r="C103" s="249"/>
    </row>
    <row r="104" spans="1:3" ht="51" x14ac:dyDescent="0.25">
      <c r="A104" s="249" t="s">
        <v>93</v>
      </c>
      <c r="B104" s="251" t="s">
        <v>133</v>
      </c>
      <c r="C104" s="252" t="s">
        <v>216</v>
      </c>
    </row>
    <row r="105" spans="1:3" x14ac:dyDescent="0.25">
      <c r="A105" s="249" t="s">
        <v>94</v>
      </c>
      <c r="B105" s="251" t="s">
        <v>122</v>
      </c>
      <c r="C105" s="252" t="s">
        <v>95</v>
      </c>
    </row>
    <row r="106" spans="1:3" ht="51" x14ac:dyDescent="0.25">
      <c r="A106" s="249" t="s">
        <v>96</v>
      </c>
      <c r="B106" s="251" t="s">
        <v>142</v>
      </c>
      <c r="C106" s="249"/>
    </row>
    <row r="107" spans="1:3" x14ac:dyDescent="0.25">
      <c r="A107" s="249" t="s">
        <v>97</v>
      </c>
      <c r="B107" s="251" t="s">
        <v>140</v>
      </c>
      <c r="C107" s="249"/>
    </row>
    <row r="108" spans="1:3" ht="25.5" x14ac:dyDescent="0.25">
      <c r="A108" s="249" t="s">
        <v>98</v>
      </c>
      <c r="B108" s="251" t="s">
        <v>120</v>
      </c>
      <c r="C108" s="249"/>
    </row>
    <row r="109" spans="1:3" ht="38.25" x14ac:dyDescent="0.25">
      <c r="A109" s="249" t="s">
        <v>121</v>
      </c>
      <c r="B109" s="251" t="s">
        <v>108</v>
      </c>
      <c r="C109" s="249"/>
    </row>
    <row r="110" spans="1:3" x14ac:dyDescent="0.25">
      <c r="A110" s="445" t="s">
        <v>101</v>
      </c>
      <c r="B110" s="445"/>
      <c r="C110" s="249"/>
    </row>
    <row r="111" spans="1:3" x14ac:dyDescent="0.25">
      <c r="A111" s="443" t="s">
        <v>135</v>
      </c>
      <c r="B111" s="443"/>
      <c r="C111" s="253"/>
    </row>
    <row r="112" spans="1:3" x14ac:dyDescent="0.25">
      <c r="A112" s="443" t="s">
        <v>141</v>
      </c>
      <c r="B112" s="443"/>
      <c r="C112" s="253"/>
    </row>
    <row r="113" spans="1:3" x14ac:dyDescent="0.25">
      <c r="A113" s="443" t="s">
        <v>137</v>
      </c>
      <c r="B113" s="443"/>
      <c r="C113" s="253"/>
    </row>
    <row r="114" spans="1:3" ht="13.5" x14ac:dyDescent="0.25">
      <c r="A114" s="444" t="s">
        <v>102</v>
      </c>
      <c r="B114" s="444"/>
      <c r="C114" s="256">
        <v>-120100</v>
      </c>
    </row>
    <row r="116" spans="1:3" s="11" customFormat="1" x14ac:dyDescent="0.25">
      <c r="C116" s="12"/>
    </row>
  </sheetData>
  <mergeCells count="38">
    <mergeCell ref="B2:C2"/>
    <mergeCell ref="B3:C3"/>
    <mergeCell ref="A8:B8"/>
    <mergeCell ref="A7:C7"/>
    <mergeCell ref="A11:C11"/>
    <mergeCell ref="B14:C14"/>
    <mergeCell ref="B15:C15"/>
    <mergeCell ref="A17:C17"/>
    <mergeCell ref="A60:B60"/>
    <mergeCell ref="A61:B61"/>
    <mergeCell ref="A59:B59"/>
    <mergeCell ref="A27:B27"/>
    <mergeCell ref="A28:B28"/>
    <mergeCell ref="A26:B26"/>
    <mergeCell ref="A37:B37"/>
    <mergeCell ref="A38:B38"/>
    <mergeCell ref="A39:B39"/>
    <mergeCell ref="A49:B49"/>
    <mergeCell ref="A50:B50"/>
    <mergeCell ref="A48:B48"/>
    <mergeCell ref="A69:B69"/>
    <mergeCell ref="A70:B70"/>
    <mergeCell ref="A71:B71"/>
    <mergeCell ref="A79:B79"/>
    <mergeCell ref="A80:B80"/>
    <mergeCell ref="A81:B81"/>
    <mergeCell ref="B86:C86"/>
    <mergeCell ref="A88:C88"/>
    <mergeCell ref="A97:B97"/>
    <mergeCell ref="A98:B98"/>
    <mergeCell ref="A99:B99"/>
    <mergeCell ref="A100:B100"/>
    <mergeCell ref="A101:B101"/>
    <mergeCell ref="A114:B114"/>
    <mergeCell ref="A110:B110"/>
    <mergeCell ref="A111:B111"/>
    <mergeCell ref="A112:B112"/>
    <mergeCell ref="A113:B113"/>
  </mergeCells>
  <pageMargins left="0.74803149606299213" right="0.74803149606299213" top="0.98425196850393704" bottom="0.98425196850393704" header="0.51181102362204722" footer="0.51181102362204722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view="pageBreakPreview" zoomScaleNormal="100" zoomScaleSheetLayoutView="100" workbookViewId="0">
      <selection activeCell="F39" sqref="F39"/>
    </sheetView>
  </sheetViews>
  <sheetFormatPr defaultRowHeight="12.75" x14ac:dyDescent="0.25"/>
  <cols>
    <col min="1" max="1" width="28.42578125" customWidth="1"/>
    <col min="2" max="2" width="65" customWidth="1"/>
    <col min="3" max="3" width="23.28515625" style="14" customWidth="1"/>
    <col min="6" max="6" width="12.140625" customWidth="1"/>
  </cols>
  <sheetData>
    <row r="1" spans="1:3" ht="13.5" x14ac:dyDescent="0.25">
      <c r="C1" s="257"/>
    </row>
    <row r="3" spans="1:3" x14ac:dyDescent="0.25">
      <c r="C3" s="9" t="s">
        <v>51</v>
      </c>
    </row>
    <row r="4" spans="1:3" ht="80.099999999999994" customHeight="1" x14ac:dyDescent="0.25">
      <c r="A4" s="453" t="s">
        <v>222</v>
      </c>
      <c r="B4" s="453"/>
      <c r="C4" s="453"/>
    </row>
    <row r="6" spans="1:3" ht="16.5" customHeight="1" x14ac:dyDescent="0.25">
      <c r="A6" s="456" t="s">
        <v>225</v>
      </c>
      <c r="B6" s="456"/>
      <c r="C6" s="456"/>
    </row>
    <row r="7" spans="1:3" x14ac:dyDescent="0.25">
      <c r="C7" s="14" t="s">
        <v>223</v>
      </c>
    </row>
    <row r="8" spans="1:3" x14ac:dyDescent="0.25">
      <c r="A8" s="454" t="s">
        <v>87</v>
      </c>
      <c r="B8" s="454"/>
      <c r="C8" s="454"/>
    </row>
    <row r="11" spans="1:3" x14ac:dyDescent="0.25">
      <c r="A11" s="250" t="s">
        <v>88</v>
      </c>
      <c r="B11" s="446" t="s">
        <v>89</v>
      </c>
      <c r="C11" s="446"/>
    </row>
    <row r="12" spans="1:3" x14ac:dyDescent="0.25">
      <c r="A12" s="251" t="s">
        <v>90</v>
      </c>
      <c r="B12" s="443" t="s">
        <v>91</v>
      </c>
      <c r="C12" s="443"/>
    </row>
    <row r="13" spans="1:3" x14ac:dyDescent="0.25">
      <c r="A13" s="53"/>
      <c r="B13" s="53"/>
      <c r="C13" s="249"/>
    </row>
    <row r="14" spans="1:3" x14ac:dyDescent="0.25">
      <c r="A14" s="446" t="s">
        <v>92</v>
      </c>
      <c r="B14" s="446"/>
      <c r="C14" s="446"/>
    </row>
    <row r="15" spans="1:3" x14ac:dyDescent="0.25">
      <c r="A15" s="53"/>
      <c r="B15" s="53"/>
      <c r="C15" s="249"/>
    </row>
    <row r="16" spans="1:3" x14ac:dyDescent="0.25">
      <c r="A16" s="53"/>
      <c r="B16" s="53"/>
      <c r="C16" s="249"/>
    </row>
    <row r="17" spans="1:3" ht="51" x14ac:dyDescent="0.25">
      <c r="A17" s="249" t="s">
        <v>93</v>
      </c>
      <c r="B17" s="251" t="s">
        <v>90</v>
      </c>
      <c r="C17" s="252" t="s">
        <v>216</v>
      </c>
    </row>
    <row r="18" spans="1:3" x14ac:dyDescent="0.25">
      <c r="A18" s="249" t="s">
        <v>94</v>
      </c>
      <c r="B18" s="251" t="s">
        <v>105</v>
      </c>
      <c r="C18" s="252" t="s">
        <v>95</v>
      </c>
    </row>
    <row r="19" spans="1:3" ht="38.25" x14ac:dyDescent="0.25">
      <c r="A19" s="249" t="s">
        <v>96</v>
      </c>
      <c r="B19" s="251" t="s">
        <v>106</v>
      </c>
      <c r="C19" s="249"/>
    </row>
    <row r="20" spans="1:3" ht="38.25" x14ac:dyDescent="0.25">
      <c r="A20" s="249" t="s">
        <v>97</v>
      </c>
      <c r="B20" s="251" t="s">
        <v>107</v>
      </c>
      <c r="C20" s="249"/>
    </row>
    <row r="21" spans="1:3" x14ac:dyDescent="0.25">
      <c r="A21" s="249" t="s">
        <v>98</v>
      </c>
      <c r="B21" s="251" t="s">
        <v>99</v>
      </c>
      <c r="C21" s="249"/>
    </row>
    <row r="22" spans="1:3" ht="25.5" x14ac:dyDescent="0.25">
      <c r="A22" s="249" t="s">
        <v>100</v>
      </c>
      <c r="B22" s="251" t="s">
        <v>103</v>
      </c>
      <c r="C22" s="249"/>
    </row>
    <row r="23" spans="1:3" x14ac:dyDescent="0.25">
      <c r="A23" s="445" t="s">
        <v>101</v>
      </c>
      <c r="B23" s="445"/>
      <c r="C23" s="249"/>
    </row>
    <row r="24" spans="1:3" x14ac:dyDescent="0.25">
      <c r="A24" s="443" t="s">
        <v>104</v>
      </c>
      <c r="B24" s="443"/>
      <c r="C24" s="253"/>
    </row>
    <row r="25" spans="1:3" ht="14.25" thickBot="1" x14ac:dyDescent="0.3">
      <c r="A25" s="444" t="s">
        <v>102</v>
      </c>
      <c r="B25" s="444"/>
      <c r="C25" s="254">
        <v>-93700</v>
      </c>
    </row>
    <row r="26" spans="1:3" x14ac:dyDescent="0.25">
      <c r="A26" s="53"/>
      <c r="B26" s="53"/>
      <c r="C26" s="249"/>
    </row>
    <row r="27" spans="1:3" x14ac:dyDescent="0.25">
      <c r="A27" s="53"/>
      <c r="B27" s="53"/>
      <c r="C27" s="249"/>
    </row>
    <row r="28" spans="1:3" ht="51" x14ac:dyDescent="0.25">
      <c r="A28" s="249" t="s">
        <v>93</v>
      </c>
      <c r="B28" s="251" t="s">
        <v>90</v>
      </c>
      <c r="C28" s="252" t="s">
        <v>216</v>
      </c>
    </row>
    <row r="29" spans="1:3" x14ac:dyDescent="0.25">
      <c r="A29" s="249" t="s">
        <v>94</v>
      </c>
      <c r="B29" s="251" t="s">
        <v>109</v>
      </c>
      <c r="C29" s="252" t="s">
        <v>95</v>
      </c>
    </row>
    <row r="30" spans="1:3" ht="51" x14ac:dyDescent="0.25">
      <c r="A30" s="249" t="s">
        <v>96</v>
      </c>
      <c r="B30" s="251" t="s">
        <v>110</v>
      </c>
      <c r="C30" s="249"/>
    </row>
    <row r="31" spans="1:3" ht="38.25" x14ac:dyDescent="0.25">
      <c r="A31" s="249" t="s">
        <v>97</v>
      </c>
      <c r="B31" s="251" t="s">
        <v>111</v>
      </c>
      <c r="C31" s="249"/>
    </row>
    <row r="32" spans="1:3" x14ac:dyDescent="0.25">
      <c r="A32" s="249" t="s">
        <v>98</v>
      </c>
      <c r="B32" s="251" t="s">
        <v>99</v>
      </c>
      <c r="C32" s="249"/>
    </row>
    <row r="33" spans="1:3" ht="25.5" x14ac:dyDescent="0.25">
      <c r="A33" s="249" t="s">
        <v>100</v>
      </c>
      <c r="B33" s="251" t="s">
        <v>108</v>
      </c>
      <c r="C33" s="249"/>
    </row>
    <row r="34" spans="1:3" x14ac:dyDescent="0.25">
      <c r="A34" s="445" t="s">
        <v>101</v>
      </c>
      <c r="B34" s="445"/>
      <c r="C34" s="249"/>
    </row>
    <row r="35" spans="1:3" x14ac:dyDescent="0.25">
      <c r="A35" s="443" t="s">
        <v>104</v>
      </c>
      <c r="B35" s="443"/>
      <c r="C35" s="253"/>
    </row>
    <row r="36" spans="1:3" ht="13.5" x14ac:dyDescent="0.25">
      <c r="A36" s="444" t="s">
        <v>102</v>
      </c>
      <c r="B36" s="444"/>
      <c r="C36" s="256">
        <f>'1'!D24</f>
        <v>-54476.5</v>
      </c>
    </row>
    <row r="37" spans="1:3" x14ac:dyDescent="0.25">
      <c r="A37" s="53"/>
      <c r="B37" s="53"/>
      <c r="C37" s="255"/>
    </row>
    <row r="38" spans="1:3" x14ac:dyDescent="0.25">
      <c r="A38" s="53"/>
      <c r="B38" s="53"/>
      <c r="C38" s="249"/>
    </row>
    <row r="39" spans="1:3" ht="51" x14ac:dyDescent="0.25">
      <c r="A39" s="249" t="s">
        <v>93</v>
      </c>
      <c r="B39" s="251" t="s">
        <v>90</v>
      </c>
      <c r="C39" s="252" t="s">
        <v>217</v>
      </c>
    </row>
    <row r="40" spans="1:3" x14ac:dyDescent="0.25">
      <c r="A40" s="249" t="s">
        <v>94</v>
      </c>
      <c r="B40" s="251" t="s">
        <v>112</v>
      </c>
      <c r="C40" s="252" t="s">
        <v>95</v>
      </c>
    </row>
    <row r="41" spans="1:3" x14ac:dyDescent="0.25">
      <c r="A41" s="249" t="s">
        <v>96</v>
      </c>
      <c r="B41" s="251" t="s">
        <v>113</v>
      </c>
      <c r="C41" s="249"/>
    </row>
    <row r="42" spans="1:3" ht="25.5" x14ac:dyDescent="0.25">
      <c r="A42" s="249" t="s">
        <v>97</v>
      </c>
      <c r="B42" s="251" t="s">
        <v>114</v>
      </c>
      <c r="C42" s="249"/>
    </row>
    <row r="43" spans="1:3" x14ac:dyDescent="0.25">
      <c r="A43" s="249" t="s">
        <v>98</v>
      </c>
      <c r="B43" s="251" t="s">
        <v>115</v>
      </c>
      <c r="C43" s="249"/>
    </row>
    <row r="44" spans="1:3" ht="25.5" x14ac:dyDescent="0.25">
      <c r="A44" s="249" t="s">
        <v>116</v>
      </c>
      <c r="B44" s="251" t="s">
        <v>117</v>
      </c>
      <c r="C44" s="249"/>
    </row>
    <row r="45" spans="1:3" x14ac:dyDescent="0.25">
      <c r="A45" s="445" t="s">
        <v>101</v>
      </c>
      <c r="B45" s="445"/>
      <c r="C45" s="249"/>
    </row>
    <row r="46" spans="1:3" x14ac:dyDescent="0.25">
      <c r="A46" s="443" t="s">
        <v>118</v>
      </c>
      <c r="B46" s="443"/>
      <c r="C46" s="253"/>
    </row>
    <row r="47" spans="1:3" ht="13.5" x14ac:dyDescent="0.25">
      <c r="A47" s="444" t="s">
        <v>102</v>
      </c>
      <c r="B47" s="444"/>
      <c r="C47" s="256">
        <v>963903.7</v>
      </c>
    </row>
    <row r="48" spans="1:3" x14ac:dyDescent="0.25">
      <c r="A48" s="53"/>
      <c r="B48" s="53"/>
      <c r="C48" s="255"/>
    </row>
    <row r="49" spans="1:3" x14ac:dyDescent="0.25">
      <c r="A49" s="53"/>
      <c r="B49" s="53"/>
      <c r="C49" s="249"/>
    </row>
    <row r="50" spans="1:3" ht="51" x14ac:dyDescent="0.25">
      <c r="A50" s="249" t="s">
        <v>93</v>
      </c>
      <c r="B50" s="251" t="s">
        <v>90</v>
      </c>
      <c r="C50" s="252" t="s">
        <v>216</v>
      </c>
    </row>
    <row r="51" spans="1:3" x14ac:dyDescent="0.25">
      <c r="A51" s="249" t="s">
        <v>94</v>
      </c>
      <c r="B51" s="251">
        <v>31002</v>
      </c>
      <c r="C51" s="252" t="s">
        <v>95</v>
      </c>
    </row>
    <row r="52" spans="1:3" x14ac:dyDescent="0.25">
      <c r="A52" s="249" t="s">
        <v>96</v>
      </c>
      <c r="B52" s="251" t="s">
        <v>149</v>
      </c>
      <c r="C52" s="249"/>
    </row>
    <row r="53" spans="1:3" x14ac:dyDescent="0.25">
      <c r="A53" s="249" t="s">
        <v>97</v>
      </c>
      <c r="B53" s="251" t="s">
        <v>149</v>
      </c>
      <c r="C53" s="249"/>
    </row>
    <row r="54" spans="1:3" ht="25.5" x14ac:dyDescent="0.25">
      <c r="A54" s="249" t="s">
        <v>98</v>
      </c>
      <c r="B54" s="251" t="s">
        <v>120</v>
      </c>
      <c r="C54" s="249"/>
    </row>
    <row r="55" spans="1:3" ht="25.5" x14ac:dyDescent="0.25">
      <c r="A55" s="249" t="s">
        <v>126</v>
      </c>
      <c r="B55" s="251" t="s">
        <v>127</v>
      </c>
      <c r="C55" s="249"/>
    </row>
    <row r="56" spans="1:3" x14ac:dyDescent="0.25">
      <c r="A56" s="445" t="s">
        <v>101</v>
      </c>
      <c r="B56" s="445"/>
      <c r="C56" s="249"/>
    </row>
    <row r="57" spans="1:3" ht="12.75" customHeight="1" x14ac:dyDescent="0.25">
      <c r="A57" s="449" t="s">
        <v>218</v>
      </c>
      <c r="B57" s="450"/>
      <c r="C57" s="256">
        <v>-15</v>
      </c>
    </row>
    <row r="58" spans="1:3" ht="13.5" x14ac:dyDescent="0.25">
      <c r="A58" s="444" t="s">
        <v>102</v>
      </c>
      <c r="B58" s="444"/>
      <c r="C58" s="256">
        <v>-11105.2</v>
      </c>
    </row>
    <row r="59" spans="1:3" ht="13.5" x14ac:dyDescent="0.25">
      <c r="A59" s="53"/>
      <c r="B59" s="53"/>
      <c r="C59" s="256"/>
    </row>
    <row r="60" spans="1:3" ht="51" x14ac:dyDescent="0.25">
      <c r="A60" s="249" t="s">
        <v>93</v>
      </c>
      <c r="B60" s="251" t="s">
        <v>90</v>
      </c>
      <c r="C60" s="252" t="s">
        <v>216</v>
      </c>
    </row>
    <row r="61" spans="1:3" x14ac:dyDescent="0.25">
      <c r="A61" s="249" t="s">
        <v>94</v>
      </c>
      <c r="B61" s="251" t="s">
        <v>123</v>
      </c>
      <c r="C61" s="252" t="s">
        <v>95</v>
      </c>
    </row>
    <row r="62" spans="1:3" ht="25.5" x14ac:dyDescent="0.25">
      <c r="A62" s="249" t="s">
        <v>96</v>
      </c>
      <c r="B62" s="251" t="s">
        <v>124</v>
      </c>
      <c r="C62" s="249"/>
    </row>
    <row r="63" spans="1:3" ht="25.5" x14ac:dyDescent="0.25">
      <c r="A63" s="249" t="s">
        <v>97</v>
      </c>
      <c r="B63" s="251" t="s">
        <v>125</v>
      </c>
      <c r="C63" s="249"/>
    </row>
    <row r="64" spans="1:3" ht="25.5" x14ac:dyDescent="0.25">
      <c r="A64" s="249" t="s">
        <v>98</v>
      </c>
      <c r="B64" s="251" t="s">
        <v>120</v>
      </c>
      <c r="C64" s="249"/>
    </row>
    <row r="65" spans="1:3" ht="25.5" x14ac:dyDescent="0.25">
      <c r="A65" s="249" t="s">
        <v>126</v>
      </c>
      <c r="B65" s="251" t="s">
        <v>127</v>
      </c>
      <c r="C65" s="249"/>
    </row>
    <row r="66" spans="1:3" x14ac:dyDescent="0.25">
      <c r="A66" s="445" t="s">
        <v>101</v>
      </c>
      <c r="B66" s="445"/>
      <c r="C66" s="249"/>
    </row>
    <row r="67" spans="1:3" ht="13.5" x14ac:dyDescent="0.25">
      <c r="A67" s="443" t="s">
        <v>128</v>
      </c>
      <c r="B67" s="443"/>
      <c r="C67" s="256">
        <v>-300</v>
      </c>
    </row>
    <row r="68" spans="1:3" ht="13.5" x14ac:dyDescent="0.25">
      <c r="A68" s="444" t="s">
        <v>102</v>
      </c>
      <c r="B68" s="444"/>
      <c r="C68" s="256">
        <v>-161976.9</v>
      </c>
    </row>
    <row r="69" spans="1:3" x14ac:dyDescent="0.25">
      <c r="A69" s="53"/>
      <c r="B69" s="53"/>
      <c r="C69" s="249"/>
    </row>
    <row r="70" spans="1:3" ht="51" x14ac:dyDescent="0.25">
      <c r="A70" s="249" t="s">
        <v>93</v>
      </c>
      <c r="B70" s="251" t="s">
        <v>90</v>
      </c>
      <c r="C70" s="252" t="s">
        <v>216</v>
      </c>
    </row>
    <row r="71" spans="1:3" x14ac:dyDescent="0.25">
      <c r="A71" s="249" t="s">
        <v>94</v>
      </c>
      <c r="B71" s="251" t="s">
        <v>129</v>
      </c>
      <c r="C71" s="252" t="s">
        <v>95</v>
      </c>
    </row>
    <row r="72" spans="1:3" x14ac:dyDescent="0.25">
      <c r="A72" s="249" t="s">
        <v>96</v>
      </c>
      <c r="B72" s="251" t="s">
        <v>130</v>
      </c>
      <c r="C72" s="249"/>
    </row>
    <row r="73" spans="1:3" ht="25.5" x14ac:dyDescent="0.25">
      <c r="A73" s="249" t="s">
        <v>97</v>
      </c>
      <c r="B73" s="251" t="s">
        <v>131</v>
      </c>
      <c r="C73" s="249"/>
    </row>
    <row r="74" spans="1:3" ht="25.5" x14ac:dyDescent="0.25">
      <c r="A74" s="249" t="s">
        <v>98</v>
      </c>
      <c r="B74" s="251" t="s">
        <v>120</v>
      </c>
      <c r="C74" s="249"/>
    </row>
    <row r="75" spans="1:3" ht="38.25" x14ac:dyDescent="0.25">
      <c r="A75" s="249" t="s">
        <v>121</v>
      </c>
      <c r="B75" s="251" t="s">
        <v>127</v>
      </c>
      <c r="C75" s="249"/>
    </row>
    <row r="76" spans="1:3" x14ac:dyDescent="0.25">
      <c r="A76" s="445" t="s">
        <v>101</v>
      </c>
      <c r="B76" s="445"/>
      <c r="C76" s="249"/>
    </row>
    <row r="77" spans="1:3" ht="13.5" x14ac:dyDescent="0.25">
      <c r="A77" s="455" t="s">
        <v>132</v>
      </c>
      <c r="B77" s="455"/>
      <c r="C77" s="256">
        <v>-1.8</v>
      </c>
    </row>
    <row r="78" spans="1:3" ht="13.5" x14ac:dyDescent="0.25">
      <c r="A78" s="444" t="s">
        <v>102</v>
      </c>
      <c r="B78" s="444"/>
      <c r="C78" s="256">
        <f>'9'!G40</f>
        <v>-386345.1</v>
      </c>
    </row>
    <row r="79" spans="1:3" x14ac:dyDescent="0.25">
      <c r="A79" s="53"/>
      <c r="B79" s="53"/>
      <c r="C79" s="249"/>
    </row>
    <row r="80" spans="1:3" x14ac:dyDescent="0.25">
      <c r="A80" s="53"/>
      <c r="B80" s="53"/>
      <c r="C80" s="249"/>
    </row>
    <row r="81" spans="1:3" s="11" customFormat="1" x14ac:dyDescent="0.25">
      <c r="A81" s="48"/>
      <c r="B81" s="48"/>
      <c r="C81" s="55"/>
    </row>
    <row r="82" spans="1:3" x14ac:dyDescent="0.25">
      <c r="A82" s="250" t="s">
        <v>88</v>
      </c>
      <c r="B82" s="446" t="s">
        <v>89</v>
      </c>
      <c r="C82" s="446"/>
    </row>
    <row r="83" spans="1:3" x14ac:dyDescent="0.25">
      <c r="A83" s="251" t="s">
        <v>133</v>
      </c>
      <c r="B83" s="443" t="s">
        <v>134</v>
      </c>
      <c r="C83" s="443"/>
    </row>
    <row r="84" spans="1:3" x14ac:dyDescent="0.25">
      <c r="A84" s="53"/>
      <c r="B84" s="53"/>
      <c r="C84" s="249"/>
    </row>
    <row r="85" spans="1:3" x14ac:dyDescent="0.25">
      <c r="A85" s="446" t="s">
        <v>92</v>
      </c>
      <c r="B85" s="446"/>
      <c r="C85" s="446"/>
    </row>
    <row r="86" spans="1:3" x14ac:dyDescent="0.25">
      <c r="A86" s="53"/>
      <c r="B86" s="53"/>
      <c r="C86" s="249"/>
    </row>
    <row r="87" spans="1:3" x14ac:dyDescent="0.25">
      <c r="A87" s="53"/>
      <c r="B87" s="53"/>
      <c r="C87" s="249"/>
    </row>
    <row r="88" spans="1:3" ht="51" x14ac:dyDescent="0.25">
      <c r="A88" s="249" t="s">
        <v>93</v>
      </c>
      <c r="B88" s="251" t="s">
        <v>133</v>
      </c>
      <c r="C88" s="252" t="s">
        <v>216</v>
      </c>
    </row>
    <row r="89" spans="1:3" x14ac:dyDescent="0.25">
      <c r="A89" s="249" t="s">
        <v>94</v>
      </c>
      <c r="B89" s="251" t="s">
        <v>119</v>
      </c>
      <c r="C89" s="252" t="s">
        <v>95</v>
      </c>
    </row>
    <row r="90" spans="1:3" ht="51" x14ac:dyDescent="0.25">
      <c r="A90" s="249" t="s">
        <v>96</v>
      </c>
      <c r="B90" s="251" t="s">
        <v>138</v>
      </c>
      <c r="C90" s="249"/>
    </row>
    <row r="91" spans="1:3" ht="38.25" x14ac:dyDescent="0.25">
      <c r="A91" s="249" t="s">
        <v>97</v>
      </c>
      <c r="B91" s="251" t="s">
        <v>139</v>
      </c>
      <c r="C91" s="249"/>
    </row>
    <row r="92" spans="1:3" ht="25.5" x14ac:dyDescent="0.25">
      <c r="A92" s="249" t="s">
        <v>98</v>
      </c>
      <c r="B92" s="251" t="s">
        <v>120</v>
      </c>
      <c r="C92" s="249"/>
    </row>
    <row r="93" spans="1:3" ht="38.25" x14ac:dyDescent="0.25">
      <c r="A93" s="249" t="s">
        <v>121</v>
      </c>
      <c r="B93" s="251" t="s">
        <v>108</v>
      </c>
      <c r="C93" s="249"/>
    </row>
    <row r="94" spans="1:3" x14ac:dyDescent="0.25">
      <c r="A94" s="445" t="s">
        <v>101</v>
      </c>
      <c r="B94" s="445"/>
      <c r="C94" s="249"/>
    </row>
    <row r="95" spans="1:3" x14ac:dyDescent="0.25">
      <c r="A95" s="443" t="s">
        <v>135</v>
      </c>
      <c r="B95" s="443"/>
      <c r="C95" s="253"/>
    </row>
    <row r="96" spans="1:3" x14ac:dyDescent="0.25">
      <c r="A96" s="443" t="s">
        <v>136</v>
      </c>
      <c r="B96" s="443"/>
      <c r="C96" s="253"/>
    </row>
    <row r="97" spans="1:3" x14ac:dyDescent="0.25">
      <c r="A97" s="443" t="s">
        <v>137</v>
      </c>
      <c r="B97" s="443"/>
      <c r="C97" s="253"/>
    </row>
    <row r="98" spans="1:3" ht="13.5" x14ac:dyDescent="0.25">
      <c r="A98" s="444" t="s">
        <v>102</v>
      </c>
      <c r="B98" s="444"/>
      <c r="C98" s="256">
        <v>-136200</v>
      </c>
    </row>
    <row r="99" spans="1:3" x14ac:dyDescent="0.25">
      <c r="A99" s="53"/>
      <c r="B99" s="53"/>
      <c r="C99" s="249"/>
    </row>
    <row r="100" spans="1:3" x14ac:dyDescent="0.25">
      <c r="A100" s="53"/>
      <c r="B100" s="53"/>
      <c r="C100" s="249"/>
    </row>
    <row r="101" spans="1:3" ht="51" x14ac:dyDescent="0.25">
      <c r="A101" s="249" t="s">
        <v>93</v>
      </c>
      <c r="B101" s="251" t="s">
        <v>133</v>
      </c>
      <c r="C101" s="252" t="s">
        <v>216</v>
      </c>
    </row>
    <row r="102" spans="1:3" x14ac:dyDescent="0.25">
      <c r="A102" s="249" t="s">
        <v>94</v>
      </c>
      <c r="B102" s="251" t="s">
        <v>122</v>
      </c>
      <c r="C102" s="252" t="s">
        <v>95</v>
      </c>
    </row>
    <row r="103" spans="1:3" ht="51" x14ac:dyDescent="0.25">
      <c r="A103" s="249" t="s">
        <v>96</v>
      </c>
      <c r="B103" s="251" t="s">
        <v>142</v>
      </c>
      <c r="C103" s="249"/>
    </row>
    <row r="104" spans="1:3" x14ac:dyDescent="0.25">
      <c r="A104" s="249" t="s">
        <v>97</v>
      </c>
      <c r="B104" s="251" t="s">
        <v>140</v>
      </c>
      <c r="C104" s="249"/>
    </row>
    <row r="105" spans="1:3" ht="25.5" x14ac:dyDescent="0.25">
      <c r="A105" s="249" t="s">
        <v>98</v>
      </c>
      <c r="B105" s="251" t="s">
        <v>120</v>
      </c>
      <c r="C105" s="249"/>
    </row>
    <row r="106" spans="1:3" ht="38.25" x14ac:dyDescent="0.25">
      <c r="A106" s="249" t="s">
        <v>121</v>
      </c>
      <c r="B106" s="251" t="s">
        <v>108</v>
      </c>
      <c r="C106" s="249"/>
    </row>
    <row r="107" spans="1:3" x14ac:dyDescent="0.25">
      <c r="A107" s="445" t="s">
        <v>101</v>
      </c>
      <c r="B107" s="445"/>
      <c r="C107" s="249"/>
    </row>
    <row r="108" spans="1:3" x14ac:dyDescent="0.25">
      <c r="A108" s="443" t="s">
        <v>135</v>
      </c>
      <c r="B108" s="443"/>
      <c r="C108" s="253"/>
    </row>
    <row r="109" spans="1:3" x14ac:dyDescent="0.25">
      <c r="A109" s="443" t="s">
        <v>141</v>
      </c>
      <c r="B109" s="443"/>
      <c r="C109" s="253"/>
    </row>
    <row r="110" spans="1:3" x14ac:dyDescent="0.25">
      <c r="A110" s="443" t="s">
        <v>137</v>
      </c>
      <c r="B110" s="443"/>
      <c r="C110" s="253"/>
    </row>
    <row r="111" spans="1:3" ht="13.5" x14ac:dyDescent="0.25">
      <c r="A111" s="444" t="s">
        <v>102</v>
      </c>
      <c r="B111" s="444"/>
      <c r="C111" s="256">
        <v>-120100</v>
      </c>
    </row>
    <row r="113" spans="3:3" s="11" customFormat="1" x14ac:dyDescent="0.25">
      <c r="C113" s="12"/>
    </row>
  </sheetData>
  <mergeCells count="37">
    <mergeCell ref="A110:B110"/>
    <mergeCell ref="A111:B111"/>
    <mergeCell ref="A6:C6"/>
    <mergeCell ref="A96:B96"/>
    <mergeCell ref="A97:B97"/>
    <mergeCell ref="A98:B98"/>
    <mergeCell ref="A107:B107"/>
    <mergeCell ref="A108:B108"/>
    <mergeCell ref="A109:B109"/>
    <mergeCell ref="A78:B78"/>
    <mergeCell ref="B82:C82"/>
    <mergeCell ref="B83:C83"/>
    <mergeCell ref="A85:C85"/>
    <mergeCell ref="A94:B94"/>
    <mergeCell ref="A95:B95"/>
    <mergeCell ref="A58:B58"/>
    <mergeCell ref="A66:B66"/>
    <mergeCell ref="A67:B67"/>
    <mergeCell ref="A68:B68"/>
    <mergeCell ref="A76:B76"/>
    <mergeCell ref="A77:B77"/>
    <mergeCell ref="A4:C4"/>
    <mergeCell ref="A8:C8"/>
    <mergeCell ref="B11:C11"/>
    <mergeCell ref="B12:C12"/>
    <mergeCell ref="A57:B57"/>
    <mergeCell ref="A14:C14"/>
    <mergeCell ref="A23:B23"/>
    <mergeCell ref="A24:B24"/>
    <mergeCell ref="A25:B25"/>
    <mergeCell ref="A34:B34"/>
    <mergeCell ref="A35:B35"/>
    <mergeCell ref="A36:B36"/>
    <mergeCell ref="A45:B45"/>
    <mergeCell ref="A46:B46"/>
    <mergeCell ref="A47:B47"/>
    <mergeCell ref="A56:B56"/>
  </mergeCells>
  <pageMargins left="0.74803149606299213" right="0.74803149606299213" top="0.98425196850393704" bottom="0.98425196850393704" header="0.51181102362204722" footer="0.51181102362204722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8.1</vt:lpstr>
      <vt:lpstr>9</vt:lpstr>
      <vt:lpstr>10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'5'!Print_Titles</vt:lpstr>
      <vt:lpstr>'6'!Print_Titles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Gochumyan</dc:creator>
  <cp:lastModifiedBy>User</cp:lastModifiedBy>
  <cp:lastPrinted>2021-01-11T07:52:17Z</cp:lastPrinted>
  <dcterms:created xsi:type="dcterms:W3CDTF">2020-12-28T16:45:56Z</dcterms:created>
  <dcterms:modified xsi:type="dcterms:W3CDTF">2021-11-03T08:14:08Z</dcterms:modified>
</cp:coreProperties>
</file>