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62211\"/>
    </mc:Choice>
  </mc:AlternateContent>
  <bookViews>
    <workbookView xWindow="0" yWindow="0" windowWidth="28800" windowHeight="11730" tabRatio="1000" activeTab="4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48" r:id="rId5"/>
    <sheet name="Havelvats 6" sheetId="49" r:id="rId6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29" i="27" l="1"/>
  <c r="D27" i="48" l="1"/>
  <c r="D27" i="29"/>
  <c r="G13" i="44"/>
  <c r="G32" i="32"/>
  <c r="G31" i="32" s="1"/>
  <c r="G30" i="32" s="1"/>
  <c r="G29" i="32" s="1"/>
  <c r="G28" i="32" s="1"/>
  <c r="G26" i="32" s="1"/>
  <c r="G24" i="32" s="1"/>
  <c r="G22" i="32" s="1"/>
  <c r="G20" i="32" s="1"/>
  <c r="G18" i="32" s="1"/>
  <c r="G16" i="32" s="1"/>
  <c r="G14" i="32" s="1"/>
  <c r="G13" i="32" s="1"/>
  <c r="G51" i="32"/>
  <c r="D15" i="27"/>
  <c r="D13" i="27" s="1"/>
  <c r="G42" i="32" l="1"/>
  <c r="G38" i="32"/>
  <c r="G12" i="44"/>
  <c r="G11" i="44" l="1"/>
  <c r="G10" i="44" s="1"/>
  <c r="G36" i="32" l="1"/>
  <c r="G34" i="32" s="1"/>
  <c r="G33" i="32" s="1"/>
  <c r="G40" i="32" l="1"/>
  <c r="G50" i="32"/>
  <c r="G49" i="32" s="1"/>
  <c r="G48" i="32" s="1"/>
  <c r="G46" i="32" s="1"/>
  <c r="G44" i="32" s="1"/>
  <c r="D44" i="48" l="1"/>
  <c r="D44" i="29"/>
  <c r="D27" i="27"/>
  <c r="G31" i="49" l="1"/>
  <c r="G30" i="49" s="1"/>
  <c r="G29" i="49" s="1"/>
  <c r="G28" i="49" s="1"/>
  <c r="G26" i="49" s="1"/>
  <c r="G24" i="49" s="1"/>
  <c r="G22" i="49" s="1"/>
  <c r="G20" i="49" s="1"/>
  <c r="G18" i="49" s="1"/>
  <c r="G16" i="49" s="1"/>
  <c r="G14" i="49" s="1"/>
  <c r="G13" i="49" s="1"/>
  <c r="G51" i="49"/>
  <c r="G50" i="49" s="1"/>
  <c r="G49" i="49" s="1"/>
  <c r="G48" i="49" s="1"/>
  <c r="G47" i="49" s="1"/>
  <c r="G45" i="49" s="1"/>
  <c r="G43" i="49" s="1"/>
  <c r="G41" i="49" s="1"/>
  <c r="G39" i="49" s="1"/>
  <c r="G37" i="49" s="1"/>
  <c r="G35" i="49" s="1"/>
  <c r="G33" i="49" s="1"/>
  <c r="G32" i="49" s="1"/>
  <c r="G11" i="49" l="1"/>
  <c r="G11" i="32" l="1"/>
  <c r="D11" i="27"/>
</calcChain>
</file>

<file path=xl/sharedStrings.xml><?xml version="1.0" encoding="utf-8"?>
<sst xmlns="http://schemas.openxmlformats.org/spreadsheetml/2006/main" count="281" uniqueCount="109">
  <si>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</si>
  <si>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</si>
  <si>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</si>
  <si>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</si>
  <si>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</si>
  <si>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</si>
  <si>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</si>
  <si>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</si>
  <si>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</si>
  <si>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</si>
  <si>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</si>
  <si>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</si>
  <si>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</si>
  <si>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</si>
  <si>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</si>
  <si>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</si>
  <si>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</si>
  <si>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</si>
  <si>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</si>
  <si>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</si>
  <si>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</si>
  <si>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</si>
  <si>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</si>
  <si>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</si>
  <si>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</si>
  <si>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</si>
  <si>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</si>
  <si>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</si>
  <si>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</si>
  <si>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</si>
  <si>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</si>
  <si>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</si>
  <si>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</si>
  <si>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</si>
  <si>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</si>
  <si>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</si>
  <si>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</si>
  <si>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</si>
  <si>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</si>
  <si>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</si>
  <si>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Միջոցառումն իրականացնողի անվանումը </t>
  </si>
  <si>
    <t>այդ թվում</t>
  </si>
  <si>
    <t>Ցուցանիշների փոփոխությունը (նվազեցումները նշված են փակագծերում)</t>
  </si>
  <si>
    <t>ՀՀ կրթության, գիտության, մշակույթի և սպորտի նախարարություն</t>
  </si>
  <si>
    <t xml:space="preserve"> ԱՅԼ  ԾԱԽՍԵՐ</t>
  </si>
  <si>
    <t>ՀՀ կառավարություն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</si>
  <si>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</si>
  <si>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</si>
  <si>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Ծառայությունների մատուցում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</si>
  <si>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</si>
  <si>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</si>
  <si>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</si>
  <si>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</si>
  <si>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</si>
  <si>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</si>
  <si>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</si>
  <si>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</si>
  <si>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</si>
  <si>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</si>
  <si>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</si>
  <si>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</si>
  <si>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Աղյուսակ 9․14</t>
  </si>
  <si>
    <t>Աղյուսակ 9․47</t>
  </si>
  <si>
    <t xml:space="preserve"> Պահուստային ֆոնդի կառավարման արդյունավետության և թափանցիկության ապահովում</t>
  </si>
  <si>
    <t>Հավելված N 1</t>
  </si>
  <si>
    <t>Հավելված N 2</t>
  </si>
  <si>
    <t>Հավելված N 4</t>
  </si>
  <si>
    <t>01</t>
  </si>
  <si>
    <t xml:space="preserve">ՀՀ կառավարության  2021 թվականի </t>
  </si>
  <si>
    <t xml:space="preserve">ՄԱՍ 1. ՊԵՏԱԿԱՆ ՄԱՐՄՆԻ ԳԾՈՎ ԱՐԴՅՈՒՆՔԱՅԻՆ (ԿԱՏԱՐՈՂԱԿԱՆ) ՑՈՒՑԱՆԻՇՆԵՐԸ </t>
  </si>
  <si>
    <t>Աղյուսակ 9․1.58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</si>
  <si>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</si>
  <si>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</si>
  <si>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ՀՀ ԿԱՌԱՎԱՐՈՒԹՅՈՒՆ</t>
  </si>
  <si>
    <t>08</t>
  </si>
  <si>
    <t>ՀԱՅԱՍՏԱՆԻ ՀԱՆՐԱՊԵՏՈՒԹՅԱՆ ԿԱՌԱՎԱՐՈՒԹՅԱՆ 2020 ԹՎԱԿԱՆԻ ԴԵԿՏԵՄԲԵՐԻ 30-Ի N2215-Ն ՈՐՈՇՄԱՆ N 3 ԵՎ N 4 ՀԱՎԵԼՎԱԾՆԵՐՈՒՄ ԿԱՏԱՐՎՈՂ  ՓՈՓՈԽՈՒԹՅՈՒՆՆԵՐԸ ԵՎ ԼՐԱՑՈՒՄՆԵՐԸ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</si>
  <si>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</si>
  <si>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</si>
  <si>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>«ՀԱՅԱUՏԱՆԻ ՀԱՆՐԱՊԵՏՈՒԹՅԱՆ 2021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</si>
  <si>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 xml:space="preserve">ՀԱՅԱՍՏԱՆԻ ՀԱՆՐԱՊԵՏՈՒԹՅԱՆ ԿԱՌԱՎԱՐՈՒԹՅԱՆ 2020 ԹՎԱԿԱՆԻ ԴԵԿՏԵՄԲԵՐԻ 30-Ի N 2215-Ն ՈՐՈՇՄԱՆ N 9 ՀԱՎԵԼՎԱԾԻ  N 9.14 ԵՎ 9․47 ԱՂՅՈՒՍԱԿՆԵՐՈՒՄ ԿԱՏԱՐՎՈՂ ՓՈՓՈԽՈՒԹՅՈՒՆՆԵՐԸ ԵՎ ԼՐԱՑՈՒՄՆԵՐԸ </t>
  </si>
  <si>
    <t xml:space="preserve">Ցուցանիշների փոփոխությունը (ավելացումները նշված են դրական նշանով, իսկ նվազեցումները՝ փակագծերում)  </t>
  </si>
  <si>
    <t>Ցուցանիշների փոփոխությունը (ավելացումները նշված են դրական նշանով)</t>
  </si>
  <si>
    <t>Բաժին</t>
  </si>
  <si>
    <t>Խումբ</t>
  </si>
  <si>
    <t>ՀԱՅԱՍՏԱՆԻ ՀԱՆՐԱՊԵՏՈՒԹՅԱՆ ԿԱՌԱՎԱՐՈՒԹՅԱՆ 2020 ԹՎԱԿԱՆԻ ԴԵԿՏԵՄԲԵՐԻ 30-Ի N 2215-Ն ՈՐՈՇՄԱՆ N 5 ՀԱՎԵԼՎԱԾԻ N 7  ԱՂՅՈՒՍԱԿՈՒՄ  ԿԱՏԱՐՎՈՂ  ԼՐԱՑՈՒՄԸ</t>
  </si>
  <si>
    <t xml:space="preserve">ՀԱՅԱՍՏԱՆԻ ՀԱՆՐԱՊԵՏՈՒԹՅԱՆ ԿԱՌԱՎԱՐՈՒԹՅԱՆ 2020 ԹՎԱԿԱՆԻ ԴԵԿՏԵՄԲԵՐԻ 30-Ի N 2215-Ն ՈՐՈՇՄԱՆ N 9.1 ՀԱՎԵԼՎԱԾԻ  N 9.1.14 ԵՎ 9․1.58 ԱՂՅՈՒՍԱԿՆԵՐՈՒՄ ԿԱՏԱՐՎՈՂ ՓՈՓՈԽՈՒԹՅՈՒՆՆԵՐԸ ԵՎ ԼՐԱՑՈՒՄՆԵՐԸ </t>
  </si>
  <si>
    <t xml:space="preserve">Ցուցանիշների փոփոխությունը (ավելացումները նշված են դրական նշանով)    </t>
  </si>
  <si>
    <t>Բյուջետային հատկացումների գլխավոր կարգադրիչների, ծրագրերի, միջոցառումների, ծախսային ուղղությունների անվանումները</t>
  </si>
  <si>
    <t>Հավելված 3</t>
  </si>
  <si>
    <t>Հավելված N 5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</si>
  <si>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</si>
  <si>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</si>
  <si>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</si>
  <si>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ՀԱՆԳԻՍՏ, ՄՇԱԿՈՒՅԹ ԵՎ ԿՐՈՆ</t>
  </si>
  <si>
    <t xml:space="preserve"> Հանգստի և սպորտի ծառայություններ</t>
  </si>
  <si>
    <t xml:space="preserve">  Մասսայական սպորտ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</si>
  <si>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</si>
  <si>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</si>
  <si>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</si>
  <si>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Մասսայական սպորտ</t>
  </si>
  <si>
    <t xml:space="preserve">  Մասնագիտացված կազմակերպություն </t>
  </si>
  <si>
    <t xml:space="preserve">  Ծառայությունը մատուցող կազմակերպությունների անվանումը </t>
  </si>
  <si>
    <t xml:space="preserve"> Միջոցառումների թիվ, հատ </t>
  </si>
  <si>
    <t>ՀԱՅԱՍՏԱՆԻ ՀԱՆՐԱՊԵՏՈՒԹՅԱՆ 2021 ԹՎԱԿԱՆԻ ՊԵՏԱԿԱՆ ԲՅՈՒՋԵՈՎ ՆԱԽԱՏԵՍՎԱԾ՝ ՀԱՅԱՍՏԱՆԻ ՀԱՆՐԱՊԵՏՈՒԹՅԱՆ ԿԱՌԱՎԱՐՈՒԹՅԱՆ ՊԱՀՈՒՍՏԱՅԻՆ ՖՈՆԴԻՑ ՀԱՏԿԱՑՈՒՄՆԵՐ ԿԱՏԱՐԵԼՈՒ ՎԵՐԱԲԵՐՅԱԼ</t>
  </si>
  <si>
    <t xml:space="preserve"> այդ թվում</t>
  </si>
  <si>
    <t>Հավելված N 6</t>
  </si>
  <si>
    <t>«Հատիս» սպորտային բարեգործական հիմնադրամ</t>
  </si>
  <si>
    <t>«Հայաստանի Հանրապետության Վարչապետի գավաթ» սիրողական կրոսավազքի  մրցաշարի կազմակերպում և անցկացում</t>
  </si>
  <si>
    <t>«Հայաստանի Հանրապետության Վարչապետի գավաթ» սիրողական կրոսավազքի  մրցաշարի անցկացում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</si>
</sst>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0_);\(0\)"/>
    <numFmt numFmtId="172" formatCode="General_)"/>
  </numFmts>
  <fonts count="9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021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39">
      <protection locked="0"/>
    </xf>
    <xf numFmtId="172" fontId="82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</cellStyleXfs>
  <cellXfs count="304">
    <xf numFmtId="0" fontId="0" fillId="0" borderId="0" xfId="0"/>
    <xf numFmtId="0" fontId="73" fillId="2" borderId="0" xfId="0" applyFont="1" applyFill="1"/>
    <xf numFmtId="0" fontId="73" fillId="2" borderId="0" xfId="0" applyFont="1" applyFill="1" applyAlignment="1">
      <alignment horizontal="right"/>
    </xf>
    <xf numFmtId="0" fontId="16" fillId="0" borderId="30" xfId="0" applyFont="1" applyBorder="1" applyAlignment="1">
      <alignment horizontal="left" vertical="center" wrapText="1"/>
    </xf>
    <xf numFmtId="0" fontId="16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center" wrapText="1"/>
    </xf>
    <xf numFmtId="0" fontId="72" fillId="0" borderId="30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72" fillId="0" borderId="0" xfId="0" applyFont="1"/>
    <xf numFmtId="0" fontId="84" fillId="0" borderId="30" xfId="0" applyFont="1" applyBorder="1" applyAlignment="1">
      <alignment horizontal="left" vertical="top" wrapText="1"/>
    </xf>
    <xf numFmtId="0" fontId="72" fillId="0" borderId="30" xfId="0" applyFont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68" fontId="72" fillId="0" borderId="30" xfId="0" applyNumberFormat="1" applyFont="1" applyFill="1" applyBorder="1" applyAlignment="1">
      <alignment vertical="center"/>
    </xf>
    <xf numFmtId="169" fontId="72" fillId="0" borderId="30" xfId="0" applyNumberFormat="1" applyFont="1" applyFill="1" applyBorder="1" applyAlignment="1">
      <alignment vertical="center"/>
    </xf>
    <xf numFmtId="0" fontId="72" fillId="0" borderId="0" xfId="0" applyFont="1" applyAlignment="1">
      <alignment horizontal="left" vertical="top" wrapText="1"/>
    </xf>
    <xf numFmtId="0" fontId="72" fillId="0" borderId="30" xfId="0" applyFont="1" applyBorder="1" applyAlignment="1">
      <alignment horizontal="center" vertical="top" wrapText="1"/>
    </xf>
    <xf numFmtId="0" fontId="72" fillId="0" borderId="0" xfId="0" applyFont="1" applyFill="1" applyBorder="1" applyAlignment="1">
      <alignment horizontal="left" vertical="top" wrapText="1"/>
    </xf>
    <xf numFmtId="0" fontId="72" fillId="0" borderId="0" xfId="0" applyFont="1" applyFill="1" applyAlignment="1">
      <alignment horizontal="left" vertical="top" wrapText="1"/>
    </xf>
    <xf numFmtId="0" fontId="72" fillId="0" borderId="30" xfId="0" applyFont="1" applyFill="1" applyBorder="1" applyAlignment="1">
      <alignment horizontal="left" vertical="center" wrapText="1"/>
    </xf>
    <xf numFmtId="166" fontId="16" fillId="0" borderId="30" xfId="7" applyNumberFormat="1" applyFont="1" applyFill="1" applyBorder="1" applyAlignment="1">
      <alignment horizontal="right" vertical="center" wrapText="1"/>
    </xf>
    <xf numFmtId="169" fontId="16" fillId="0" borderId="30" xfId="7" applyNumberFormat="1" applyFont="1" applyFill="1" applyBorder="1" applyAlignment="1">
      <alignment horizontal="right" vertical="center" wrapText="1"/>
    </xf>
    <xf numFmtId="0" fontId="84" fillId="0" borderId="30" xfId="165" applyFont="1" applyBorder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16" fillId="0" borderId="30" xfId="0" applyFont="1" applyBorder="1" applyAlignment="1">
      <alignment horizontal="center" wrapText="1"/>
    </xf>
    <xf numFmtId="0" fontId="72" fillId="2" borderId="2" xfId="0" applyFont="1" applyFill="1" applyBorder="1" applyAlignment="1">
      <alignment vertical="top" wrapText="1"/>
    </xf>
    <xf numFmtId="0" fontId="72" fillId="0" borderId="0" xfId="0" applyFont="1" applyAlignment="1">
      <alignment horizontal="left" wrapText="1"/>
    </xf>
    <xf numFmtId="168" fontId="72" fillId="0" borderId="30" xfId="0" applyNumberFormat="1" applyFont="1" applyFill="1" applyBorder="1" applyAlignment="1">
      <alignment horizontal="right" vertical="center"/>
    </xf>
    <xf numFmtId="0" fontId="16" fillId="0" borderId="30" xfId="0" applyFont="1" applyBorder="1" applyAlignment="1">
      <alignment wrapText="1"/>
    </xf>
    <xf numFmtId="165" fontId="72" fillId="0" borderId="30" xfId="6" applyNumberFormat="1" applyFont="1" applyFill="1" applyBorder="1" applyAlignment="1">
      <alignment horizontal="center" vertical="center"/>
    </xf>
    <xf numFmtId="168" fontId="16" fillId="0" borderId="30" xfId="0" applyNumberFormat="1" applyFont="1" applyFill="1" applyBorder="1" applyAlignment="1">
      <alignment horizontal="right" vertical="center"/>
    </xf>
    <xf numFmtId="0" fontId="73" fillId="2" borderId="0" xfId="0" applyFont="1" applyFill="1" applyAlignment="1"/>
    <xf numFmtId="0" fontId="73" fillId="2" borderId="0" xfId="0" applyFont="1" applyFill="1" applyBorder="1"/>
    <xf numFmtId="0" fontId="72" fillId="2" borderId="30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167" fontId="72" fillId="2" borderId="0" xfId="8" applyNumberFormat="1" applyFont="1" applyFill="1">
      <alignment horizontal="left" vertical="top" wrapText="1"/>
    </xf>
    <xf numFmtId="0" fontId="16" fillId="2" borderId="30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vertical="center"/>
    </xf>
    <xf numFmtId="165" fontId="72" fillId="2" borderId="0" xfId="8" applyNumberFormat="1" applyFont="1" applyFill="1">
      <alignment horizontal="left" vertical="top" wrapText="1"/>
    </xf>
    <xf numFmtId="0" fontId="72" fillId="2" borderId="30" xfId="8" applyFont="1" applyFill="1" applyBorder="1">
      <alignment horizontal="left" vertical="top" wrapText="1"/>
    </xf>
    <xf numFmtId="4" fontId="16" fillId="2" borderId="33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84" fillId="2" borderId="30" xfId="8" applyFont="1" applyFill="1" applyBorder="1">
      <alignment horizontal="left" vertical="top" wrapText="1"/>
    </xf>
    <xf numFmtId="0" fontId="84" fillId="2" borderId="30" xfId="0" applyFont="1" applyFill="1" applyBorder="1" applyAlignment="1">
      <alignment horizontal="center" vertical="center"/>
    </xf>
    <xf numFmtId="0" fontId="84" fillId="2" borderId="33" xfId="0" applyFont="1" applyFill="1" applyBorder="1" applyAlignment="1">
      <alignment horizontal="center" vertical="center"/>
    </xf>
    <xf numFmtId="0" fontId="85" fillId="2" borderId="30" xfId="0" applyFont="1" applyFill="1" applyBorder="1" applyAlignment="1">
      <alignment vertical="center" wrapText="1"/>
    </xf>
    <xf numFmtId="0" fontId="84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0" fontId="72" fillId="0" borderId="30" xfId="0" applyFont="1" applyFill="1" applyBorder="1" applyAlignment="1">
      <alignment vertical="center" wrapText="1"/>
    </xf>
    <xf numFmtId="0" fontId="84" fillId="0" borderId="30" xfId="0" applyFont="1" applyFill="1" applyBorder="1" applyAlignment="1">
      <alignment horizontal="left" vertical="center" wrapText="1"/>
    </xf>
    <xf numFmtId="0" fontId="72" fillId="0" borderId="36" xfId="0" applyFont="1" applyFill="1" applyBorder="1" applyAlignment="1">
      <alignment vertical="top" wrapText="1"/>
    </xf>
    <xf numFmtId="0" fontId="72" fillId="0" borderId="33" xfId="0" applyFont="1" applyFill="1" applyBorder="1" applyAlignment="1">
      <alignment vertical="top" wrapText="1"/>
    </xf>
    <xf numFmtId="0" fontId="72" fillId="0" borderId="44" xfId="0" applyFont="1" applyBorder="1" applyAlignment="1">
      <alignment horizontal="left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44" xfId="0" applyFont="1" applyFill="1" applyBorder="1" applyAlignment="1">
      <alignment horizontal="center" vertical="center" wrapText="1"/>
    </xf>
    <xf numFmtId="169" fontId="72" fillId="2" borderId="44" xfId="7" applyNumberFormat="1" applyFont="1" applyFill="1" applyBorder="1" applyAlignment="1">
      <alignment horizontal="right" vertical="center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72" fillId="0" borderId="0" xfId="0" applyNumberFormat="1" applyFont="1" applyAlignment="1">
      <alignment horizontal="left" vertical="top" wrapText="1"/>
    </xf>
    <xf numFmtId="165" fontId="16" fillId="0" borderId="30" xfId="8" applyNumberFormat="1" applyFont="1" applyFill="1" applyBorder="1" applyAlignment="1">
      <alignment horizontal="right" vertical="center" wrapText="1"/>
    </xf>
    <xf numFmtId="169" fontId="72" fillId="0" borderId="30" xfId="7" applyNumberFormat="1" applyFont="1" applyFill="1" applyBorder="1" applyAlignment="1">
      <alignment horizontal="right" vertical="center" wrapText="1"/>
    </xf>
    <xf numFmtId="43" fontId="72" fillId="0" borderId="30" xfId="7" applyNumberFormat="1" applyFont="1" applyFill="1" applyBorder="1" applyAlignment="1">
      <alignment horizontal="right" vertic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0" borderId="0" xfId="0" applyFont="1" applyAlignment="1">
      <alignment horizontal="right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top" wrapText="1"/>
    </xf>
    <xf numFmtId="169" fontId="84" fillId="2" borderId="30" xfId="7" applyNumberFormat="1" applyFont="1" applyFill="1" applyBorder="1" applyAlignment="1">
      <alignment horizontal="right" vertical="center" wrapText="1"/>
    </xf>
    <xf numFmtId="166" fontId="84" fillId="2" borderId="30" xfId="7" applyNumberFormat="1" applyFont="1" applyFill="1" applyBorder="1" applyAlignment="1">
      <alignment horizontal="right" vertical="center" wrapText="1"/>
    </xf>
    <xf numFmtId="165" fontId="72" fillId="0" borderId="30" xfId="8" applyNumberFormat="1" applyFont="1" applyFill="1" applyBorder="1" applyAlignment="1">
      <alignment horizontal="right" vertical="center" wrapText="1"/>
    </xf>
    <xf numFmtId="165" fontId="72" fillId="0" borderId="30" xfId="6" applyNumberFormat="1" applyFont="1" applyFill="1" applyBorder="1" applyAlignment="1">
      <alignment horizontal="right" vertical="center"/>
    </xf>
    <xf numFmtId="165" fontId="16" fillId="2" borderId="30" xfId="6" applyNumberFormat="1" applyFont="1" applyFill="1" applyBorder="1" applyAlignment="1">
      <alignment horizontal="right" vertical="center"/>
    </xf>
    <xf numFmtId="165" fontId="16" fillId="2" borderId="33" xfId="0" applyNumberFormat="1" applyFont="1" applyFill="1" applyBorder="1" applyAlignment="1">
      <alignment horizontal="right" vertical="center" wrapText="1"/>
    </xf>
    <xf numFmtId="165" fontId="84" fillId="2" borderId="30" xfId="6" applyNumberFormat="1" applyFont="1" applyFill="1" applyBorder="1" applyAlignment="1">
      <alignment horizontal="right" vertical="center"/>
    </xf>
    <xf numFmtId="0" fontId="73" fillId="0" borderId="0" xfId="253" applyFont="1"/>
    <xf numFmtId="0" fontId="73" fillId="0" borderId="0" xfId="253" applyFont="1" applyAlignment="1">
      <alignment horizontal="left" vertical="top" wrapText="1"/>
    </xf>
    <xf numFmtId="0" fontId="73" fillId="0" borderId="44" xfId="253" applyFont="1" applyBorder="1" applyAlignment="1">
      <alignment horizontal="center" vertical="center" wrapText="1"/>
    </xf>
    <xf numFmtId="0" fontId="73" fillId="0" borderId="0" xfId="253" applyFont="1" applyAlignment="1">
      <alignment horizontal="left" vertical="center" wrapText="1"/>
    </xf>
    <xf numFmtId="0" fontId="73" fillId="0" borderId="44" xfId="253" applyFont="1" applyBorder="1" applyAlignment="1">
      <alignment horizontal="left" vertical="top" wrapText="1"/>
    </xf>
    <xf numFmtId="0" fontId="16" fillId="0" borderId="44" xfId="253" applyFont="1" applyBorder="1" applyAlignment="1">
      <alignment horizontal="left" vertical="top" wrapText="1"/>
    </xf>
    <xf numFmtId="0" fontId="72" fillId="0" borderId="44" xfId="253" applyFont="1" applyBorder="1" applyAlignment="1">
      <alignment horizontal="left" vertical="top" wrapText="1"/>
    </xf>
    <xf numFmtId="0" fontId="73" fillId="0" borderId="44" xfId="253" applyFont="1" applyBorder="1" applyAlignment="1">
      <alignment horizontal="left" vertical="center" wrapText="1"/>
    </xf>
    <xf numFmtId="0" fontId="16" fillId="0" borderId="44" xfId="253" applyFont="1" applyBorder="1" applyAlignment="1">
      <alignment horizontal="left" vertical="center" wrapText="1"/>
    </xf>
    <xf numFmtId="169" fontId="72" fillId="0" borderId="44" xfId="299" applyNumberFormat="1" applyFont="1" applyFill="1" applyBorder="1" applyAlignment="1">
      <alignment horizontal="right" vertical="center"/>
    </xf>
    <xf numFmtId="0" fontId="73" fillId="0" borderId="0" xfId="253" applyFont="1" applyAlignment="1">
      <alignment vertical="center"/>
    </xf>
    <xf numFmtId="0" fontId="13" fillId="0" borderId="44" xfId="253" applyFont="1" applyBorder="1" applyAlignment="1">
      <alignment wrapText="1"/>
    </xf>
    <xf numFmtId="0" fontId="73" fillId="2" borderId="44" xfId="253" applyFont="1" applyFill="1" applyBorder="1" applyAlignment="1">
      <alignment horizontal="left" vertical="top" wrapText="1"/>
    </xf>
    <xf numFmtId="0" fontId="13" fillId="0" borderId="44" xfId="253" applyFont="1" applyBorder="1" applyAlignment="1">
      <alignment horizontal="center" wrapText="1"/>
    </xf>
    <xf numFmtId="165" fontId="16" fillId="0" borderId="44" xfId="6" applyNumberFormat="1" applyFont="1" applyBorder="1" applyAlignment="1">
      <alignment horizontal="right" vertical="center"/>
    </xf>
    <xf numFmtId="165" fontId="72" fillId="0" borderId="44" xfId="6" applyNumberFormat="1" applyFont="1" applyBorder="1" applyAlignment="1">
      <alignment horizontal="right" vertical="center"/>
    </xf>
    <xf numFmtId="0" fontId="84" fillId="0" borderId="44" xfId="253" applyFont="1" applyBorder="1" applyAlignment="1">
      <alignment horizontal="left" vertical="top" wrapText="1"/>
    </xf>
    <xf numFmtId="165" fontId="84" fillId="0" borderId="44" xfId="6" applyNumberFormat="1" applyFont="1" applyBorder="1" applyAlignment="1">
      <alignment horizontal="right" vertical="center"/>
    </xf>
    <xf numFmtId="0" fontId="87" fillId="0" borderId="44" xfId="253" applyFont="1" applyBorder="1" applyAlignment="1">
      <alignment horizontal="center" vertical="center" wrapText="1"/>
    </xf>
    <xf numFmtId="0" fontId="87" fillId="0" borderId="44" xfId="253" applyFont="1" applyBorder="1" applyAlignment="1">
      <alignment horizontal="left" vertical="center" wrapText="1"/>
    </xf>
    <xf numFmtId="0" fontId="73" fillId="0" borderId="44" xfId="253" applyFont="1" applyBorder="1" applyAlignment="1">
      <alignment horizontal="left" wrapText="1"/>
    </xf>
    <xf numFmtId="0" fontId="16" fillId="0" borderId="44" xfId="253" applyFont="1" applyBorder="1" applyAlignment="1">
      <alignment horizontal="left" wrapText="1"/>
    </xf>
    <xf numFmtId="0" fontId="73" fillId="0" borderId="0" xfId="253" applyFont="1" applyAlignment="1">
      <alignment horizontal="left" wrapText="1"/>
    </xf>
    <xf numFmtId="0" fontId="88" fillId="0" borderId="0" xfId="299" applyFont="1"/>
    <xf numFmtId="0" fontId="88" fillId="0" borderId="0" xfId="299" applyFont="1" applyAlignment="1">
      <alignment vertical="center"/>
    </xf>
    <xf numFmtId="0" fontId="73" fillId="2" borderId="44" xfId="299" applyFont="1" applyFill="1" applyBorder="1" applyAlignment="1">
      <alignment horizontal="left" vertical="center" wrapText="1"/>
    </xf>
    <xf numFmtId="169" fontId="13" fillId="2" borderId="44" xfId="223" applyNumberFormat="1" applyFont="1" applyFill="1" applyBorder="1" applyAlignment="1">
      <alignment horizontal="right" vertical="center" wrapText="1"/>
    </xf>
    <xf numFmtId="169" fontId="16" fillId="0" borderId="44" xfId="299" applyNumberFormat="1" applyFont="1" applyFill="1" applyBorder="1" applyAlignment="1">
      <alignment horizontal="right" vertical="center"/>
    </xf>
    <xf numFmtId="165" fontId="16" fillId="0" borderId="44" xfId="8" applyNumberFormat="1" applyFont="1" applyFill="1" applyBorder="1" applyAlignment="1">
      <alignment horizontal="right" vertical="center" wrapText="1"/>
    </xf>
    <xf numFmtId="165" fontId="72" fillId="0" borderId="44" xfId="8" applyNumberFormat="1" applyFont="1" applyFill="1" applyBorder="1" applyAlignment="1">
      <alignment horizontal="right" vertical="center" wrapText="1"/>
    </xf>
    <xf numFmtId="168" fontId="16" fillId="0" borderId="44" xfId="299" applyNumberFormat="1" applyFont="1" applyFill="1" applyBorder="1" applyAlignment="1">
      <alignment horizontal="right" vertical="center"/>
    </xf>
    <xf numFmtId="165" fontId="72" fillId="0" borderId="44" xfId="6" applyNumberFormat="1" applyFont="1" applyFill="1" applyBorder="1" applyAlignment="1">
      <alignment horizontal="right" vertical="center"/>
    </xf>
    <xf numFmtId="166" fontId="13" fillId="0" borderId="44" xfId="299" applyNumberFormat="1" applyFont="1" applyBorder="1" applyAlignment="1">
      <alignment horizontal="right" vertical="center"/>
    </xf>
    <xf numFmtId="0" fontId="13" fillId="0" borderId="44" xfId="299" applyFont="1" applyBorder="1" applyAlignment="1">
      <alignment horizontal="right" vertical="center"/>
    </xf>
    <xf numFmtId="0" fontId="13" fillId="0" borderId="44" xfId="299" applyFont="1" applyBorder="1" applyAlignment="1">
      <alignment horizontal="right"/>
    </xf>
    <xf numFmtId="0" fontId="73" fillId="0" borderId="44" xfId="299" applyFont="1" applyBorder="1" applyAlignment="1">
      <alignment horizontal="right"/>
    </xf>
    <xf numFmtId="43" fontId="73" fillId="0" borderId="44" xfId="299" applyNumberFormat="1" applyFont="1" applyBorder="1" applyAlignment="1">
      <alignment horizontal="right" vertical="center"/>
    </xf>
    <xf numFmtId="166" fontId="85" fillId="0" borderId="44" xfId="299" applyNumberFormat="1" applyFont="1" applyBorder="1" applyAlignment="1">
      <alignment horizontal="right" vertical="center"/>
    </xf>
    <xf numFmtId="166" fontId="73" fillId="0" borderId="44" xfId="299" applyNumberFormat="1" applyFont="1" applyBorder="1" applyAlignment="1">
      <alignment horizontal="right" vertical="center"/>
    </xf>
    <xf numFmtId="166" fontId="73" fillId="0" borderId="44" xfId="299" applyNumberFormat="1" applyFont="1" applyBorder="1" applyAlignment="1">
      <alignment horizontal="right"/>
    </xf>
    <xf numFmtId="0" fontId="72" fillId="0" borderId="30" xfId="8" applyFont="1" applyFill="1" applyBorder="1" applyAlignment="1">
      <alignment horizontal="center" vertical="top" wrapText="1"/>
    </xf>
    <xf numFmtId="0" fontId="16" fillId="0" borderId="30" xfId="165" applyFont="1" applyFill="1" applyBorder="1" applyAlignment="1">
      <alignment horizontal="left" vertical="top" wrapText="1"/>
    </xf>
    <xf numFmtId="0" fontId="84" fillId="0" borderId="30" xfId="165" applyFont="1" applyFill="1" applyBorder="1">
      <alignment horizontal="left" vertical="top" wrapText="1"/>
    </xf>
    <xf numFmtId="0" fontId="72" fillId="0" borderId="30" xfId="165" applyFont="1" applyFill="1" applyBorder="1" applyAlignment="1">
      <alignment horizontal="left" vertical="top" wrapText="1"/>
    </xf>
    <xf numFmtId="0" fontId="16" fillId="0" borderId="30" xfId="0" applyFont="1" applyFill="1" applyBorder="1" applyAlignment="1">
      <alignment horizontal="left" vertical="top" wrapText="1"/>
    </xf>
    <xf numFmtId="0" fontId="84" fillId="0" borderId="1" xfId="0" applyFont="1" applyFill="1" applyBorder="1" applyAlignment="1">
      <alignment horizontal="left" vertical="top" wrapText="1"/>
    </xf>
    <xf numFmtId="0" fontId="85" fillId="0" borderId="30" xfId="0" applyFont="1" applyFill="1" applyBorder="1" applyAlignment="1">
      <alignment vertical="center" wrapText="1"/>
    </xf>
    <xf numFmtId="0" fontId="73" fillId="0" borderId="0" xfId="0" applyFont="1" applyFill="1"/>
    <xf numFmtId="0" fontId="13" fillId="0" borderId="0" xfId="0" applyFont="1" applyFill="1" applyAlignment="1">
      <alignment wrapText="1"/>
    </xf>
    <xf numFmtId="0" fontId="73" fillId="0" borderId="0" xfId="0" applyFont="1" applyFill="1" applyAlignment="1">
      <alignment horizontal="center"/>
    </xf>
    <xf numFmtId="0" fontId="13" fillId="0" borderId="31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center"/>
    </xf>
    <xf numFmtId="0" fontId="73" fillId="0" borderId="0" xfId="0" applyFont="1" applyFill="1" applyBorder="1"/>
    <xf numFmtId="0" fontId="72" fillId="0" borderId="0" xfId="0" applyFont="1" applyFill="1" applyBorder="1"/>
    <xf numFmtId="167" fontId="73" fillId="0" borderId="0" xfId="0" applyNumberFormat="1" applyFont="1" applyFill="1" applyBorder="1" applyAlignment="1">
      <alignment horizontal="center"/>
    </xf>
    <xf numFmtId="0" fontId="16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horizontal="center"/>
    </xf>
    <xf numFmtId="0" fontId="72" fillId="0" borderId="40" xfId="0" applyFont="1" applyFill="1" applyBorder="1" applyAlignment="1">
      <alignment horizontal="left" vertical="top" wrapText="1"/>
    </xf>
    <xf numFmtId="0" fontId="73" fillId="0" borderId="40" xfId="0" applyFont="1" applyFill="1" applyBorder="1" applyAlignment="1">
      <alignment vertical="top" wrapText="1"/>
    </xf>
    <xf numFmtId="0" fontId="13" fillId="0" borderId="40" xfId="0" applyFont="1" applyFill="1" applyBorder="1" applyAlignment="1">
      <alignment horizontal="center" vertical="top" wrapText="1"/>
    </xf>
    <xf numFmtId="0" fontId="72" fillId="0" borderId="0" xfId="0" applyFont="1" applyFill="1"/>
    <xf numFmtId="0" fontId="16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vertical="top" wrapText="1"/>
    </xf>
    <xf numFmtId="0" fontId="72" fillId="0" borderId="1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left" vertical="top" wrapText="1"/>
    </xf>
    <xf numFmtId="0" fontId="72" fillId="0" borderId="1" xfId="0" applyFont="1" applyFill="1" applyBorder="1" applyAlignment="1">
      <alignment horizontal="left" vertical="top"/>
    </xf>
    <xf numFmtId="165" fontId="72" fillId="0" borderId="1" xfId="6" applyNumberFormat="1" applyFont="1" applyFill="1" applyBorder="1" applyAlignment="1">
      <alignment horizontal="center" vertical="top"/>
    </xf>
    <xf numFmtId="168" fontId="72" fillId="0" borderId="0" xfId="0" applyNumberFormat="1" applyFont="1" applyFill="1"/>
    <xf numFmtId="0" fontId="72" fillId="0" borderId="0" xfId="0" applyFont="1" applyFill="1" applyAlignment="1">
      <alignment horizontal="center"/>
    </xf>
    <xf numFmtId="171" fontId="84" fillId="0" borderId="3" xfId="0" applyNumberFormat="1" applyFont="1" applyFill="1" applyBorder="1" applyAlignment="1">
      <alignment horizontal="right" vertical="top" wrapText="1"/>
    </xf>
    <xf numFmtId="0" fontId="13" fillId="0" borderId="30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/>
    <xf numFmtId="0" fontId="16" fillId="0" borderId="7" xfId="0" applyFont="1" applyFill="1" applyBorder="1" applyAlignment="1"/>
    <xf numFmtId="0" fontId="16" fillId="0" borderId="5" xfId="0" applyFont="1" applyFill="1" applyBorder="1" applyAlignment="1">
      <alignment horizontal="center"/>
    </xf>
    <xf numFmtId="0" fontId="72" fillId="0" borderId="1" xfId="0" applyFont="1" applyFill="1" applyBorder="1"/>
    <xf numFmtId="167" fontId="73" fillId="0" borderId="1" xfId="0" applyNumberFormat="1" applyFont="1" applyFill="1" applyBorder="1" applyAlignment="1">
      <alignment horizontal="center"/>
    </xf>
    <xf numFmtId="0" fontId="73" fillId="0" borderId="1" xfId="0" applyFont="1" applyFill="1" applyBorder="1" applyAlignment="1">
      <alignment horizontal="center"/>
    </xf>
    <xf numFmtId="0" fontId="72" fillId="0" borderId="4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horizontal="center" vertical="top" wrapText="1"/>
    </xf>
    <xf numFmtId="0" fontId="72" fillId="0" borderId="0" xfId="0" applyFont="1" applyFill="1" applyAlignment="1"/>
    <xf numFmtId="0" fontId="72" fillId="0" borderId="1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8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left" vertical="center" wrapText="1"/>
    </xf>
    <xf numFmtId="167" fontId="16" fillId="0" borderId="30" xfId="6" applyNumberFormat="1" applyFont="1" applyFill="1" applyBorder="1" applyAlignment="1">
      <alignment vertical="center"/>
    </xf>
    <xf numFmtId="0" fontId="72" fillId="0" borderId="0" xfId="0" applyFont="1" applyFill="1" applyAlignment="1">
      <alignment horizontal="left" vertical="center" wrapText="1"/>
    </xf>
    <xf numFmtId="0" fontId="16" fillId="0" borderId="4" xfId="0" applyFont="1" applyFill="1" applyBorder="1" applyAlignment="1">
      <alignment vertical="top" wrapText="1"/>
    </xf>
    <xf numFmtId="0" fontId="72" fillId="0" borderId="7" xfId="0" applyFont="1" applyFill="1" applyBorder="1" applyAlignment="1">
      <alignment horizontal="center" vertical="top" wrapText="1"/>
    </xf>
    <xf numFmtId="167" fontId="72" fillId="0" borderId="30" xfId="0" applyNumberFormat="1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top" wrapText="1"/>
    </xf>
    <xf numFmtId="0" fontId="16" fillId="0" borderId="41" xfId="0" applyFont="1" applyFill="1" applyBorder="1" applyAlignment="1">
      <alignment vertical="top" wrapText="1"/>
    </xf>
    <xf numFmtId="0" fontId="84" fillId="0" borderId="30" xfId="0" applyFont="1" applyFill="1" applyBorder="1" applyAlignment="1">
      <alignment horizontal="left" vertical="top" wrapText="1"/>
    </xf>
    <xf numFmtId="165" fontId="16" fillId="0" borderId="30" xfId="0" applyNumberFormat="1" applyFont="1" applyFill="1" applyBorder="1" applyAlignment="1">
      <alignment vertical="top" wrapText="1"/>
    </xf>
    <xf numFmtId="0" fontId="16" fillId="0" borderId="30" xfId="0" applyFont="1" applyFill="1" applyBorder="1" applyAlignment="1">
      <alignment horizontal="left" vertical="center" wrapText="1"/>
    </xf>
    <xf numFmtId="165" fontId="16" fillId="0" borderId="30" xfId="6" applyNumberFormat="1" applyFont="1" applyFill="1" applyBorder="1" applyAlignment="1">
      <alignment vertical="center"/>
    </xf>
    <xf numFmtId="165" fontId="72" fillId="0" borderId="0" xfId="0" applyNumberFormat="1" applyFont="1" applyFill="1" applyAlignment="1">
      <alignment horizontal="left" vertical="top" wrapText="1"/>
    </xf>
    <xf numFmtId="0" fontId="72" fillId="0" borderId="30" xfId="0" applyFont="1" applyFill="1" applyBorder="1" applyAlignment="1"/>
    <xf numFmtId="0" fontId="72" fillId="0" borderId="30" xfId="165" applyFont="1" applyFill="1" applyBorder="1" applyAlignment="1">
      <alignment horizontal="center" vertical="top"/>
    </xf>
    <xf numFmtId="0" fontId="72" fillId="0" borderId="30" xfId="165" applyFont="1" applyFill="1" applyBorder="1" applyAlignment="1">
      <alignment vertical="top"/>
    </xf>
    <xf numFmtId="39" fontId="72" fillId="0" borderId="0" xfId="0" applyNumberFormat="1" applyFont="1" applyFill="1" applyAlignment="1">
      <alignment horizontal="left" vertical="top" wrapText="1"/>
    </xf>
    <xf numFmtId="0" fontId="16" fillId="0" borderId="43" xfId="0" applyFont="1" applyFill="1" applyBorder="1" applyAlignment="1">
      <alignment vertical="top" wrapText="1"/>
    </xf>
    <xf numFmtId="169" fontId="16" fillId="0" borderId="30" xfId="0" applyNumberFormat="1" applyFont="1" applyFill="1" applyBorder="1" applyAlignment="1">
      <alignment vertical="center"/>
    </xf>
    <xf numFmtId="0" fontId="84" fillId="0" borderId="3" xfId="0" applyFont="1" applyFill="1" applyBorder="1" applyAlignment="1">
      <alignment horizontal="left" vertical="top" wrapText="1"/>
    </xf>
    <xf numFmtId="0" fontId="72" fillId="0" borderId="1" xfId="8" applyFont="1" applyFill="1" applyBorder="1" applyAlignment="1">
      <alignment horizontal="left" vertical="top" wrapText="1"/>
    </xf>
    <xf numFmtId="0" fontId="72" fillId="0" borderId="8" xfId="8" applyFont="1" applyFill="1" applyBorder="1" applyAlignment="1">
      <alignment horizontal="left" vertical="top" wrapText="1"/>
    </xf>
    <xf numFmtId="0" fontId="16" fillId="0" borderId="1" xfId="8" applyFont="1" applyFill="1" applyBorder="1" applyAlignment="1">
      <alignment horizontal="left" vertical="center" wrapText="1"/>
    </xf>
    <xf numFmtId="0" fontId="72" fillId="0" borderId="43" xfId="0" applyFont="1" applyFill="1" applyBorder="1" applyAlignment="1">
      <alignment horizontal="center" vertical="center" wrapText="1"/>
    </xf>
    <xf numFmtId="0" fontId="72" fillId="0" borderId="30" xfId="0" applyFont="1" applyBorder="1" applyAlignment="1">
      <alignment horizontal="center" vertical="center" wrapText="1"/>
    </xf>
    <xf numFmtId="0" fontId="73" fillId="0" borderId="7" xfId="0" applyFont="1" applyFill="1" applyBorder="1" applyAlignment="1">
      <alignment vertical="top" wrapText="1"/>
    </xf>
    <xf numFmtId="0" fontId="73" fillId="0" borderId="5" xfId="0" applyFont="1" applyFill="1" applyBorder="1" applyAlignment="1">
      <alignment vertical="top" wrapText="1"/>
    </xf>
    <xf numFmtId="0" fontId="72" fillId="0" borderId="0" xfId="0" applyFont="1" applyFill="1" applyAlignment="1">
      <alignment horizontal="right"/>
    </xf>
    <xf numFmtId="0" fontId="72" fillId="0" borderId="44" xfId="0" applyFont="1" applyFill="1" applyBorder="1" applyAlignment="1">
      <alignment horizontal="center" vertical="center" wrapText="1"/>
    </xf>
    <xf numFmtId="0" fontId="16" fillId="0" borderId="43" xfId="0" applyFont="1" applyFill="1" applyBorder="1" applyAlignment="1"/>
    <xf numFmtId="0" fontId="16" fillId="0" borderId="41" xfId="0" applyFont="1" applyFill="1" applyBorder="1" applyAlignment="1"/>
    <xf numFmtId="0" fontId="16" fillId="0" borderId="42" xfId="0" applyFont="1" applyFill="1" applyBorder="1" applyAlignment="1"/>
    <xf numFmtId="0" fontId="84" fillId="0" borderId="4" xfId="0" applyFont="1" applyFill="1" applyBorder="1" applyAlignment="1">
      <alignment vertical="top" wrapText="1"/>
    </xf>
    <xf numFmtId="0" fontId="72" fillId="0" borderId="9" xfId="0" applyFont="1" applyBorder="1" applyAlignment="1"/>
    <xf numFmtId="0" fontId="72" fillId="0" borderId="44" xfId="0" applyFont="1" applyBorder="1" applyAlignment="1">
      <alignment horizontal="center" vertical="center" wrapText="1"/>
    </xf>
    <xf numFmtId="0" fontId="73" fillId="0" borderId="44" xfId="299" applyFont="1" applyBorder="1" applyAlignment="1">
      <alignment horizontal="center" vertical="center" wrapText="1"/>
    </xf>
    <xf numFmtId="0" fontId="16" fillId="0" borderId="44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wrapText="1"/>
    </xf>
    <xf numFmtId="0" fontId="72" fillId="0" borderId="0" xfId="0" applyFont="1" applyFill="1" applyAlignment="1">
      <alignment horizontal="right"/>
    </xf>
    <xf numFmtId="0" fontId="16" fillId="0" borderId="31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72" fillId="0" borderId="3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2" fillId="0" borderId="3" xfId="0" applyFont="1" applyFill="1" applyBorder="1" applyAlignment="1">
      <alignment horizontal="center" vertical="top" wrapText="1"/>
    </xf>
    <xf numFmtId="0" fontId="72" fillId="0" borderId="8" xfId="0" applyFont="1" applyFill="1" applyBorder="1" applyAlignment="1">
      <alignment horizontal="center" vertical="center" wrapText="1"/>
    </xf>
    <xf numFmtId="0" fontId="72" fillId="0" borderId="3" xfId="0" applyFont="1" applyFill="1" applyBorder="1" applyAlignment="1">
      <alignment horizontal="center" vertical="center" wrapText="1"/>
    </xf>
    <xf numFmtId="0" fontId="72" fillId="0" borderId="4" xfId="0" applyFont="1" applyFill="1" applyBorder="1" applyAlignment="1">
      <alignment horizontal="center" vertical="center" wrapText="1"/>
    </xf>
    <xf numFmtId="0" fontId="72" fillId="0" borderId="7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left" vertical="top" wrapText="1"/>
    </xf>
    <xf numFmtId="0" fontId="72" fillId="0" borderId="30" xfId="0" applyFont="1" applyFill="1" applyBorder="1" applyAlignment="1">
      <alignment wrapText="1"/>
    </xf>
    <xf numFmtId="0" fontId="16" fillId="0" borderId="44" xfId="0" applyFont="1" applyFill="1" applyBorder="1" applyAlignment="1">
      <alignment horizontal="center" vertical="top" wrapText="1"/>
    </xf>
    <xf numFmtId="0" fontId="73" fillId="0" borderId="44" xfId="0" applyFont="1" applyFill="1" applyBorder="1"/>
    <xf numFmtId="0" fontId="16" fillId="0" borderId="30" xfId="0" applyFont="1" applyFill="1" applyBorder="1" applyAlignment="1">
      <alignment horizontal="center" vertical="center" wrapText="1"/>
    </xf>
    <xf numFmtId="49" fontId="16" fillId="2" borderId="44" xfId="0" applyNumberFormat="1" applyFont="1" applyFill="1" applyBorder="1" applyAlignment="1">
      <alignment horizontal="center" vertical="top" wrapText="1"/>
    </xf>
    <xf numFmtId="0" fontId="72" fillId="2" borderId="31" xfId="0" applyNumberFormat="1" applyFont="1" applyFill="1" applyBorder="1" applyAlignment="1">
      <alignment horizontal="center" vertical="top" wrapText="1"/>
    </xf>
    <xf numFmtId="0" fontId="72" fillId="2" borderId="3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0" borderId="44" xfId="0" applyFont="1" applyBorder="1" applyAlignment="1">
      <alignment horizontal="center" vertical="top" wrapText="1"/>
    </xf>
    <xf numFmtId="0" fontId="16" fillId="2" borderId="43" xfId="0" applyFont="1" applyFill="1" applyBorder="1" applyAlignment="1">
      <alignment horizontal="center" vertical="top" wrapText="1"/>
    </xf>
    <xf numFmtId="0" fontId="16" fillId="2" borderId="42" xfId="0" applyFont="1" applyFill="1" applyBorder="1" applyAlignment="1">
      <alignment horizontal="center" vertical="top" wrapText="1"/>
    </xf>
    <xf numFmtId="0" fontId="16" fillId="0" borderId="30" xfId="8" applyFont="1" applyFill="1" applyBorder="1" applyAlignment="1">
      <alignment horizontal="center" vertical="top" wrapText="1"/>
    </xf>
    <xf numFmtId="0" fontId="16" fillId="0" borderId="30" xfId="0" applyFont="1" applyBorder="1" applyAlignment="1">
      <alignment horizontal="left" wrapText="1"/>
    </xf>
    <xf numFmtId="0" fontId="72" fillId="0" borderId="30" xfId="8" applyFont="1" applyFill="1" applyBorder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72" fillId="0" borderId="0" xfId="0" applyFont="1" applyAlignment="1">
      <alignment horizontal="right"/>
    </xf>
    <xf numFmtId="0" fontId="72" fillId="0" borderId="30" xfId="0" applyFont="1" applyBorder="1" applyAlignment="1">
      <alignment horizontal="center" vertical="center" wrapText="1"/>
    </xf>
    <xf numFmtId="0" fontId="16" fillId="0" borderId="36" xfId="0" applyFont="1" applyFill="1" applyBorder="1" applyAlignment="1">
      <alignment horizontal="center" vertical="center" wrapText="1"/>
    </xf>
    <xf numFmtId="0" fontId="16" fillId="0" borderId="37" xfId="0" applyFont="1" applyFill="1" applyBorder="1" applyAlignment="1">
      <alignment horizontal="center" vertical="center" wrapText="1"/>
    </xf>
    <xf numFmtId="0" fontId="16" fillId="0" borderId="33" xfId="0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center" wrapText="1"/>
    </xf>
    <xf numFmtId="0" fontId="16" fillId="2" borderId="37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36" xfId="0" applyFont="1" applyFill="1" applyBorder="1" applyAlignment="1">
      <alignment horizontal="center" vertical="top" wrapText="1"/>
    </xf>
    <xf numFmtId="0" fontId="16" fillId="2" borderId="37" xfId="0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5" xfId="0" applyFont="1" applyFill="1" applyBorder="1" applyAlignment="1">
      <alignment vertical="center" wrapText="1"/>
    </xf>
    <xf numFmtId="0" fontId="72" fillId="0" borderId="36" xfId="0" applyFont="1" applyFill="1" applyBorder="1" applyAlignment="1">
      <alignment horizontal="center" vertical="top" wrapText="1"/>
    </xf>
    <xf numFmtId="0" fontId="72" fillId="0" borderId="33" xfId="0" applyFont="1" applyFill="1" applyBorder="1" applyAlignment="1">
      <alignment horizontal="center" vertical="top" wrapText="1"/>
    </xf>
    <xf numFmtId="0" fontId="72" fillId="0" borderId="30" xfId="0" applyFont="1" applyFill="1" applyBorder="1" applyAlignment="1">
      <alignment horizontal="left" vertical="center"/>
    </xf>
    <xf numFmtId="0" fontId="84" fillId="0" borderId="4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vertical="top" wrapText="1"/>
    </xf>
    <xf numFmtId="0" fontId="73" fillId="0" borderId="5" xfId="0" applyFont="1" applyFill="1" applyBorder="1" applyAlignment="1">
      <alignment vertical="top" wrapText="1"/>
    </xf>
    <xf numFmtId="0" fontId="86" fillId="0" borderId="0" xfId="0" applyFont="1" applyFill="1" applyBorder="1" applyAlignment="1">
      <alignment horizontal="right" vertical="top" wrapText="1"/>
    </xf>
    <xf numFmtId="0" fontId="84" fillId="0" borderId="43" xfId="0" applyFont="1" applyFill="1" applyBorder="1" applyAlignment="1">
      <alignment horizontal="left" vertical="top" wrapText="1"/>
    </xf>
    <xf numFmtId="0" fontId="73" fillId="0" borderId="42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right"/>
    </xf>
    <xf numFmtId="0" fontId="13" fillId="0" borderId="0" xfId="0" applyFont="1" applyFill="1" applyAlignment="1">
      <alignment horizontal="center" wrapText="1"/>
    </xf>
    <xf numFmtId="0" fontId="86" fillId="0" borderId="0" xfId="0" applyFont="1" applyFill="1" applyBorder="1" applyAlignment="1">
      <alignment horizontal="center" vertical="top" wrapText="1"/>
    </xf>
    <xf numFmtId="0" fontId="73" fillId="0" borderId="44" xfId="253" applyFont="1" applyBorder="1" applyAlignment="1">
      <alignment horizontal="center" vertical="center" wrapText="1"/>
    </xf>
    <xf numFmtId="0" fontId="73" fillId="0" borderId="0" xfId="253" applyFont="1" applyAlignment="1">
      <alignment horizontal="right"/>
    </xf>
    <xf numFmtId="0" fontId="13" fillId="0" borderId="0" xfId="253" applyFont="1" applyAlignment="1">
      <alignment horizontal="center" wrapText="1"/>
    </xf>
    <xf numFmtId="0" fontId="16" fillId="0" borderId="44" xfId="8" applyFont="1" applyFill="1" applyBorder="1" applyAlignment="1">
      <alignment horizontal="center" vertical="top" wrapText="1"/>
    </xf>
    <xf numFmtId="0" fontId="13" fillId="0" borderId="44" xfId="253" applyFont="1" applyBorder="1" applyAlignment="1">
      <alignment horizontal="left" vertical="center" wrapText="1"/>
    </xf>
    <xf numFmtId="0" fontId="72" fillId="0" borderId="44" xfId="8" applyFont="1" applyFill="1" applyBorder="1" applyAlignment="1">
      <alignment horizontal="center" vertical="top" wrapText="1"/>
    </xf>
    <xf numFmtId="0" fontId="73" fillId="0" borderId="44" xfId="299" applyFont="1" applyBorder="1" applyAlignment="1">
      <alignment horizontal="center" vertical="top"/>
    </xf>
    <xf numFmtId="49" fontId="13" fillId="0" borderId="44" xfId="299" applyNumberFormat="1" applyFont="1" applyBorder="1" applyAlignment="1">
      <alignment horizontal="center" vertical="top"/>
    </xf>
    <xf numFmtId="49" fontId="13" fillId="0" borderId="34" xfId="299" applyNumberFormat="1" applyFont="1" applyBorder="1" applyAlignment="1">
      <alignment horizontal="center"/>
    </xf>
    <xf numFmtId="49" fontId="13" fillId="0" borderId="29" xfId="299" applyNumberFormat="1" applyFont="1" applyBorder="1" applyAlignment="1">
      <alignment horizontal="center"/>
    </xf>
    <xf numFmtId="49" fontId="13" fillId="0" borderId="31" xfId="299" applyNumberFormat="1" applyFont="1" applyBorder="1" applyAlignment="1">
      <alignment horizontal="center"/>
    </xf>
    <xf numFmtId="49" fontId="13" fillId="0" borderId="2" xfId="299" applyNumberFormat="1" applyFont="1" applyBorder="1" applyAlignment="1">
      <alignment horizontal="center"/>
    </xf>
    <xf numFmtId="49" fontId="13" fillId="0" borderId="3" xfId="299" applyNumberFormat="1" applyFont="1" applyBorder="1" applyAlignment="1">
      <alignment horizontal="center"/>
    </xf>
    <xf numFmtId="0" fontId="73" fillId="0" borderId="31" xfId="299" applyFont="1" applyBorder="1" applyAlignment="1">
      <alignment horizontal="center"/>
    </xf>
    <xf numFmtId="0" fontId="73" fillId="0" borderId="2" xfId="299" applyFont="1" applyBorder="1" applyAlignment="1">
      <alignment horizontal="center"/>
    </xf>
    <xf numFmtId="0" fontId="73" fillId="0" borderId="3" xfId="299" applyFont="1" applyBorder="1" applyAlignment="1">
      <alignment horizontal="center"/>
    </xf>
    <xf numFmtId="0" fontId="13" fillId="0" borderId="31" xfId="299" applyFont="1" applyBorder="1" applyAlignment="1">
      <alignment horizontal="center" vertical="top"/>
    </xf>
    <xf numFmtId="0" fontId="13" fillId="0" borderId="2" xfId="299" applyFont="1" applyBorder="1" applyAlignment="1">
      <alignment horizontal="center" vertical="top"/>
    </xf>
    <xf numFmtId="0" fontId="13" fillId="0" borderId="3" xfId="299" applyFont="1" applyBorder="1" applyAlignment="1">
      <alignment horizontal="center" vertical="top"/>
    </xf>
    <xf numFmtId="0" fontId="13" fillId="0" borderId="43" xfId="299" applyFont="1" applyBorder="1" applyAlignment="1">
      <alignment horizontal="left" wrapText="1"/>
    </xf>
    <xf numFmtId="0" fontId="13" fillId="0" borderId="42" xfId="299" applyFont="1" applyBorder="1" applyAlignment="1">
      <alignment horizontal="left" wrapText="1"/>
    </xf>
    <xf numFmtId="0" fontId="16" fillId="2" borderId="31" xfId="299" applyFont="1" applyFill="1" applyBorder="1" applyAlignment="1">
      <alignment horizontal="center"/>
    </xf>
    <xf numFmtId="0" fontId="16" fillId="2" borderId="3" xfId="299" applyFont="1" applyFill="1" applyBorder="1" applyAlignment="1">
      <alignment horizontal="center"/>
    </xf>
    <xf numFmtId="0" fontId="89" fillId="0" borderId="0" xfId="0" applyFont="1" applyFill="1" applyBorder="1" applyAlignment="1">
      <alignment vertical="top" wrapText="1"/>
    </xf>
    <xf numFmtId="0" fontId="90" fillId="0" borderId="0" xfId="0" applyFont="1" applyFill="1" applyBorder="1" applyAlignment="1">
      <alignment horizontal="center"/>
    </xf>
    <xf numFmtId="0" fontId="90" fillId="0" borderId="0" xfId="0" applyFont="1" applyFill="1" applyBorder="1"/>
    <xf numFmtId="0" fontId="90" fillId="0" borderId="0" xfId="0" applyFont="1" applyFill="1" applyBorder="1" applyAlignment="1">
      <alignment horizontal="left" vertical="top" wrapText="1"/>
    </xf>
    <xf numFmtId="0" fontId="90" fillId="0" borderId="0" xfId="0" applyFont="1" applyFill="1" applyBorder="1" applyAlignment="1">
      <alignment vertical="top" wrapText="1"/>
    </xf>
    <xf numFmtId="0" fontId="89" fillId="0" borderId="0" xfId="0" applyFont="1" applyFill="1" applyBorder="1" applyAlignment="1">
      <alignment horizontal="center" vertical="top" wrapText="1"/>
    </xf>
    <xf numFmtId="0" fontId="73" fillId="0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top" wrapText="1"/>
    </xf>
  </cellXfs>
  <cellStyles count="2021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9"/>
  <sheetViews>
    <sheetView topLeftCell="A7" zoomScaleNormal="100" zoomScaleSheetLayoutView="100" workbookViewId="0">
      <selection activeCell="D13" sqref="D13"/>
    </sheetView>
  </sheetViews>
  <sheetFormatPr defaultColWidth="9.140625" defaultRowHeight="17.25"/>
  <cols>
    <col min="1" max="1" width="11.7109375" style="137" customWidth="1"/>
    <col min="2" max="2" width="24.7109375" style="137" customWidth="1"/>
    <col min="3" max="3" width="62.140625" style="137" customWidth="1"/>
    <col min="4" max="4" width="27.42578125" style="157" customWidth="1"/>
    <col min="5" max="5" width="15.85546875" style="137" customWidth="1"/>
    <col min="6" max="6" width="15.7109375" style="137" customWidth="1"/>
    <col min="7" max="7" width="13.85546875" style="137" customWidth="1"/>
    <col min="8" max="9" width="12.42578125" style="137" customWidth="1"/>
    <col min="10" max="16384" width="9.140625" style="137"/>
  </cols>
  <sheetData>
    <row r="1" spans="1:5" ht="37.5" customHeight="1">
      <c r="C1" s="201" t="s">
        <v>64</v>
      </c>
      <c r="D1" s="201"/>
    </row>
    <row r="2" spans="1:5" ht="17.25" customHeight="1">
      <c r="C2" s="201" t="s">
        <v>68</v>
      </c>
      <c r="D2" s="201"/>
    </row>
    <row r="3" spans="1:5" ht="17.25" customHeight="1">
      <c r="C3" s="201" t="s">
        <v>9</v>
      </c>
      <c r="D3" s="201"/>
    </row>
    <row r="5" spans="1:5" ht="75.75" customHeight="1">
      <c r="A5" s="200" t="s">
        <v>78</v>
      </c>
      <c r="B5" s="200"/>
      <c r="C5" s="200"/>
      <c r="D5" s="200"/>
    </row>
    <row r="8" spans="1:5">
      <c r="D8" s="190" t="s">
        <v>27</v>
      </c>
    </row>
    <row r="9" spans="1:5" s="17" customFormat="1" ht="99.75" customHeight="1">
      <c r="A9" s="210" t="s">
        <v>13</v>
      </c>
      <c r="B9" s="211"/>
      <c r="C9" s="208" t="s">
        <v>14</v>
      </c>
      <c r="D9" s="191" t="s">
        <v>80</v>
      </c>
    </row>
    <row r="10" spans="1:5" s="17" customFormat="1" ht="44.25" customHeight="1">
      <c r="A10" s="158" t="s">
        <v>49</v>
      </c>
      <c r="B10" s="159" t="s">
        <v>17</v>
      </c>
      <c r="C10" s="209"/>
      <c r="D10" s="160" t="s">
        <v>15</v>
      </c>
    </row>
    <row r="11" spans="1:5" s="165" customFormat="1">
      <c r="A11" s="161"/>
      <c r="B11" s="162"/>
      <c r="C11" s="163" t="s">
        <v>26</v>
      </c>
      <c r="D11" s="164">
        <f>+D13+D27</f>
        <v>0</v>
      </c>
    </row>
    <row r="12" spans="1:5" s="17" customFormat="1" ht="18" customHeight="1">
      <c r="A12" s="166"/>
      <c r="B12" s="167"/>
      <c r="C12" s="141" t="s">
        <v>41</v>
      </c>
      <c r="D12" s="168"/>
    </row>
    <row r="13" spans="1:5" s="17" customFormat="1" ht="34.5">
      <c r="A13" s="169"/>
      <c r="B13" s="170"/>
      <c r="C13" s="121" t="s">
        <v>52</v>
      </c>
      <c r="D13" s="174">
        <f>+D15</f>
        <v>35710.199999999997</v>
      </c>
    </row>
    <row r="14" spans="1:5" s="17" customFormat="1">
      <c r="A14" s="214">
        <v>1163</v>
      </c>
      <c r="B14" s="212"/>
      <c r="C14" s="171" t="s">
        <v>33</v>
      </c>
      <c r="D14" s="172"/>
    </row>
    <row r="15" spans="1:5" s="17" customFormat="1">
      <c r="A15" s="215"/>
      <c r="B15" s="213"/>
      <c r="C15" s="173" t="s">
        <v>90</v>
      </c>
      <c r="D15" s="174">
        <f>+D22</f>
        <v>35710.199999999997</v>
      </c>
      <c r="E15" s="175"/>
    </row>
    <row r="16" spans="1:5" s="17" customFormat="1">
      <c r="A16" s="215"/>
      <c r="B16" s="213"/>
      <c r="C16" s="119" t="s">
        <v>34</v>
      </c>
      <c r="D16" s="172"/>
    </row>
    <row r="17" spans="1:5" s="17" customFormat="1" ht="69">
      <c r="A17" s="215"/>
      <c r="B17" s="213"/>
      <c r="C17" s="120" t="s">
        <v>91</v>
      </c>
      <c r="D17" s="176"/>
    </row>
    <row r="18" spans="1:5" s="17" customFormat="1">
      <c r="A18" s="215"/>
      <c r="B18" s="213"/>
      <c r="C18" s="119" t="s">
        <v>35</v>
      </c>
      <c r="D18" s="176"/>
    </row>
    <row r="19" spans="1:5" s="17" customFormat="1" ht="34.5">
      <c r="A19" s="215"/>
      <c r="B19" s="213"/>
      <c r="C19" s="120" t="s">
        <v>92</v>
      </c>
      <c r="D19" s="176"/>
    </row>
    <row r="20" spans="1:5" s="17" customFormat="1" ht="23.65" customHeight="1">
      <c r="A20" s="215"/>
      <c r="B20" s="176"/>
      <c r="C20" s="177" t="s">
        <v>47</v>
      </c>
      <c r="D20" s="178"/>
    </row>
    <row r="21" spans="1:5" s="17" customFormat="1">
      <c r="A21" s="215"/>
      <c r="B21" s="216">
        <v>11019</v>
      </c>
      <c r="C21" s="119" t="s">
        <v>36</v>
      </c>
      <c r="D21" s="176"/>
    </row>
    <row r="22" spans="1:5" s="17" customFormat="1" ht="51.75">
      <c r="A22" s="215"/>
      <c r="B22" s="216"/>
      <c r="C22" s="118" t="s">
        <v>108</v>
      </c>
      <c r="D22" s="174">
        <v>35710.199999999997</v>
      </c>
      <c r="E22" s="179"/>
    </row>
    <row r="23" spans="1:5" s="17" customFormat="1">
      <c r="A23" s="215"/>
      <c r="B23" s="216"/>
      <c r="C23" s="119" t="s">
        <v>37</v>
      </c>
      <c r="D23" s="176"/>
    </row>
    <row r="24" spans="1:5" s="17" customFormat="1" ht="51.75">
      <c r="A24" s="215"/>
      <c r="B24" s="216"/>
      <c r="C24" s="120" t="s">
        <v>107</v>
      </c>
      <c r="D24" s="176"/>
    </row>
    <row r="25" spans="1:5" s="17" customFormat="1">
      <c r="A25" s="215"/>
      <c r="B25" s="216"/>
      <c r="C25" s="119" t="s">
        <v>38</v>
      </c>
      <c r="D25" s="176"/>
    </row>
    <row r="26" spans="1:5" s="17" customFormat="1">
      <c r="A26" s="215"/>
      <c r="B26" s="216"/>
      <c r="C26" s="120" t="s">
        <v>39</v>
      </c>
      <c r="D26" s="176"/>
    </row>
    <row r="27" spans="1:5" s="17" customFormat="1" ht="34.9" customHeight="1">
      <c r="A27" s="180"/>
      <c r="B27" s="170"/>
      <c r="C27" s="173" t="s">
        <v>73</v>
      </c>
      <c r="D27" s="181">
        <f t="shared" ref="D27" si="0">+D29</f>
        <v>-35710.199999999997</v>
      </c>
    </row>
    <row r="28" spans="1:5">
      <c r="A28" s="202">
        <v>1139</v>
      </c>
      <c r="B28" s="205"/>
      <c r="C28" s="182" t="s">
        <v>33</v>
      </c>
      <c r="D28" s="12"/>
    </row>
    <row r="29" spans="1:5" ht="19.350000000000001" customHeight="1">
      <c r="A29" s="203"/>
      <c r="B29" s="206"/>
      <c r="C29" s="121" t="s">
        <v>19</v>
      </c>
      <c r="D29" s="181">
        <f>+D35</f>
        <v>-35710.199999999997</v>
      </c>
    </row>
    <row r="30" spans="1:5">
      <c r="A30" s="203"/>
      <c r="B30" s="206"/>
      <c r="C30" s="122" t="s">
        <v>34</v>
      </c>
      <c r="D30" s="12"/>
    </row>
    <row r="31" spans="1:5" ht="51.75">
      <c r="A31" s="203"/>
      <c r="B31" s="206"/>
      <c r="C31" s="183" t="s">
        <v>54</v>
      </c>
      <c r="D31" s="12"/>
    </row>
    <row r="32" spans="1:5">
      <c r="A32" s="203"/>
      <c r="B32" s="206"/>
      <c r="C32" s="122" t="s">
        <v>35</v>
      </c>
      <c r="D32" s="12"/>
    </row>
    <row r="33" spans="1:4" ht="34.5">
      <c r="A33" s="203"/>
      <c r="B33" s="207"/>
      <c r="C33" s="184" t="s">
        <v>63</v>
      </c>
      <c r="D33" s="12"/>
    </row>
    <row r="34" spans="1:4" ht="18" customHeight="1">
      <c r="A34" s="203"/>
      <c r="B34" s="205" t="s">
        <v>55</v>
      </c>
      <c r="C34" s="122" t="s">
        <v>36</v>
      </c>
      <c r="D34" s="176"/>
    </row>
    <row r="35" spans="1:4" ht="19.350000000000001" customHeight="1">
      <c r="A35" s="203"/>
      <c r="B35" s="206"/>
      <c r="C35" s="185" t="s">
        <v>19</v>
      </c>
      <c r="D35" s="181">
        <v>-35710.199999999997</v>
      </c>
    </row>
    <row r="36" spans="1:4">
      <c r="A36" s="203"/>
      <c r="B36" s="206"/>
      <c r="C36" s="122" t="s">
        <v>37</v>
      </c>
      <c r="D36" s="13"/>
    </row>
    <row r="37" spans="1:4" ht="86.25">
      <c r="A37" s="203"/>
      <c r="B37" s="206"/>
      <c r="C37" s="183" t="s">
        <v>56</v>
      </c>
      <c r="D37" s="13"/>
    </row>
    <row r="38" spans="1:4">
      <c r="A38" s="203"/>
      <c r="B38" s="206"/>
      <c r="C38" s="122" t="s">
        <v>38</v>
      </c>
      <c r="D38" s="13"/>
    </row>
    <row r="39" spans="1:4">
      <c r="A39" s="204"/>
      <c r="B39" s="207"/>
      <c r="C39" s="183" t="s">
        <v>39</v>
      </c>
      <c r="D39" s="13"/>
    </row>
  </sheetData>
  <mergeCells count="12">
    <mergeCell ref="A5:D5"/>
    <mergeCell ref="C1:D1"/>
    <mergeCell ref="C2:D2"/>
    <mergeCell ref="C3:D3"/>
    <mergeCell ref="A28:A39"/>
    <mergeCell ref="B34:B39"/>
    <mergeCell ref="B28:B33"/>
    <mergeCell ref="C9:C10"/>
    <mergeCell ref="A9:B9"/>
    <mergeCell ref="B14:B19"/>
    <mergeCell ref="A14:A26"/>
    <mergeCell ref="B21:B26"/>
  </mergeCells>
  <pageMargins left="0" right="0" top="0" bottom="0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opLeftCell="A10" zoomScaleNormal="100" zoomScaleSheetLayoutView="100" workbookViewId="0">
      <selection activeCell="F32" sqref="F32"/>
    </sheetView>
  </sheetViews>
  <sheetFormatPr defaultColWidth="9.140625" defaultRowHeight="17.25"/>
  <cols>
    <col min="1" max="3" width="8.140625" style="8" customWidth="1"/>
    <col min="4" max="4" width="11.5703125" style="8" customWidth="1"/>
    <col min="5" max="5" width="13.85546875" style="8" customWidth="1"/>
    <col min="6" max="6" width="62.140625" style="8" customWidth="1"/>
    <col min="7" max="7" width="22.7109375" style="66" customWidth="1"/>
    <col min="8" max="10" width="15" style="8" customWidth="1"/>
    <col min="11" max="16384" width="9.140625" style="8"/>
  </cols>
  <sheetData>
    <row r="1" spans="1:7" ht="37.5" customHeight="1">
      <c r="F1" s="235" t="s">
        <v>65</v>
      </c>
      <c r="G1" s="235"/>
    </row>
    <row r="2" spans="1:7" ht="17.25" customHeight="1">
      <c r="F2" s="235" t="s">
        <v>68</v>
      </c>
      <c r="G2" s="235"/>
    </row>
    <row r="3" spans="1:7" ht="17.25" customHeight="1">
      <c r="F3" s="235" t="s">
        <v>9</v>
      </c>
      <c r="G3" s="235"/>
    </row>
    <row r="4" spans="1:7" ht="13.5" customHeight="1"/>
    <row r="5" spans="1:7" ht="52.5" customHeight="1">
      <c r="A5" s="234" t="s">
        <v>75</v>
      </c>
      <c r="B5" s="234"/>
      <c r="C5" s="234"/>
      <c r="D5" s="234"/>
      <c r="E5" s="234"/>
      <c r="F5" s="234"/>
      <c r="G5" s="234"/>
    </row>
    <row r="8" spans="1:7">
      <c r="G8" s="196" t="s">
        <v>27</v>
      </c>
    </row>
    <row r="9" spans="1:7" s="14" customFormat="1" ht="123" customHeight="1">
      <c r="A9" s="236" t="s">
        <v>28</v>
      </c>
      <c r="B9" s="236"/>
      <c r="C9" s="236"/>
      <c r="D9" s="236" t="s">
        <v>13</v>
      </c>
      <c r="E9" s="236"/>
      <c r="F9" s="236" t="s">
        <v>18</v>
      </c>
      <c r="G9" s="197" t="s">
        <v>80</v>
      </c>
    </row>
    <row r="10" spans="1:7" s="14" customFormat="1" ht="34.5">
      <c r="A10" s="6" t="s">
        <v>82</v>
      </c>
      <c r="B10" s="6" t="s">
        <v>83</v>
      </c>
      <c r="C10" s="6" t="s">
        <v>29</v>
      </c>
      <c r="D10" s="6" t="s">
        <v>16</v>
      </c>
      <c r="E10" s="6" t="s">
        <v>50</v>
      </c>
      <c r="F10" s="236"/>
      <c r="G10" s="187" t="s">
        <v>15</v>
      </c>
    </row>
    <row r="11" spans="1:7" s="14" customFormat="1">
      <c r="A11" s="10"/>
      <c r="B11" s="10"/>
      <c r="C11" s="10"/>
      <c r="D11" s="6"/>
      <c r="E11" s="6"/>
      <c r="F11" s="4" t="s">
        <v>26</v>
      </c>
      <c r="G11" s="60">
        <f>+G13+G33</f>
        <v>0</v>
      </c>
    </row>
    <row r="12" spans="1:7" s="14" customFormat="1">
      <c r="A12" s="10"/>
      <c r="B12" s="10"/>
      <c r="C12" s="10"/>
      <c r="D12" s="6"/>
      <c r="E12" s="6"/>
      <c r="F12" s="10" t="s">
        <v>41</v>
      </c>
      <c r="G12" s="60"/>
    </row>
    <row r="13" spans="1:7" s="14" customFormat="1" ht="34.5">
      <c r="A13" s="10"/>
      <c r="B13" s="10"/>
      <c r="C13" s="10"/>
      <c r="D13" s="6"/>
      <c r="E13" s="6"/>
      <c r="F13" s="4" t="s">
        <v>52</v>
      </c>
      <c r="G13" s="60">
        <f>+G14</f>
        <v>35710.199999999997</v>
      </c>
    </row>
    <row r="14" spans="1:7" s="14" customFormat="1">
      <c r="A14" s="217" t="s">
        <v>74</v>
      </c>
      <c r="B14" s="218"/>
      <c r="C14" s="220"/>
      <c r="D14" s="223"/>
      <c r="E14" s="220"/>
      <c r="F14" s="55" t="s">
        <v>93</v>
      </c>
      <c r="G14" s="60">
        <f>+G16</f>
        <v>35710.199999999997</v>
      </c>
    </row>
    <row r="15" spans="1:7" s="14" customFormat="1" ht="16.899999999999999" customHeight="1">
      <c r="A15" s="217"/>
      <c r="B15" s="219"/>
      <c r="C15" s="221"/>
      <c r="D15" s="224"/>
      <c r="E15" s="221"/>
      <c r="F15" s="57" t="s">
        <v>20</v>
      </c>
      <c r="G15" s="24"/>
    </row>
    <row r="16" spans="1:7" s="14" customFormat="1">
      <c r="A16" s="217"/>
      <c r="B16" s="226" t="s">
        <v>67</v>
      </c>
      <c r="C16" s="221"/>
      <c r="D16" s="224"/>
      <c r="E16" s="26"/>
      <c r="F16" s="55" t="s">
        <v>94</v>
      </c>
      <c r="G16" s="60">
        <f>+G18</f>
        <v>35710.199999999997</v>
      </c>
    </row>
    <row r="17" spans="1:15" s="14" customFormat="1" ht="16.899999999999999" customHeight="1">
      <c r="A17" s="217"/>
      <c r="B17" s="227"/>
      <c r="C17" s="222"/>
      <c r="D17" s="224"/>
      <c r="E17" s="26"/>
      <c r="F17" s="57" t="s">
        <v>20</v>
      </c>
      <c r="G17" s="60"/>
    </row>
    <row r="18" spans="1:15" s="17" customFormat="1">
      <c r="A18" s="217"/>
      <c r="B18" s="227"/>
      <c r="C18" s="67" t="s">
        <v>67</v>
      </c>
      <c r="D18" s="224"/>
      <c r="E18" s="26"/>
      <c r="F18" s="55" t="s">
        <v>94</v>
      </c>
      <c r="G18" s="20">
        <f>+G20</f>
        <v>35710.199999999997</v>
      </c>
      <c r="H18" s="16"/>
      <c r="I18" s="16"/>
      <c r="J18" s="16"/>
      <c r="K18" s="16"/>
      <c r="L18" s="16"/>
      <c r="M18" s="16"/>
      <c r="N18" s="16"/>
      <c r="O18" s="16"/>
    </row>
    <row r="19" spans="1:15" s="17" customFormat="1" ht="16.899999999999999" customHeight="1">
      <c r="A19" s="217"/>
      <c r="B19" s="227"/>
      <c r="C19" s="68"/>
      <c r="D19" s="224"/>
      <c r="E19" s="26"/>
      <c r="F19" s="57" t="s">
        <v>20</v>
      </c>
      <c r="G19" s="64"/>
      <c r="H19" s="16"/>
      <c r="I19" s="16"/>
      <c r="J19" s="16"/>
      <c r="K19" s="16"/>
      <c r="L19" s="16"/>
      <c r="M19" s="16"/>
      <c r="N19" s="16"/>
      <c r="O19" s="16"/>
    </row>
    <row r="20" spans="1:15" s="17" customFormat="1" ht="34.5">
      <c r="A20" s="217"/>
      <c r="B20" s="227"/>
      <c r="C20" s="68"/>
      <c r="D20" s="224"/>
      <c r="E20" s="26"/>
      <c r="F20" s="56" t="s">
        <v>43</v>
      </c>
      <c r="G20" s="63">
        <f>+G22</f>
        <v>35710.199999999997</v>
      </c>
      <c r="H20" s="16"/>
      <c r="I20" s="16"/>
      <c r="J20" s="16"/>
      <c r="K20" s="16"/>
      <c r="L20" s="16"/>
      <c r="M20" s="16"/>
      <c r="N20" s="16"/>
      <c r="O20" s="16"/>
    </row>
    <row r="21" spans="1:15" s="17" customFormat="1" ht="16.899999999999999" customHeight="1">
      <c r="A21" s="217"/>
      <c r="B21" s="227"/>
      <c r="C21" s="68"/>
      <c r="D21" s="225"/>
      <c r="E21" s="26"/>
      <c r="F21" s="69" t="s">
        <v>20</v>
      </c>
      <c r="G21" s="64"/>
      <c r="H21" s="16"/>
      <c r="I21" s="16"/>
      <c r="J21" s="16"/>
      <c r="K21" s="16"/>
      <c r="L21" s="16"/>
      <c r="M21" s="16"/>
      <c r="N21" s="16"/>
      <c r="O21" s="16"/>
    </row>
    <row r="22" spans="1:15" s="17" customFormat="1">
      <c r="A22" s="217"/>
      <c r="B22" s="227"/>
      <c r="C22" s="68"/>
      <c r="D22" s="228">
        <v>1163</v>
      </c>
      <c r="E22" s="229" t="s">
        <v>95</v>
      </c>
      <c r="F22" s="230"/>
      <c r="G22" s="20">
        <f>+G24</f>
        <v>35710.199999999997</v>
      </c>
      <c r="H22" s="16"/>
      <c r="I22" s="16"/>
      <c r="J22" s="16"/>
      <c r="K22" s="16"/>
      <c r="L22" s="16"/>
      <c r="M22" s="16"/>
      <c r="N22" s="16"/>
      <c r="O22" s="16"/>
    </row>
    <row r="23" spans="1:15" s="17" customFormat="1" ht="16.899999999999999" customHeight="1">
      <c r="A23" s="217"/>
      <c r="B23" s="227"/>
      <c r="C23" s="68"/>
      <c r="D23" s="228"/>
      <c r="E23" s="58"/>
      <c r="F23" s="57" t="s">
        <v>20</v>
      </c>
      <c r="G23" s="64"/>
      <c r="H23" s="16"/>
      <c r="I23" s="16"/>
      <c r="J23" s="16"/>
      <c r="K23" s="16"/>
      <c r="L23" s="16"/>
      <c r="M23" s="16"/>
      <c r="N23" s="16"/>
      <c r="O23" s="16"/>
    </row>
    <row r="24" spans="1:15" s="17" customFormat="1" ht="51.75">
      <c r="A24" s="217"/>
      <c r="B24" s="227"/>
      <c r="C24" s="68"/>
      <c r="D24" s="228"/>
      <c r="E24" s="199">
        <v>11019</v>
      </c>
      <c r="F24" s="118" t="s">
        <v>108</v>
      </c>
      <c r="G24" s="19">
        <f t="shared" ref="G24" si="0">G26</f>
        <v>35710.199999999997</v>
      </c>
      <c r="H24" s="16"/>
      <c r="I24" s="16"/>
      <c r="J24" s="16"/>
      <c r="K24" s="16"/>
      <c r="L24" s="16"/>
      <c r="M24" s="16"/>
      <c r="N24" s="16"/>
      <c r="O24" s="16"/>
    </row>
    <row r="25" spans="1:15" s="14" customFormat="1" ht="16.899999999999999" customHeight="1">
      <c r="A25" s="217"/>
      <c r="B25" s="227"/>
      <c r="C25" s="68"/>
      <c r="D25" s="228"/>
      <c r="E25" s="26"/>
      <c r="F25" s="10" t="s">
        <v>51</v>
      </c>
      <c r="G25" s="23"/>
    </row>
    <row r="26" spans="1:15" s="22" customFormat="1" ht="34.5">
      <c r="A26" s="217"/>
      <c r="B26" s="227"/>
      <c r="C26" s="68"/>
      <c r="D26" s="228"/>
      <c r="E26" s="26"/>
      <c r="F26" s="21" t="s">
        <v>43</v>
      </c>
      <c r="G26" s="71">
        <f t="shared" ref="G26" si="1">G28</f>
        <v>35710.199999999997</v>
      </c>
    </row>
    <row r="27" spans="1:15" s="14" customFormat="1" ht="51.75">
      <c r="A27" s="217"/>
      <c r="B27" s="227"/>
      <c r="C27" s="68"/>
      <c r="D27" s="228"/>
      <c r="E27" s="26"/>
      <c r="F27" s="10" t="s">
        <v>46</v>
      </c>
      <c r="G27" s="23"/>
    </row>
    <row r="28" spans="1:15" s="14" customFormat="1" ht="16.899999999999999" customHeight="1">
      <c r="A28" s="217"/>
      <c r="B28" s="227"/>
      <c r="C28" s="68"/>
      <c r="D28" s="228"/>
      <c r="E28" s="26"/>
      <c r="F28" s="15" t="s">
        <v>23</v>
      </c>
      <c r="G28" s="24">
        <f t="shared" ref="G28" si="2">G29</f>
        <v>35710.199999999997</v>
      </c>
    </row>
    <row r="29" spans="1:15" s="14" customFormat="1" ht="16.899999999999999" customHeight="1">
      <c r="A29" s="217"/>
      <c r="B29" s="227"/>
      <c r="C29" s="68"/>
      <c r="D29" s="228"/>
      <c r="E29" s="26"/>
      <c r="F29" s="10" t="s">
        <v>24</v>
      </c>
      <c r="G29" s="24">
        <f t="shared" ref="G29:G31" si="3">+G30</f>
        <v>35710.199999999997</v>
      </c>
    </row>
    <row r="30" spans="1:15" s="14" customFormat="1" ht="16.899999999999999" customHeight="1">
      <c r="A30" s="217"/>
      <c r="B30" s="227"/>
      <c r="C30" s="68"/>
      <c r="D30" s="228"/>
      <c r="E30" s="26"/>
      <c r="F30" s="54" t="s">
        <v>96</v>
      </c>
      <c r="G30" s="59">
        <f t="shared" si="3"/>
        <v>35710.199999999997</v>
      </c>
    </row>
    <row r="31" spans="1:15" s="14" customFormat="1" ht="42.75" customHeight="1">
      <c r="A31" s="217"/>
      <c r="B31" s="227"/>
      <c r="C31" s="68"/>
      <c r="D31" s="228"/>
      <c r="E31" s="26"/>
      <c r="F31" s="54" t="s">
        <v>97</v>
      </c>
      <c r="G31" s="59">
        <f t="shared" si="3"/>
        <v>35710.199999999997</v>
      </c>
    </row>
    <row r="32" spans="1:15" s="14" customFormat="1" ht="27" customHeight="1">
      <c r="A32" s="217"/>
      <c r="B32" s="227"/>
      <c r="C32" s="68"/>
      <c r="D32" s="228"/>
      <c r="E32" s="26"/>
      <c r="F32" s="54" t="s">
        <v>98</v>
      </c>
      <c r="G32" s="59">
        <f>'Havelvats 1'!D22</f>
        <v>35710.199999999997</v>
      </c>
      <c r="H32" s="61"/>
    </row>
    <row r="33" spans="1:7" s="27" customFormat="1" ht="34.9" customHeight="1">
      <c r="A33" s="5"/>
      <c r="B33" s="5"/>
      <c r="C33" s="5"/>
      <c r="D33" s="6"/>
      <c r="E33" s="6"/>
      <c r="F33" s="3" t="s">
        <v>73</v>
      </c>
      <c r="G33" s="60">
        <f t="shared" ref="G33" si="4">+G34</f>
        <v>-35710.199999999997</v>
      </c>
    </row>
    <row r="34" spans="1:7" ht="34.5">
      <c r="A34" s="231" t="s">
        <v>57</v>
      </c>
      <c r="B34" s="231"/>
      <c r="C34" s="231"/>
      <c r="D34" s="231"/>
      <c r="E34" s="231"/>
      <c r="F34" s="3" t="s">
        <v>30</v>
      </c>
      <c r="G34" s="20">
        <f t="shared" ref="G34" si="5">+G36</f>
        <v>-35710.199999999997</v>
      </c>
    </row>
    <row r="35" spans="1:7">
      <c r="A35" s="231"/>
      <c r="B35" s="231"/>
      <c r="C35" s="231"/>
      <c r="D35" s="231"/>
      <c r="E35" s="231"/>
      <c r="F35" s="10" t="s">
        <v>20</v>
      </c>
      <c r="G35" s="62"/>
    </row>
    <row r="36" spans="1:7" ht="34.5">
      <c r="A36" s="231"/>
      <c r="B36" s="231" t="s">
        <v>31</v>
      </c>
      <c r="C36" s="231"/>
      <c r="D36" s="231"/>
      <c r="E36" s="231"/>
      <c r="F36" s="3" t="s">
        <v>32</v>
      </c>
      <c r="G36" s="20">
        <f t="shared" ref="G36" si="6">+G38</f>
        <v>-35710.199999999997</v>
      </c>
    </row>
    <row r="37" spans="1:7">
      <c r="A37" s="231"/>
      <c r="B37" s="231"/>
      <c r="C37" s="231"/>
      <c r="D37" s="231"/>
      <c r="E37" s="231"/>
      <c r="F37" s="10" t="s">
        <v>20</v>
      </c>
      <c r="G37" s="62"/>
    </row>
    <row r="38" spans="1:7">
      <c r="A38" s="231"/>
      <c r="B38" s="231"/>
      <c r="C38" s="231" t="s">
        <v>31</v>
      </c>
      <c r="D38" s="231"/>
      <c r="E38" s="231"/>
      <c r="F38" s="4" t="s">
        <v>19</v>
      </c>
      <c r="G38" s="20">
        <f>+G51</f>
        <v>-35710.199999999997</v>
      </c>
    </row>
    <row r="39" spans="1:7">
      <c r="A39" s="231"/>
      <c r="B39" s="231"/>
      <c r="C39" s="231"/>
      <c r="D39" s="231"/>
      <c r="E39" s="231"/>
      <c r="F39" s="10" t="s">
        <v>20</v>
      </c>
      <c r="G39" s="72"/>
    </row>
    <row r="40" spans="1:7">
      <c r="A40" s="231"/>
      <c r="B40" s="231"/>
      <c r="C40" s="231"/>
      <c r="D40" s="231"/>
      <c r="E40" s="231"/>
      <c r="F40" s="10" t="s">
        <v>21</v>
      </c>
      <c r="G40" s="24">
        <f t="shared" ref="G40" si="7">+G42</f>
        <v>-35710.199999999997</v>
      </c>
    </row>
    <row r="41" spans="1:7">
      <c r="A41" s="231"/>
      <c r="B41" s="231"/>
      <c r="C41" s="231"/>
      <c r="D41" s="231"/>
      <c r="E41" s="231"/>
      <c r="F41" s="10" t="s">
        <v>20</v>
      </c>
      <c r="G41" s="31"/>
    </row>
    <row r="42" spans="1:7">
      <c r="A42" s="231"/>
      <c r="B42" s="231"/>
      <c r="C42" s="231"/>
      <c r="D42" s="231" t="s">
        <v>53</v>
      </c>
      <c r="E42" s="232" t="s">
        <v>59</v>
      </c>
      <c r="F42" s="232" t="s">
        <v>19</v>
      </c>
      <c r="G42" s="20">
        <f>+G51</f>
        <v>-35710.199999999997</v>
      </c>
    </row>
    <row r="43" spans="1:7">
      <c r="A43" s="231"/>
      <c r="B43" s="231"/>
      <c r="C43" s="231"/>
      <c r="D43" s="231"/>
      <c r="E43" s="29"/>
      <c r="F43" s="11" t="s">
        <v>20</v>
      </c>
      <c r="G43" s="73"/>
    </row>
    <row r="44" spans="1:7">
      <c r="A44" s="231"/>
      <c r="B44" s="231"/>
      <c r="C44" s="231"/>
      <c r="D44" s="231"/>
      <c r="E44" s="25">
        <v>11001</v>
      </c>
      <c r="F44" s="4" t="s">
        <v>19</v>
      </c>
      <c r="G44" s="20">
        <f t="shared" ref="G44" si="8">+G46</f>
        <v>-35710.199999999997</v>
      </c>
    </row>
    <row r="45" spans="1:7">
      <c r="A45" s="231"/>
      <c r="B45" s="231"/>
      <c r="C45" s="231"/>
      <c r="D45" s="231"/>
      <c r="E45" s="233"/>
      <c r="F45" s="10" t="s">
        <v>51</v>
      </c>
      <c r="G45" s="28"/>
    </row>
    <row r="46" spans="1:7">
      <c r="A46" s="231"/>
      <c r="B46" s="231"/>
      <c r="C46" s="231"/>
      <c r="D46" s="231"/>
      <c r="E46" s="233"/>
      <c r="F46" s="9" t="s">
        <v>21</v>
      </c>
      <c r="G46" s="70">
        <f t="shared" ref="G46" si="9">+G48</f>
        <v>-35710.199999999997</v>
      </c>
    </row>
    <row r="47" spans="1:7" ht="34.5">
      <c r="A47" s="231"/>
      <c r="B47" s="231"/>
      <c r="C47" s="231"/>
      <c r="D47" s="231"/>
      <c r="E47" s="233"/>
      <c r="F47" s="10" t="s">
        <v>22</v>
      </c>
      <c r="G47" s="28"/>
    </row>
    <row r="48" spans="1:7">
      <c r="A48" s="231"/>
      <c r="B48" s="231"/>
      <c r="C48" s="231"/>
      <c r="D48" s="231"/>
      <c r="E48" s="233"/>
      <c r="F48" s="15" t="s">
        <v>23</v>
      </c>
      <c r="G48" s="24">
        <f t="shared" ref="G48:G49" si="10">+G49</f>
        <v>-35710.199999999997</v>
      </c>
    </row>
    <row r="49" spans="1:7">
      <c r="A49" s="231"/>
      <c r="B49" s="231"/>
      <c r="C49" s="231"/>
      <c r="D49" s="231"/>
      <c r="E49" s="233"/>
      <c r="F49" s="10" t="s">
        <v>24</v>
      </c>
      <c r="G49" s="59">
        <f t="shared" si="10"/>
        <v>-35710.199999999997</v>
      </c>
    </row>
    <row r="50" spans="1:7">
      <c r="A50" s="231"/>
      <c r="B50" s="231"/>
      <c r="C50" s="231"/>
      <c r="D50" s="231"/>
      <c r="E50" s="233"/>
      <c r="F50" s="10" t="s">
        <v>58</v>
      </c>
      <c r="G50" s="59">
        <f t="shared" ref="G50" si="11">+G51</f>
        <v>-35710.199999999997</v>
      </c>
    </row>
    <row r="51" spans="1:7">
      <c r="A51" s="231"/>
      <c r="B51" s="231"/>
      <c r="C51" s="231"/>
      <c r="D51" s="231"/>
      <c r="E51" s="233"/>
      <c r="F51" s="10" t="s">
        <v>25</v>
      </c>
      <c r="G51" s="59">
        <f>'Havelvats 1'!D35</f>
        <v>-35710.199999999997</v>
      </c>
    </row>
  </sheetData>
  <mergeCells count="25">
    <mergeCell ref="A5:G5"/>
    <mergeCell ref="F1:G1"/>
    <mergeCell ref="F2:G2"/>
    <mergeCell ref="F3:G3"/>
    <mergeCell ref="D9:E9"/>
    <mergeCell ref="F9:F10"/>
    <mergeCell ref="A9:C9"/>
    <mergeCell ref="A34:A51"/>
    <mergeCell ref="C34:C37"/>
    <mergeCell ref="B34:B35"/>
    <mergeCell ref="E42:F42"/>
    <mergeCell ref="D42:D51"/>
    <mergeCell ref="C38:C51"/>
    <mergeCell ref="B36:B51"/>
    <mergeCell ref="E45:E51"/>
    <mergeCell ref="E34:E41"/>
    <mergeCell ref="D34:D41"/>
    <mergeCell ref="A14:A32"/>
    <mergeCell ref="B14:B15"/>
    <mergeCell ref="C14:C17"/>
    <mergeCell ref="D14:D21"/>
    <mergeCell ref="E14:E15"/>
    <mergeCell ref="B16:B32"/>
    <mergeCell ref="D22:D32"/>
    <mergeCell ref="E22:F22"/>
  </mergeCells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14"/>
  <sheetViews>
    <sheetView zoomScale="90" zoomScaleNormal="90" zoomScaleSheetLayoutView="100" workbookViewId="0">
      <selection activeCell="A6" sqref="A6:G6"/>
    </sheetView>
  </sheetViews>
  <sheetFormatPr defaultColWidth="9.140625" defaultRowHeight="17.25"/>
  <cols>
    <col min="1" max="1" width="10.140625" style="35" customWidth="1"/>
    <col min="2" max="2" width="15.5703125" style="35" customWidth="1"/>
    <col min="3" max="3" width="8" style="35" customWidth="1"/>
    <col min="4" max="4" width="7.85546875" style="48" customWidth="1"/>
    <col min="5" max="5" width="25.140625" style="48" customWidth="1"/>
    <col min="6" max="6" width="62.42578125" style="48" customWidth="1"/>
    <col min="7" max="7" width="26.85546875" style="35" customWidth="1"/>
    <col min="8" max="8" width="11.140625" style="35" bestFit="1" customWidth="1"/>
    <col min="9" max="10" width="9.140625" style="35"/>
    <col min="11" max="11" width="12.140625" style="35" customWidth="1"/>
    <col min="12" max="16384" width="9.140625" style="35"/>
  </cols>
  <sheetData>
    <row r="1" spans="1:43" s="1" customFormat="1" ht="24" customHeight="1">
      <c r="F1" s="243" t="s">
        <v>88</v>
      </c>
      <c r="G1" s="243"/>
      <c r="AB1" s="243"/>
      <c r="AC1" s="243"/>
      <c r="AD1" s="243"/>
    </row>
    <row r="2" spans="1:43" s="1" customFormat="1" ht="17.25" customHeight="1">
      <c r="A2" s="32"/>
      <c r="B2" s="32"/>
      <c r="C2" s="32"/>
      <c r="D2" s="32"/>
      <c r="E2" s="32"/>
      <c r="F2" s="243" t="s">
        <v>68</v>
      </c>
      <c r="G2" s="243"/>
      <c r="Y2" s="32"/>
      <c r="Z2" s="32"/>
      <c r="AA2" s="243"/>
      <c r="AB2" s="243"/>
      <c r="AC2" s="243"/>
      <c r="AD2" s="24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</row>
    <row r="3" spans="1:43" s="1" customFormat="1" ht="17.25" customHeight="1">
      <c r="A3" s="32"/>
      <c r="B3" s="32"/>
      <c r="C3" s="32"/>
      <c r="D3" s="32"/>
      <c r="E3" s="32"/>
      <c r="F3" s="243" t="s">
        <v>9</v>
      </c>
      <c r="G3" s="243"/>
      <c r="Y3" s="243"/>
      <c r="Z3" s="243"/>
      <c r="AA3" s="243"/>
      <c r="AB3" s="243"/>
      <c r="AC3" s="243"/>
      <c r="AD3" s="24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</row>
    <row r="4" spans="1:43" s="1" customFormat="1">
      <c r="F4" s="2"/>
      <c r="G4" s="2"/>
      <c r="H4" s="2"/>
    </row>
    <row r="5" spans="1:43" s="1" customFormat="1" ht="15.75" customHeight="1">
      <c r="F5" s="2"/>
      <c r="G5" s="2"/>
      <c r="H5" s="2"/>
    </row>
    <row r="6" spans="1:43" s="1" customFormat="1" ht="67.5" customHeight="1">
      <c r="A6" s="244" t="s">
        <v>84</v>
      </c>
      <c r="B6" s="244"/>
      <c r="C6" s="244"/>
      <c r="D6" s="244"/>
      <c r="E6" s="244"/>
      <c r="F6" s="244"/>
      <c r="G6" s="244"/>
      <c r="H6" s="7"/>
    </row>
    <row r="7" spans="1:43" s="1" customFormat="1" ht="40.5" customHeight="1">
      <c r="B7" s="7"/>
      <c r="C7" s="7"/>
      <c r="D7" s="7"/>
      <c r="E7" s="7"/>
      <c r="F7" s="7"/>
      <c r="G7" s="7" t="s">
        <v>71</v>
      </c>
      <c r="H7" s="7"/>
    </row>
    <row r="8" spans="1:43" ht="88.5" customHeight="1">
      <c r="A8" s="245" t="s">
        <v>13</v>
      </c>
      <c r="B8" s="245"/>
      <c r="C8" s="246" t="s">
        <v>87</v>
      </c>
      <c r="D8" s="247"/>
      <c r="E8" s="248"/>
      <c r="F8" s="252" t="s">
        <v>72</v>
      </c>
      <c r="G8" s="65" t="s">
        <v>86</v>
      </c>
    </row>
    <row r="9" spans="1:43" ht="37.5" customHeight="1">
      <c r="A9" s="34" t="s">
        <v>16</v>
      </c>
      <c r="B9" s="34" t="s">
        <v>17</v>
      </c>
      <c r="C9" s="249"/>
      <c r="D9" s="250"/>
      <c r="E9" s="251"/>
      <c r="F9" s="253"/>
      <c r="G9" s="34" t="s">
        <v>15</v>
      </c>
    </row>
    <row r="10" spans="1:43" ht="24" customHeight="1">
      <c r="A10" s="254" t="s">
        <v>43</v>
      </c>
      <c r="B10" s="255"/>
      <c r="C10" s="255"/>
      <c r="D10" s="255"/>
      <c r="E10" s="255"/>
      <c r="F10" s="256"/>
      <c r="G10" s="74">
        <f>+G11</f>
        <v>35710.199999999997</v>
      </c>
      <c r="H10" s="36"/>
    </row>
    <row r="11" spans="1:43">
      <c r="A11" s="37">
        <v>1163</v>
      </c>
      <c r="B11" s="240" t="s">
        <v>99</v>
      </c>
      <c r="C11" s="241"/>
      <c r="D11" s="241"/>
      <c r="E11" s="242"/>
      <c r="F11" s="38"/>
      <c r="G11" s="75">
        <f>+G12</f>
        <v>35710.199999999997</v>
      </c>
      <c r="H11" s="39"/>
    </row>
    <row r="12" spans="1:43" ht="100.7" customHeight="1">
      <c r="A12" s="40"/>
      <c r="B12" s="37">
        <v>11019</v>
      </c>
      <c r="C12" s="237" t="s">
        <v>108</v>
      </c>
      <c r="D12" s="238"/>
      <c r="E12" s="239"/>
      <c r="F12" s="41" t="s">
        <v>43</v>
      </c>
      <c r="G12" s="74">
        <f>+G13</f>
        <v>35710.199999999997</v>
      </c>
      <c r="H12" s="42"/>
    </row>
    <row r="13" spans="1:43" s="47" customFormat="1" ht="36.200000000000003" customHeight="1">
      <c r="A13" s="43"/>
      <c r="B13" s="44"/>
      <c r="C13" s="45"/>
      <c r="D13" s="46"/>
      <c r="E13" s="46"/>
      <c r="F13" s="123" t="s">
        <v>106</v>
      </c>
      <c r="G13" s="76">
        <f>'Havelvats 1'!D22</f>
        <v>35710.199999999997</v>
      </c>
    </row>
    <row r="14" spans="1:43">
      <c r="G14" s="39"/>
    </row>
  </sheetData>
  <mergeCells count="13">
    <mergeCell ref="C12:E12"/>
    <mergeCell ref="B11:E11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18" fitToHeight="0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zoomScale="90" zoomScaleNormal="90" zoomScaleSheetLayoutView="100" workbookViewId="0">
      <selection activeCell="H15" sqref="H15"/>
    </sheetView>
  </sheetViews>
  <sheetFormatPr defaultColWidth="9.140625" defaultRowHeight="17.25"/>
  <cols>
    <col min="1" max="1" width="5.28515625" style="124" customWidth="1"/>
    <col min="2" max="2" width="24.5703125" style="124" customWidth="1"/>
    <col min="3" max="3" width="65.7109375" style="124" customWidth="1"/>
    <col min="4" max="4" width="28.42578125" style="126" customWidth="1"/>
    <col min="5" max="5" width="10" style="124" customWidth="1"/>
    <col min="6" max="6" width="49.85546875" style="124" customWidth="1"/>
    <col min="7" max="16384" width="9.140625" style="124"/>
  </cols>
  <sheetData>
    <row r="1" spans="1:5" ht="37.5" customHeight="1">
      <c r="C1" s="268" t="s">
        <v>66</v>
      </c>
      <c r="D1" s="268"/>
    </row>
    <row r="2" spans="1:5" ht="17.25" customHeight="1">
      <c r="C2" s="268" t="s">
        <v>68</v>
      </c>
      <c r="D2" s="268"/>
    </row>
    <row r="3" spans="1:5" ht="17.25" customHeight="1">
      <c r="C3" s="268" t="s">
        <v>9</v>
      </c>
      <c r="D3" s="268"/>
    </row>
    <row r="5" spans="1:5" ht="59.25" customHeight="1">
      <c r="A5" s="125"/>
      <c r="B5" s="269" t="s">
        <v>79</v>
      </c>
      <c r="C5" s="269"/>
      <c r="D5" s="269"/>
    </row>
    <row r="6" spans="1:5" ht="23.25" customHeight="1"/>
    <row r="7" spans="1:5" ht="21.75" customHeight="1">
      <c r="A7" s="265" t="s">
        <v>61</v>
      </c>
      <c r="B7" s="265"/>
      <c r="C7" s="265"/>
      <c r="D7" s="265"/>
    </row>
    <row r="8" spans="1:5" ht="38.65" customHeight="1">
      <c r="C8" s="127" t="s">
        <v>77</v>
      </c>
      <c r="D8" s="128"/>
    </row>
    <row r="9" spans="1:5">
      <c r="B9" s="192" t="s">
        <v>11</v>
      </c>
      <c r="C9" s="193"/>
      <c r="D9" s="194"/>
    </row>
    <row r="10" spans="1:5" s="129" customFormat="1">
      <c r="B10" s="130"/>
      <c r="C10" s="130"/>
      <c r="D10" s="131"/>
    </row>
    <row r="11" spans="1:5" ht="11.25" customHeight="1">
      <c r="B11" s="294"/>
      <c r="C11" s="294"/>
      <c r="D11" s="295"/>
      <c r="E11" s="296"/>
    </row>
    <row r="12" spans="1:5" hidden="1">
      <c r="B12" s="297"/>
      <c r="C12" s="298"/>
      <c r="D12" s="299"/>
      <c r="E12" s="296"/>
    </row>
    <row r="13" spans="1:5" hidden="1">
      <c r="B13" s="129"/>
      <c r="C13" s="129"/>
      <c r="D13" s="300"/>
      <c r="E13" s="129"/>
    </row>
    <row r="14" spans="1:5" s="137" customFormat="1" hidden="1">
      <c r="D14" s="145"/>
    </row>
    <row r="15" spans="1:5">
      <c r="B15" s="132" t="s">
        <v>1</v>
      </c>
      <c r="C15" s="132" t="s">
        <v>2</v>
      </c>
      <c r="D15" s="133"/>
    </row>
    <row r="16" spans="1:5">
      <c r="B16" s="134">
        <v>1163</v>
      </c>
      <c r="C16" s="135" t="s">
        <v>99</v>
      </c>
      <c r="D16" s="136"/>
    </row>
    <row r="17" spans="1:5" ht="26.25" customHeight="1"/>
    <row r="18" spans="1:5" s="137" customFormat="1">
      <c r="B18" s="257" t="s">
        <v>3</v>
      </c>
      <c r="C18" s="258"/>
      <c r="D18" s="138"/>
    </row>
    <row r="19" spans="1:5" s="137" customFormat="1" ht="84.75" customHeight="1">
      <c r="B19" s="139" t="s">
        <v>4</v>
      </c>
      <c r="C19" s="122">
        <v>1163</v>
      </c>
      <c r="D19" s="186" t="s">
        <v>81</v>
      </c>
    </row>
    <row r="20" spans="1:5" s="137" customFormat="1" ht="34.5">
      <c r="B20" s="139" t="s">
        <v>5</v>
      </c>
      <c r="C20" s="122">
        <v>11019</v>
      </c>
      <c r="D20" s="140" t="s">
        <v>12</v>
      </c>
    </row>
    <row r="21" spans="1:5" s="137" customFormat="1" ht="51.75">
      <c r="B21" s="139" t="s">
        <v>6</v>
      </c>
      <c r="C21" s="118" t="s">
        <v>108</v>
      </c>
      <c r="D21" s="205"/>
    </row>
    <row r="22" spans="1:5" s="137" customFormat="1" ht="51.75">
      <c r="B22" s="139" t="s">
        <v>10</v>
      </c>
      <c r="C22" s="122" t="s">
        <v>107</v>
      </c>
      <c r="D22" s="206"/>
    </row>
    <row r="23" spans="1:5" s="137" customFormat="1" ht="34.5">
      <c r="B23" s="139" t="s">
        <v>7</v>
      </c>
      <c r="C23" s="122" t="s">
        <v>76</v>
      </c>
      <c r="D23" s="206"/>
    </row>
    <row r="24" spans="1:5" s="137" customFormat="1" ht="71.25" customHeight="1">
      <c r="B24" s="141" t="s">
        <v>101</v>
      </c>
      <c r="C24" s="122" t="s">
        <v>100</v>
      </c>
      <c r="D24" s="206"/>
    </row>
    <row r="25" spans="1:5" s="137" customFormat="1">
      <c r="B25" s="259" t="s">
        <v>0</v>
      </c>
      <c r="C25" s="260"/>
      <c r="D25" s="207"/>
    </row>
    <row r="26" spans="1:5" s="137" customFormat="1">
      <c r="B26" s="266" t="s">
        <v>102</v>
      </c>
      <c r="C26" s="267"/>
      <c r="D26" s="146">
        <v>1</v>
      </c>
    </row>
    <row r="27" spans="1:5" s="137" customFormat="1">
      <c r="B27" s="142" t="s">
        <v>8</v>
      </c>
      <c r="C27" s="142"/>
      <c r="D27" s="143">
        <f>'Havelvats 1'!D22</f>
        <v>35710.199999999997</v>
      </c>
      <c r="E27" s="144"/>
    </row>
    <row r="28" spans="1:5" s="137" customFormat="1">
      <c r="D28" s="145"/>
    </row>
    <row r="29" spans="1:5" ht="17.25" customHeight="1">
      <c r="A29" s="265" t="s">
        <v>62</v>
      </c>
      <c r="B29" s="265"/>
      <c r="C29" s="265"/>
      <c r="D29" s="265"/>
    </row>
    <row r="30" spans="1:5">
      <c r="C30" s="147" t="s">
        <v>45</v>
      </c>
      <c r="D30" s="128"/>
    </row>
    <row r="31" spans="1:5">
      <c r="B31" s="148" t="s">
        <v>11</v>
      </c>
      <c r="C31" s="149"/>
      <c r="D31" s="150"/>
    </row>
    <row r="32" spans="1:5">
      <c r="B32" s="151"/>
      <c r="C32" s="151"/>
      <c r="D32" s="152"/>
    </row>
    <row r="33" spans="2:4">
      <c r="B33" s="151"/>
      <c r="C33" s="151"/>
      <c r="D33" s="153"/>
    </row>
    <row r="34" spans="2:4">
      <c r="B34" s="49" t="s">
        <v>1</v>
      </c>
      <c r="C34" s="49" t="s">
        <v>2</v>
      </c>
      <c r="D34" s="153"/>
    </row>
    <row r="35" spans="2:4">
      <c r="B35" s="154">
        <v>1139</v>
      </c>
      <c r="C35" s="155" t="s">
        <v>59</v>
      </c>
      <c r="D35" s="156"/>
    </row>
    <row r="36" spans="2:4" ht="34.5">
      <c r="B36" s="49" t="s">
        <v>3</v>
      </c>
      <c r="C36" s="151"/>
      <c r="D36" s="153"/>
    </row>
    <row r="37" spans="2:4" s="137" customFormat="1" ht="79.5" customHeight="1">
      <c r="B37" s="139" t="s">
        <v>4</v>
      </c>
      <c r="C37" s="122">
        <v>1139</v>
      </c>
      <c r="D37" s="186" t="s">
        <v>42</v>
      </c>
    </row>
    <row r="38" spans="2:4" ht="34.5">
      <c r="B38" s="50" t="s">
        <v>5</v>
      </c>
      <c r="C38" s="51">
        <v>11001</v>
      </c>
      <c r="D38" s="117" t="s">
        <v>15</v>
      </c>
    </row>
    <row r="39" spans="2:4" ht="34.5">
      <c r="B39" s="50" t="s">
        <v>6</v>
      </c>
      <c r="C39" s="122" t="s">
        <v>59</v>
      </c>
      <c r="D39" s="205"/>
    </row>
    <row r="40" spans="2:4" ht="69">
      <c r="B40" s="50" t="s">
        <v>10</v>
      </c>
      <c r="C40" s="122" t="s">
        <v>60</v>
      </c>
      <c r="D40" s="206"/>
    </row>
    <row r="41" spans="2:4" ht="34.5">
      <c r="B41" s="50" t="s">
        <v>7</v>
      </c>
      <c r="C41" s="122" t="s">
        <v>48</v>
      </c>
      <c r="D41" s="206"/>
    </row>
    <row r="42" spans="2:4" ht="51.75">
      <c r="B42" s="18" t="s">
        <v>40</v>
      </c>
      <c r="C42" s="122" t="s">
        <v>45</v>
      </c>
      <c r="D42" s="206"/>
    </row>
    <row r="43" spans="2:4">
      <c r="B43" s="52"/>
      <c r="C43" s="53" t="s">
        <v>0</v>
      </c>
      <c r="D43" s="207"/>
    </row>
    <row r="44" spans="2:4">
      <c r="B44" s="261" t="s">
        <v>8</v>
      </c>
      <c r="C44" s="261"/>
      <c r="D44" s="30">
        <f>+'Havelvats 1'!D35</f>
        <v>-35710.199999999997</v>
      </c>
    </row>
    <row r="45" spans="2:4">
      <c r="B45" s="262"/>
      <c r="C45" s="263"/>
      <c r="D45" s="264"/>
    </row>
  </sheetData>
  <mergeCells count="13">
    <mergeCell ref="C1:D1"/>
    <mergeCell ref="C2:D2"/>
    <mergeCell ref="C3:D3"/>
    <mergeCell ref="B5:D5"/>
    <mergeCell ref="A7:D7"/>
    <mergeCell ref="B18:C18"/>
    <mergeCell ref="D21:D25"/>
    <mergeCell ref="B25:C25"/>
    <mergeCell ref="B44:C44"/>
    <mergeCell ref="B45:D45"/>
    <mergeCell ref="D39:D43"/>
    <mergeCell ref="A29:D29"/>
    <mergeCell ref="B26:C2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zoomScale="90" zoomScaleNormal="90" zoomScaleSheetLayoutView="100" workbookViewId="0">
      <selection activeCell="C19" sqref="C19"/>
    </sheetView>
  </sheetViews>
  <sheetFormatPr defaultColWidth="9.140625" defaultRowHeight="17.25"/>
  <cols>
    <col min="1" max="1" width="5.28515625" style="124" customWidth="1"/>
    <col min="2" max="2" width="24.5703125" style="124" customWidth="1"/>
    <col min="3" max="3" width="65.7109375" style="124" customWidth="1"/>
    <col min="4" max="4" width="24" style="126" customWidth="1"/>
    <col min="5" max="5" width="10" style="124" customWidth="1"/>
    <col min="6" max="6" width="49.85546875" style="124" customWidth="1"/>
    <col min="7" max="16384" width="9.140625" style="124"/>
  </cols>
  <sheetData>
    <row r="1" spans="1:5" ht="37.5" customHeight="1">
      <c r="C1" s="268" t="s">
        <v>89</v>
      </c>
      <c r="D1" s="268"/>
    </row>
    <row r="2" spans="1:5" ht="17.25" customHeight="1">
      <c r="C2" s="268" t="s">
        <v>68</v>
      </c>
      <c r="D2" s="268"/>
    </row>
    <row r="3" spans="1:5" ht="17.25" customHeight="1">
      <c r="C3" s="268" t="s">
        <v>9</v>
      </c>
      <c r="D3" s="268"/>
    </row>
    <row r="5" spans="1:5" ht="59.25" customHeight="1">
      <c r="A5" s="125"/>
      <c r="B5" s="269" t="s">
        <v>85</v>
      </c>
      <c r="C5" s="269"/>
      <c r="D5" s="269"/>
    </row>
    <row r="6" spans="1:5" ht="23.25" customHeight="1"/>
    <row r="7" spans="1:5" ht="21.75" customHeight="1">
      <c r="A7" s="265" t="s">
        <v>61</v>
      </c>
      <c r="B7" s="265"/>
      <c r="C7" s="265"/>
      <c r="D7" s="265"/>
    </row>
    <row r="8" spans="1:5" ht="38.65" customHeight="1">
      <c r="C8" s="127" t="s">
        <v>77</v>
      </c>
      <c r="D8" s="128"/>
    </row>
    <row r="9" spans="1:5" ht="38.25" customHeight="1">
      <c r="B9" s="192" t="s">
        <v>11</v>
      </c>
      <c r="C9" s="193"/>
      <c r="D9" s="194"/>
    </row>
    <row r="10" spans="1:5" s="129" customFormat="1">
      <c r="B10" s="130"/>
      <c r="C10" s="130"/>
      <c r="D10" s="131"/>
    </row>
    <row r="11" spans="1:5" ht="17.25" customHeight="1">
      <c r="B11" s="301"/>
      <c r="C11" s="301"/>
      <c r="D11" s="300"/>
      <c r="E11" s="129"/>
    </row>
    <row r="12" spans="1:5" hidden="1">
      <c r="B12" s="16"/>
      <c r="C12" s="302"/>
      <c r="D12" s="303"/>
      <c r="E12" s="129"/>
    </row>
    <row r="13" spans="1:5" ht="9" customHeight="1">
      <c r="B13" s="129"/>
      <c r="C13" s="129"/>
      <c r="D13" s="300"/>
      <c r="E13" s="129"/>
    </row>
    <row r="14" spans="1:5" s="137" customFormat="1" ht="6.75" customHeight="1">
      <c r="D14" s="145"/>
    </row>
    <row r="15" spans="1:5">
      <c r="B15" s="132" t="s">
        <v>1</v>
      </c>
      <c r="C15" s="132" t="s">
        <v>2</v>
      </c>
      <c r="D15" s="133"/>
    </row>
    <row r="16" spans="1:5">
      <c r="B16" s="134">
        <v>1163</v>
      </c>
      <c r="C16" s="135" t="s">
        <v>99</v>
      </c>
      <c r="D16" s="136"/>
    </row>
    <row r="17" spans="1:5" ht="26.25" customHeight="1"/>
    <row r="18" spans="1:5" s="137" customFormat="1">
      <c r="B18" s="257" t="s">
        <v>3</v>
      </c>
      <c r="C18" s="258"/>
      <c r="D18" s="138"/>
    </row>
    <row r="19" spans="1:5" s="137" customFormat="1" ht="96" customHeight="1">
      <c r="B19" s="139" t="s">
        <v>4</v>
      </c>
      <c r="C19" s="122">
        <v>1163</v>
      </c>
      <c r="D19" s="186" t="s">
        <v>81</v>
      </c>
    </row>
    <row r="20" spans="1:5" s="137" customFormat="1" ht="34.5">
      <c r="B20" s="139" t="s">
        <v>5</v>
      </c>
      <c r="C20" s="122">
        <v>11019</v>
      </c>
      <c r="D20" s="140" t="s">
        <v>12</v>
      </c>
    </row>
    <row r="21" spans="1:5" s="137" customFormat="1" ht="51.75">
      <c r="B21" s="139" t="s">
        <v>6</v>
      </c>
      <c r="C21" s="118" t="s">
        <v>108</v>
      </c>
      <c r="D21" s="205"/>
    </row>
    <row r="22" spans="1:5" s="137" customFormat="1" ht="60" customHeight="1">
      <c r="B22" s="139" t="s">
        <v>10</v>
      </c>
      <c r="C22" s="122" t="s">
        <v>107</v>
      </c>
      <c r="D22" s="206"/>
    </row>
    <row r="23" spans="1:5" s="137" customFormat="1" ht="34.5">
      <c r="B23" s="139" t="s">
        <v>7</v>
      </c>
      <c r="C23" s="122" t="s">
        <v>76</v>
      </c>
      <c r="D23" s="206"/>
    </row>
    <row r="24" spans="1:5" s="137" customFormat="1" ht="71.25" customHeight="1">
      <c r="B24" s="141" t="s">
        <v>101</v>
      </c>
      <c r="C24" s="122" t="s">
        <v>100</v>
      </c>
      <c r="D24" s="206"/>
    </row>
    <row r="25" spans="1:5" s="137" customFormat="1">
      <c r="B25" s="259" t="s">
        <v>0</v>
      </c>
      <c r="C25" s="260"/>
      <c r="D25" s="207"/>
    </row>
    <row r="26" spans="1:5" s="137" customFormat="1">
      <c r="B26" s="266" t="s">
        <v>102</v>
      </c>
      <c r="C26" s="267"/>
      <c r="D26" s="146">
        <v>1</v>
      </c>
    </row>
    <row r="27" spans="1:5" s="137" customFormat="1">
      <c r="B27" s="142" t="s">
        <v>8</v>
      </c>
      <c r="C27" s="142"/>
      <c r="D27" s="143">
        <f>'Havelvats 1'!D22</f>
        <v>35710.199999999997</v>
      </c>
      <c r="E27" s="144"/>
    </row>
    <row r="29" spans="1:5" ht="17.25" customHeight="1">
      <c r="A29" s="270" t="s">
        <v>70</v>
      </c>
      <c r="B29" s="270"/>
      <c r="C29" s="270"/>
      <c r="D29" s="270"/>
    </row>
    <row r="30" spans="1:5">
      <c r="C30" s="147" t="s">
        <v>45</v>
      </c>
      <c r="D30" s="128"/>
    </row>
    <row r="31" spans="1:5">
      <c r="B31" s="148" t="s">
        <v>69</v>
      </c>
      <c r="C31" s="149"/>
      <c r="D31" s="150"/>
    </row>
    <row r="32" spans="1:5">
      <c r="B32" s="151"/>
      <c r="C32" s="151"/>
      <c r="D32" s="152"/>
    </row>
    <row r="33" spans="2:4">
      <c r="B33" s="151"/>
      <c r="C33" s="151"/>
      <c r="D33" s="153"/>
    </row>
    <row r="34" spans="2:4">
      <c r="B34" s="49" t="s">
        <v>1</v>
      </c>
      <c r="C34" s="49" t="s">
        <v>2</v>
      </c>
      <c r="D34" s="153"/>
    </row>
    <row r="35" spans="2:4">
      <c r="B35" s="154">
        <v>1139</v>
      </c>
      <c r="C35" s="155" t="s">
        <v>59</v>
      </c>
      <c r="D35" s="156"/>
    </row>
    <row r="36" spans="2:4" ht="34.5">
      <c r="B36" s="49" t="s">
        <v>3</v>
      </c>
      <c r="C36" s="151"/>
      <c r="D36" s="153"/>
    </row>
    <row r="37" spans="2:4" s="137" customFormat="1" ht="90.75" customHeight="1">
      <c r="B37" s="139" t="s">
        <v>4</v>
      </c>
      <c r="C37" s="122">
        <v>1139</v>
      </c>
      <c r="D37" s="186" t="s">
        <v>42</v>
      </c>
    </row>
    <row r="38" spans="2:4" ht="34.5">
      <c r="B38" s="50" t="s">
        <v>5</v>
      </c>
      <c r="C38" s="51">
        <v>11001</v>
      </c>
      <c r="D38" s="117" t="s">
        <v>15</v>
      </c>
    </row>
    <row r="39" spans="2:4" ht="34.5">
      <c r="B39" s="50" t="s">
        <v>6</v>
      </c>
      <c r="C39" s="122" t="s">
        <v>59</v>
      </c>
      <c r="D39" s="205"/>
    </row>
    <row r="40" spans="2:4" ht="69">
      <c r="B40" s="50" t="s">
        <v>10</v>
      </c>
      <c r="C40" s="122" t="s">
        <v>60</v>
      </c>
      <c r="D40" s="206"/>
    </row>
    <row r="41" spans="2:4" ht="34.5">
      <c r="B41" s="50" t="s">
        <v>7</v>
      </c>
      <c r="C41" s="122" t="s">
        <v>48</v>
      </c>
      <c r="D41" s="206"/>
    </row>
    <row r="42" spans="2:4" ht="51.75">
      <c r="B42" s="18" t="s">
        <v>40</v>
      </c>
      <c r="C42" s="122" t="s">
        <v>45</v>
      </c>
      <c r="D42" s="206"/>
    </row>
    <row r="43" spans="2:4">
      <c r="B43" s="52"/>
      <c r="C43" s="53" t="s">
        <v>0</v>
      </c>
      <c r="D43" s="207"/>
    </row>
    <row r="44" spans="2:4">
      <c r="B44" s="261" t="s">
        <v>8</v>
      </c>
      <c r="C44" s="261"/>
      <c r="D44" s="30">
        <f>+'Havelvats 2 '!G44</f>
        <v>-35710.199999999997</v>
      </c>
    </row>
    <row r="45" spans="2:4">
      <c r="B45" s="195"/>
      <c r="C45" s="188"/>
      <c r="D45" s="189"/>
    </row>
  </sheetData>
  <mergeCells count="12">
    <mergeCell ref="D39:D43"/>
    <mergeCell ref="B44:C44"/>
    <mergeCell ref="C1:D1"/>
    <mergeCell ref="C2:D2"/>
    <mergeCell ref="C3:D3"/>
    <mergeCell ref="B5:D5"/>
    <mergeCell ref="A7:D7"/>
    <mergeCell ref="B18:C18"/>
    <mergeCell ref="D21:D25"/>
    <mergeCell ref="B25:C25"/>
    <mergeCell ref="B26:C26"/>
    <mergeCell ref="A29:D29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zoomScaleNormal="100" zoomScaleSheetLayoutView="100" workbookViewId="0">
      <selection activeCell="F43" sqref="F43"/>
    </sheetView>
  </sheetViews>
  <sheetFormatPr defaultColWidth="9.140625" defaultRowHeight="17.25"/>
  <cols>
    <col min="1" max="1" width="7.85546875" style="77" customWidth="1"/>
    <col min="2" max="2" width="7.5703125" style="77" customWidth="1"/>
    <col min="3" max="3" width="8" style="77" customWidth="1"/>
    <col min="4" max="4" width="10.42578125" style="77" customWidth="1"/>
    <col min="5" max="5" width="13.28515625" style="77" customWidth="1"/>
    <col min="6" max="6" width="62.140625" style="77" customWidth="1"/>
    <col min="7" max="7" width="25" style="77" customWidth="1"/>
    <col min="8" max="8" width="9.140625" style="77"/>
    <col min="9" max="9" width="49.85546875" style="77" customWidth="1"/>
    <col min="10" max="10" width="14.42578125" style="77" customWidth="1"/>
    <col min="11" max="16384" width="9.140625" style="77"/>
  </cols>
  <sheetData>
    <row r="1" spans="1:7" ht="18" customHeight="1">
      <c r="F1" s="272" t="s">
        <v>105</v>
      </c>
      <c r="G1" s="272"/>
    </row>
    <row r="2" spans="1:7" ht="15.75" customHeight="1">
      <c r="F2" s="272" t="s">
        <v>68</v>
      </c>
      <c r="G2" s="272"/>
    </row>
    <row r="3" spans="1:7" ht="17.25" customHeight="1">
      <c r="F3" s="272" t="s">
        <v>9</v>
      </c>
      <c r="G3" s="272"/>
    </row>
    <row r="6" spans="1:7" ht="52.5" customHeight="1">
      <c r="A6" s="273" t="s">
        <v>103</v>
      </c>
      <c r="B6" s="273"/>
      <c r="C6" s="273"/>
      <c r="D6" s="273"/>
      <c r="E6" s="273"/>
      <c r="F6" s="273"/>
      <c r="G6" s="273"/>
    </row>
    <row r="8" spans="1:7">
      <c r="G8" s="77" t="s">
        <v>27</v>
      </c>
    </row>
    <row r="9" spans="1:7" s="78" customFormat="1" ht="120.75" customHeight="1">
      <c r="A9" s="271" t="s">
        <v>28</v>
      </c>
      <c r="B9" s="271"/>
      <c r="C9" s="271"/>
      <c r="D9" s="271" t="s">
        <v>13</v>
      </c>
      <c r="E9" s="271"/>
      <c r="F9" s="271" t="s">
        <v>18</v>
      </c>
      <c r="G9" s="198" t="s">
        <v>80</v>
      </c>
    </row>
    <row r="10" spans="1:7" s="80" customFormat="1" ht="36.200000000000003" customHeight="1">
      <c r="A10" s="79" t="s">
        <v>82</v>
      </c>
      <c r="B10" s="79" t="s">
        <v>83</v>
      </c>
      <c r="C10" s="79" t="s">
        <v>29</v>
      </c>
      <c r="D10" s="79" t="s">
        <v>16</v>
      </c>
      <c r="E10" s="79" t="s">
        <v>50</v>
      </c>
      <c r="F10" s="271"/>
      <c r="G10" s="79" t="s">
        <v>15</v>
      </c>
    </row>
    <row r="11" spans="1:7" s="78" customFormat="1" ht="22.5" customHeight="1">
      <c r="A11" s="81"/>
      <c r="B11" s="81"/>
      <c r="C11" s="81"/>
      <c r="D11" s="79"/>
      <c r="E11" s="79"/>
      <c r="F11" s="82" t="s">
        <v>26</v>
      </c>
      <c r="G11" s="103">
        <f t="shared" ref="G11" si="0">+G13+G32</f>
        <v>0</v>
      </c>
    </row>
    <row r="12" spans="1:7" s="78" customFormat="1" ht="22.5" customHeight="1">
      <c r="A12" s="81"/>
      <c r="B12" s="81"/>
      <c r="C12" s="81"/>
      <c r="D12" s="79"/>
      <c r="E12" s="79"/>
      <c r="F12" s="83" t="s">
        <v>104</v>
      </c>
      <c r="G12" s="103"/>
    </row>
    <row r="13" spans="1:7" s="80" customFormat="1" ht="27" customHeight="1">
      <c r="A13" s="84"/>
      <c r="B13" s="84"/>
      <c r="C13" s="84"/>
      <c r="D13" s="79"/>
      <c r="E13" s="79"/>
      <c r="F13" s="85" t="s">
        <v>45</v>
      </c>
      <c r="G13" s="103">
        <f t="shared" ref="G13" si="1">+G14</f>
        <v>-35710.199999999997</v>
      </c>
    </row>
    <row r="14" spans="1:7" ht="34.5">
      <c r="A14" s="274" t="s">
        <v>57</v>
      </c>
      <c r="B14" s="274"/>
      <c r="C14" s="274"/>
      <c r="D14" s="274"/>
      <c r="E14" s="274"/>
      <c r="F14" s="85" t="s">
        <v>30</v>
      </c>
      <c r="G14" s="104">
        <f t="shared" ref="G14" si="2">+G16</f>
        <v>-35710.199999999997</v>
      </c>
    </row>
    <row r="15" spans="1:7">
      <c r="A15" s="274"/>
      <c r="B15" s="274"/>
      <c r="C15" s="274"/>
      <c r="D15" s="274"/>
      <c r="E15" s="274"/>
      <c r="F15" s="83" t="s">
        <v>20</v>
      </c>
      <c r="G15" s="105"/>
    </row>
    <row r="16" spans="1:7" ht="34.5">
      <c r="A16" s="274"/>
      <c r="B16" s="274" t="s">
        <v>31</v>
      </c>
      <c r="C16" s="274"/>
      <c r="D16" s="274"/>
      <c r="E16" s="274"/>
      <c r="F16" s="85" t="s">
        <v>32</v>
      </c>
      <c r="G16" s="86">
        <f t="shared" ref="G16" si="3">+G18</f>
        <v>-35710.199999999997</v>
      </c>
    </row>
    <row r="17" spans="1:7">
      <c r="A17" s="274"/>
      <c r="B17" s="274"/>
      <c r="C17" s="274"/>
      <c r="D17" s="274"/>
      <c r="E17" s="274"/>
      <c r="F17" s="83" t="s">
        <v>20</v>
      </c>
      <c r="G17" s="86"/>
    </row>
    <row r="18" spans="1:7">
      <c r="A18" s="274"/>
      <c r="B18" s="274"/>
      <c r="C18" s="274" t="s">
        <v>31</v>
      </c>
      <c r="D18" s="274"/>
      <c r="E18" s="274"/>
      <c r="F18" s="82" t="s">
        <v>19</v>
      </c>
      <c r="G18" s="86">
        <f t="shared" ref="G18" si="4">+G20</f>
        <v>-35710.199999999997</v>
      </c>
    </row>
    <row r="19" spans="1:7" ht="14.25" customHeight="1">
      <c r="A19" s="274"/>
      <c r="B19" s="274"/>
      <c r="C19" s="274"/>
      <c r="D19" s="274"/>
      <c r="E19" s="274"/>
      <c r="F19" s="83" t="s">
        <v>20</v>
      </c>
      <c r="G19" s="106"/>
    </row>
    <row r="20" spans="1:7">
      <c r="A20" s="274"/>
      <c r="B20" s="274"/>
      <c r="C20" s="274"/>
      <c r="D20" s="274"/>
      <c r="E20" s="274"/>
      <c r="F20" s="83" t="s">
        <v>21</v>
      </c>
      <c r="G20" s="86">
        <f t="shared" ref="G20" si="5">+G22</f>
        <v>-35710.199999999997</v>
      </c>
    </row>
    <row r="21" spans="1:7">
      <c r="A21" s="274"/>
      <c r="B21" s="274"/>
      <c r="C21" s="274"/>
      <c r="D21" s="274"/>
      <c r="E21" s="274"/>
      <c r="F21" s="83" t="s">
        <v>20</v>
      </c>
      <c r="G21" s="107"/>
    </row>
    <row r="22" spans="1:7" s="87" customFormat="1" ht="22.5" customHeight="1">
      <c r="A22" s="274"/>
      <c r="B22" s="274"/>
      <c r="C22" s="274"/>
      <c r="D22" s="274" t="s">
        <v>53</v>
      </c>
      <c r="E22" s="275" t="s">
        <v>59</v>
      </c>
      <c r="F22" s="275" t="s">
        <v>19</v>
      </c>
      <c r="G22" s="104">
        <f t="shared" ref="G22" si="6">+G24</f>
        <v>-35710.199999999997</v>
      </c>
    </row>
    <row r="23" spans="1:7" ht="15" customHeight="1">
      <c r="A23" s="274"/>
      <c r="B23" s="274"/>
      <c r="C23" s="274"/>
      <c r="D23" s="274"/>
      <c r="E23" s="88"/>
      <c r="F23" s="89" t="s">
        <v>20</v>
      </c>
      <c r="G23" s="108"/>
    </row>
    <row r="24" spans="1:7" ht="22.15" customHeight="1">
      <c r="A24" s="274"/>
      <c r="B24" s="274"/>
      <c r="C24" s="274"/>
      <c r="D24" s="274"/>
      <c r="E24" s="90" t="s">
        <v>55</v>
      </c>
      <c r="F24" s="82" t="s">
        <v>19</v>
      </c>
      <c r="G24" s="91">
        <f t="shared" ref="G24" si="7">+G26</f>
        <v>-35710.199999999997</v>
      </c>
    </row>
    <row r="25" spans="1:7">
      <c r="A25" s="274"/>
      <c r="B25" s="274"/>
      <c r="C25" s="274"/>
      <c r="D25" s="274"/>
      <c r="E25" s="276"/>
      <c r="F25" s="81" t="s">
        <v>51</v>
      </c>
      <c r="G25" s="92"/>
    </row>
    <row r="26" spans="1:7">
      <c r="A26" s="274"/>
      <c r="B26" s="274"/>
      <c r="C26" s="274"/>
      <c r="D26" s="274"/>
      <c r="E26" s="276"/>
      <c r="F26" s="93" t="s">
        <v>21</v>
      </c>
      <c r="G26" s="94">
        <f t="shared" ref="G26" si="8">+G28</f>
        <v>-35710.199999999997</v>
      </c>
    </row>
    <row r="27" spans="1:7" ht="37.5" customHeight="1">
      <c r="A27" s="274"/>
      <c r="B27" s="274"/>
      <c r="C27" s="274"/>
      <c r="D27" s="274"/>
      <c r="E27" s="276"/>
      <c r="F27" s="81" t="s">
        <v>22</v>
      </c>
      <c r="G27" s="92"/>
    </row>
    <row r="28" spans="1:7">
      <c r="A28" s="274"/>
      <c r="B28" s="274"/>
      <c r="C28" s="274"/>
      <c r="D28" s="274"/>
      <c r="E28" s="276"/>
      <c r="F28" s="95" t="s">
        <v>23</v>
      </c>
      <c r="G28" s="92">
        <f t="shared" ref="G28:G30" si="9">+G29</f>
        <v>-35710.199999999997</v>
      </c>
    </row>
    <row r="29" spans="1:7">
      <c r="A29" s="274"/>
      <c r="B29" s="274"/>
      <c r="C29" s="274"/>
      <c r="D29" s="274"/>
      <c r="E29" s="276"/>
      <c r="F29" s="96" t="s">
        <v>24</v>
      </c>
      <c r="G29" s="92">
        <f t="shared" si="9"/>
        <v>-35710.199999999997</v>
      </c>
    </row>
    <row r="30" spans="1:7">
      <c r="A30" s="274"/>
      <c r="B30" s="274"/>
      <c r="C30" s="274"/>
      <c r="D30" s="274"/>
      <c r="E30" s="276"/>
      <c r="F30" s="96" t="s">
        <v>44</v>
      </c>
      <c r="G30" s="92">
        <f t="shared" si="9"/>
        <v>-35710.199999999997</v>
      </c>
    </row>
    <row r="31" spans="1:7">
      <c r="A31" s="274"/>
      <c r="B31" s="274"/>
      <c r="C31" s="274"/>
      <c r="D31" s="274"/>
      <c r="E31" s="276"/>
      <c r="F31" s="83" t="s">
        <v>25</v>
      </c>
      <c r="G31" s="92">
        <f>'Havelvats 1'!D27</f>
        <v>-35710.199999999997</v>
      </c>
    </row>
    <row r="32" spans="1:7" s="99" customFormat="1" ht="36.200000000000003" customHeight="1">
      <c r="A32" s="97"/>
      <c r="B32" s="97"/>
      <c r="C32" s="97"/>
      <c r="D32" s="97"/>
      <c r="E32" s="97"/>
      <c r="F32" s="98" t="s">
        <v>43</v>
      </c>
      <c r="G32" s="103">
        <f t="shared" ref="G32" si="10">+G33</f>
        <v>35710.199999999997</v>
      </c>
    </row>
    <row r="33" spans="1:7" s="100" customFormat="1">
      <c r="A33" s="278" t="s">
        <v>74</v>
      </c>
      <c r="B33" s="279"/>
      <c r="C33" s="281"/>
      <c r="D33" s="284"/>
      <c r="E33" s="284"/>
      <c r="F33" s="55" t="s">
        <v>93</v>
      </c>
      <c r="G33" s="109">
        <f t="shared" ref="G33" si="11">+G35</f>
        <v>35710.199999999997</v>
      </c>
    </row>
    <row r="34" spans="1:7" s="100" customFormat="1">
      <c r="A34" s="278"/>
      <c r="B34" s="280"/>
      <c r="C34" s="282"/>
      <c r="D34" s="285"/>
      <c r="E34" s="285"/>
      <c r="F34" s="57" t="s">
        <v>20</v>
      </c>
      <c r="G34" s="110"/>
    </row>
    <row r="35" spans="1:7" s="100" customFormat="1">
      <c r="A35" s="278"/>
      <c r="B35" s="278" t="s">
        <v>67</v>
      </c>
      <c r="C35" s="282"/>
      <c r="D35" s="285"/>
      <c r="E35" s="285"/>
      <c r="F35" s="55" t="s">
        <v>94</v>
      </c>
      <c r="G35" s="109">
        <f t="shared" ref="G35" si="12">+G37</f>
        <v>35710.199999999997</v>
      </c>
    </row>
    <row r="36" spans="1:7" s="100" customFormat="1">
      <c r="A36" s="278"/>
      <c r="B36" s="278"/>
      <c r="C36" s="283"/>
      <c r="D36" s="285"/>
      <c r="E36" s="285"/>
      <c r="F36" s="57" t="s">
        <v>20</v>
      </c>
      <c r="G36" s="111"/>
    </row>
    <row r="37" spans="1:7" s="101" customFormat="1">
      <c r="A37" s="278"/>
      <c r="B37" s="278"/>
      <c r="C37" s="278" t="s">
        <v>67</v>
      </c>
      <c r="D37" s="285"/>
      <c r="E37" s="285"/>
      <c r="F37" s="55" t="s">
        <v>94</v>
      </c>
      <c r="G37" s="109">
        <f t="shared" ref="G37" si="13">+G39</f>
        <v>35710.199999999997</v>
      </c>
    </row>
    <row r="38" spans="1:7" s="100" customFormat="1" ht="16.899999999999999" customHeight="1">
      <c r="A38" s="278"/>
      <c r="B38" s="278"/>
      <c r="C38" s="278"/>
      <c r="D38" s="285"/>
      <c r="E38" s="285"/>
      <c r="F38" s="57" t="s">
        <v>20</v>
      </c>
      <c r="G38" s="112"/>
    </row>
    <row r="39" spans="1:7" s="100" customFormat="1" ht="16.899999999999999" customHeight="1">
      <c r="A39" s="278"/>
      <c r="B39" s="278"/>
      <c r="C39" s="278"/>
      <c r="D39" s="285"/>
      <c r="E39" s="285"/>
      <c r="F39" s="56" t="s">
        <v>43</v>
      </c>
      <c r="G39" s="113">
        <f>+G41</f>
        <v>35710.199999999997</v>
      </c>
    </row>
    <row r="40" spans="1:7" s="100" customFormat="1" ht="16.899999999999999" customHeight="1">
      <c r="A40" s="278"/>
      <c r="B40" s="278"/>
      <c r="C40" s="278"/>
      <c r="D40" s="286"/>
      <c r="E40" s="286"/>
      <c r="F40" s="69" t="s">
        <v>20</v>
      </c>
      <c r="G40" s="112"/>
    </row>
    <row r="41" spans="1:7" s="100" customFormat="1">
      <c r="A41" s="278"/>
      <c r="B41" s="278"/>
      <c r="C41" s="278"/>
      <c r="D41" s="287">
        <v>1163</v>
      </c>
      <c r="E41" s="290" t="s">
        <v>99</v>
      </c>
      <c r="F41" s="291"/>
      <c r="G41" s="109">
        <f t="shared" ref="G41" si="14">+G43</f>
        <v>35710.199999999997</v>
      </c>
    </row>
    <row r="42" spans="1:7" s="100" customFormat="1" ht="16.899999999999999" customHeight="1">
      <c r="A42" s="278"/>
      <c r="B42" s="278"/>
      <c r="C42" s="278"/>
      <c r="D42" s="288"/>
      <c r="E42" s="292">
        <v>11019</v>
      </c>
      <c r="F42" s="102" t="s">
        <v>20</v>
      </c>
      <c r="G42" s="112"/>
    </row>
    <row r="43" spans="1:7" s="100" customFormat="1" ht="51.75">
      <c r="A43" s="278"/>
      <c r="B43" s="278"/>
      <c r="C43" s="278"/>
      <c r="D43" s="288"/>
      <c r="E43" s="293"/>
      <c r="F43" s="118" t="s">
        <v>108</v>
      </c>
      <c r="G43" s="109">
        <f t="shared" ref="G43" si="15">+G45</f>
        <v>35710.199999999997</v>
      </c>
    </row>
    <row r="44" spans="1:7" s="100" customFormat="1" ht="16.899999999999999" customHeight="1">
      <c r="A44" s="278"/>
      <c r="B44" s="278"/>
      <c r="C44" s="278"/>
      <c r="D44" s="288"/>
      <c r="E44" s="277"/>
      <c r="F44" s="122" t="s">
        <v>107</v>
      </c>
      <c r="G44" s="112"/>
    </row>
    <row r="45" spans="1:7" s="100" customFormat="1" ht="34.5">
      <c r="A45" s="278"/>
      <c r="B45" s="278"/>
      <c r="C45" s="278"/>
      <c r="D45" s="288"/>
      <c r="E45" s="277"/>
      <c r="F45" s="21" t="s">
        <v>43</v>
      </c>
      <c r="G45" s="114">
        <f t="shared" ref="G45" si="16">+G47</f>
        <v>35710.199999999997</v>
      </c>
    </row>
    <row r="46" spans="1:7" s="100" customFormat="1" ht="37.5" customHeight="1">
      <c r="A46" s="278"/>
      <c r="B46" s="278"/>
      <c r="C46" s="278"/>
      <c r="D46" s="288"/>
      <c r="E46" s="277"/>
      <c r="F46" s="10" t="s">
        <v>46</v>
      </c>
      <c r="G46" s="112"/>
    </row>
    <row r="47" spans="1:7" s="100" customFormat="1" ht="15" customHeight="1">
      <c r="A47" s="278"/>
      <c r="B47" s="278"/>
      <c r="C47" s="278"/>
      <c r="D47" s="288"/>
      <c r="E47" s="277"/>
      <c r="F47" s="15" t="s">
        <v>23</v>
      </c>
      <c r="G47" s="115">
        <f t="shared" ref="G47:G48" si="17">+G48</f>
        <v>35710.199999999997</v>
      </c>
    </row>
    <row r="48" spans="1:7" s="100" customFormat="1" ht="15" customHeight="1">
      <c r="A48" s="278"/>
      <c r="B48" s="278"/>
      <c r="C48" s="278"/>
      <c r="D48" s="288"/>
      <c r="E48" s="277"/>
      <c r="F48" s="10" t="s">
        <v>24</v>
      </c>
      <c r="G48" s="116">
        <f t="shared" si="17"/>
        <v>35710.199999999997</v>
      </c>
    </row>
    <row r="49" spans="1:7" s="100" customFormat="1" ht="15" customHeight="1">
      <c r="A49" s="278"/>
      <c r="B49" s="278"/>
      <c r="C49" s="278"/>
      <c r="D49" s="288"/>
      <c r="E49" s="277"/>
      <c r="F49" s="54" t="s">
        <v>96</v>
      </c>
      <c r="G49" s="116">
        <f>+G50</f>
        <v>35710.199999999997</v>
      </c>
    </row>
    <row r="50" spans="1:7" s="100" customFormat="1" ht="15" customHeight="1">
      <c r="A50" s="278"/>
      <c r="B50" s="278"/>
      <c r="C50" s="278"/>
      <c r="D50" s="288"/>
      <c r="E50" s="277"/>
      <c r="F50" s="54" t="s">
        <v>97</v>
      </c>
      <c r="G50" s="116">
        <f>+G51</f>
        <v>35710.199999999997</v>
      </c>
    </row>
    <row r="51" spans="1:7" s="100" customFormat="1" ht="23.25" customHeight="1">
      <c r="A51" s="278"/>
      <c r="B51" s="278"/>
      <c r="C51" s="278"/>
      <c r="D51" s="289"/>
      <c r="E51" s="277"/>
      <c r="F51" s="54" t="s">
        <v>98</v>
      </c>
      <c r="G51" s="116">
        <f>-'Havelvats 1'!D27</f>
        <v>35710.199999999997</v>
      </c>
    </row>
  </sheetData>
  <mergeCells count="28">
    <mergeCell ref="E44:E51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2:E43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A9:C9"/>
    <mergeCell ref="D9:E9"/>
    <mergeCell ref="F9:F10"/>
    <mergeCell ref="F1:G1"/>
    <mergeCell ref="F2:G2"/>
    <mergeCell ref="F3:G3"/>
    <mergeCell ref="A6:G6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Havelvats 1</vt:lpstr>
      <vt:lpstr>Havelvats 2 </vt:lpstr>
      <vt:lpstr>Havelvats 3</vt:lpstr>
      <vt:lpstr>Havelvats 4</vt:lpstr>
      <vt:lpstr>Havelvats 5</vt:lpstr>
      <vt:lpstr>Havelvats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https://mul2.gov.am/tasks/503616/oneclick/2havelvacner.xlsx?token=523ba913faa8575ff3154ef3ba673636</cp:keywords>
  <cp:lastModifiedBy>Liana Chanakhchyan</cp:lastModifiedBy>
  <cp:lastPrinted>2021-03-22T15:51:36Z</cp:lastPrinted>
  <dcterms:created xsi:type="dcterms:W3CDTF">2021-08-23T10:50:47Z</dcterms:created>
  <dcterms:modified xsi:type="dcterms:W3CDTF">2021-10-07T05:20:08Z</dcterms:modified>
</cp:coreProperties>
</file>