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sh Khudoyan\Desktop\"/>
    </mc:Choice>
  </mc:AlternateContent>
  <bookViews>
    <workbookView xWindow="0" yWindow="0" windowWidth="20490" windowHeight="7350" activeTab="4"/>
  </bookViews>
  <sheets>
    <sheet name="1" sheetId="1" r:id="rId1"/>
    <sheet name="2" sheetId="3" r:id="rId2"/>
    <sheet name="3" sheetId="9" r:id="rId3"/>
    <sheet name="4-1" sheetId="5" r:id="rId4"/>
    <sheet name="4-2" sheetId="6" r:id="rId5"/>
  </sheets>
  <definedNames>
    <definedName name="_xlnm.Print_Area" localSheetId="1">'2'!$A$1:$H$73</definedName>
    <definedName name="_xlnm.Print_Area" localSheetId="3">'4-1'!$A$1:$D$55</definedName>
    <definedName name="_xlnm.Print_Area" localSheetId="4">'4-2'!$A$1:$D$61</definedName>
  </definedNames>
  <calcPr calcId="162913"/>
</workbook>
</file>

<file path=xl/calcChain.xml><?xml version="1.0" encoding="utf-8"?>
<calcChain xmlns="http://schemas.openxmlformats.org/spreadsheetml/2006/main">
  <c r="B31" i="5" l="1"/>
  <c r="G32" i="9" l="1"/>
  <c r="D31" i="6"/>
  <c r="C31" i="6"/>
  <c r="B22" i="6"/>
  <c r="I24" i="9"/>
  <c r="H24" i="9"/>
  <c r="F24" i="9"/>
  <c r="E24" i="9"/>
  <c r="F40" i="3"/>
  <c r="C27" i="9" s="1"/>
  <c r="I31" i="9"/>
  <c r="I29" i="9" s="1"/>
  <c r="I27" i="9" s="1"/>
  <c r="I25" i="9" s="1"/>
  <c r="F31" i="9"/>
  <c r="F29" i="9" s="1"/>
  <c r="F27" i="9" s="1"/>
  <c r="F25" i="9" s="1"/>
  <c r="E31" i="9"/>
  <c r="B25" i="6"/>
  <c r="B32" i="5"/>
  <c r="B28" i="6" s="1"/>
  <c r="B27" i="6"/>
  <c r="B30" i="5"/>
  <c r="B26" i="6" s="1"/>
  <c r="B18" i="5"/>
  <c r="B14" i="6" s="1"/>
  <c r="B17" i="5"/>
  <c r="B13" i="6" s="1"/>
  <c r="B16" i="5"/>
  <c r="B12" i="6" s="1"/>
  <c r="D31" i="9" l="1"/>
  <c r="E29" i="9"/>
  <c r="H31" i="9"/>
  <c r="E31" i="1"/>
  <c r="D32" i="9"/>
  <c r="D31" i="1" s="1"/>
  <c r="G47" i="3" s="1"/>
  <c r="E23" i="9"/>
  <c r="E14" i="9" s="1"/>
  <c r="G46" i="3" l="1"/>
  <c r="G45" i="3" s="1"/>
  <c r="H46" i="3"/>
  <c r="H45" i="3" s="1"/>
  <c r="H44" i="3" s="1"/>
  <c r="H42" i="3" s="1"/>
  <c r="D29" i="9"/>
  <c r="E27" i="9"/>
  <c r="H29" i="9"/>
  <c r="G31" i="9"/>
  <c r="E21" i="9"/>
  <c r="E19" i="9" s="1"/>
  <c r="E17" i="9" s="1"/>
  <c r="D27" i="9" l="1"/>
  <c r="E25" i="9"/>
  <c r="D25" i="9" s="1"/>
  <c r="H27" i="9"/>
  <c r="G29" i="9"/>
  <c r="H23" i="9"/>
  <c r="H14" i="9" s="1"/>
  <c r="E16" i="9" l="1"/>
  <c r="H25" i="9"/>
  <c r="G25" i="9" s="1"/>
  <c r="G27" i="9"/>
  <c r="E13" i="9"/>
  <c r="H21" i="9"/>
  <c r="H13" i="9" l="1"/>
  <c r="H19" i="9"/>
  <c r="H17" i="9" s="1"/>
  <c r="H16" i="9" s="1"/>
  <c r="I56" i="3" l="1"/>
  <c r="D24" i="1" l="1"/>
  <c r="H40" i="3" l="1"/>
  <c r="E24" i="1"/>
  <c r="F23" i="9"/>
  <c r="F14" i="9" s="1"/>
  <c r="D14" i="9" s="1"/>
  <c r="D24" i="9"/>
  <c r="D18" i="1" s="1"/>
  <c r="D51" i="1" l="1"/>
  <c r="D11" i="1"/>
  <c r="G29" i="3"/>
  <c r="G28" i="3" s="1"/>
  <c r="G27" i="3" s="1"/>
  <c r="G26" i="3" s="1"/>
  <c r="G24" i="3" s="1"/>
  <c r="G22" i="3" s="1"/>
  <c r="G20" i="3" s="1"/>
  <c r="G18" i="3" s="1"/>
  <c r="G16" i="3" s="1"/>
  <c r="G14" i="3" s="1"/>
  <c r="G12" i="3" s="1"/>
  <c r="C21" i="5"/>
  <c r="C17" i="6" s="1"/>
  <c r="F21" i="9"/>
  <c r="D23" i="9"/>
  <c r="I23" i="9"/>
  <c r="I14" i="9" s="1"/>
  <c r="G14" i="9" s="1"/>
  <c r="G24" i="9"/>
  <c r="E18" i="1" s="1"/>
  <c r="E51" i="1" l="1"/>
  <c r="E11" i="1"/>
  <c r="D21" i="5"/>
  <c r="D17" i="6" s="1"/>
  <c r="H29" i="3"/>
  <c r="H28" i="3" s="1"/>
  <c r="H27" i="3" s="1"/>
  <c r="H26" i="3" s="1"/>
  <c r="H24" i="3" s="1"/>
  <c r="H22" i="3" s="1"/>
  <c r="H20" i="3" s="1"/>
  <c r="H18" i="3" s="1"/>
  <c r="H16" i="3" s="1"/>
  <c r="H14" i="3" s="1"/>
  <c r="H12" i="3" s="1"/>
  <c r="G73" i="3"/>
  <c r="G72" i="3" s="1"/>
  <c r="G71" i="3" s="1"/>
  <c r="G70" i="3" s="1"/>
  <c r="G68" i="3" s="1"/>
  <c r="G66" i="3" s="1"/>
  <c r="C64" i="5"/>
  <c r="C61" i="6" s="1"/>
  <c r="D38" i="1"/>
  <c r="D37" i="1" s="1"/>
  <c r="D10" i="1"/>
  <c r="F19" i="9"/>
  <c r="D21" i="9"/>
  <c r="I21" i="9"/>
  <c r="G23" i="9"/>
  <c r="F13" i="9"/>
  <c r="D13" i="9" s="1"/>
  <c r="G40" i="3"/>
  <c r="H73" i="3" l="1"/>
  <c r="H72" i="3" s="1"/>
  <c r="H71" i="3" s="1"/>
  <c r="H70" i="3" s="1"/>
  <c r="H68" i="3" s="1"/>
  <c r="H66" i="3" s="1"/>
  <c r="D64" i="5"/>
  <c r="D61" i="6" s="1"/>
  <c r="E38" i="1"/>
  <c r="E37" i="1" s="1"/>
  <c r="E10" i="1"/>
  <c r="G44" i="3"/>
  <c r="G42" i="3" s="1"/>
  <c r="I19" i="9"/>
  <c r="G21" i="9"/>
  <c r="F17" i="9"/>
  <c r="D19" i="9"/>
  <c r="I13" i="9"/>
  <c r="G13" i="9" s="1"/>
  <c r="H36" i="3"/>
  <c r="H38" i="3"/>
  <c r="G38" i="3"/>
  <c r="G36" i="3"/>
  <c r="D17" i="9" l="1"/>
  <c r="D16" i="9" s="1"/>
  <c r="F16" i="9"/>
  <c r="I17" i="9"/>
  <c r="I16" i="9" s="1"/>
  <c r="G19" i="9"/>
  <c r="G65" i="3"/>
  <c r="E9" i="1"/>
  <c r="C36" i="5"/>
  <c r="C32" i="6" s="1"/>
  <c r="D36" i="5"/>
  <c r="D32" i="6" s="1"/>
  <c r="G17" i="9" l="1"/>
  <c r="G16" i="9" s="1"/>
  <c r="G64" i="3"/>
  <c r="C55" i="5"/>
  <c r="C52" i="6" s="1"/>
  <c r="D9" i="1"/>
  <c r="H65" i="3"/>
  <c r="H64" i="3" s="1"/>
  <c r="H63" i="3" l="1"/>
  <c r="H62" i="3" s="1"/>
  <c r="H60" i="3" s="1"/>
  <c r="H58" i="3" s="1"/>
  <c r="G63" i="3"/>
  <c r="G62" i="3" s="1"/>
  <c r="G60" i="3" s="1"/>
  <c r="G58" i="3" s="1"/>
  <c r="D55" i="5"/>
  <c r="D52" i="6" s="1"/>
  <c r="G34" i="3"/>
  <c r="G32" i="3" s="1"/>
  <c r="G30" i="3" s="1"/>
  <c r="G56" i="3" l="1"/>
  <c r="G54" i="3" s="1"/>
  <c r="G52" i="3" s="1"/>
  <c r="G50" i="3" s="1"/>
  <c r="G48" i="3" s="1"/>
  <c r="G10" i="3" s="1"/>
  <c r="H56" i="3"/>
  <c r="H54" i="3" s="1"/>
  <c r="H52" i="3" s="1"/>
  <c r="H50" i="3" s="1"/>
  <c r="H48" i="3" s="1"/>
  <c r="H34" i="3" l="1"/>
  <c r="H32" i="3" s="1"/>
  <c r="H30" i="3" s="1"/>
  <c r="H10" i="3" s="1"/>
</calcChain>
</file>

<file path=xl/sharedStrings.xml><?xml version="1.0" encoding="utf-8"?>
<sst xmlns="http://schemas.openxmlformats.org/spreadsheetml/2006/main" count="358" uniqueCount="142">
  <si>
    <t xml:space="preserve"> Հավելված N 1</t>
  </si>
  <si>
    <t xml:space="preserve">                   -ի N        -Ն որոշման</t>
  </si>
  <si>
    <t>Ծրագրային դասիչը</t>
  </si>
  <si>
    <t>Բյուջետային գլխավոր կարգադրիչների, ծրագրերի և միջոցառումների անվանումները</t>
  </si>
  <si>
    <t>Ծրագիր</t>
  </si>
  <si>
    <t>Միջոցառում</t>
  </si>
  <si>
    <t xml:space="preserve"> Ինն ամիս</t>
  </si>
  <si>
    <t xml:space="preserve"> Տարի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</si>
  <si>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</si>
  <si>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</si>
  <si>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</si>
  <si>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</si>
  <si>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</si>
  <si>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</si>
  <si>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</si>
  <si>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</si>
  <si>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</si>
  <si>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</si>
  <si>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</si>
  <si>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</si>
  <si>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</si>
  <si>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</si>
  <si>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</si>
  <si>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Ծառայությունների մատուցում</t>
  </si>
  <si>
    <t>Ցուցանիշների փոփոխությունը (ավելացումները նշված են դրական նշանով, իսկ նվազեցումները՝ փակագծերում)</t>
  </si>
  <si>
    <t>այդ թվում՝</t>
  </si>
  <si>
    <t>ՀՀ տարածքային կառավարման և ենթակառուցվածքների նախարարություն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</si>
  <si>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</si>
  <si>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</si>
  <si>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</si>
  <si>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</si>
  <si>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</si>
  <si>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</si>
  <si>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</si>
  <si>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</si>
  <si>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</si>
  <si>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</si>
  <si>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</si>
  <si>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</si>
  <si>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01</t>
  </si>
  <si>
    <t xml:space="preserve"> ՀՀ տարածքային կառավարման և ենթակառուցվածքների նախարարության ջրային կոմիտե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</si>
  <si>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</si>
  <si>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</si>
  <si>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</si>
  <si>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ԸՆԹԱՑԻԿ ԾԱԽՍԵՐ</t>
  </si>
  <si>
    <t xml:space="preserve"> ԱՅԼ  ԾԱԽՍԵՐ</t>
  </si>
  <si>
    <t xml:space="preserve"> Պահուստային միջոցներ</t>
  </si>
  <si>
    <t>Ինն ամիս</t>
  </si>
  <si>
    <t>Տարի</t>
  </si>
  <si>
    <t>այդ թվում` ըստ կատարողների</t>
  </si>
  <si>
    <t>Աղյուսակ 1</t>
  </si>
  <si>
    <t xml:space="preserve"> Աղյուսակ 9.8 </t>
  </si>
  <si>
    <t xml:space="preserve"> ՀՀ տարածքային կառավարման և ենթակառուցվածքների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</si>
  <si>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</si>
  <si>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</si>
  <si>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</si>
  <si>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</si>
  <si>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</si>
  <si>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</si>
  <si>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</si>
  <si>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</si>
  <si>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</si>
  <si>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</si>
  <si>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</si>
  <si>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Ծրագրի միջոցառումները </t>
  </si>
  <si>
    <t xml:space="preserve"> Ինն ամիս </t>
  </si>
  <si>
    <t xml:space="preserve"> Միջոցառումն իրականացնողի անվանումը </t>
  </si>
  <si>
    <t>ՀՀ ՏԿԵՆ Ջրային կոմիտե</t>
  </si>
  <si>
    <t>Աղյուսակ 9.47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</si>
  <si>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</si>
  <si>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</si>
  <si>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</si>
  <si>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</si>
  <si>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</si>
  <si>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</si>
  <si>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>Աղյուսակ 2</t>
  </si>
  <si>
    <t xml:space="preserve"> Աղյուսակ 9.1.26 </t>
  </si>
  <si>
    <t xml:space="preserve"> ՀՀ  տարածքային կառավարման և ենթակառուցվածքների նախարարության ջրային կոմիտե </t>
  </si>
  <si>
    <t>ՀՀ կառավարության 2021 թվականի</t>
  </si>
  <si>
    <t xml:space="preserve"> ԸՆԴԱՄԵՆԸ</t>
  </si>
  <si>
    <t xml:space="preserve"> ՀԱՅԱՍՏԱՆԻ ՀԱՆՐԱՊԵՏՈՒԹՅԱՆ ԿԱՌԱՎԱՐՈՒԹՅԱՆ 2020 ԹՎԱԿԱՆԻ ԴԵԿՏԵՄԲԵՐԻ 30-Ի N 2215-Ն ՈՐՈՇՄԱՆ N 3 ԵՎ N 4 ՀԱՎԵԼՎԱԾՆԵՐՈՒՄ ԿԱՏԱՐՎՈՂ ՓՈՓՈԽՈՒԹՅՈՒՆՆԵՐԸ ԵՎ ԼՐԱՑՈՒՄՆԵՐԸ</t>
  </si>
  <si>
    <t>ՀԱՅԱՍՏԱՆԻ ՀԱՆՐԱՊԵՏՈՒԹՅԱՆ ԿԱՌԱՎԱՐՈՒԹՅԱՆ 2020 ԹՎԱԿԱՆԻ ԴԵԿՏԵՄԲԵՐԻ 30-Ի N 2215-Ն ՈՐՈՇՄԱՆ N 9 ՀԱՎԵԼՎԱԾԻ  N 9.8 ԵՎ N 9.47 ԱՂՅՈՒՍԱԿՆԵՐՈՒՄ ԿԱՏԱՐՎՈՂ ՓՈՓՈԽՈՒԹՅՈՒՆՆԵՐԸ ԵՎ ԼՐԱՑՈՒՄՆԵՐԸ</t>
  </si>
  <si>
    <t>ՀԱՅԱՍՏԱՆԻ ՀԱՆՐԱՊԵՏՈՒԹՅԱՆ ԿԱՌԱՎԱՐՈՒԹՅԱՆ 2020 ԹՎԱԿԱՆԻ ԴԵԿՏԵՄԲԵՐԻ 30-Ի N 2215-Ն ՈՐՈՇՄԱՆ N 9.1 ՀԱՎԵԼՎԱԾԻ  N 9.1.26 ԵՎ N 9.1.58 ԱՂՅՈՒՍԱԿՆԵՐՈՒՄ ԿԱՏԱՐՎՈՂ ՓՈՓՈԽՈՒԹՅՈՒՆՆԵՐԸ ԵՎ ԼՐԱՑՈՒՄՆԵՐԸ</t>
  </si>
  <si>
    <t>հազ.դրամ</t>
  </si>
  <si>
    <t>հազ. դրամ</t>
  </si>
  <si>
    <t xml:space="preserve"> Ոռոգման համակարգի առողջացում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</si>
  <si>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</si>
  <si>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բարելավում՝ կորուստների կրճատում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</si>
  <si>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</si>
  <si>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 xml:space="preserve"> 04</t>
  </si>
  <si>
    <t xml:space="preserve"> ՏՆՏԵՍԱԿԱՆ ՀԱՐԱԲԵՐՈՒԹՅՈՒՆՆԵՐ</t>
  </si>
  <si>
    <t xml:space="preserve"> 02</t>
  </si>
  <si>
    <t xml:space="preserve"> Գյուղատնտեսություն, անտառային տնտեսություն, ձկնորսություն և որսորդություն</t>
  </si>
  <si>
    <t xml:space="preserve"> Ոռոգում</t>
  </si>
  <si>
    <t xml:space="preserve"> 1004</t>
  </si>
  <si>
    <t xml:space="preserve"> ՀՀ  տարածքային կառավարման և ենթակառուցվածքների նախարարության ջրային կոմիտե</t>
  </si>
  <si>
    <t xml:space="preserve"> Այլ ծախսեր</t>
  </si>
  <si>
    <t xml:space="preserve">ՀՀ կառավարության  2021 թվականի </t>
  </si>
  <si>
    <t>______________ ի    ___Ն որոշման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</si>
  <si>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</si>
  <si>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ծրագիրը</t>
  </si>
  <si>
    <t>միջոցառումը</t>
  </si>
  <si>
    <t xml:space="preserve"> ընդամենը </t>
  </si>
  <si>
    <t xml:space="preserve"> այդ թվում՝ </t>
  </si>
  <si>
    <t xml:space="preserve"> դրամաշնոր-
հային միջոցներ </t>
  </si>
  <si>
    <t xml:space="preserve"> համաֆինան_x000D_
սավորում </t>
  </si>
  <si>
    <t xml:space="preserve"> ԸՆԴԱՄԵՆԸ ԾՐԱԳՐԵՐՈՎ,
 այդ թվում` </t>
  </si>
  <si>
    <t xml:space="preserve"> - ԸՆԹԱՑԻԿ ԾԱԽՍԵՐ </t>
  </si>
  <si>
    <t xml:space="preserve"> - ՈՉ ՖԻՆԱՆՍԱԿԱՆ ԱԿՏԻՎՆԵՐԻ ԳԾՈՎ ԾԱԽՍԵՐ </t>
  </si>
  <si>
    <t>ՀՀ ՏԱՐԱԾՔԱՅԻՆ ԿԱՌԱՎԱՐՄԱՆ ԵՎ ԵՆԹԱԿԱՌՈՒՑՎԱԾՔՆԵՐԻ ՆԱԽԱՐԱՐՈՒԹՅՈՒՆ
այդ թվում՝</t>
  </si>
  <si>
    <t>այդ թվում` բյուջետային ծախսերի տնտեսագիտական դասակարգման հոդվածներ</t>
  </si>
  <si>
    <t>ԸՆԹԱՑԻԿ ԾԱԽՍԵՐ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</si>
  <si>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</si>
  <si>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Ոռոգման համակարգի առողջացում</t>
  </si>
  <si>
    <t>Հավելված N 3</t>
  </si>
  <si>
    <t xml:space="preserve"> Հավելված N 4</t>
  </si>
  <si>
    <t>ՀՀ տարածքային կառավարման և ենթակառուցվածքների  նախարարության ջրային կոմիտե</t>
  </si>
  <si>
    <t>- Այլ ծախսեր</t>
  </si>
  <si>
    <t xml:space="preserve"> Ոռոգման համակարգի առողջացում </t>
  </si>
  <si>
    <t>06</t>
  </si>
  <si>
    <t>03</t>
  </si>
  <si>
    <t xml:space="preserve"> ԲՆԱԿԱՐԱՆԱՅԻՆ ՇԻՆԱՐԱՐՈՒԹՅՈՒՆ ԵՎ ԿՈՄՈՒՆԱԼ ԾԱՌԱՅՈՒԹՅՈՒՆՆԵՐ</t>
  </si>
  <si>
    <t xml:space="preserve"> Ջրամատակարարում</t>
  </si>
  <si>
    <t>Ջրամատակարարման և ջրահեռացման բարելավում</t>
  </si>
  <si>
    <t>Ջրամատակարարման ծառայությունների հասանելիության և մատչելիության ապահովում</t>
  </si>
  <si>
    <t>1072</t>
  </si>
  <si>
    <t>11009</t>
  </si>
  <si>
    <t xml:space="preserve"> Կառավարվող/վերահսկվող պայմանագրերի քանակ, հատ 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</si>
  <si>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</si>
  <si>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կոմիտեին և համակարգի ընկերություններին աջակցություն՝ գործառույթների իրականացման  և անձնակազմի կարողությունների զարգացման գործում</t>
  </si>
  <si>
    <t xml:space="preserve"> Հավելված N2
</t>
  </si>
  <si>
    <t xml:space="preserve"> Խմելու ջրի մատակարարման և ջրահեռացման համակարգի բարելավում, կորուստների կրճատում</t>
  </si>
  <si>
    <t xml:space="preserve"> Աղյուսակ 9.1.58</t>
  </si>
  <si>
    <t xml:space="preserve">Ցուցանիշների փոփոխությունը
 (ավելացումները նշված են դրական նշանով, իսկ նվազեցումները` փակագծերում) </t>
  </si>
  <si>
    <t>Ցուցանիշների փոփոխությունը (նվազեցումները նշված են փակագծերում)</t>
  </si>
  <si>
    <t>Ցուցանիշների փոփոխությունը (ավելացումները նշված են դրական նշանով)</t>
  </si>
  <si>
    <t>Ցուցանիշների փոփոխությունը( նվազեցումները նշված են փակագծերում)</t>
  </si>
  <si>
    <t xml:space="preserve"> «ՀԱՅԱՍՏԱՆԻ ՀԱՆՐԱՊԵՏՈՒԹՅԱՆ 2021 ԹՎԱԿԱՆԻ ՊԵՏԱԿԱՆ ԲՅՈՒՋԵԻ ՄԱՍԻՆ» ՀԱՅԱՍՏԱՆԻ ՀԱՆՐԱՊԵՏՈՒԹՅԱՆ ՕՐԵՆՔԻ N 1 ՀԱՎԵԼՎԱԾԻ N 5 ԱՂՅՈՒՍԱԿՈՒՄ ԵՎ ՀԱՅԱՍՏԱՆԻ ՀԱՆՐԱՊԵՏՈՒԹՅԱՆ ԿԱՌԱՎԱՐՈՒԹՅԱՆ 2020 ԹՎԱԿԱՆԻ ԴԵԿՏԵՄԲԵՐԻ 30-Ի N 2215-Ն ՈՐՈՇՄԱՆ N5 ՀԱՎԵԼՎԱԾԻ N 4 ԱՂՅՈՒՍԱԿՈՒՄ ԿԱՏԱՐՎՈՂ ՓՈՓՈԽՈՒԹՅՈՒՆՆԵՐԸ ԵՎ ԼՐԱՑՈՒՄՆԵՐԸ</t>
  </si>
  <si>
    <t>«ՀԱՅԱՍՏԱՆԻ ՀԱՆՐԱՊԵՏՈՒԹՅԱՆ 2021 ԹՎԱԿԱՆԻ ՊԵՏԱԿԱՆ ԲՅՈՒՋԵԻ ՄԱՍԻՆ»  ՕՐԵՆՔԻ N 1 ՀԱՎԵԼՎԱԾԻ N 2 ԱՂՅՈՒՍԱԿՈՒՄ ԿԱՏԱՐՎՈՂ ՎԵՐԱԲԱՇԽՈՒՄԸ, ՓՈՓՈԽՈՒԹՅՈՒՆՆԵՐԸ ԵՎ ԼՐԱՑՈՒՄՆԵՐԸ, ՀԱՅԱՍՏԱՆԻ ՀԱՆՐԱՊԵՏՈՒԹՅԱՆ ԿԱՌԱՎԱՐՈՒԹՅԱՆ 2020 ԹՎԱԿԱՆԻ ԴԵԿՏԵՄԲԵՐԻ 30-Ի  N 2215-Ն ՈՐՈՇՄԱՆ N 5 ՀԱՎԵԼՎԱԾԻ  N 1 ԱՂՅՈՒՍԱԿՈՒՄ ԿԱՏԱՐՎՈՂ ՓՈՓՈԽՈՒԹՅՈՒՆՆԵՐԸ ԵՎ ԼՐԱՑՈՒՄՆԵՐԸ</t>
  </si>
  <si>
    <t>Ցուցանիշների փոփոխությունը(Նվազեցումները նշված են փակագծերում)</t>
  </si>
  <si>
    <t>Ցուցանիշների փոփոխությունը(ավելացումները նշված են դրական նշանով)</t>
  </si>
  <si>
    <t xml:space="preserve"> Զարգացման ֆրանսիական  գործակալության աջակցությամբ իրականացվող ոռոգման ոլորտի ֆինանսական կայունության և ոռոգման կառավարման կարողությունների բարելավման ծրագրի համակարգում և ղեկավարում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</si>
</sst>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#,##0.0;\(##,##0.0\);\-"/>
    <numFmt numFmtId="167" formatCode="#,##0.0_);\(#,##0.0\)"/>
    <numFmt numFmtId="168" formatCode="#,##0.0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_(* #,##0.00_);_(* \(#,##0.00\);_(* &quot;-&quot;?_);_(@_)"/>
  </numFmts>
  <fonts count="53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Times Armenian"/>
      <family val="1"/>
    </font>
    <font>
      <b/>
      <sz val="8"/>
      <name val="GHEA Grapalat"/>
      <family val="2"/>
    </font>
    <font>
      <sz val="1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1"/>
      <name val="GHEA Grapalat"/>
      <family val="2"/>
    </font>
    <font>
      <i/>
      <sz val="11"/>
      <name val="GHEA Grapalat"/>
      <family val="2"/>
    </font>
    <font>
      <b/>
      <sz val="11"/>
      <name val="GHEA Grapalat"/>
      <family val="2"/>
    </font>
    <font>
      <i/>
      <sz val="12"/>
      <name val="GHEA Grapalat"/>
      <family val="2"/>
    </font>
    <font>
      <i/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2"/>
    </font>
    <font>
      <b/>
      <sz val="10"/>
      <name val="GHEA Grapalat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8"/>
      <name val="GHEA Grapalat"/>
      <family val="3"/>
    </font>
    <font>
      <b/>
      <sz val="14"/>
      <name val="GHEA Grapalat"/>
      <family val="2"/>
    </font>
    <font>
      <b/>
      <sz val="9"/>
      <name val="GHEA Grapalat"/>
      <family val="3"/>
    </font>
    <font>
      <sz val="11"/>
      <color indexed="8"/>
      <name val="GHEA Grapalat"/>
      <family val="3"/>
    </font>
    <font>
      <b/>
      <sz val="9"/>
      <name val="GHEA Grapalat"/>
      <family val="2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color theme="1"/>
      <name val="GHEA Grapalat"/>
      <family val="3"/>
    </font>
    <font>
      <sz val="11"/>
      <name val="Times Armenian"/>
      <family val="1"/>
    </font>
    <font>
      <i/>
      <sz val="9"/>
      <name val="GHEA Grapalat"/>
      <family val="3"/>
    </font>
    <font>
      <b/>
      <sz val="9"/>
      <color rgb="FF000000"/>
      <name val="GHEA Grapalat"/>
      <family val="3"/>
    </font>
    <font>
      <sz val="10"/>
      <color indexed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</borders>
  <cellStyleXfs count="54">
    <xf numFmtId="0" fontId="0" fillId="0" borderId="0">
      <alignment horizontal="left" vertical="top" wrapText="1"/>
    </xf>
    <xf numFmtId="164" fontId="18" fillId="0" borderId="0" applyFont="0" applyFill="0" applyBorder="0" applyAlignment="0" applyProtection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>
      <alignment horizontal="left" vertical="top" wrapText="1"/>
    </xf>
    <xf numFmtId="0" fontId="18" fillId="0" borderId="0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3" fillId="0" borderId="0">
      <alignment vertical="center"/>
    </xf>
    <xf numFmtId="166" fontId="18" fillId="0" borderId="0" applyFill="0" applyBorder="0" applyProtection="0">
      <alignment horizontal="right" vertical="top"/>
    </xf>
    <xf numFmtId="0" fontId="20" fillId="0" borderId="0"/>
    <xf numFmtId="0" fontId="49" fillId="0" borderId="0"/>
  </cellStyleXfs>
  <cellXfs count="294">
    <xf numFmtId="0" fontId="0" fillId="0" borderId="0" xfId="0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49" applyFont="1" applyFill="1" applyAlignment="1">
      <alignment vertical="center"/>
    </xf>
    <xf numFmtId="169" fontId="25" fillId="0" borderId="0" xfId="50" applyNumberFormat="1" applyFont="1" applyFill="1" applyBorder="1" applyAlignment="1">
      <alignment horizontal="left" vertical="center" wrapText="1"/>
    </xf>
    <xf numFmtId="170" fontId="39" fillId="0" borderId="0" xfId="43" applyNumberFormat="1" applyFont="1" applyFill="1" applyBorder="1" applyAlignment="1">
      <alignment horizontal="right" vertical="center"/>
    </xf>
    <xf numFmtId="0" fontId="25" fillId="0" borderId="0" xfId="49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right"/>
    </xf>
    <xf numFmtId="0" fontId="39" fillId="0" borderId="0" xfId="45" applyFont="1" applyFill="1" applyAlignment="1">
      <alignment horizontal="right" vertical="center"/>
    </xf>
    <xf numFmtId="0" fontId="39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left" vertical="top" wrapText="1"/>
    </xf>
    <xf numFmtId="0" fontId="25" fillId="33" borderId="21" xfId="0" applyFont="1" applyFill="1" applyBorder="1" applyAlignment="1">
      <alignment horizontal="left" vertical="top" wrapText="1"/>
    </xf>
    <xf numFmtId="0" fontId="25" fillId="33" borderId="22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5" fillId="0" borderId="21" xfId="0" applyFont="1" applyBorder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166" fontId="25" fillId="0" borderId="21" xfId="51" applyNumberFormat="1" applyFont="1" applyFill="1" applyBorder="1" applyAlignment="1">
      <alignment horizontal="right" vertical="top"/>
    </xf>
    <xf numFmtId="0" fontId="25" fillId="0" borderId="21" xfId="0" applyFont="1" applyFill="1" applyBorder="1">
      <alignment horizontal="left" vertical="top" wrapText="1"/>
    </xf>
    <xf numFmtId="0" fontId="39" fillId="33" borderId="21" xfId="0" applyFont="1" applyFill="1" applyBorder="1" applyAlignment="1">
      <alignment horizontal="left" vertical="top" wrapText="1"/>
    </xf>
    <xf numFmtId="0" fontId="25" fillId="33" borderId="24" xfId="0" applyFont="1" applyFill="1" applyBorder="1" applyAlignment="1">
      <alignment horizontal="left" vertical="top" wrapText="1"/>
    </xf>
    <xf numFmtId="0" fontId="25" fillId="33" borderId="25" xfId="0" applyFont="1" applyFill="1" applyBorder="1" applyAlignment="1">
      <alignment horizontal="left" vertical="top" wrapText="1"/>
    </xf>
    <xf numFmtId="0" fontId="34" fillId="33" borderId="21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7" fillId="33" borderId="21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4" fillId="0" borderId="21" xfId="0" applyFont="1" applyFill="1" applyBorder="1">
      <alignment horizontal="left" vertical="top" wrapText="1"/>
    </xf>
    <xf numFmtId="0" fontId="34" fillId="0" borderId="21" xfId="0" applyFont="1" applyBorder="1">
      <alignment horizontal="left" vertical="top" wrapText="1"/>
    </xf>
    <xf numFmtId="167" fontId="35" fillId="33" borderId="21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0" fontId="39" fillId="0" borderId="0" xfId="0" applyFont="1" applyAlignment="1">
      <alignment horizontal="left" vertical="top" wrapText="1"/>
    </xf>
    <xf numFmtId="0" fontId="26" fillId="33" borderId="0" xfId="0" applyFont="1" applyFill="1" applyAlignment="1">
      <alignment vertical="center" wrapText="1"/>
    </xf>
    <xf numFmtId="0" fontId="39" fillId="33" borderId="0" xfId="45" applyFont="1" applyFill="1" applyAlignment="1">
      <alignment horizontal="right" vertical="center"/>
    </xf>
    <xf numFmtId="0" fontId="39" fillId="33" borderId="0" xfId="45" applyFont="1" applyFill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27" fillId="33" borderId="0" xfId="0" applyFont="1" applyFill="1" applyAlignment="1">
      <alignment horizontal="left" vertical="top" wrapText="1"/>
    </xf>
    <xf numFmtId="0" fontId="25" fillId="0" borderId="0" xfId="0" applyFont="1" applyFill="1" applyAlignment="1"/>
    <xf numFmtId="49" fontId="39" fillId="33" borderId="11" xfId="0" applyNumberFormat="1" applyFont="1" applyFill="1" applyBorder="1" applyAlignment="1">
      <alignment horizontal="left" vertical="top" wrapText="1"/>
    </xf>
    <xf numFmtId="0" fontId="34" fillId="33" borderId="11" xfId="0" applyFont="1" applyFill="1" applyBorder="1" applyAlignment="1">
      <alignment horizontal="left" vertical="top" wrapText="1"/>
    </xf>
    <xf numFmtId="0" fontId="25" fillId="33" borderId="0" xfId="49" applyFont="1" applyFill="1" applyAlignment="1">
      <alignment vertical="center"/>
    </xf>
    <xf numFmtId="169" fontId="25" fillId="33" borderId="0" xfId="50" applyNumberFormat="1" applyFont="1" applyFill="1" applyBorder="1" applyAlignment="1">
      <alignment horizontal="left" vertical="center" wrapText="1"/>
    </xf>
    <xf numFmtId="0" fontId="25" fillId="33" borderId="0" xfId="49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0" fontId="37" fillId="33" borderId="21" xfId="0" applyFont="1" applyFill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3" fillId="33" borderId="2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left" vertical="top" wrapText="1"/>
    </xf>
    <xf numFmtId="0" fontId="42" fillId="33" borderId="0" xfId="0" applyFont="1" applyFill="1" applyAlignment="1">
      <alignment vertical="top"/>
    </xf>
    <xf numFmtId="0" fontId="30" fillId="33" borderId="0" xfId="0" applyFont="1" applyFill="1" applyAlignment="1">
      <alignment horizontal="left" vertical="top" wrapText="1"/>
    </xf>
    <xf numFmtId="0" fontId="32" fillId="33" borderId="11" xfId="0" applyFont="1" applyFill="1" applyBorder="1" applyAlignment="1">
      <alignment horizontal="left" vertical="top" wrapText="1"/>
    </xf>
    <xf numFmtId="0" fontId="31" fillId="33" borderId="11" xfId="0" applyFont="1" applyFill="1" applyBorder="1" applyAlignment="1">
      <alignment horizontal="left" vertical="top" wrapText="1"/>
    </xf>
    <xf numFmtId="0" fontId="30" fillId="33" borderId="15" xfId="0" applyFont="1" applyFill="1" applyBorder="1" applyAlignment="1">
      <alignment vertical="top" wrapText="1"/>
    </xf>
    <xf numFmtId="0" fontId="32" fillId="33" borderId="15" xfId="0" applyFont="1" applyFill="1" applyBorder="1" applyAlignment="1">
      <alignment vertical="top" wrapText="1"/>
    </xf>
    <xf numFmtId="0" fontId="30" fillId="33" borderId="11" xfId="0" applyFont="1" applyFill="1" applyBorder="1">
      <alignment horizontal="left" vertical="top" wrapText="1"/>
    </xf>
    <xf numFmtId="167" fontId="30" fillId="33" borderId="11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167" fontId="25" fillId="33" borderId="24" xfId="0" applyNumberFormat="1" applyFont="1" applyFill="1" applyBorder="1" applyAlignment="1">
      <alignment horizontal="right" vertical="top" wrapText="1"/>
    </xf>
    <xf numFmtId="49" fontId="39" fillId="33" borderId="26" xfId="0" applyNumberFormat="1" applyFont="1" applyFill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49" fontId="39" fillId="33" borderId="13" xfId="0" applyNumberFormat="1" applyFont="1" applyFill="1" applyBorder="1" applyAlignment="1">
      <alignment horizontal="left" vertical="top" wrapText="1"/>
    </xf>
    <xf numFmtId="0" fontId="25" fillId="0" borderId="24" xfId="0" applyFont="1" applyFill="1" applyBorder="1">
      <alignment horizontal="left" vertical="top" wrapText="1"/>
    </xf>
    <xf numFmtId="0" fontId="25" fillId="0" borderId="21" xfId="44" applyFont="1" applyFill="1" applyBorder="1" applyAlignment="1">
      <alignment horizontal="left" vertical="top" wrapText="1"/>
    </xf>
    <xf numFmtId="0" fontId="25" fillId="0" borderId="0" xfId="0" applyFont="1" applyFill="1">
      <alignment horizontal="left" vertical="top" wrapText="1"/>
    </xf>
    <xf numFmtId="0" fontId="39" fillId="0" borderId="21" xfId="0" applyFont="1" applyFill="1" applyBorder="1" applyAlignment="1">
      <alignment horizontal="left" vertical="top" wrapText="1"/>
    </xf>
    <xf numFmtId="0" fontId="25" fillId="0" borderId="20" xfId="0" applyFont="1" applyFill="1" applyBorder="1">
      <alignment horizontal="left" vertical="top" wrapText="1"/>
    </xf>
    <xf numFmtId="0" fontId="44" fillId="0" borderId="21" xfId="0" applyFont="1" applyFill="1" applyBorder="1" applyAlignment="1">
      <alignment horizontal="left" vertical="top" wrapText="1"/>
    </xf>
    <xf numFmtId="0" fontId="34" fillId="0" borderId="21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center" wrapText="1"/>
    </xf>
    <xf numFmtId="166" fontId="37" fillId="0" borderId="27" xfId="51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5" fillId="33" borderId="11" xfId="0" applyFont="1" applyFill="1" applyBorder="1" applyAlignment="1">
      <alignment horizontal="right" vertical="top" wrapText="1"/>
    </xf>
    <xf numFmtId="168" fontId="39" fillId="33" borderId="11" xfId="0" applyNumberFormat="1" applyFont="1" applyFill="1" applyBorder="1" applyAlignment="1">
      <alignment horizontal="right" vertical="top" wrapText="1"/>
    </xf>
    <xf numFmtId="0" fontId="31" fillId="33" borderId="21" xfId="0" applyFont="1" applyFill="1" applyBorder="1" applyAlignment="1">
      <alignment horizontal="left" vertical="top" wrapText="1"/>
    </xf>
    <xf numFmtId="0" fontId="30" fillId="33" borderId="32" xfId="0" applyFont="1" applyFill="1" applyBorder="1" applyAlignment="1">
      <alignment horizontal="center" vertical="top" wrapText="1"/>
    </xf>
    <xf numFmtId="0" fontId="30" fillId="33" borderId="25" xfId="0" applyFont="1" applyFill="1" applyBorder="1" applyAlignment="1">
      <alignment horizontal="left" vertical="top" wrapText="1"/>
    </xf>
    <xf numFmtId="0" fontId="39" fillId="33" borderId="0" xfId="45" applyFont="1" applyFill="1" applyAlignment="1">
      <alignment horizontal="right" vertical="center"/>
    </xf>
    <xf numFmtId="2" fontId="29" fillId="33" borderId="0" xfId="0" applyNumberFormat="1" applyFont="1" applyFill="1" applyAlignment="1">
      <alignment horizontal="right" vertical="center" wrapText="1"/>
    </xf>
    <xf numFmtId="170" fontId="39" fillId="33" borderId="0" xfId="43" applyNumberFormat="1" applyFont="1" applyFill="1" applyBorder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66" fontId="39" fillId="0" borderId="21" xfId="51" applyNumberFormat="1" applyFont="1" applyFill="1" applyBorder="1" applyAlignment="1">
      <alignment horizontal="right" vertical="top"/>
    </xf>
    <xf numFmtId="0" fontId="39" fillId="0" borderId="14" xfId="0" applyFont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2" fontId="38" fillId="33" borderId="0" xfId="0" applyNumberFormat="1" applyFont="1" applyFill="1" applyAlignment="1">
      <alignment vertical="center" wrapText="1"/>
    </xf>
    <xf numFmtId="0" fontId="42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top"/>
    </xf>
    <xf numFmtId="0" fontId="25" fillId="0" borderId="13" xfId="0" applyFont="1" applyBorder="1" applyAlignment="1">
      <alignment horizontal="left" vertical="top" wrapText="1"/>
    </xf>
    <xf numFmtId="0" fontId="25" fillId="33" borderId="13" xfId="0" applyFont="1" applyFill="1" applyBorder="1" applyAlignment="1">
      <alignment horizontal="left" vertical="top" wrapText="1"/>
    </xf>
    <xf numFmtId="0" fontId="25" fillId="33" borderId="14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left" vertical="top" wrapText="1"/>
    </xf>
    <xf numFmtId="0" fontId="31" fillId="34" borderId="45" xfId="0" applyFont="1" applyFill="1" applyBorder="1" applyAlignment="1">
      <alignment horizontal="left" vertical="top" wrapText="1"/>
    </xf>
    <xf numFmtId="0" fontId="30" fillId="34" borderId="45" xfId="0" applyFont="1" applyFill="1" applyBorder="1" applyAlignment="1">
      <alignment horizontal="left" vertical="top" wrapText="1"/>
    </xf>
    <xf numFmtId="167" fontId="25" fillId="33" borderId="24" xfId="0" applyNumberFormat="1" applyFont="1" applyFill="1" applyBorder="1" applyAlignment="1">
      <alignment horizontal="right" vertical="center" wrapText="1"/>
    </xf>
    <xf numFmtId="167" fontId="25" fillId="33" borderId="24" xfId="0" applyNumberFormat="1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167" fontId="25" fillId="33" borderId="11" xfId="0" applyNumberFormat="1" applyFont="1" applyFill="1" applyBorder="1" applyAlignment="1">
      <alignment wrapText="1"/>
    </xf>
    <xf numFmtId="166" fontId="25" fillId="0" borderId="45" xfId="51" applyNumberFormat="1" applyFont="1" applyFill="1" applyBorder="1" applyAlignment="1">
      <alignment horizontal="right" vertical="top"/>
    </xf>
    <xf numFmtId="0" fontId="27" fillId="0" borderId="0" xfId="0" applyFont="1" applyFill="1" applyBorder="1" applyAlignment="1"/>
    <xf numFmtId="171" fontId="27" fillId="0" borderId="0" xfId="0" applyNumberFormat="1" applyFont="1" applyFill="1" applyBorder="1" applyAlignment="1"/>
    <xf numFmtId="0" fontId="4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48" fillId="0" borderId="0" xfId="0" applyFont="1" applyAlignment="1">
      <alignment horizontal="right" vertical="center"/>
    </xf>
    <xf numFmtId="171" fontId="27" fillId="0" borderId="0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right"/>
    </xf>
    <xf numFmtId="0" fontId="35" fillId="0" borderId="0" xfId="0" applyNumberFormat="1" applyFont="1" applyFill="1" applyBorder="1" applyAlignment="1">
      <alignment horizontal="center" vertical="center" wrapText="1"/>
    </xf>
    <xf numFmtId="171" fontId="27" fillId="0" borderId="0" xfId="53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Alignment="1">
      <alignment vertical="center" wrapText="1"/>
    </xf>
    <xf numFmtId="171" fontId="38" fillId="0" borderId="0" xfId="0" applyNumberFormat="1" applyFont="1" applyFill="1" applyBorder="1" applyAlignment="1"/>
    <xf numFmtId="171" fontId="50" fillId="0" borderId="0" xfId="0" applyNumberFormat="1" applyFont="1" applyFill="1" applyBorder="1" applyAlignment="1">
      <alignment horizontal="right"/>
    </xf>
    <xf numFmtId="171" fontId="26" fillId="0" borderId="0" xfId="0" applyNumberFormat="1" applyFont="1" applyFill="1" applyBorder="1" applyAlignment="1">
      <alignment horizontal="right"/>
    </xf>
    <xf numFmtId="171" fontId="29" fillId="0" borderId="45" xfId="1" applyNumberFormat="1" applyFont="1" applyFill="1" applyBorder="1" applyAlignment="1">
      <alignment horizontal="center" vertical="center" wrapText="1"/>
    </xf>
    <xf numFmtId="171" fontId="29" fillId="0" borderId="58" xfId="1" applyNumberFormat="1" applyFont="1" applyFill="1" applyBorder="1" applyAlignment="1">
      <alignment horizontal="center" vertical="center" wrapText="1"/>
    </xf>
    <xf numFmtId="171" fontId="27" fillId="0" borderId="57" xfId="0" applyNumberFormat="1" applyFont="1" applyFill="1" applyBorder="1" applyAlignment="1">
      <alignment horizontal="center"/>
    </xf>
    <xf numFmtId="171" fontId="27" fillId="0" borderId="15" xfId="0" applyNumberFormat="1" applyFont="1" applyFill="1" applyBorder="1" applyAlignment="1">
      <alignment horizontal="center"/>
    </xf>
    <xf numFmtId="171" fontId="43" fillId="0" borderId="57" xfId="53" applyNumberFormat="1" applyFont="1" applyFill="1" applyBorder="1" applyAlignment="1">
      <alignment vertical="center" wrapText="1"/>
    </xf>
    <xf numFmtId="170" fontId="29" fillId="0" borderId="57" xfId="1" applyNumberFormat="1" applyFont="1" applyFill="1" applyBorder="1" applyAlignment="1">
      <alignment horizontal="center" vertical="center" wrapText="1"/>
    </xf>
    <xf numFmtId="170" fontId="29" fillId="0" borderId="45" xfId="1" applyNumberFormat="1" applyFont="1" applyFill="1" applyBorder="1" applyAlignment="1">
      <alignment horizontal="center" vertical="center" wrapText="1"/>
    </xf>
    <xf numFmtId="170" fontId="29" fillId="0" borderId="58" xfId="1" applyNumberFormat="1" applyFont="1" applyFill="1" applyBorder="1" applyAlignment="1">
      <alignment horizontal="center" vertical="center" wrapText="1"/>
    </xf>
    <xf numFmtId="171" fontId="43" fillId="0" borderId="57" xfId="53" quotePrefix="1" applyNumberFormat="1" applyFont="1" applyFill="1" applyBorder="1" applyAlignment="1">
      <alignment vertical="center" wrapText="1"/>
    </xf>
    <xf numFmtId="170" fontId="28" fillId="0" borderId="57" xfId="1" applyNumberFormat="1" applyFont="1" applyFill="1" applyBorder="1" applyAlignment="1">
      <alignment horizontal="center" vertical="center" wrapText="1"/>
    </xf>
    <xf numFmtId="43" fontId="28" fillId="0" borderId="57" xfId="1" applyNumberFormat="1" applyFont="1" applyFill="1" applyBorder="1" applyAlignment="1">
      <alignment horizontal="center" vertical="center" wrapText="1"/>
    </xf>
    <xf numFmtId="43" fontId="29" fillId="0" borderId="45" xfId="1" applyNumberFormat="1" applyFont="1" applyFill="1" applyBorder="1" applyAlignment="1">
      <alignment horizontal="center" vertical="center" wrapText="1"/>
    </xf>
    <xf numFmtId="43" fontId="29" fillId="0" borderId="58" xfId="1" applyNumberFormat="1" applyFont="1" applyFill="1" applyBorder="1" applyAlignment="1">
      <alignment horizontal="center" vertical="center" wrapText="1"/>
    </xf>
    <xf numFmtId="170" fontId="28" fillId="35" borderId="57" xfId="1" applyNumberFormat="1" applyFont="1" applyFill="1" applyBorder="1" applyAlignment="1">
      <alignment horizontal="center" vertical="center" wrapText="1"/>
    </xf>
    <xf numFmtId="170" fontId="29" fillId="35" borderId="46" xfId="1" applyNumberFormat="1" applyFont="1" applyFill="1" applyBorder="1" applyAlignment="1">
      <alignment horizontal="center" vertical="center" wrapText="1"/>
    </xf>
    <xf numFmtId="170" fontId="29" fillId="35" borderId="60" xfId="1" applyNumberFormat="1" applyFont="1" applyFill="1" applyBorder="1" applyAlignment="1">
      <alignment horizontal="center" vertical="center" wrapText="1"/>
    </xf>
    <xf numFmtId="170" fontId="28" fillId="35" borderId="59" xfId="1" applyNumberFormat="1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/>
    </xf>
    <xf numFmtId="171" fontId="27" fillId="0" borderId="56" xfId="53" quotePrefix="1" applyNumberFormat="1" applyFont="1" applyFill="1" applyBorder="1" applyAlignment="1">
      <alignment vertical="center" wrapText="1"/>
    </xf>
    <xf numFmtId="170" fontId="28" fillId="0" borderId="24" xfId="1" applyNumberFormat="1" applyFont="1" applyFill="1" applyBorder="1" applyAlignment="1">
      <alignment horizontal="center" vertical="center" wrapText="1"/>
    </xf>
    <xf numFmtId="170" fontId="27" fillId="0" borderId="57" xfId="1" applyNumberFormat="1" applyFont="1" applyFill="1" applyBorder="1" applyAlignment="1">
      <alignment horizontal="center" vertical="center" wrapText="1"/>
    </xf>
    <xf numFmtId="170" fontId="27" fillId="0" borderId="45" xfId="1" applyNumberFormat="1" applyFont="1" applyFill="1" applyBorder="1" applyAlignment="1">
      <alignment horizontal="center" vertical="center" wrapText="1"/>
    </xf>
    <xf numFmtId="170" fontId="27" fillId="0" borderId="58" xfId="1" applyNumberFormat="1" applyFont="1" applyFill="1" applyBorder="1" applyAlignment="1">
      <alignment horizontal="center" vertical="center" wrapText="1"/>
    </xf>
    <xf numFmtId="170" fontId="27" fillId="0" borderId="24" xfId="1" applyNumberFormat="1" applyFont="1" applyFill="1" applyBorder="1" applyAlignment="1">
      <alignment horizontal="center" vertical="center" wrapText="1"/>
    </xf>
    <xf numFmtId="171" fontId="29" fillId="0" borderId="0" xfId="0" applyNumberFormat="1" applyFont="1" applyFill="1" applyBorder="1" applyAlignment="1"/>
    <xf numFmtId="49" fontId="29" fillId="34" borderId="45" xfId="0" applyNumberFormat="1" applyFont="1" applyFill="1" applyBorder="1" applyAlignment="1">
      <alignment horizontal="center" vertical="center" shrinkToFit="1"/>
    </xf>
    <xf numFmtId="49" fontId="29" fillId="34" borderId="45" xfId="0" applyNumberFormat="1" applyFont="1" applyFill="1" applyBorder="1" applyAlignment="1">
      <alignment horizontal="center" vertical="center" wrapText="1"/>
    </xf>
    <xf numFmtId="49" fontId="29" fillId="34" borderId="45" xfId="0" applyNumberFormat="1" applyFont="1" applyFill="1" applyBorder="1" applyAlignment="1">
      <alignment horizontal="left" vertical="center" wrapText="1"/>
    </xf>
    <xf numFmtId="1" fontId="51" fillId="34" borderId="59" xfId="0" applyNumberFormat="1" applyFont="1" applyFill="1" applyBorder="1" applyAlignment="1">
      <alignment horizontal="center" vertical="center" shrinkToFit="1"/>
    </xf>
    <xf numFmtId="170" fontId="29" fillId="34" borderId="59" xfId="1" applyNumberFormat="1" applyFont="1" applyFill="1" applyBorder="1" applyAlignment="1">
      <alignment horizontal="center" vertical="center" wrapText="1"/>
    </xf>
    <xf numFmtId="170" fontId="29" fillId="34" borderId="46" xfId="1" applyNumberFormat="1" applyFont="1" applyFill="1" applyBorder="1" applyAlignment="1">
      <alignment horizontal="center" vertical="center" wrapText="1"/>
    </xf>
    <xf numFmtId="170" fontId="29" fillId="34" borderId="60" xfId="1" applyNumberFormat="1" applyFont="1" applyFill="1" applyBorder="1" applyAlignment="1">
      <alignment horizontal="center" vertical="center" wrapText="1"/>
    </xf>
    <xf numFmtId="170" fontId="29" fillId="34" borderId="32" xfId="1" applyNumberFormat="1" applyFont="1" applyFill="1" applyBorder="1" applyAlignment="1">
      <alignment horizontal="center" vertical="center" wrapText="1"/>
    </xf>
    <xf numFmtId="49" fontId="27" fillId="34" borderId="45" xfId="0" applyNumberFormat="1" applyFont="1" applyFill="1" applyBorder="1" applyAlignment="1">
      <alignment horizontal="left" vertical="center" wrapText="1"/>
    </xf>
    <xf numFmtId="49" fontId="46" fillId="34" borderId="45" xfId="0" applyNumberFormat="1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top" wrapText="1"/>
    </xf>
    <xf numFmtId="0" fontId="36" fillId="33" borderId="62" xfId="0" applyFont="1" applyFill="1" applyBorder="1" applyAlignment="1">
      <alignment horizontal="left" vertical="top" wrapText="1"/>
    </xf>
    <xf numFmtId="167" fontId="35" fillId="33" borderId="45" xfId="0" applyNumberFormat="1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left" vertical="top" wrapText="1"/>
    </xf>
    <xf numFmtId="168" fontId="39" fillId="33" borderId="25" xfId="0" applyNumberFormat="1" applyFont="1" applyFill="1" applyBorder="1" applyAlignment="1">
      <alignment horizontal="right" vertical="top" wrapText="1"/>
    </xf>
    <xf numFmtId="0" fontId="25" fillId="33" borderId="26" xfId="0" applyFont="1" applyFill="1" applyBorder="1" applyAlignment="1">
      <alignment horizontal="left" vertical="top" wrapText="1"/>
    </xf>
    <xf numFmtId="0" fontId="25" fillId="33" borderId="45" xfId="0" applyFont="1" applyFill="1" applyBorder="1" applyAlignment="1">
      <alignment horizontal="left" vertical="top" wrapText="1"/>
    </xf>
    <xf numFmtId="0" fontId="37" fillId="0" borderId="45" xfId="0" applyFont="1" applyBorder="1" applyAlignment="1">
      <alignment horizontal="left" vertical="top" wrapText="1"/>
    </xf>
    <xf numFmtId="0" fontId="32" fillId="0" borderId="45" xfId="0" applyFont="1" applyBorder="1" applyAlignment="1">
      <alignment horizontal="left" vertical="top" wrapText="1"/>
    </xf>
    <xf numFmtId="168" fontId="39" fillId="34" borderId="24" xfId="0" applyNumberFormat="1" applyFont="1" applyFill="1" applyBorder="1" applyAlignment="1">
      <alignment horizontal="right" vertical="top" wrapText="1"/>
    </xf>
    <xf numFmtId="0" fontId="25" fillId="34" borderId="21" xfId="0" applyFont="1" applyFill="1" applyBorder="1" applyAlignment="1">
      <alignment horizontal="center" vertical="top" wrapText="1"/>
    </xf>
    <xf numFmtId="168" fontId="25" fillId="34" borderId="24" xfId="0" applyNumberFormat="1" applyFont="1" applyFill="1" applyBorder="1" applyAlignment="1">
      <alignment horizontal="right" vertical="top" wrapText="1"/>
    </xf>
    <xf numFmtId="167" fontId="39" fillId="34" borderId="24" xfId="0" applyNumberFormat="1" applyFont="1" applyFill="1" applyBorder="1" applyAlignment="1">
      <alignment horizontal="right" vertical="top" wrapText="1"/>
    </xf>
    <xf numFmtId="167" fontId="25" fillId="34" borderId="24" xfId="0" applyNumberFormat="1" applyFont="1" applyFill="1" applyBorder="1" applyAlignment="1">
      <alignment horizontal="right" vertical="top" wrapText="1"/>
    </xf>
    <xf numFmtId="37" fontId="35" fillId="33" borderId="21" xfId="0" applyNumberFormat="1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left" vertical="top" wrapText="1"/>
    </xf>
    <xf numFmtId="0" fontId="27" fillId="0" borderId="45" xfId="0" applyFont="1" applyBorder="1" applyAlignment="1">
      <alignment horizontal="right" vertical="top" wrapText="1"/>
    </xf>
    <xf numFmtId="0" fontId="25" fillId="34" borderId="11" xfId="0" applyFont="1" applyFill="1" applyBorder="1" applyAlignment="1">
      <alignment horizontal="left" vertical="top" wrapText="1"/>
    </xf>
    <xf numFmtId="0" fontId="25" fillId="34" borderId="21" xfId="0" applyFont="1" applyFill="1" applyBorder="1" applyAlignment="1">
      <alignment horizontal="righ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39" fillId="33" borderId="0" xfId="45" applyFont="1" applyFill="1" applyAlignment="1">
      <alignment horizontal="right" vertical="center"/>
    </xf>
    <xf numFmtId="0" fontId="38" fillId="33" borderId="0" xfId="0" applyNumberFormat="1" applyFont="1" applyFill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right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171" fontId="52" fillId="0" borderId="55" xfId="9" applyNumberFormat="1" applyFont="1" applyFill="1" applyBorder="1" applyAlignment="1">
      <alignment horizontal="center" vertical="center" wrapText="1"/>
    </xf>
    <xf numFmtId="171" fontId="52" fillId="0" borderId="61" xfId="9" applyNumberFormat="1" applyFont="1" applyFill="1" applyBorder="1" applyAlignment="1">
      <alignment horizontal="center" vertical="center" wrapText="1"/>
    </xf>
    <xf numFmtId="171" fontId="52" fillId="0" borderId="59" xfId="9" applyNumberFormat="1" applyFont="1" applyFill="1" applyBorder="1" applyAlignment="1">
      <alignment horizontal="center" vertical="center" wrapText="1"/>
    </xf>
    <xf numFmtId="171" fontId="52" fillId="0" borderId="17" xfId="9" applyNumberFormat="1" applyFont="1" applyFill="1" applyBorder="1" applyAlignment="1">
      <alignment horizontal="center" vertical="center" wrapText="1"/>
    </xf>
    <xf numFmtId="171" fontId="52" fillId="0" borderId="42" xfId="9" applyNumberFormat="1" applyFont="1" applyFill="1" applyBorder="1" applyAlignment="1">
      <alignment horizontal="center" vertical="center" wrapText="1"/>
    </xf>
    <xf numFmtId="171" fontId="52" fillId="0" borderId="18" xfId="9" applyNumberFormat="1" applyFont="1" applyFill="1" applyBorder="1" applyAlignment="1">
      <alignment horizontal="center" vertical="center" wrapText="1"/>
    </xf>
    <xf numFmtId="171" fontId="40" fillId="0" borderId="10" xfId="1" applyNumberFormat="1" applyFont="1" applyFill="1" applyBorder="1" applyAlignment="1">
      <alignment horizontal="center" vertical="center" wrapText="1"/>
    </xf>
    <xf numFmtId="171" fontId="40" fillId="0" borderId="53" xfId="1" applyNumberFormat="1" applyFont="1" applyFill="1" applyBorder="1" applyAlignment="1">
      <alignment horizontal="center" vertical="center" wrapText="1"/>
    </xf>
    <xf numFmtId="49" fontId="25" fillId="0" borderId="55" xfId="0" applyNumberFormat="1" applyFont="1" applyFill="1" applyBorder="1" applyAlignment="1">
      <alignment horizontal="center" vertical="center" textRotation="90" wrapText="1"/>
    </xf>
    <xf numFmtId="49" fontId="25" fillId="0" borderId="59" xfId="0" applyNumberFormat="1" applyFont="1" applyFill="1" applyBorder="1" applyAlignment="1">
      <alignment horizontal="center" vertical="center" textRotation="90" wrapText="1"/>
    </xf>
    <xf numFmtId="49" fontId="25" fillId="0" borderId="17" xfId="0" applyNumberFormat="1" applyFont="1" applyFill="1" applyBorder="1" applyAlignment="1">
      <alignment horizontal="center" vertical="center" textRotation="90" wrapText="1"/>
    </xf>
    <xf numFmtId="49" fontId="25" fillId="0" borderId="18" xfId="0" applyNumberFormat="1" applyFont="1" applyFill="1" applyBorder="1" applyAlignment="1">
      <alignment horizontal="center" vertical="center" textRotation="90" wrapText="1"/>
    </xf>
    <xf numFmtId="171" fontId="29" fillId="0" borderId="57" xfId="1" applyNumberFormat="1" applyFont="1" applyFill="1" applyBorder="1" applyAlignment="1">
      <alignment horizontal="center" vertical="center" wrapText="1"/>
    </xf>
    <xf numFmtId="171" fontId="29" fillId="0" borderId="45" xfId="1" applyNumberFormat="1" applyFont="1" applyFill="1" applyBorder="1" applyAlignment="1">
      <alignment horizontal="center" vertical="center" wrapText="1"/>
    </xf>
    <xf numFmtId="171" fontId="29" fillId="0" borderId="58" xfId="1" applyNumberFormat="1" applyFont="1" applyFill="1" applyBorder="1" applyAlignment="1">
      <alignment horizontal="center" vertical="center" wrapText="1"/>
    </xf>
    <xf numFmtId="171" fontId="29" fillId="0" borderId="24" xfId="1" applyNumberFormat="1" applyFont="1" applyFill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vertical="center" wrapText="1"/>
    </xf>
    <xf numFmtId="49" fontId="25" fillId="0" borderId="48" xfId="0" applyNumberFormat="1" applyFont="1" applyFill="1" applyBorder="1" applyAlignment="1">
      <alignment horizontal="center" vertical="center" wrapText="1"/>
    </xf>
    <xf numFmtId="49" fontId="25" fillId="0" borderId="5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5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171" fontId="40" fillId="0" borderId="54" xfId="1" applyNumberFormat="1" applyFont="1" applyFill="1" applyBorder="1" applyAlignment="1">
      <alignment horizontal="center" vertical="center" wrapText="1"/>
    </xf>
    <xf numFmtId="171" fontId="27" fillId="0" borderId="0" xfId="0" applyNumberFormat="1" applyFont="1" applyFill="1" applyBorder="1" applyAlignment="1">
      <alignment horizontal="right"/>
    </xf>
    <xf numFmtId="171" fontId="27" fillId="0" borderId="0" xfId="0" applyNumberFormat="1" applyFont="1" applyFill="1" applyBorder="1" applyAlignment="1">
      <alignment horizontal="right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/>
    </xf>
    <xf numFmtId="0" fontId="36" fillId="33" borderId="28" xfId="0" applyFont="1" applyFill="1" applyBorder="1" applyAlignment="1">
      <alignment horizontal="left" vertical="top" wrapText="1"/>
    </xf>
    <xf numFmtId="0" fontId="36" fillId="33" borderId="30" xfId="0" applyFont="1" applyFill="1" applyBorder="1" applyAlignment="1">
      <alignment horizontal="left" vertical="top" wrapText="1"/>
    </xf>
    <xf numFmtId="0" fontId="36" fillId="33" borderId="29" xfId="0" applyFont="1" applyFill="1" applyBorder="1" applyAlignment="1">
      <alignment horizontal="left" vertical="top" wrapText="1"/>
    </xf>
    <xf numFmtId="0" fontId="37" fillId="33" borderId="28" xfId="0" applyFont="1" applyFill="1" applyBorder="1" applyAlignment="1">
      <alignment horizontal="left" vertical="top" wrapText="1"/>
    </xf>
    <xf numFmtId="0" fontId="37" fillId="33" borderId="30" xfId="0" applyFont="1" applyFill="1" applyBorder="1" applyAlignment="1">
      <alignment horizontal="left" vertical="top" wrapText="1"/>
    </xf>
    <xf numFmtId="0" fontId="37" fillId="33" borderId="29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32" fillId="33" borderId="19" xfId="0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 horizontal="left" vertical="top" wrapText="1"/>
    </xf>
    <xf numFmtId="0" fontId="33" fillId="33" borderId="13" xfId="0" applyFont="1" applyFill="1" applyBorder="1" applyAlignment="1">
      <alignment horizontal="left" vertical="top" wrapText="1"/>
    </xf>
    <xf numFmtId="0" fontId="33" fillId="33" borderId="19" xfId="0" applyFont="1" applyFill="1" applyBorder="1" applyAlignment="1">
      <alignment horizontal="left" vertical="top" wrapText="1"/>
    </xf>
    <xf numFmtId="0" fontId="33" fillId="33" borderId="14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7" fillId="0" borderId="57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42" fillId="33" borderId="0" xfId="0" applyFont="1" applyFill="1" applyAlignment="1">
      <alignment horizontal="center" vertical="top"/>
    </xf>
    <xf numFmtId="0" fontId="25" fillId="0" borderId="4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30" fillId="33" borderId="13" xfId="0" applyFont="1" applyFill="1" applyBorder="1" applyAlignment="1">
      <alignment horizontal="left" vertical="top" wrapText="1"/>
    </xf>
    <xf numFmtId="0" fontId="30" fillId="33" borderId="14" xfId="0" applyFont="1" applyFill="1" applyBorder="1" applyAlignment="1">
      <alignment horizontal="left" vertical="top" wrapText="1"/>
    </xf>
    <xf numFmtId="0" fontId="30" fillId="33" borderId="13" xfId="0" applyFont="1" applyFill="1" applyBorder="1" applyAlignment="1">
      <alignment horizontal="center" vertical="top" wrapText="1"/>
    </xf>
    <xf numFmtId="0" fontId="30" fillId="33" borderId="33" xfId="0" applyFont="1" applyFill="1" applyBorder="1" applyAlignment="1">
      <alignment horizontal="center" vertical="top" wrapText="1"/>
    </xf>
    <xf numFmtId="0" fontId="30" fillId="33" borderId="21" xfId="0" applyFont="1" applyFill="1" applyBorder="1" applyAlignment="1">
      <alignment horizontal="center" vertical="top" wrapText="1"/>
    </xf>
    <xf numFmtId="0" fontId="31" fillId="33" borderId="63" xfId="0" applyFont="1" applyFill="1" applyBorder="1" applyAlignment="1">
      <alignment horizontal="left" vertical="top" wrapText="1"/>
    </xf>
    <xf numFmtId="0" fontId="31" fillId="33" borderId="64" xfId="0" applyFont="1" applyFill="1" applyBorder="1" applyAlignment="1">
      <alignment horizontal="left" vertical="top" wrapText="1"/>
    </xf>
    <xf numFmtId="0" fontId="31" fillId="33" borderId="65" xfId="0" applyFont="1" applyFill="1" applyBorder="1" applyAlignment="1">
      <alignment horizontal="left" vertical="top" wrapText="1"/>
    </xf>
    <xf numFmtId="0" fontId="32" fillId="33" borderId="38" xfId="0" applyFont="1" applyFill="1" applyBorder="1" applyAlignment="1">
      <alignment horizontal="center" vertical="top" wrapText="1"/>
    </xf>
    <xf numFmtId="0" fontId="32" fillId="33" borderId="24" xfId="0" applyFont="1" applyFill="1" applyBorder="1" applyAlignment="1">
      <alignment horizontal="center" vertical="top" wrapText="1"/>
    </xf>
    <xf numFmtId="0" fontId="30" fillId="33" borderId="44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horizontal="center" vertical="top" wrapText="1"/>
    </xf>
    <xf numFmtId="0" fontId="30" fillId="33" borderId="23" xfId="0" applyFont="1" applyFill="1" applyBorder="1" applyAlignment="1">
      <alignment horizontal="center" vertical="top" wrapText="1"/>
    </xf>
    <xf numFmtId="0" fontId="31" fillId="33" borderId="36" xfId="0" applyFont="1" applyFill="1" applyBorder="1" applyAlignment="1">
      <alignment horizontal="left" vertical="top" wrapText="1"/>
    </xf>
    <xf numFmtId="0" fontId="31" fillId="33" borderId="37" xfId="0" applyFont="1" applyFill="1" applyBorder="1" applyAlignment="1">
      <alignment horizontal="left" vertical="top" wrapText="1"/>
    </xf>
    <xf numFmtId="0" fontId="31" fillId="33" borderId="39" xfId="0" applyFont="1" applyFill="1" applyBorder="1" applyAlignment="1">
      <alignment horizontal="left" vertical="top" wrapText="1"/>
    </xf>
    <xf numFmtId="0" fontId="30" fillId="33" borderId="38" xfId="0" applyFont="1" applyFill="1" applyBorder="1" applyAlignment="1">
      <alignment horizontal="center" vertical="top" wrapText="1"/>
    </xf>
    <xf numFmtId="0" fontId="30" fillId="33" borderId="24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left" vertical="top" wrapText="1"/>
    </xf>
    <xf numFmtId="0" fontId="31" fillId="33" borderId="38" xfId="0" applyFont="1" applyFill="1" applyBorder="1" applyAlignment="1">
      <alignment horizontal="left" vertical="top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Comma_General 17.02.04" xfId="4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4"/>
    <cellStyle name="Normal 2 3" xfId="45"/>
    <cellStyle name="Normal 2_IV-ՀՐԱՏԱՊ ՓՈՒԼԵՐՈՎ" xfId="46"/>
    <cellStyle name="Normal 5 2" xfId="47"/>
    <cellStyle name="Normal 6 2" xfId="48"/>
    <cellStyle name="Normal_Book2" xfId="53"/>
    <cellStyle name="Normal_General 17.02.04" xfId="49"/>
    <cellStyle name="Normal_tax" xfId="50"/>
    <cellStyle name="Note" xfId="16" builtinId="10" customBuiltin="1"/>
    <cellStyle name="Output" xfId="11" builtinId="21" customBuiltin="1"/>
    <cellStyle name="SN_241" xfId="51"/>
    <cellStyle name="Title" xfId="2" builtinId="15" customBuiltin="1"/>
    <cellStyle name="Total" xfId="18" builtinId="25" customBuiltin="1"/>
    <cellStyle name="Warning Text" xfId="15" builtinId="11" customBuiltin="1"/>
    <cellStyle name="Обычный 2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49" zoomScaleNormal="73" zoomScaleSheetLayoutView="100" workbookViewId="0">
      <selection activeCell="C21" sqref="C21"/>
    </sheetView>
  </sheetViews>
  <sheetFormatPr defaultColWidth="8" defaultRowHeight="16.5" customHeight="1" x14ac:dyDescent="0.25"/>
  <cols>
    <col min="1" max="1" width="7.85546875" style="1" customWidth="1"/>
    <col min="2" max="2" width="12.7109375" style="1" customWidth="1"/>
    <col min="3" max="3" width="76.28515625" style="1" customWidth="1"/>
    <col min="4" max="4" width="22.5703125" style="2" customWidth="1"/>
    <col min="5" max="5" width="24.42578125" style="2" customWidth="1"/>
    <col min="6" max="256" width="8" style="1"/>
    <col min="257" max="258" width="5.7109375" style="1" customWidth="1"/>
    <col min="259" max="259" width="76.28515625" style="1" customWidth="1"/>
    <col min="260" max="260" width="17.85546875" style="1" customWidth="1"/>
    <col min="261" max="512" width="8" style="1"/>
    <col min="513" max="514" width="5.7109375" style="1" customWidth="1"/>
    <col min="515" max="515" width="76.28515625" style="1" customWidth="1"/>
    <col min="516" max="516" width="17.85546875" style="1" customWidth="1"/>
    <col min="517" max="768" width="8" style="1"/>
    <col min="769" max="770" width="5.7109375" style="1" customWidth="1"/>
    <col min="771" max="771" width="76.28515625" style="1" customWidth="1"/>
    <col min="772" max="772" width="17.85546875" style="1" customWidth="1"/>
    <col min="773" max="1024" width="8" style="1"/>
    <col min="1025" max="1026" width="5.7109375" style="1" customWidth="1"/>
    <col min="1027" max="1027" width="76.28515625" style="1" customWidth="1"/>
    <col min="1028" max="1028" width="17.85546875" style="1" customWidth="1"/>
    <col min="1029" max="1280" width="8" style="1"/>
    <col min="1281" max="1282" width="5.7109375" style="1" customWidth="1"/>
    <col min="1283" max="1283" width="76.28515625" style="1" customWidth="1"/>
    <col min="1284" max="1284" width="17.85546875" style="1" customWidth="1"/>
    <col min="1285" max="1536" width="8" style="1"/>
    <col min="1537" max="1538" width="5.7109375" style="1" customWidth="1"/>
    <col min="1539" max="1539" width="76.28515625" style="1" customWidth="1"/>
    <col min="1540" max="1540" width="17.85546875" style="1" customWidth="1"/>
    <col min="1541" max="1792" width="8" style="1"/>
    <col min="1793" max="1794" width="5.7109375" style="1" customWidth="1"/>
    <col min="1795" max="1795" width="76.28515625" style="1" customWidth="1"/>
    <col min="1796" max="1796" width="17.85546875" style="1" customWidth="1"/>
    <col min="1797" max="2048" width="8" style="1"/>
    <col min="2049" max="2050" width="5.7109375" style="1" customWidth="1"/>
    <col min="2051" max="2051" width="76.28515625" style="1" customWidth="1"/>
    <col min="2052" max="2052" width="17.85546875" style="1" customWidth="1"/>
    <col min="2053" max="2304" width="8" style="1"/>
    <col min="2305" max="2306" width="5.7109375" style="1" customWidth="1"/>
    <col min="2307" max="2307" width="76.28515625" style="1" customWidth="1"/>
    <col min="2308" max="2308" width="17.85546875" style="1" customWidth="1"/>
    <col min="2309" max="2560" width="8" style="1"/>
    <col min="2561" max="2562" width="5.7109375" style="1" customWidth="1"/>
    <col min="2563" max="2563" width="76.28515625" style="1" customWidth="1"/>
    <col min="2564" max="2564" width="17.85546875" style="1" customWidth="1"/>
    <col min="2565" max="2816" width="8" style="1"/>
    <col min="2817" max="2818" width="5.7109375" style="1" customWidth="1"/>
    <col min="2819" max="2819" width="76.28515625" style="1" customWidth="1"/>
    <col min="2820" max="2820" width="17.85546875" style="1" customWidth="1"/>
    <col min="2821" max="3072" width="8" style="1"/>
    <col min="3073" max="3074" width="5.7109375" style="1" customWidth="1"/>
    <col min="3075" max="3075" width="76.28515625" style="1" customWidth="1"/>
    <col min="3076" max="3076" width="17.85546875" style="1" customWidth="1"/>
    <col min="3077" max="3328" width="8" style="1"/>
    <col min="3329" max="3330" width="5.7109375" style="1" customWidth="1"/>
    <col min="3331" max="3331" width="76.28515625" style="1" customWidth="1"/>
    <col min="3332" max="3332" width="17.85546875" style="1" customWidth="1"/>
    <col min="3333" max="3584" width="8" style="1"/>
    <col min="3585" max="3586" width="5.7109375" style="1" customWidth="1"/>
    <col min="3587" max="3587" width="76.28515625" style="1" customWidth="1"/>
    <col min="3588" max="3588" width="17.85546875" style="1" customWidth="1"/>
    <col min="3589" max="3840" width="8" style="1"/>
    <col min="3841" max="3842" width="5.7109375" style="1" customWidth="1"/>
    <col min="3843" max="3843" width="76.28515625" style="1" customWidth="1"/>
    <col min="3844" max="3844" width="17.85546875" style="1" customWidth="1"/>
    <col min="3845" max="4096" width="8" style="1"/>
    <col min="4097" max="4098" width="5.7109375" style="1" customWidth="1"/>
    <col min="4099" max="4099" width="76.28515625" style="1" customWidth="1"/>
    <col min="4100" max="4100" width="17.85546875" style="1" customWidth="1"/>
    <col min="4101" max="4352" width="8" style="1"/>
    <col min="4353" max="4354" width="5.7109375" style="1" customWidth="1"/>
    <col min="4355" max="4355" width="76.28515625" style="1" customWidth="1"/>
    <col min="4356" max="4356" width="17.85546875" style="1" customWidth="1"/>
    <col min="4357" max="4608" width="8" style="1"/>
    <col min="4609" max="4610" width="5.7109375" style="1" customWidth="1"/>
    <col min="4611" max="4611" width="76.28515625" style="1" customWidth="1"/>
    <col min="4612" max="4612" width="17.85546875" style="1" customWidth="1"/>
    <col min="4613" max="4864" width="8" style="1"/>
    <col min="4865" max="4866" width="5.7109375" style="1" customWidth="1"/>
    <col min="4867" max="4867" width="76.28515625" style="1" customWidth="1"/>
    <col min="4868" max="4868" width="17.85546875" style="1" customWidth="1"/>
    <col min="4869" max="5120" width="8" style="1"/>
    <col min="5121" max="5122" width="5.7109375" style="1" customWidth="1"/>
    <col min="5123" max="5123" width="76.28515625" style="1" customWidth="1"/>
    <col min="5124" max="5124" width="17.85546875" style="1" customWidth="1"/>
    <col min="5125" max="5376" width="8" style="1"/>
    <col min="5377" max="5378" width="5.7109375" style="1" customWidth="1"/>
    <col min="5379" max="5379" width="76.28515625" style="1" customWidth="1"/>
    <col min="5380" max="5380" width="17.85546875" style="1" customWidth="1"/>
    <col min="5381" max="5632" width="8" style="1"/>
    <col min="5633" max="5634" width="5.7109375" style="1" customWidth="1"/>
    <col min="5635" max="5635" width="76.28515625" style="1" customWidth="1"/>
    <col min="5636" max="5636" width="17.85546875" style="1" customWidth="1"/>
    <col min="5637" max="5888" width="8" style="1"/>
    <col min="5889" max="5890" width="5.7109375" style="1" customWidth="1"/>
    <col min="5891" max="5891" width="76.28515625" style="1" customWidth="1"/>
    <col min="5892" max="5892" width="17.85546875" style="1" customWidth="1"/>
    <col min="5893" max="6144" width="8" style="1"/>
    <col min="6145" max="6146" width="5.7109375" style="1" customWidth="1"/>
    <col min="6147" max="6147" width="76.28515625" style="1" customWidth="1"/>
    <col min="6148" max="6148" width="17.85546875" style="1" customWidth="1"/>
    <col min="6149" max="6400" width="8" style="1"/>
    <col min="6401" max="6402" width="5.7109375" style="1" customWidth="1"/>
    <col min="6403" max="6403" width="76.28515625" style="1" customWidth="1"/>
    <col min="6404" max="6404" width="17.85546875" style="1" customWidth="1"/>
    <col min="6405" max="6656" width="8" style="1"/>
    <col min="6657" max="6658" width="5.7109375" style="1" customWidth="1"/>
    <col min="6659" max="6659" width="76.28515625" style="1" customWidth="1"/>
    <col min="6660" max="6660" width="17.85546875" style="1" customWidth="1"/>
    <col min="6661" max="6912" width="8" style="1"/>
    <col min="6913" max="6914" width="5.7109375" style="1" customWidth="1"/>
    <col min="6915" max="6915" width="76.28515625" style="1" customWidth="1"/>
    <col min="6916" max="6916" width="17.85546875" style="1" customWidth="1"/>
    <col min="6917" max="7168" width="8" style="1"/>
    <col min="7169" max="7170" width="5.7109375" style="1" customWidth="1"/>
    <col min="7171" max="7171" width="76.28515625" style="1" customWidth="1"/>
    <col min="7172" max="7172" width="17.85546875" style="1" customWidth="1"/>
    <col min="7173" max="7424" width="8" style="1"/>
    <col min="7425" max="7426" width="5.7109375" style="1" customWidth="1"/>
    <col min="7427" max="7427" width="76.28515625" style="1" customWidth="1"/>
    <col min="7428" max="7428" width="17.85546875" style="1" customWidth="1"/>
    <col min="7429" max="7680" width="8" style="1"/>
    <col min="7681" max="7682" width="5.7109375" style="1" customWidth="1"/>
    <col min="7683" max="7683" width="76.28515625" style="1" customWidth="1"/>
    <col min="7684" max="7684" width="17.85546875" style="1" customWidth="1"/>
    <col min="7685" max="7936" width="8" style="1"/>
    <col min="7937" max="7938" width="5.7109375" style="1" customWidth="1"/>
    <col min="7939" max="7939" width="76.28515625" style="1" customWidth="1"/>
    <col min="7940" max="7940" width="17.85546875" style="1" customWidth="1"/>
    <col min="7941" max="8192" width="8" style="1"/>
    <col min="8193" max="8194" width="5.7109375" style="1" customWidth="1"/>
    <col min="8195" max="8195" width="76.28515625" style="1" customWidth="1"/>
    <col min="8196" max="8196" width="17.85546875" style="1" customWidth="1"/>
    <col min="8197" max="8448" width="8" style="1"/>
    <col min="8449" max="8450" width="5.7109375" style="1" customWidth="1"/>
    <col min="8451" max="8451" width="76.28515625" style="1" customWidth="1"/>
    <col min="8452" max="8452" width="17.85546875" style="1" customWidth="1"/>
    <col min="8453" max="8704" width="8" style="1"/>
    <col min="8705" max="8706" width="5.7109375" style="1" customWidth="1"/>
    <col min="8707" max="8707" width="76.28515625" style="1" customWidth="1"/>
    <col min="8708" max="8708" width="17.85546875" style="1" customWidth="1"/>
    <col min="8709" max="8960" width="8" style="1"/>
    <col min="8961" max="8962" width="5.7109375" style="1" customWidth="1"/>
    <col min="8963" max="8963" width="76.28515625" style="1" customWidth="1"/>
    <col min="8964" max="8964" width="17.85546875" style="1" customWidth="1"/>
    <col min="8965" max="9216" width="8" style="1"/>
    <col min="9217" max="9218" width="5.7109375" style="1" customWidth="1"/>
    <col min="9219" max="9219" width="76.28515625" style="1" customWidth="1"/>
    <col min="9220" max="9220" width="17.85546875" style="1" customWidth="1"/>
    <col min="9221" max="9472" width="8" style="1"/>
    <col min="9473" max="9474" width="5.7109375" style="1" customWidth="1"/>
    <col min="9475" max="9475" width="76.28515625" style="1" customWidth="1"/>
    <col min="9476" max="9476" width="17.85546875" style="1" customWidth="1"/>
    <col min="9477" max="9728" width="8" style="1"/>
    <col min="9729" max="9730" width="5.7109375" style="1" customWidth="1"/>
    <col min="9731" max="9731" width="76.28515625" style="1" customWidth="1"/>
    <col min="9732" max="9732" width="17.85546875" style="1" customWidth="1"/>
    <col min="9733" max="9984" width="8" style="1"/>
    <col min="9985" max="9986" width="5.7109375" style="1" customWidth="1"/>
    <col min="9987" max="9987" width="76.28515625" style="1" customWidth="1"/>
    <col min="9988" max="9988" width="17.85546875" style="1" customWidth="1"/>
    <col min="9989" max="10240" width="8" style="1"/>
    <col min="10241" max="10242" width="5.7109375" style="1" customWidth="1"/>
    <col min="10243" max="10243" width="76.28515625" style="1" customWidth="1"/>
    <col min="10244" max="10244" width="17.85546875" style="1" customWidth="1"/>
    <col min="10245" max="10496" width="8" style="1"/>
    <col min="10497" max="10498" width="5.7109375" style="1" customWidth="1"/>
    <col min="10499" max="10499" width="76.28515625" style="1" customWidth="1"/>
    <col min="10500" max="10500" width="17.85546875" style="1" customWidth="1"/>
    <col min="10501" max="10752" width="8" style="1"/>
    <col min="10753" max="10754" width="5.7109375" style="1" customWidth="1"/>
    <col min="10755" max="10755" width="76.28515625" style="1" customWidth="1"/>
    <col min="10756" max="10756" width="17.85546875" style="1" customWidth="1"/>
    <col min="10757" max="11008" width="8" style="1"/>
    <col min="11009" max="11010" width="5.7109375" style="1" customWidth="1"/>
    <col min="11011" max="11011" width="76.28515625" style="1" customWidth="1"/>
    <col min="11012" max="11012" width="17.85546875" style="1" customWidth="1"/>
    <col min="11013" max="11264" width="8" style="1"/>
    <col min="11265" max="11266" width="5.7109375" style="1" customWidth="1"/>
    <col min="11267" max="11267" width="76.28515625" style="1" customWidth="1"/>
    <col min="11268" max="11268" width="17.85546875" style="1" customWidth="1"/>
    <col min="11269" max="11520" width="8" style="1"/>
    <col min="11521" max="11522" width="5.7109375" style="1" customWidth="1"/>
    <col min="11523" max="11523" width="76.28515625" style="1" customWidth="1"/>
    <col min="11524" max="11524" width="17.85546875" style="1" customWidth="1"/>
    <col min="11525" max="11776" width="8" style="1"/>
    <col min="11777" max="11778" width="5.7109375" style="1" customWidth="1"/>
    <col min="11779" max="11779" width="76.28515625" style="1" customWidth="1"/>
    <col min="11780" max="11780" width="17.85546875" style="1" customWidth="1"/>
    <col min="11781" max="12032" width="8" style="1"/>
    <col min="12033" max="12034" width="5.7109375" style="1" customWidth="1"/>
    <col min="12035" max="12035" width="76.28515625" style="1" customWidth="1"/>
    <col min="12036" max="12036" width="17.85546875" style="1" customWidth="1"/>
    <col min="12037" max="12288" width="8" style="1"/>
    <col min="12289" max="12290" width="5.7109375" style="1" customWidth="1"/>
    <col min="12291" max="12291" width="76.28515625" style="1" customWidth="1"/>
    <col min="12292" max="12292" width="17.85546875" style="1" customWidth="1"/>
    <col min="12293" max="12544" width="8" style="1"/>
    <col min="12545" max="12546" width="5.7109375" style="1" customWidth="1"/>
    <col min="12547" max="12547" width="76.28515625" style="1" customWidth="1"/>
    <col min="12548" max="12548" width="17.85546875" style="1" customWidth="1"/>
    <col min="12549" max="12800" width="8" style="1"/>
    <col min="12801" max="12802" width="5.7109375" style="1" customWidth="1"/>
    <col min="12803" max="12803" width="76.28515625" style="1" customWidth="1"/>
    <col min="12804" max="12804" width="17.85546875" style="1" customWidth="1"/>
    <col min="12805" max="13056" width="8" style="1"/>
    <col min="13057" max="13058" width="5.7109375" style="1" customWidth="1"/>
    <col min="13059" max="13059" width="76.28515625" style="1" customWidth="1"/>
    <col min="13060" max="13060" width="17.85546875" style="1" customWidth="1"/>
    <col min="13061" max="13312" width="8" style="1"/>
    <col min="13313" max="13314" width="5.7109375" style="1" customWidth="1"/>
    <col min="13315" max="13315" width="76.28515625" style="1" customWidth="1"/>
    <col min="13316" max="13316" width="17.85546875" style="1" customWidth="1"/>
    <col min="13317" max="13568" width="8" style="1"/>
    <col min="13569" max="13570" width="5.7109375" style="1" customWidth="1"/>
    <col min="13571" max="13571" width="76.28515625" style="1" customWidth="1"/>
    <col min="13572" max="13572" width="17.85546875" style="1" customWidth="1"/>
    <col min="13573" max="13824" width="8" style="1"/>
    <col min="13825" max="13826" width="5.7109375" style="1" customWidth="1"/>
    <col min="13827" max="13827" width="76.28515625" style="1" customWidth="1"/>
    <col min="13828" max="13828" width="17.85546875" style="1" customWidth="1"/>
    <col min="13829" max="14080" width="8" style="1"/>
    <col min="14081" max="14082" width="5.7109375" style="1" customWidth="1"/>
    <col min="14083" max="14083" width="76.28515625" style="1" customWidth="1"/>
    <col min="14084" max="14084" width="17.85546875" style="1" customWidth="1"/>
    <col min="14085" max="14336" width="8" style="1"/>
    <col min="14337" max="14338" width="5.7109375" style="1" customWidth="1"/>
    <col min="14339" max="14339" width="76.28515625" style="1" customWidth="1"/>
    <col min="14340" max="14340" width="17.85546875" style="1" customWidth="1"/>
    <col min="14341" max="14592" width="8" style="1"/>
    <col min="14593" max="14594" width="5.7109375" style="1" customWidth="1"/>
    <col min="14595" max="14595" width="76.28515625" style="1" customWidth="1"/>
    <col min="14596" max="14596" width="17.85546875" style="1" customWidth="1"/>
    <col min="14597" max="14848" width="8" style="1"/>
    <col min="14849" max="14850" width="5.7109375" style="1" customWidth="1"/>
    <col min="14851" max="14851" width="76.28515625" style="1" customWidth="1"/>
    <col min="14852" max="14852" width="17.85546875" style="1" customWidth="1"/>
    <col min="14853" max="15104" width="8" style="1"/>
    <col min="15105" max="15106" width="5.7109375" style="1" customWidth="1"/>
    <col min="15107" max="15107" width="76.28515625" style="1" customWidth="1"/>
    <col min="15108" max="15108" width="17.85546875" style="1" customWidth="1"/>
    <col min="15109" max="15360" width="8" style="1"/>
    <col min="15361" max="15362" width="5.7109375" style="1" customWidth="1"/>
    <col min="15363" max="15363" width="76.28515625" style="1" customWidth="1"/>
    <col min="15364" max="15364" width="17.85546875" style="1" customWidth="1"/>
    <col min="15365" max="15616" width="8" style="1"/>
    <col min="15617" max="15618" width="5.7109375" style="1" customWidth="1"/>
    <col min="15619" max="15619" width="76.28515625" style="1" customWidth="1"/>
    <col min="15620" max="15620" width="17.85546875" style="1" customWidth="1"/>
    <col min="15621" max="15872" width="8" style="1"/>
    <col min="15873" max="15874" width="5.7109375" style="1" customWidth="1"/>
    <col min="15875" max="15875" width="76.28515625" style="1" customWidth="1"/>
    <col min="15876" max="15876" width="17.85546875" style="1" customWidth="1"/>
    <col min="15877" max="16128" width="8" style="1"/>
    <col min="16129" max="16130" width="5.7109375" style="1" customWidth="1"/>
    <col min="16131" max="16131" width="76.28515625" style="1" customWidth="1"/>
    <col min="16132" max="16132" width="17.85546875" style="1" customWidth="1"/>
    <col min="16133" max="16384" width="8" style="1"/>
  </cols>
  <sheetData>
    <row r="1" spans="1:6" s="3" customFormat="1" ht="18.75" customHeight="1" x14ac:dyDescent="0.25">
      <c r="A1" s="4"/>
      <c r="B1" s="4"/>
      <c r="C1" s="4"/>
      <c r="E1" s="5" t="s">
        <v>0</v>
      </c>
    </row>
    <row r="2" spans="1:6" s="3" customFormat="1" ht="20.25" customHeight="1" x14ac:dyDescent="0.3">
      <c r="A2" s="6"/>
      <c r="B2" s="6"/>
      <c r="C2" s="6"/>
      <c r="E2" s="7" t="s">
        <v>78</v>
      </c>
    </row>
    <row r="3" spans="1:6" s="3" customFormat="1" ht="19.5" customHeight="1" x14ac:dyDescent="0.25">
      <c r="A3" s="6"/>
      <c r="B3" s="6"/>
      <c r="C3" s="6"/>
      <c r="E3" s="8" t="s">
        <v>1</v>
      </c>
    </row>
    <row r="4" spans="1:6" s="3" customFormat="1" ht="104.25" customHeight="1" x14ac:dyDescent="0.25">
      <c r="A4" s="188" t="s">
        <v>138</v>
      </c>
      <c r="B4" s="188"/>
      <c r="C4" s="188"/>
      <c r="D4" s="188"/>
      <c r="E4" s="188"/>
    </row>
    <row r="5" spans="1:6" s="3" customFormat="1" ht="14.25" customHeight="1" x14ac:dyDescent="0.3">
      <c r="A5" s="6"/>
      <c r="B5" s="6"/>
      <c r="C5" s="6"/>
      <c r="E5" s="9"/>
    </row>
    <row r="6" spans="1:6" ht="16.5" customHeight="1" x14ac:dyDescent="0.25">
      <c r="A6" s="10"/>
      <c r="B6" s="10"/>
      <c r="C6" s="10"/>
      <c r="D6" s="189" t="s">
        <v>83</v>
      </c>
      <c r="E6" s="189"/>
    </row>
    <row r="7" spans="1:6" ht="57" customHeight="1" x14ac:dyDescent="0.25">
      <c r="A7" s="190" t="s">
        <v>2</v>
      </c>
      <c r="B7" s="191"/>
      <c r="C7" s="192" t="s">
        <v>3</v>
      </c>
      <c r="D7" s="194" t="s">
        <v>24</v>
      </c>
      <c r="E7" s="195"/>
    </row>
    <row r="8" spans="1:6" ht="33" customHeight="1" x14ac:dyDescent="0.25">
      <c r="A8" s="11" t="s">
        <v>4</v>
      </c>
      <c r="B8" s="11" t="s">
        <v>5</v>
      </c>
      <c r="C8" s="193"/>
      <c r="D8" s="12" t="s">
        <v>6</v>
      </c>
      <c r="E8" s="12" t="s">
        <v>7</v>
      </c>
    </row>
    <row r="9" spans="1:6" s="90" customFormat="1" ht="27" customHeight="1" x14ac:dyDescent="0.25">
      <c r="A9" s="87"/>
      <c r="B9" s="87"/>
      <c r="C9" s="87" t="s">
        <v>79</v>
      </c>
      <c r="D9" s="88">
        <f>D10+D37</f>
        <v>0</v>
      </c>
      <c r="E9" s="88">
        <f>E10+E37</f>
        <v>0</v>
      </c>
      <c r="F9" s="89"/>
    </row>
    <row r="10" spans="1:6" s="2" customFormat="1" ht="33" customHeight="1" x14ac:dyDescent="0.25">
      <c r="A10" s="100"/>
      <c r="B10" s="100"/>
      <c r="C10" s="102" t="s">
        <v>8</v>
      </c>
      <c r="D10" s="88">
        <f>D11+D24</f>
        <v>0</v>
      </c>
      <c r="E10" s="88">
        <f>E11+E24</f>
        <v>0</v>
      </c>
    </row>
    <row r="11" spans="1:6" ht="16.5" customHeight="1" x14ac:dyDescent="0.25">
      <c r="A11" s="24">
        <v>1004</v>
      </c>
      <c r="B11" s="17"/>
      <c r="C11" s="111" t="s">
        <v>9</v>
      </c>
      <c r="D11" s="178">
        <f t="shared" ref="D11:E11" si="0">D18</f>
        <v>-108430.98999999999</v>
      </c>
      <c r="E11" s="178">
        <f t="shared" si="0"/>
        <v>-220476.266</v>
      </c>
    </row>
    <row r="12" spans="1:6" ht="16.5" customHeight="1" x14ac:dyDescent="0.25">
      <c r="A12" s="26"/>
      <c r="B12" s="26"/>
      <c r="C12" s="112" t="s">
        <v>85</v>
      </c>
      <c r="D12" s="176"/>
      <c r="E12" s="176"/>
    </row>
    <row r="13" spans="1:6" ht="16.5" customHeight="1" x14ac:dyDescent="0.25">
      <c r="A13" s="16"/>
      <c r="B13" s="16"/>
      <c r="C13" s="111" t="s">
        <v>10</v>
      </c>
      <c r="D13" s="176"/>
      <c r="E13" s="176"/>
    </row>
    <row r="14" spans="1:6" ht="33" x14ac:dyDescent="0.25">
      <c r="A14" s="16"/>
      <c r="B14" s="16"/>
      <c r="C14" s="112" t="s">
        <v>86</v>
      </c>
      <c r="D14" s="176"/>
      <c r="E14" s="176"/>
    </row>
    <row r="15" spans="1:6" ht="16.5" customHeight="1" x14ac:dyDescent="0.25">
      <c r="A15" s="18"/>
      <c r="B15" s="18"/>
      <c r="C15" s="111" t="s">
        <v>11</v>
      </c>
      <c r="D15" s="12"/>
      <c r="E15" s="12"/>
    </row>
    <row r="16" spans="1:6" ht="39.75" customHeight="1" x14ac:dyDescent="0.25">
      <c r="A16" s="17"/>
      <c r="B16" s="17"/>
      <c r="C16" s="112" t="s">
        <v>87</v>
      </c>
      <c r="D16" s="12"/>
      <c r="E16" s="12"/>
    </row>
    <row r="17" spans="1:5" ht="16.5" customHeight="1" x14ac:dyDescent="0.25">
      <c r="A17" s="185" t="s">
        <v>12</v>
      </c>
      <c r="B17" s="186"/>
      <c r="C17" s="186"/>
      <c r="D17" s="186"/>
      <c r="E17" s="187"/>
    </row>
    <row r="18" spans="1:5" ht="16.5" customHeight="1" x14ac:dyDescent="0.25">
      <c r="A18" s="107"/>
      <c r="B18" s="70">
        <v>11011</v>
      </c>
      <c r="C18" s="111" t="s">
        <v>13</v>
      </c>
      <c r="D18" s="179">
        <f>'3'!D24</f>
        <v>-108430.98999999999</v>
      </c>
      <c r="E18" s="179">
        <f>'3'!G24</f>
        <v>-220476.266</v>
      </c>
    </row>
    <row r="19" spans="1:5" ht="66" x14ac:dyDescent="0.25">
      <c r="A19" s="29"/>
      <c r="B19" s="26"/>
      <c r="C19" s="112" t="s">
        <v>88</v>
      </c>
      <c r="D19" s="71"/>
      <c r="E19" s="71"/>
    </row>
    <row r="20" spans="1:5" ht="16.5" customHeight="1" x14ac:dyDescent="0.25">
      <c r="A20" s="29"/>
      <c r="B20" s="16"/>
      <c r="C20" s="111" t="s">
        <v>14</v>
      </c>
      <c r="D20" s="71"/>
      <c r="E20" s="71"/>
    </row>
    <row r="21" spans="1:5" ht="66" x14ac:dyDescent="0.25">
      <c r="A21" s="29"/>
      <c r="B21" s="16"/>
      <c r="C21" s="112" t="s">
        <v>141</v>
      </c>
      <c r="D21" s="71"/>
      <c r="E21" s="71"/>
    </row>
    <row r="22" spans="1:5" ht="16.5" customHeight="1" x14ac:dyDescent="0.25">
      <c r="A22" s="30"/>
      <c r="B22" s="18"/>
      <c r="C22" s="111" t="s">
        <v>15</v>
      </c>
      <c r="D22" s="72"/>
      <c r="E22" s="72"/>
    </row>
    <row r="23" spans="1:5" ht="34.5" customHeight="1" x14ac:dyDescent="0.25">
      <c r="A23" s="31"/>
      <c r="B23" s="32"/>
      <c r="C23" s="112" t="s">
        <v>23</v>
      </c>
      <c r="D23" s="71"/>
      <c r="E23" s="71"/>
    </row>
    <row r="24" spans="1:5" ht="16.5" customHeight="1" x14ac:dyDescent="0.25">
      <c r="A24" s="24">
        <v>1072</v>
      </c>
      <c r="B24" s="17"/>
      <c r="C24" s="25" t="s">
        <v>9</v>
      </c>
      <c r="D24" s="175">
        <f t="shared" ref="D24:E24" si="1">D31</f>
        <v>108430.98999999999</v>
      </c>
      <c r="E24" s="175">
        <f t="shared" si="1"/>
        <v>220476.266</v>
      </c>
    </row>
    <row r="25" spans="1:5" ht="16.5" customHeight="1" x14ac:dyDescent="0.25">
      <c r="A25" s="26"/>
      <c r="B25" s="26"/>
      <c r="C25" s="112" t="s">
        <v>123</v>
      </c>
      <c r="D25" s="176"/>
      <c r="E25" s="176"/>
    </row>
    <row r="26" spans="1:5" ht="16.5" customHeight="1" x14ac:dyDescent="0.25">
      <c r="A26" s="16"/>
      <c r="B26" s="16"/>
      <c r="C26" s="169" t="s">
        <v>10</v>
      </c>
      <c r="D26" s="176"/>
      <c r="E26" s="176"/>
    </row>
    <row r="27" spans="1:5" ht="33" x14ac:dyDescent="0.25">
      <c r="A27" s="16"/>
      <c r="B27" s="16"/>
      <c r="C27" s="112" t="s">
        <v>124</v>
      </c>
      <c r="D27" s="176"/>
      <c r="E27" s="176"/>
    </row>
    <row r="28" spans="1:5" ht="16.5" customHeight="1" x14ac:dyDescent="0.25">
      <c r="A28" s="18"/>
      <c r="B28" s="18"/>
      <c r="C28" s="169" t="s">
        <v>11</v>
      </c>
      <c r="D28" s="176"/>
      <c r="E28" s="176"/>
    </row>
    <row r="29" spans="1:5" ht="33" x14ac:dyDescent="0.25">
      <c r="A29" s="17"/>
      <c r="B29" s="17"/>
      <c r="C29" s="112" t="s">
        <v>131</v>
      </c>
      <c r="D29" s="12"/>
      <c r="E29" s="12"/>
    </row>
    <row r="30" spans="1:5" ht="16.5" customHeight="1" x14ac:dyDescent="0.25">
      <c r="A30" s="185" t="s">
        <v>12</v>
      </c>
      <c r="B30" s="186"/>
      <c r="C30" s="186"/>
      <c r="D30" s="186"/>
      <c r="E30" s="187"/>
    </row>
    <row r="31" spans="1:5" ht="16.5" customHeight="1" x14ac:dyDescent="0.25">
      <c r="A31" s="28"/>
      <c r="B31" s="184">
        <v>11009</v>
      </c>
      <c r="C31" s="25" t="s">
        <v>13</v>
      </c>
      <c r="D31" s="177">
        <f>'3'!D32</f>
        <v>108430.98999999999</v>
      </c>
      <c r="E31" s="177">
        <f>'3'!G32</f>
        <v>220476.266</v>
      </c>
    </row>
    <row r="32" spans="1:5" ht="49.5" x14ac:dyDescent="0.25">
      <c r="A32" s="29"/>
      <c r="B32" s="26"/>
      <c r="C32" s="181" t="s">
        <v>128</v>
      </c>
      <c r="D32" s="71"/>
      <c r="E32" s="71"/>
    </row>
    <row r="33" spans="1:5" ht="16.5" customHeight="1" x14ac:dyDescent="0.25">
      <c r="A33" s="29"/>
      <c r="B33" s="16"/>
      <c r="C33" s="17" t="s">
        <v>14</v>
      </c>
      <c r="D33" s="71"/>
      <c r="E33" s="71"/>
    </row>
    <row r="34" spans="1:5" ht="49.5" x14ac:dyDescent="0.25">
      <c r="A34" s="29"/>
      <c r="B34" s="16"/>
      <c r="C34" s="181" t="s">
        <v>129</v>
      </c>
      <c r="D34" s="182"/>
      <c r="E34" s="182"/>
    </row>
    <row r="35" spans="1:5" ht="16.5" customHeight="1" x14ac:dyDescent="0.25">
      <c r="A35" s="30"/>
      <c r="B35" s="18"/>
      <c r="C35" s="17" t="s">
        <v>15</v>
      </c>
      <c r="D35" s="72"/>
      <c r="E35" s="72"/>
    </row>
    <row r="36" spans="1:5" x14ac:dyDescent="0.25">
      <c r="A36" s="31"/>
      <c r="B36" s="32"/>
      <c r="C36" s="112" t="s">
        <v>23</v>
      </c>
      <c r="D36" s="71"/>
      <c r="E36" s="71"/>
    </row>
    <row r="37" spans="1:5" ht="21.75" customHeight="1" x14ac:dyDescent="0.25">
      <c r="A37" s="13"/>
      <c r="B37" s="13"/>
      <c r="C37" s="14" t="s">
        <v>16</v>
      </c>
      <c r="D37" s="88">
        <f t="shared" ref="D37:E37" si="2">D38</f>
        <v>0</v>
      </c>
      <c r="E37" s="88">
        <f t="shared" si="2"/>
        <v>0</v>
      </c>
    </row>
    <row r="38" spans="1:5" s="19" customFormat="1" ht="18" customHeight="1" x14ac:dyDescent="0.25">
      <c r="A38" s="34" t="s">
        <v>17</v>
      </c>
      <c r="B38" s="23"/>
      <c r="C38" s="21" t="s">
        <v>9</v>
      </c>
      <c r="D38" s="88">
        <f>D45+D51</f>
        <v>0</v>
      </c>
      <c r="E38" s="88">
        <f>E45+E51</f>
        <v>0</v>
      </c>
    </row>
    <row r="39" spans="1:5" s="19" customFormat="1" ht="18" customHeight="1" x14ac:dyDescent="0.25">
      <c r="A39" s="23"/>
      <c r="B39" s="23"/>
      <c r="C39" s="21" t="s">
        <v>18</v>
      </c>
      <c r="D39" s="21"/>
      <c r="E39" s="21"/>
    </row>
    <row r="40" spans="1:5" s="19" customFormat="1" ht="18" customHeight="1" x14ac:dyDescent="0.25">
      <c r="A40" s="23"/>
      <c r="B40" s="23"/>
      <c r="C40" s="21" t="s">
        <v>10</v>
      </c>
      <c r="D40" s="35"/>
      <c r="E40" s="35"/>
    </row>
    <row r="41" spans="1:5" s="19" customFormat="1" ht="33" customHeight="1" x14ac:dyDescent="0.25">
      <c r="A41" s="23"/>
      <c r="B41" s="23"/>
      <c r="C41" s="21" t="s">
        <v>19</v>
      </c>
      <c r="D41" s="21"/>
      <c r="E41" s="21"/>
    </row>
    <row r="42" spans="1:5" s="19" customFormat="1" ht="18" customHeight="1" x14ac:dyDescent="0.25">
      <c r="A42" s="20"/>
      <c r="B42" s="20"/>
      <c r="C42" s="17" t="s">
        <v>11</v>
      </c>
      <c r="D42" s="36"/>
      <c r="E42" s="36"/>
    </row>
    <row r="43" spans="1:5" s="19" customFormat="1" ht="33" customHeight="1" x14ac:dyDescent="0.25">
      <c r="A43" s="20"/>
      <c r="B43" s="20"/>
      <c r="C43" s="17" t="s">
        <v>20</v>
      </c>
      <c r="D43" s="31"/>
      <c r="E43" s="31"/>
    </row>
    <row r="44" spans="1:5" s="19" customFormat="1" ht="18" customHeight="1" x14ac:dyDescent="0.25">
      <c r="A44" s="185" t="s">
        <v>12</v>
      </c>
      <c r="B44" s="186"/>
      <c r="C44" s="186"/>
      <c r="D44" s="186"/>
      <c r="E44" s="186"/>
    </row>
    <row r="45" spans="1:5" s="19" customFormat="1" ht="18" customHeight="1" x14ac:dyDescent="0.25">
      <c r="A45" s="20"/>
      <c r="B45" s="17" t="s">
        <v>21</v>
      </c>
      <c r="C45" s="17" t="s">
        <v>13</v>
      </c>
      <c r="D45" s="73">
        <v>18071.8</v>
      </c>
      <c r="E45" s="73">
        <v>36746</v>
      </c>
    </row>
    <row r="46" spans="1:5" s="19" customFormat="1" ht="18" customHeight="1" x14ac:dyDescent="0.25">
      <c r="A46" s="20"/>
      <c r="B46" s="20"/>
      <c r="C46" s="17" t="s">
        <v>18</v>
      </c>
      <c r="D46" s="31"/>
      <c r="E46" s="31"/>
    </row>
    <row r="47" spans="1:5" s="19" customFormat="1" ht="18" customHeight="1" x14ac:dyDescent="0.25">
      <c r="A47" s="20"/>
      <c r="B47" s="20"/>
      <c r="C47" s="17" t="s">
        <v>14</v>
      </c>
      <c r="D47" s="36"/>
      <c r="E47" s="36"/>
    </row>
    <row r="48" spans="1:5" s="19" customFormat="1" ht="51.75" customHeight="1" x14ac:dyDescent="0.25">
      <c r="A48" s="20"/>
      <c r="B48" s="20"/>
      <c r="C48" s="17" t="s">
        <v>22</v>
      </c>
      <c r="D48" s="31"/>
      <c r="E48" s="31"/>
    </row>
    <row r="49" spans="1:5" s="19" customFormat="1" ht="18" customHeight="1" x14ac:dyDescent="0.25">
      <c r="A49" s="20"/>
      <c r="B49" s="20"/>
      <c r="C49" s="17" t="s">
        <v>15</v>
      </c>
      <c r="D49" s="36"/>
      <c r="E49" s="36"/>
    </row>
    <row r="50" spans="1:5" s="19" customFormat="1" ht="18" customHeight="1" x14ac:dyDescent="0.25">
      <c r="A50" s="20"/>
      <c r="B50" s="20"/>
      <c r="C50" s="33" t="s">
        <v>23</v>
      </c>
      <c r="D50" s="31"/>
      <c r="E50" s="31"/>
    </row>
    <row r="51" spans="1:5" s="19" customFormat="1" ht="18" customHeight="1" x14ac:dyDescent="0.25">
      <c r="A51" s="20"/>
      <c r="B51" s="17" t="s">
        <v>21</v>
      </c>
      <c r="C51" s="17" t="s">
        <v>13</v>
      </c>
      <c r="D51" s="73">
        <f>-D45</f>
        <v>-18071.8</v>
      </c>
      <c r="E51" s="73">
        <f>-E45</f>
        <v>-36746</v>
      </c>
    </row>
    <row r="52" spans="1:5" s="19" customFormat="1" ht="18" customHeight="1" x14ac:dyDescent="0.25">
      <c r="A52" s="20"/>
      <c r="B52" s="20"/>
      <c r="C52" s="17" t="s">
        <v>18</v>
      </c>
      <c r="D52" s="31"/>
      <c r="E52" s="31"/>
    </row>
    <row r="53" spans="1:5" s="19" customFormat="1" ht="18" customHeight="1" x14ac:dyDescent="0.25">
      <c r="A53" s="20"/>
      <c r="B53" s="20"/>
      <c r="C53" s="17" t="s">
        <v>14</v>
      </c>
      <c r="D53" s="36"/>
      <c r="E53" s="36"/>
    </row>
    <row r="54" spans="1:5" s="19" customFormat="1" ht="51.75" customHeight="1" x14ac:dyDescent="0.25">
      <c r="A54" s="20"/>
      <c r="B54" s="20"/>
      <c r="C54" s="17" t="s">
        <v>22</v>
      </c>
      <c r="D54" s="31"/>
      <c r="E54" s="31"/>
    </row>
    <row r="55" spans="1:5" s="19" customFormat="1" ht="18" customHeight="1" x14ac:dyDescent="0.25">
      <c r="A55" s="20"/>
      <c r="B55" s="20"/>
      <c r="C55" s="17" t="s">
        <v>15</v>
      </c>
      <c r="D55" s="36"/>
      <c r="E55" s="36"/>
    </row>
    <row r="56" spans="1:5" s="19" customFormat="1" ht="18" customHeight="1" x14ac:dyDescent="0.25">
      <c r="A56" s="20"/>
      <c r="B56" s="20"/>
      <c r="C56" s="33" t="s">
        <v>23</v>
      </c>
      <c r="D56" s="31"/>
      <c r="E56" s="31"/>
    </row>
  </sheetData>
  <mergeCells count="8">
    <mergeCell ref="A30:E30"/>
    <mergeCell ref="A44:E44"/>
    <mergeCell ref="A4:E4"/>
    <mergeCell ref="D6:E6"/>
    <mergeCell ref="A7:B7"/>
    <mergeCell ref="C7:C8"/>
    <mergeCell ref="A17:E17"/>
    <mergeCell ref="D7:E7"/>
  </mergeCells>
  <pageMargins left="0.15748031496062992" right="0.23622047244094491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topLeftCell="A55" zoomScale="90" zoomScaleNormal="81" zoomScaleSheetLayoutView="90" workbookViewId="0">
      <selection activeCell="H12" sqref="H12"/>
    </sheetView>
  </sheetViews>
  <sheetFormatPr defaultColWidth="8" defaultRowHeight="16.5" customHeight="1" x14ac:dyDescent="0.3"/>
  <cols>
    <col min="1" max="1" width="9.42578125" style="38" customWidth="1"/>
    <col min="2" max="3" width="8" style="38"/>
    <col min="4" max="4" width="10.5703125" style="38" customWidth="1"/>
    <col min="5" max="5" width="15.85546875" style="38" customWidth="1"/>
    <col min="6" max="6" width="72" style="38" customWidth="1"/>
    <col min="7" max="7" width="20.28515625" style="38" customWidth="1"/>
    <col min="8" max="8" width="24.42578125" style="38" customWidth="1"/>
    <col min="9" max="16384" width="8" style="38"/>
  </cols>
  <sheetData>
    <row r="1" spans="1:10" ht="20.25" customHeight="1" x14ac:dyDescent="0.3">
      <c r="H1" s="39" t="s">
        <v>130</v>
      </c>
    </row>
    <row r="2" spans="1:10" s="40" customFormat="1" ht="13.5" customHeight="1" x14ac:dyDescent="0.25">
      <c r="A2" s="198" t="s">
        <v>78</v>
      </c>
      <c r="B2" s="198"/>
      <c r="C2" s="198"/>
      <c r="D2" s="198"/>
      <c r="E2" s="198"/>
      <c r="F2" s="198"/>
      <c r="G2" s="198"/>
      <c r="H2" s="198"/>
      <c r="I2" s="42"/>
      <c r="J2" s="42"/>
    </row>
    <row r="3" spans="1:10" s="40" customFormat="1" ht="13.5" customHeight="1" x14ac:dyDescent="0.25">
      <c r="A3" s="198" t="s">
        <v>1</v>
      </c>
      <c r="B3" s="198"/>
      <c r="C3" s="198"/>
      <c r="D3" s="198"/>
      <c r="E3" s="198"/>
      <c r="F3" s="198"/>
      <c r="G3" s="198"/>
      <c r="H3" s="198"/>
      <c r="I3" s="42"/>
      <c r="J3" s="42"/>
    </row>
    <row r="4" spans="1:10" s="40" customFormat="1" ht="52.5" customHeight="1" x14ac:dyDescent="0.25">
      <c r="A4" s="199" t="s">
        <v>80</v>
      </c>
      <c r="B4" s="199"/>
      <c r="C4" s="199"/>
      <c r="D4" s="199"/>
      <c r="E4" s="199"/>
      <c r="F4" s="199"/>
      <c r="G4" s="199"/>
      <c r="H4" s="199"/>
    </row>
    <row r="5" spans="1:10" s="1" customFormat="1" ht="16.5" customHeight="1" x14ac:dyDescent="0.25">
      <c r="A5" s="2"/>
      <c r="B5" s="2"/>
      <c r="C5" s="2"/>
      <c r="D5" s="2"/>
      <c r="E5" s="2"/>
      <c r="F5" s="2"/>
      <c r="G5" s="2"/>
      <c r="H5" s="2"/>
    </row>
    <row r="6" spans="1:10" s="1" customFormat="1" ht="36" customHeight="1" x14ac:dyDescent="0.3">
      <c r="A6" s="2"/>
      <c r="B6" s="2"/>
      <c r="C6" s="2"/>
      <c r="D6" s="2"/>
      <c r="E6" s="2"/>
      <c r="F6" s="2"/>
      <c r="G6" s="200" t="s">
        <v>84</v>
      </c>
      <c r="H6" s="200"/>
    </row>
    <row r="7" spans="1:10" s="1" customFormat="1" ht="58.5" customHeight="1" x14ac:dyDescent="0.25">
      <c r="A7" s="201" t="s">
        <v>27</v>
      </c>
      <c r="B7" s="202"/>
      <c r="C7" s="203"/>
      <c r="D7" s="201" t="s">
        <v>28</v>
      </c>
      <c r="E7" s="203"/>
      <c r="F7" s="201" t="s">
        <v>29</v>
      </c>
      <c r="G7" s="208" t="s">
        <v>24</v>
      </c>
      <c r="H7" s="209"/>
    </row>
    <row r="8" spans="1:10" s="1" customFormat="1" ht="30" customHeight="1" x14ac:dyDescent="0.25">
      <c r="A8" s="204"/>
      <c r="B8" s="205"/>
      <c r="C8" s="206"/>
      <c r="D8" s="204"/>
      <c r="E8" s="206"/>
      <c r="F8" s="207"/>
      <c r="G8" s="196" t="s">
        <v>6</v>
      </c>
      <c r="H8" s="196" t="s">
        <v>7</v>
      </c>
    </row>
    <row r="9" spans="1:10" s="1" customFormat="1" ht="38.25" customHeight="1" x14ac:dyDescent="0.25">
      <c r="A9" s="43" t="s">
        <v>30</v>
      </c>
      <c r="B9" s="43" t="s">
        <v>31</v>
      </c>
      <c r="C9" s="43" t="s">
        <v>32</v>
      </c>
      <c r="D9" s="43" t="s">
        <v>33</v>
      </c>
      <c r="E9" s="43" t="s">
        <v>34</v>
      </c>
      <c r="F9" s="204"/>
      <c r="G9" s="197"/>
      <c r="H9" s="197"/>
    </row>
    <row r="10" spans="1:10" s="1" customFormat="1" ht="16.5" customHeight="1" x14ac:dyDescent="0.25">
      <c r="A10" s="44"/>
      <c r="B10" s="44"/>
      <c r="C10" s="44"/>
      <c r="D10" s="44"/>
      <c r="E10" s="44"/>
      <c r="F10" s="45" t="s">
        <v>35</v>
      </c>
      <c r="G10" s="101">
        <f>G12+G30+G48</f>
        <v>0</v>
      </c>
      <c r="H10" s="101">
        <f>H12+H30+H48</f>
        <v>0</v>
      </c>
    </row>
    <row r="11" spans="1:10" s="1" customFormat="1" ht="16.5" customHeight="1" x14ac:dyDescent="0.25">
      <c r="A11" s="16"/>
      <c r="B11" s="16"/>
      <c r="C11" s="16"/>
      <c r="D11" s="16"/>
      <c r="E11" s="16"/>
      <c r="F11" s="75" t="s">
        <v>36</v>
      </c>
      <c r="G11" s="26"/>
      <c r="H11" s="26"/>
    </row>
    <row r="12" spans="1:10" s="1" customFormat="1" ht="18" customHeight="1" x14ac:dyDescent="0.25">
      <c r="A12" s="48" t="s">
        <v>89</v>
      </c>
      <c r="B12" s="16"/>
      <c r="C12" s="16"/>
      <c r="D12" s="16"/>
      <c r="E12" s="16"/>
      <c r="F12" s="74" t="s">
        <v>90</v>
      </c>
      <c r="G12" s="101">
        <f t="shared" ref="G12:H12" si="0">G14</f>
        <v>-108430.98999999999</v>
      </c>
      <c r="H12" s="101">
        <f t="shared" si="0"/>
        <v>-220476.266</v>
      </c>
    </row>
    <row r="13" spans="1:10" s="1" customFormat="1" ht="16.5" customHeight="1" x14ac:dyDescent="0.25">
      <c r="A13" s="16"/>
      <c r="B13" s="16"/>
      <c r="C13" s="16"/>
      <c r="D13" s="16"/>
      <c r="E13" s="16"/>
      <c r="F13" s="108" t="s">
        <v>36</v>
      </c>
      <c r="G13" s="109"/>
      <c r="H13" s="109"/>
    </row>
    <row r="14" spans="1:10" s="1" customFormat="1" ht="20.25" customHeight="1" x14ac:dyDescent="0.25">
      <c r="A14" s="16"/>
      <c r="B14" s="48" t="s">
        <v>91</v>
      </c>
      <c r="C14" s="16"/>
      <c r="D14" s="16"/>
      <c r="E14" s="16"/>
      <c r="F14" s="76" t="s">
        <v>92</v>
      </c>
      <c r="G14" s="101">
        <f t="shared" ref="G14:H14" si="1">G16</f>
        <v>-108430.98999999999</v>
      </c>
      <c r="H14" s="101">
        <f t="shared" si="1"/>
        <v>-220476.266</v>
      </c>
    </row>
    <row r="15" spans="1:10" s="1" customFormat="1" ht="16.5" customHeight="1" x14ac:dyDescent="0.25">
      <c r="A15" s="16"/>
      <c r="B15" s="16"/>
      <c r="C15" s="16"/>
      <c r="D15" s="16"/>
      <c r="E15" s="16"/>
      <c r="F15" s="16" t="s">
        <v>36</v>
      </c>
      <c r="G15" s="91"/>
      <c r="H15" s="91"/>
    </row>
    <row r="16" spans="1:10" s="46" customFormat="1" ht="16.5" customHeight="1" x14ac:dyDescent="0.25">
      <c r="A16" s="16"/>
      <c r="B16" s="16"/>
      <c r="C16" s="15" t="s">
        <v>89</v>
      </c>
      <c r="D16" s="16"/>
      <c r="E16" s="16"/>
      <c r="F16" s="15" t="s">
        <v>93</v>
      </c>
      <c r="G16" s="101">
        <f t="shared" ref="G16:H16" si="2">G18</f>
        <v>-108430.98999999999</v>
      </c>
      <c r="H16" s="101">
        <f t="shared" si="2"/>
        <v>-220476.266</v>
      </c>
    </row>
    <row r="17" spans="1:8" s="46" customFormat="1" ht="16.5" customHeight="1" x14ac:dyDescent="0.25">
      <c r="A17" s="16"/>
      <c r="B17" s="16"/>
      <c r="C17" s="16"/>
      <c r="D17" s="16"/>
      <c r="E17" s="16"/>
      <c r="F17" s="16" t="s">
        <v>36</v>
      </c>
      <c r="G17" s="16"/>
      <c r="H17" s="16"/>
    </row>
    <row r="18" spans="1:8" s="46" customFormat="1" ht="34.5" customHeight="1" x14ac:dyDescent="0.25">
      <c r="A18" s="16"/>
      <c r="B18" s="16"/>
      <c r="C18" s="16"/>
      <c r="D18" s="16"/>
      <c r="E18" s="16"/>
      <c r="F18" s="15" t="s">
        <v>26</v>
      </c>
      <c r="G18" s="101">
        <f t="shared" ref="G18:H18" si="3">G20</f>
        <v>-108430.98999999999</v>
      </c>
      <c r="H18" s="101">
        <f t="shared" si="3"/>
        <v>-220476.266</v>
      </c>
    </row>
    <row r="19" spans="1:8" s="46" customFormat="1" ht="16.5" customHeight="1" x14ac:dyDescent="0.25">
      <c r="A19" s="16"/>
      <c r="B19" s="16"/>
      <c r="C19" s="16"/>
      <c r="D19" s="16"/>
      <c r="E19" s="16"/>
      <c r="F19" s="16" t="s">
        <v>36</v>
      </c>
      <c r="G19" s="16"/>
      <c r="H19" s="16"/>
    </row>
    <row r="20" spans="1:8" s="46" customFormat="1" ht="18.75" customHeight="1" x14ac:dyDescent="0.25">
      <c r="A20" s="16"/>
      <c r="B20" s="16"/>
      <c r="C20" s="16"/>
      <c r="D20" s="16" t="s">
        <v>94</v>
      </c>
      <c r="E20" s="16"/>
      <c r="F20" s="16" t="s">
        <v>85</v>
      </c>
      <c r="G20" s="22">
        <f>G22</f>
        <v>-108430.98999999999</v>
      </c>
      <c r="H20" s="22">
        <f>H22</f>
        <v>-220476.266</v>
      </c>
    </row>
    <row r="21" spans="1:8" s="46" customFormat="1" ht="16.5" customHeight="1" x14ac:dyDescent="0.25">
      <c r="A21" s="16"/>
      <c r="B21" s="16"/>
      <c r="C21" s="16"/>
      <c r="D21" s="16"/>
      <c r="E21" s="16"/>
      <c r="F21" s="16" t="s">
        <v>36</v>
      </c>
      <c r="G21" s="16"/>
      <c r="H21" s="16"/>
    </row>
    <row r="22" spans="1:8" s="46" customFormat="1" ht="66" x14ac:dyDescent="0.3">
      <c r="A22" s="16"/>
      <c r="B22" s="16"/>
      <c r="C22" s="16"/>
      <c r="D22" s="16"/>
      <c r="E22" s="16">
        <v>11011</v>
      </c>
      <c r="F22" s="112" t="s">
        <v>88</v>
      </c>
      <c r="G22" s="114">
        <f t="shared" ref="G22:H22" si="4">G24</f>
        <v>-108430.98999999999</v>
      </c>
      <c r="H22" s="114">
        <f t="shared" si="4"/>
        <v>-220476.266</v>
      </c>
    </row>
    <row r="23" spans="1:8" s="46" customFormat="1" ht="16.5" customHeight="1" x14ac:dyDescent="0.3">
      <c r="A23" s="16"/>
      <c r="B23" s="16"/>
      <c r="C23" s="16"/>
      <c r="D23" s="16"/>
      <c r="E23" s="16"/>
      <c r="F23" s="112" t="s">
        <v>37</v>
      </c>
      <c r="G23" s="115"/>
      <c r="H23" s="115"/>
    </row>
    <row r="24" spans="1:8" s="46" customFormat="1" ht="33" x14ac:dyDescent="0.3">
      <c r="A24" s="16"/>
      <c r="B24" s="16"/>
      <c r="C24" s="16"/>
      <c r="D24" s="16"/>
      <c r="E24" s="16"/>
      <c r="F24" s="111" t="s">
        <v>95</v>
      </c>
      <c r="G24" s="116">
        <f t="shared" ref="G24:H24" si="5">G26</f>
        <v>-108430.98999999999</v>
      </c>
      <c r="H24" s="116">
        <f t="shared" si="5"/>
        <v>-220476.266</v>
      </c>
    </row>
    <row r="25" spans="1:8" s="46" customFormat="1" ht="16.5" customHeight="1" x14ac:dyDescent="0.3">
      <c r="A25" s="16"/>
      <c r="B25" s="16"/>
      <c r="C25" s="16"/>
      <c r="D25" s="16"/>
      <c r="E25" s="16"/>
      <c r="F25" s="112" t="s">
        <v>38</v>
      </c>
      <c r="G25" s="115"/>
      <c r="H25" s="115"/>
    </row>
    <row r="26" spans="1:8" s="46" customFormat="1" ht="16.5" customHeight="1" x14ac:dyDescent="0.3">
      <c r="A26" s="16"/>
      <c r="B26" s="16"/>
      <c r="C26" s="16"/>
      <c r="D26" s="16"/>
      <c r="E26" s="16"/>
      <c r="F26" s="112" t="s">
        <v>35</v>
      </c>
      <c r="G26" s="116">
        <f t="shared" ref="G26:H28" si="6">G27</f>
        <v>-108430.98999999999</v>
      </c>
      <c r="H26" s="116">
        <f t="shared" si="6"/>
        <v>-220476.266</v>
      </c>
    </row>
    <row r="27" spans="1:8" s="46" customFormat="1" ht="16.5" customHeight="1" x14ac:dyDescent="0.3">
      <c r="A27" s="16"/>
      <c r="B27" s="16"/>
      <c r="C27" s="16"/>
      <c r="D27" s="16"/>
      <c r="E27" s="16"/>
      <c r="F27" s="112" t="s">
        <v>44</v>
      </c>
      <c r="G27" s="116">
        <f t="shared" si="6"/>
        <v>-108430.98999999999</v>
      </c>
      <c r="H27" s="116">
        <f t="shared" si="6"/>
        <v>-220476.266</v>
      </c>
    </row>
    <row r="28" spans="1:8" s="46" customFormat="1" ht="16.5" customHeight="1" x14ac:dyDescent="0.3">
      <c r="A28" s="16"/>
      <c r="B28" s="16"/>
      <c r="C28" s="16"/>
      <c r="D28" s="16"/>
      <c r="E28" s="16"/>
      <c r="F28" s="112" t="s">
        <v>45</v>
      </c>
      <c r="G28" s="116">
        <f t="shared" si="6"/>
        <v>-108430.98999999999</v>
      </c>
      <c r="H28" s="116">
        <f t="shared" si="6"/>
        <v>-220476.266</v>
      </c>
    </row>
    <row r="29" spans="1:8" s="46" customFormat="1" ht="16.5" customHeight="1" x14ac:dyDescent="0.25">
      <c r="A29" s="16"/>
      <c r="B29" s="16"/>
      <c r="C29" s="16"/>
      <c r="D29" s="16"/>
      <c r="E29" s="16"/>
      <c r="F29" s="112" t="s">
        <v>96</v>
      </c>
      <c r="G29" s="113">
        <f>'1'!D18</f>
        <v>-108430.98999999999</v>
      </c>
      <c r="H29" s="113">
        <f>'1'!E18</f>
        <v>-220476.266</v>
      </c>
    </row>
    <row r="30" spans="1:8" s="1" customFormat="1" ht="29.25" customHeight="1" x14ac:dyDescent="0.25">
      <c r="A30" s="48" t="s">
        <v>119</v>
      </c>
      <c r="B30" s="16"/>
      <c r="C30" s="16"/>
      <c r="D30" s="16"/>
      <c r="E30" s="108"/>
      <c r="F30" s="173" t="s">
        <v>121</v>
      </c>
      <c r="G30" s="170">
        <f>G32</f>
        <v>108430.98999999999</v>
      </c>
      <c r="H30" s="170">
        <f>H32</f>
        <v>220476.266</v>
      </c>
    </row>
    <row r="31" spans="1:8" s="1" customFormat="1" ht="16.5" customHeight="1" x14ac:dyDescent="0.25">
      <c r="A31" s="16"/>
      <c r="B31" s="16"/>
      <c r="C31" s="16"/>
      <c r="D31" s="16"/>
      <c r="E31" s="16"/>
      <c r="F31" s="171" t="s">
        <v>36</v>
      </c>
      <c r="G31" s="16"/>
      <c r="H31" s="16"/>
    </row>
    <row r="32" spans="1:8" s="1" customFormat="1" ht="20.25" customHeight="1" x14ac:dyDescent="0.25">
      <c r="A32" s="16"/>
      <c r="B32" s="48" t="s">
        <v>120</v>
      </c>
      <c r="C32" s="16"/>
      <c r="D32" s="16"/>
      <c r="E32" s="16"/>
      <c r="F32" s="174" t="s">
        <v>122</v>
      </c>
      <c r="G32" s="92">
        <f>G34</f>
        <v>108430.98999999999</v>
      </c>
      <c r="H32" s="92">
        <f>H34</f>
        <v>220476.266</v>
      </c>
    </row>
    <row r="33" spans="1:9" s="1" customFormat="1" ht="16.5" customHeight="1" x14ac:dyDescent="0.25">
      <c r="A33" s="16"/>
      <c r="B33" s="16"/>
      <c r="C33" s="16"/>
      <c r="D33" s="16"/>
      <c r="E33" s="16"/>
      <c r="F33" s="16" t="s">
        <v>36</v>
      </c>
      <c r="G33" s="91"/>
      <c r="H33" s="91"/>
    </row>
    <row r="34" spans="1:9" s="46" customFormat="1" ht="16.5" customHeight="1" x14ac:dyDescent="0.25">
      <c r="A34" s="16"/>
      <c r="B34" s="16"/>
      <c r="C34" s="15" t="s">
        <v>39</v>
      </c>
      <c r="D34" s="16"/>
      <c r="E34" s="16"/>
      <c r="F34" s="174" t="s">
        <v>122</v>
      </c>
      <c r="G34" s="92">
        <f>G36</f>
        <v>108430.98999999999</v>
      </c>
      <c r="H34" s="92">
        <f>H36</f>
        <v>220476.266</v>
      </c>
    </row>
    <row r="35" spans="1:9" s="46" customFormat="1" ht="16.5" customHeight="1" x14ac:dyDescent="0.25">
      <c r="A35" s="16"/>
      <c r="B35" s="16"/>
      <c r="C35" s="16"/>
      <c r="D35" s="16"/>
      <c r="E35" s="16"/>
      <c r="F35" s="16" t="s">
        <v>36</v>
      </c>
      <c r="G35" s="16"/>
      <c r="H35" s="16"/>
    </row>
    <row r="36" spans="1:9" s="46" customFormat="1" ht="34.5" customHeight="1" x14ac:dyDescent="0.25">
      <c r="A36" s="16"/>
      <c r="B36" s="16"/>
      <c r="C36" s="16"/>
      <c r="D36" s="16"/>
      <c r="E36" s="16"/>
      <c r="F36" s="15" t="s">
        <v>8</v>
      </c>
      <c r="G36" s="101">
        <f t="shared" ref="G36:H36" si="7">G40</f>
        <v>108430.98999999999</v>
      </c>
      <c r="H36" s="101">
        <f t="shared" si="7"/>
        <v>220476.266</v>
      </c>
    </row>
    <row r="37" spans="1:9" s="46" customFormat="1" ht="16.5" customHeight="1" x14ac:dyDescent="0.25">
      <c r="A37" s="16"/>
      <c r="B37" s="16"/>
      <c r="C37" s="16"/>
      <c r="D37" s="16"/>
      <c r="E37" s="16"/>
      <c r="F37" s="16" t="s">
        <v>36</v>
      </c>
      <c r="G37" s="16"/>
      <c r="H37" s="16"/>
    </row>
    <row r="38" spans="1:9" s="46" customFormat="1" ht="18.75" customHeight="1" x14ac:dyDescent="0.25">
      <c r="A38" s="16"/>
      <c r="B38" s="16"/>
      <c r="C38" s="16"/>
      <c r="D38" s="16">
        <v>1072</v>
      </c>
      <c r="E38" s="16"/>
      <c r="F38" s="16" t="s">
        <v>123</v>
      </c>
      <c r="G38" s="22">
        <f t="shared" ref="G38:H38" si="8">G40</f>
        <v>108430.98999999999</v>
      </c>
      <c r="H38" s="22">
        <f t="shared" si="8"/>
        <v>220476.266</v>
      </c>
    </row>
    <row r="39" spans="1:9" s="46" customFormat="1" ht="16.5" customHeight="1" x14ac:dyDescent="0.25">
      <c r="A39" s="16"/>
      <c r="B39" s="16"/>
      <c r="C39" s="16"/>
      <c r="D39" s="16"/>
      <c r="E39" s="16"/>
      <c r="F39" s="16" t="s">
        <v>36</v>
      </c>
      <c r="G39" s="16"/>
      <c r="H39" s="16"/>
    </row>
    <row r="40" spans="1:9" s="46" customFormat="1" ht="55.5" customHeight="1" x14ac:dyDescent="0.25">
      <c r="A40" s="16"/>
      <c r="B40" s="16"/>
      <c r="C40" s="16"/>
      <c r="D40" s="16"/>
      <c r="E40" s="183">
        <v>11009</v>
      </c>
      <c r="F40" s="183" t="str">
        <f>'1'!C32</f>
        <v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v>
      </c>
      <c r="G40" s="22">
        <f>'1'!D31</f>
        <v>108430.98999999999</v>
      </c>
      <c r="H40" s="22">
        <f>'1'!E31</f>
        <v>220476.266</v>
      </c>
    </row>
    <row r="41" spans="1:9" s="46" customFormat="1" ht="16.5" customHeight="1" x14ac:dyDescent="0.25">
      <c r="A41" s="16"/>
      <c r="B41" s="16"/>
      <c r="C41" s="16"/>
      <c r="D41" s="16"/>
      <c r="E41" s="16"/>
      <c r="F41" s="16" t="s">
        <v>37</v>
      </c>
      <c r="G41" s="22"/>
      <c r="H41" s="22"/>
    </row>
    <row r="42" spans="1:9" s="46" customFormat="1" ht="34.5" customHeight="1" x14ac:dyDescent="0.25">
      <c r="A42" s="16"/>
      <c r="B42" s="16"/>
      <c r="C42" s="16"/>
      <c r="D42" s="16"/>
      <c r="E42" s="16"/>
      <c r="F42" s="49" t="s">
        <v>40</v>
      </c>
      <c r="G42" s="22">
        <f t="shared" ref="G42" si="9">G44</f>
        <v>108430.98999999999</v>
      </c>
      <c r="H42" s="22">
        <f t="shared" ref="H42" si="10">H44</f>
        <v>220476.3</v>
      </c>
    </row>
    <row r="43" spans="1:9" s="46" customFormat="1" ht="35.25" customHeight="1" x14ac:dyDescent="0.25">
      <c r="A43" s="16"/>
      <c r="B43" s="16"/>
      <c r="C43" s="16"/>
      <c r="D43" s="16"/>
      <c r="E43" s="16"/>
      <c r="F43" s="16" t="s">
        <v>38</v>
      </c>
      <c r="G43" s="22"/>
      <c r="H43" s="22"/>
    </row>
    <row r="44" spans="1:9" s="46" customFormat="1" ht="16.5" customHeight="1" x14ac:dyDescent="0.25">
      <c r="A44" s="16"/>
      <c r="B44" s="16"/>
      <c r="C44" s="16"/>
      <c r="D44" s="16"/>
      <c r="E44" s="16"/>
      <c r="F44" s="112" t="s">
        <v>35</v>
      </c>
      <c r="G44" s="22">
        <f t="shared" ref="G44:H44" si="11">G45</f>
        <v>108430.98999999999</v>
      </c>
      <c r="H44" s="22">
        <f t="shared" si="11"/>
        <v>220476.3</v>
      </c>
    </row>
    <row r="45" spans="1:9" s="46" customFormat="1" ht="19.5" customHeight="1" x14ac:dyDescent="0.25">
      <c r="A45" s="16"/>
      <c r="B45" s="16"/>
      <c r="C45" s="16"/>
      <c r="D45" s="16"/>
      <c r="E45" s="16"/>
      <c r="F45" s="112" t="s">
        <v>44</v>
      </c>
      <c r="G45" s="22">
        <f>G46</f>
        <v>108430.98999999999</v>
      </c>
      <c r="H45" s="22">
        <f>H46</f>
        <v>220476.3</v>
      </c>
    </row>
    <row r="46" spans="1:9" s="46" customFormat="1" ht="20.25" customHeight="1" x14ac:dyDescent="0.25">
      <c r="A46" s="172"/>
      <c r="B46" s="172"/>
      <c r="C46" s="172"/>
      <c r="D46" s="172"/>
      <c r="E46" s="172"/>
      <c r="F46" s="112" t="s">
        <v>45</v>
      </c>
      <c r="G46" s="117">
        <f>G47</f>
        <v>108430.98999999999</v>
      </c>
      <c r="H46" s="117">
        <f t="shared" ref="H46" si="12">H47</f>
        <v>220476.3</v>
      </c>
    </row>
    <row r="47" spans="1:9" s="46" customFormat="1" x14ac:dyDescent="0.25">
      <c r="A47" s="172"/>
      <c r="B47" s="172"/>
      <c r="C47" s="172"/>
      <c r="D47" s="172"/>
      <c r="E47" s="172"/>
      <c r="F47" s="112" t="s">
        <v>96</v>
      </c>
      <c r="G47" s="117">
        <f>'1'!D31</f>
        <v>108430.98999999999</v>
      </c>
      <c r="H47" s="117">
        <v>220476.3</v>
      </c>
    </row>
    <row r="48" spans="1:9" s="47" customFormat="1" ht="16.5" customHeight="1" x14ac:dyDescent="0.3">
      <c r="A48" s="80" t="s">
        <v>41</v>
      </c>
      <c r="B48" s="23"/>
      <c r="C48" s="23"/>
      <c r="D48" s="23"/>
      <c r="E48" s="23"/>
      <c r="F48" s="80" t="s">
        <v>42</v>
      </c>
      <c r="G48" s="22">
        <f t="shared" ref="G48:H48" si="13">G50</f>
        <v>0</v>
      </c>
      <c r="H48" s="22">
        <f t="shared" si="13"/>
        <v>0</v>
      </c>
      <c r="I48" s="79"/>
    </row>
    <row r="49" spans="1:9" s="47" customFormat="1" ht="16.5" customHeight="1" x14ac:dyDescent="0.3">
      <c r="A49" s="23"/>
      <c r="B49" s="23"/>
      <c r="C49" s="23"/>
      <c r="D49" s="23"/>
      <c r="E49" s="23"/>
      <c r="F49" s="21" t="s">
        <v>36</v>
      </c>
      <c r="G49" s="22"/>
      <c r="H49" s="22"/>
      <c r="I49" s="79"/>
    </row>
    <row r="50" spans="1:9" s="47" customFormat="1" ht="16.5" customHeight="1" x14ac:dyDescent="0.3">
      <c r="A50" s="23"/>
      <c r="B50" s="80" t="s">
        <v>39</v>
      </c>
      <c r="C50" s="23"/>
      <c r="D50" s="23"/>
      <c r="E50" s="23"/>
      <c r="F50" s="80" t="s">
        <v>43</v>
      </c>
      <c r="G50" s="22">
        <f t="shared" ref="G50:H50" si="14">G52</f>
        <v>0</v>
      </c>
      <c r="H50" s="22">
        <f t="shared" si="14"/>
        <v>0</v>
      </c>
      <c r="I50" s="79"/>
    </row>
    <row r="51" spans="1:9" s="47" customFormat="1" ht="16.5" customHeight="1" x14ac:dyDescent="0.3">
      <c r="A51" s="23"/>
      <c r="B51" s="23"/>
      <c r="C51" s="23"/>
      <c r="D51" s="23"/>
      <c r="E51" s="23"/>
      <c r="F51" s="21" t="s">
        <v>36</v>
      </c>
      <c r="G51" s="22"/>
      <c r="H51" s="22"/>
      <c r="I51" s="79"/>
    </row>
    <row r="52" spans="1:9" s="47" customFormat="1" ht="16.5" customHeight="1" x14ac:dyDescent="0.3">
      <c r="A52" s="23"/>
      <c r="B52" s="23"/>
      <c r="C52" s="80" t="s">
        <v>39</v>
      </c>
      <c r="D52" s="23"/>
      <c r="E52" s="23"/>
      <c r="F52" s="80" t="s">
        <v>18</v>
      </c>
      <c r="G52" s="22">
        <f t="shared" ref="G52:H52" si="15">G54</f>
        <v>0</v>
      </c>
      <c r="H52" s="22">
        <f t="shared" si="15"/>
        <v>0</v>
      </c>
      <c r="I52" s="79"/>
    </row>
    <row r="53" spans="1:9" s="47" customFormat="1" ht="16.5" customHeight="1" x14ac:dyDescent="0.3">
      <c r="A53" s="23"/>
      <c r="B53" s="23"/>
      <c r="C53" s="23"/>
      <c r="D53" s="23"/>
      <c r="E53" s="23"/>
      <c r="F53" s="21" t="s">
        <v>36</v>
      </c>
      <c r="G53" s="22"/>
      <c r="H53" s="22"/>
      <c r="I53" s="79"/>
    </row>
    <row r="54" spans="1:9" s="47" customFormat="1" ht="16.5" customHeight="1" x14ac:dyDescent="0.3">
      <c r="A54" s="23"/>
      <c r="B54" s="23"/>
      <c r="C54" s="23"/>
      <c r="D54" s="23"/>
      <c r="E54" s="23"/>
      <c r="F54" s="80" t="s">
        <v>16</v>
      </c>
      <c r="G54" s="22">
        <f t="shared" ref="G54:H54" si="16">G56</f>
        <v>0</v>
      </c>
      <c r="H54" s="22">
        <f t="shared" si="16"/>
        <v>0</v>
      </c>
      <c r="I54" s="79"/>
    </row>
    <row r="55" spans="1:9" s="47" customFormat="1" ht="16.5" customHeight="1" x14ac:dyDescent="0.3">
      <c r="A55" s="23"/>
      <c r="B55" s="23"/>
      <c r="C55" s="23"/>
      <c r="D55" s="23"/>
      <c r="E55" s="23"/>
      <c r="F55" s="21" t="s">
        <v>36</v>
      </c>
      <c r="G55" s="22"/>
      <c r="H55" s="22"/>
      <c r="I55" s="79"/>
    </row>
    <row r="56" spans="1:9" s="47" customFormat="1" ht="16.5" customHeight="1" x14ac:dyDescent="0.3">
      <c r="A56" s="23"/>
      <c r="B56" s="23"/>
      <c r="C56" s="23"/>
      <c r="D56" s="80" t="s">
        <v>17</v>
      </c>
      <c r="E56" s="23"/>
      <c r="F56" s="21" t="s">
        <v>18</v>
      </c>
      <c r="G56" s="22">
        <f t="shared" ref="G56:I56" si="17">G58+G66</f>
        <v>0</v>
      </c>
      <c r="H56" s="22">
        <f t="shared" si="17"/>
        <v>0</v>
      </c>
      <c r="I56" s="22">
        <f t="shared" si="17"/>
        <v>0</v>
      </c>
    </row>
    <row r="57" spans="1:9" s="47" customFormat="1" ht="16.5" customHeight="1" x14ac:dyDescent="0.3">
      <c r="A57" s="81"/>
      <c r="B57" s="81"/>
      <c r="C57" s="81"/>
      <c r="D57" s="23"/>
      <c r="E57" s="23"/>
      <c r="F57" s="21" t="s">
        <v>36</v>
      </c>
      <c r="G57" s="22"/>
      <c r="H57" s="22"/>
      <c r="I57" s="79"/>
    </row>
    <row r="58" spans="1:9" s="47" customFormat="1" ht="16.5" customHeight="1" x14ac:dyDescent="0.3">
      <c r="A58" s="23"/>
      <c r="B58" s="23"/>
      <c r="C58" s="23"/>
      <c r="D58" s="23"/>
      <c r="E58" s="82" t="s">
        <v>21</v>
      </c>
      <c r="F58" s="21" t="s">
        <v>18</v>
      </c>
      <c r="G58" s="22">
        <f t="shared" ref="G58:H58" si="18">G60</f>
        <v>18071.8</v>
      </c>
      <c r="H58" s="22">
        <f t="shared" si="18"/>
        <v>36746</v>
      </c>
      <c r="I58" s="79"/>
    </row>
    <row r="59" spans="1:9" s="47" customFormat="1" ht="16.5" customHeight="1" x14ac:dyDescent="0.3">
      <c r="A59" s="23"/>
      <c r="B59" s="23"/>
      <c r="C59" s="23"/>
      <c r="D59" s="77"/>
      <c r="E59" s="23"/>
      <c r="F59" s="21" t="s">
        <v>37</v>
      </c>
      <c r="G59" s="22"/>
      <c r="H59" s="22"/>
      <c r="I59" s="79"/>
    </row>
    <row r="60" spans="1:9" s="47" customFormat="1" ht="16.5" customHeight="1" x14ac:dyDescent="0.3">
      <c r="A60" s="23"/>
      <c r="B60" s="23"/>
      <c r="C60" s="23"/>
      <c r="D60" s="77"/>
      <c r="E60" s="23"/>
      <c r="F60" s="83" t="s">
        <v>16</v>
      </c>
      <c r="G60" s="22">
        <f t="shared" ref="G60:H60" si="19">G62</f>
        <v>18071.8</v>
      </c>
      <c r="H60" s="22">
        <f t="shared" si="19"/>
        <v>36746</v>
      </c>
      <c r="I60" s="79"/>
    </row>
    <row r="61" spans="1:9" s="47" customFormat="1" ht="39" customHeight="1" x14ac:dyDescent="0.3">
      <c r="A61" s="23"/>
      <c r="B61" s="23"/>
      <c r="C61" s="23"/>
      <c r="D61" s="77"/>
      <c r="E61" s="23"/>
      <c r="F61" s="21" t="s">
        <v>38</v>
      </c>
      <c r="G61" s="22"/>
      <c r="H61" s="22"/>
      <c r="I61" s="79"/>
    </row>
    <row r="62" spans="1:9" s="47" customFormat="1" ht="16.5" customHeight="1" x14ac:dyDescent="0.3">
      <c r="A62" s="23"/>
      <c r="B62" s="23"/>
      <c r="C62" s="23"/>
      <c r="D62" s="77"/>
      <c r="E62" s="23"/>
      <c r="F62" s="78" t="s">
        <v>35</v>
      </c>
      <c r="G62" s="22">
        <f t="shared" ref="G62:H63" si="20">G63</f>
        <v>18071.8</v>
      </c>
      <c r="H62" s="22">
        <f t="shared" si="20"/>
        <v>36746</v>
      </c>
      <c r="I62" s="79"/>
    </row>
    <row r="63" spans="1:9" s="47" customFormat="1" ht="16.5" customHeight="1" x14ac:dyDescent="0.3">
      <c r="A63" s="23"/>
      <c r="B63" s="23"/>
      <c r="C63" s="23"/>
      <c r="D63" s="77"/>
      <c r="E63" s="23"/>
      <c r="F63" s="78" t="s">
        <v>44</v>
      </c>
      <c r="G63" s="22">
        <f t="shared" si="20"/>
        <v>18071.8</v>
      </c>
      <c r="H63" s="22">
        <f t="shared" si="20"/>
        <v>36746</v>
      </c>
      <c r="I63" s="79"/>
    </row>
    <row r="64" spans="1:9" s="47" customFormat="1" ht="16.5" customHeight="1" x14ac:dyDescent="0.3">
      <c r="A64" s="23"/>
      <c r="B64" s="23"/>
      <c r="C64" s="23"/>
      <c r="D64" s="77"/>
      <c r="E64" s="23"/>
      <c r="F64" s="78" t="s">
        <v>45</v>
      </c>
      <c r="G64" s="22">
        <f t="shared" ref="G64:H64" si="21">G65</f>
        <v>18071.8</v>
      </c>
      <c r="H64" s="22">
        <f t="shared" si="21"/>
        <v>36746</v>
      </c>
      <c r="I64" s="79"/>
    </row>
    <row r="65" spans="1:9" s="47" customFormat="1" ht="16.5" customHeight="1" x14ac:dyDescent="0.3">
      <c r="A65" s="23"/>
      <c r="B65" s="23"/>
      <c r="C65" s="23"/>
      <c r="D65" s="77"/>
      <c r="E65" s="23"/>
      <c r="F65" s="21" t="s">
        <v>46</v>
      </c>
      <c r="G65" s="22">
        <f>'1'!D45</f>
        <v>18071.8</v>
      </c>
      <c r="H65" s="22">
        <f>'1'!E45</f>
        <v>36746</v>
      </c>
      <c r="I65" s="79"/>
    </row>
    <row r="66" spans="1:9" s="47" customFormat="1" ht="16.5" customHeight="1" x14ac:dyDescent="0.3">
      <c r="A66" s="23"/>
      <c r="B66" s="23"/>
      <c r="C66" s="23"/>
      <c r="D66" s="23"/>
      <c r="E66" s="82" t="s">
        <v>21</v>
      </c>
      <c r="F66" s="21" t="s">
        <v>18</v>
      </c>
      <c r="G66" s="22">
        <f t="shared" ref="G66:H66" si="22">G68</f>
        <v>-18071.8</v>
      </c>
      <c r="H66" s="22">
        <f t="shared" si="22"/>
        <v>-36746</v>
      </c>
      <c r="I66" s="79"/>
    </row>
    <row r="67" spans="1:9" s="47" customFormat="1" ht="16.5" customHeight="1" x14ac:dyDescent="0.3">
      <c r="A67" s="23"/>
      <c r="B67" s="23"/>
      <c r="C67" s="23"/>
      <c r="D67" s="77"/>
      <c r="E67" s="23"/>
      <c r="F67" s="21" t="s">
        <v>37</v>
      </c>
      <c r="G67" s="22"/>
      <c r="H67" s="22"/>
      <c r="I67" s="79"/>
    </row>
    <row r="68" spans="1:9" s="47" customFormat="1" ht="16.5" customHeight="1" x14ac:dyDescent="0.3">
      <c r="A68" s="23"/>
      <c r="B68" s="23"/>
      <c r="C68" s="23"/>
      <c r="D68" s="77"/>
      <c r="E68" s="23"/>
      <c r="F68" s="83" t="s">
        <v>16</v>
      </c>
      <c r="G68" s="22">
        <f t="shared" ref="G68:H68" si="23">G70</f>
        <v>-18071.8</v>
      </c>
      <c r="H68" s="22">
        <f t="shared" si="23"/>
        <v>-36746</v>
      </c>
      <c r="I68" s="79"/>
    </row>
    <row r="69" spans="1:9" s="47" customFormat="1" ht="39" customHeight="1" x14ac:dyDescent="0.3">
      <c r="A69" s="23"/>
      <c r="B69" s="23"/>
      <c r="C69" s="23"/>
      <c r="D69" s="77"/>
      <c r="E69" s="23"/>
      <c r="F69" s="21" t="s">
        <v>38</v>
      </c>
      <c r="G69" s="22"/>
      <c r="H69" s="22"/>
      <c r="I69" s="79"/>
    </row>
    <row r="70" spans="1:9" s="47" customFormat="1" ht="16.5" customHeight="1" x14ac:dyDescent="0.3">
      <c r="A70" s="23"/>
      <c r="B70" s="23"/>
      <c r="C70" s="23"/>
      <c r="D70" s="77"/>
      <c r="E70" s="23"/>
      <c r="F70" s="78" t="s">
        <v>35</v>
      </c>
      <c r="G70" s="22">
        <f t="shared" ref="G70:H72" si="24">G71</f>
        <v>-18071.8</v>
      </c>
      <c r="H70" s="22">
        <f t="shared" si="24"/>
        <v>-36746</v>
      </c>
      <c r="I70" s="79"/>
    </row>
    <row r="71" spans="1:9" s="47" customFormat="1" ht="16.5" customHeight="1" x14ac:dyDescent="0.3">
      <c r="A71" s="23"/>
      <c r="B71" s="23"/>
      <c r="C71" s="23"/>
      <c r="D71" s="77"/>
      <c r="E71" s="23"/>
      <c r="F71" s="78" t="s">
        <v>44</v>
      </c>
      <c r="G71" s="22">
        <f t="shared" si="24"/>
        <v>-18071.8</v>
      </c>
      <c r="H71" s="22">
        <f t="shared" si="24"/>
        <v>-36746</v>
      </c>
      <c r="I71" s="79"/>
    </row>
    <row r="72" spans="1:9" s="47" customFormat="1" ht="16.5" customHeight="1" x14ac:dyDescent="0.3">
      <c r="A72" s="23"/>
      <c r="B72" s="23"/>
      <c r="C72" s="23"/>
      <c r="D72" s="77"/>
      <c r="E72" s="23"/>
      <c r="F72" s="78" t="s">
        <v>45</v>
      </c>
      <c r="G72" s="22">
        <f t="shared" si="24"/>
        <v>-18071.8</v>
      </c>
      <c r="H72" s="22">
        <f t="shared" si="24"/>
        <v>-36746</v>
      </c>
      <c r="I72" s="79"/>
    </row>
    <row r="73" spans="1:9" s="47" customFormat="1" ht="16.5" customHeight="1" x14ac:dyDescent="0.3">
      <c r="A73" s="23"/>
      <c r="B73" s="23"/>
      <c r="C73" s="23"/>
      <c r="D73" s="77"/>
      <c r="E73" s="23"/>
      <c r="F73" s="21" t="s">
        <v>46</v>
      </c>
      <c r="G73" s="22">
        <f>'1'!D51</f>
        <v>-18071.8</v>
      </c>
      <c r="H73" s="22">
        <f>'1'!E51</f>
        <v>-36746</v>
      </c>
      <c r="I73" s="79"/>
    </row>
  </sheetData>
  <mergeCells count="10">
    <mergeCell ref="H8:H9"/>
    <mergeCell ref="A2:H2"/>
    <mergeCell ref="A3:H3"/>
    <mergeCell ref="A4:H4"/>
    <mergeCell ref="G6:H6"/>
    <mergeCell ref="A7:C8"/>
    <mergeCell ref="D7:E8"/>
    <mergeCell ref="F7:F9"/>
    <mergeCell ref="G8:G9"/>
    <mergeCell ref="G7:H7"/>
  </mergeCells>
  <pageMargins left="0.23622047244094491" right="0.23622047244094491" top="0.15748031496062992" bottom="0.15748031496062992" header="0.15748031496062992" footer="0.15748031496062992"/>
  <pageSetup scale="61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zoomScaleNormal="100" workbookViewId="0">
      <selection activeCell="A6" sqref="A6"/>
    </sheetView>
  </sheetViews>
  <sheetFormatPr defaultRowHeight="13.5" x14ac:dyDescent="0.25"/>
  <cols>
    <col min="1" max="1" width="7.85546875" style="119" customWidth="1"/>
    <col min="2" max="2" width="7.5703125" style="119" customWidth="1"/>
    <col min="3" max="3" width="81.140625" style="119" customWidth="1"/>
    <col min="4" max="4" width="14.140625" style="119" customWidth="1"/>
    <col min="5" max="5" width="15.28515625" style="119" customWidth="1"/>
    <col min="6" max="6" width="13.85546875" style="119" customWidth="1"/>
    <col min="7" max="7" width="17.28515625" style="119" customWidth="1"/>
    <col min="8" max="8" width="16.42578125" style="119" customWidth="1"/>
    <col min="9" max="9" width="13" style="119" customWidth="1"/>
  </cols>
  <sheetData>
    <row r="1" spans="1:9" x14ac:dyDescent="0.25">
      <c r="A1" s="118"/>
      <c r="B1" s="118"/>
      <c r="C1" s="118"/>
      <c r="E1" s="240"/>
      <c r="F1" s="240"/>
      <c r="H1" s="118"/>
      <c r="I1" s="120" t="s">
        <v>114</v>
      </c>
    </row>
    <row r="2" spans="1:9" x14ac:dyDescent="0.25">
      <c r="A2" s="118"/>
      <c r="B2" s="118"/>
      <c r="C2" s="121"/>
      <c r="D2" s="121"/>
      <c r="E2" s="241"/>
      <c r="F2" s="241"/>
      <c r="G2" s="121"/>
      <c r="H2" s="118"/>
      <c r="I2" s="122" t="s">
        <v>97</v>
      </c>
    </row>
    <row r="3" spans="1:9" x14ac:dyDescent="0.25">
      <c r="A3" s="118"/>
      <c r="B3" s="118"/>
      <c r="C3" s="121"/>
      <c r="D3" s="121"/>
      <c r="E3" s="123"/>
      <c r="F3" s="123"/>
      <c r="G3" s="121"/>
      <c r="H3" s="118"/>
      <c r="I3" s="124" t="s">
        <v>98</v>
      </c>
    </row>
    <row r="4" spans="1:9" x14ac:dyDescent="0.25">
      <c r="A4" s="118"/>
      <c r="B4" s="118"/>
      <c r="C4" s="121"/>
      <c r="D4" s="121"/>
      <c r="E4" s="123"/>
      <c r="F4" s="123"/>
      <c r="G4" s="121"/>
      <c r="H4" s="123"/>
      <c r="I4" s="123"/>
    </row>
    <row r="5" spans="1:9" ht="63" customHeight="1" x14ac:dyDescent="0.25">
      <c r="A5" s="242" t="s">
        <v>137</v>
      </c>
      <c r="B5" s="242"/>
      <c r="C5" s="242"/>
      <c r="D5" s="242"/>
      <c r="E5" s="242"/>
      <c r="F5" s="242"/>
      <c r="G5" s="242"/>
      <c r="H5" s="242"/>
      <c r="I5" s="242"/>
    </row>
    <row r="6" spans="1:9" ht="17.25" x14ac:dyDescent="0.2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8" thickBot="1" x14ac:dyDescent="0.35">
      <c r="A7" s="126"/>
      <c r="B7" s="126"/>
      <c r="C7" s="127"/>
      <c r="D7" s="128"/>
      <c r="E7" s="128"/>
      <c r="F7" s="129"/>
      <c r="G7" s="128"/>
      <c r="H7" s="128"/>
      <c r="I7" s="130" t="s">
        <v>84</v>
      </c>
    </row>
    <row r="8" spans="1:9" ht="12.75" x14ac:dyDescent="0.25">
      <c r="A8" s="226" t="s">
        <v>2</v>
      </c>
      <c r="B8" s="227"/>
      <c r="C8" s="232" t="s">
        <v>99</v>
      </c>
      <c r="D8" s="235" t="s">
        <v>133</v>
      </c>
      <c r="E8" s="235"/>
      <c r="F8" s="235"/>
      <c r="G8" s="235"/>
      <c r="H8" s="235"/>
      <c r="I8" s="236"/>
    </row>
    <row r="9" spans="1:9" ht="21.75" customHeight="1" x14ac:dyDescent="0.25">
      <c r="A9" s="228"/>
      <c r="B9" s="229"/>
      <c r="C9" s="233"/>
      <c r="D9" s="237"/>
      <c r="E9" s="237"/>
      <c r="F9" s="237"/>
      <c r="G9" s="237"/>
      <c r="H9" s="237"/>
      <c r="I9" s="238"/>
    </row>
    <row r="10" spans="1:9" ht="17.25" customHeight="1" x14ac:dyDescent="0.25">
      <c r="A10" s="230"/>
      <c r="B10" s="231"/>
      <c r="C10" s="233"/>
      <c r="D10" s="239" t="s">
        <v>47</v>
      </c>
      <c r="E10" s="216"/>
      <c r="F10" s="217"/>
      <c r="G10" s="216" t="s">
        <v>48</v>
      </c>
      <c r="H10" s="216"/>
      <c r="I10" s="217"/>
    </row>
    <row r="11" spans="1:9" ht="14.25" customHeight="1" x14ac:dyDescent="0.25">
      <c r="A11" s="218" t="s">
        <v>100</v>
      </c>
      <c r="B11" s="220" t="s">
        <v>101</v>
      </c>
      <c r="C11" s="234"/>
      <c r="D11" s="222" t="s">
        <v>102</v>
      </c>
      <c r="E11" s="223" t="s">
        <v>103</v>
      </c>
      <c r="F11" s="224"/>
      <c r="G11" s="225" t="s">
        <v>102</v>
      </c>
      <c r="H11" s="223" t="s">
        <v>103</v>
      </c>
      <c r="I11" s="224"/>
    </row>
    <row r="12" spans="1:9" ht="57" x14ac:dyDescent="0.25">
      <c r="A12" s="219"/>
      <c r="B12" s="221"/>
      <c r="C12" s="234"/>
      <c r="D12" s="222"/>
      <c r="E12" s="131" t="s">
        <v>104</v>
      </c>
      <c r="F12" s="132" t="s">
        <v>105</v>
      </c>
      <c r="G12" s="225"/>
      <c r="H12" s="131" t="s">
        <v>104</v>
      </c>
      <c r="I12" s="132" t="s">
        <v>105</v>
      </c>
    </row>
    <row r="13" spans="1:9" ht="27" x14ac:dyDescent="0.25">
      <c r="A13" s="133"/>
      <c r="B13" s="134"/>
      <c r="C13" s="135" t="s">
        <v>106</v>
      </c>
      <c r="D13" s="136">
        <f>E13+F13</f>
        <v>0</v>
      </c>
      <c r="E13" s="137">
        <f>E14+E15</f>
        <v>0</v>
      </c>
      <c r="F13" s="138">
        <f>F14+F15</f>
        <v>0</v>
      </c>
      <c r="G13" s="136">
        <f>H13+I13</f>
        <v>0</v>
      </c>
      <c r="H13" s="137">
        <f>H14+H15</f>
        <v>0</v>
      </c>
      <c r="I13" s="138">
        <f>I14+I15</f>
        <v>0</v>
      </c>
    </row>
    <row r="14" spans="1:9" ht="14.25" x14ac:dyDescent="0.25">
      <c r="A14" s="133"/>
      <c r="B14" s="134"/>
      <c r="C14" s="139" t="s">
        <v>107</v>
      </c>
      <c r="D14" s="136">
        <f>+E14+F14</f>
        <v>0</v>
      </c>
      <c r="E14" s="137">
        <f>+E23+E31</f>
        <v>0</v>
      </c>
      <c r="F14" s="137">
        <f>+F23+F31</f>
        <v>0</v>
      </c>
      <c r="G14" s="136">
        <f>+H14+I14</f>
        <v>0</v>
      </c>
      <c r="H14" s="137">
        <f>+H23+H31</f>
        <v>0</v>
      </c>
      <c r="I14" s="137">
        <f>+I23+I31</f>
        <v>0</v>
      </c>
    </row>
    <row r="15" spans="1:9" ht="14.25" x14ac:dyDescent="0.25">
      <c r="A15" s="133"/>
      <c r="B15" s="134"/>
      <c r="C15" s="139" t="s">
        <v>108</v>
      </c>
      <c r="D15" s="140"/>
      <c r="E15" s="137"/>
      <c r="F15" s="137"/>
      <c r="G15" s="140"/>
      <c r="H15" s="137"/>
      <c r="I15" s="137"/>
    </row>
    <row r="16" spans="1:9" ht="27" x14ac:dyDescent="0.25">
      <c r="A16" s="133"/>
      <c r="B16" s="134"/>
      <c r="C16" s="139" t="s">
        <v>109</v>
      </c>
      <c r="D16" s="142">
        <f t="shared" ref="D16:I16" si="0">+D17+D25</f>
        <v>0</v>
      </c>
      <c r="E16" s="142">
        <f t="shared" si="0"/>
        <v>0</v>
      </c>
      <c r="F16" s="143">
        <f t="shared" si="0"/>
        <v>0</v>
      </c>
      <c r="G16" s="141">
        <f t="shared" si="0"/>
        <v>0</v>
      </c>
      <c r="H16" s="142">
        <f t="shared" si="0"/>
        <v>0</v>
      </c>
      <c r="I16" s="143">
        <f t="shared" si="0"/>
        <v>0</v>
      </c>
    </row>
    <row r="17" spans="1:9" ht="14.25" x14ac:dyDescent="0.25">
      <c r="A17" s="156">
        <v>1004</v>
      </c>
      <c r="B17" s="157"/>
      <c r="C17" s="158" t="s">
        <v>113</v>
      </c>
      <c r="D17" s="144">
        <f>+E17+F17</f>
        <v>-108430.98999999999</v>
      </c>
      <c r="E17" s="145">
        <f>+E19</f>
        <v>-90359.159</v>
      </c>
      <c r="F17" s="146">
        <f>+F19</f>
        <v>-18071.830999999998</v>
      </c>
      <c r="G17" s="147">
        <f>+H17+I17</f>
        <v>-220476.266</v>
      </c>
      <c r="H17" s="145">
        <f>+H19</f>
        <v>-183730.22200000001</v>
      </c>
      <c r="I17" s="146">
        <f>+I19</f>
        <v>-36746.044000000002</v>
      </c>
    </row>
    <row r="18" spans="1:9" ht="14.25" x14ac:dyDescent="0.25">
      <c r="A18" s="148"/>
      <c r="B18" s="134"/>
      <c r="C18" s="149" t="s">
        <v>25</v>
      </c>
      <c r="D18" s="140"/>
      <c r="E18" s="137"/>
      <c r="F18" s="138"/>
      <c r="G18" s="150"/>
      <c r="H18" s="137"/>
      <c r="I18" s="138"/>
    </row>
    <row r="19" spans="1:9" ht="57" x14ac:dyDescent="0.25">
      <c r="A19" s="159"/>
      <c r="B19" s="156">
        <v>11011</v>
      </c>
      <c r="C19" s="158" t="s">
        <v>112</v>
      </c>
      <c r="D19" s="160">
        <f>+E19+F19</f>
        <v>-108430.98999999999</v>
      </c>
      <c r="E19" s="161">
        <f>+E21</f>
        <v>-90359.159</v>
      </c>
      <c r="F19" s="162">
        <f>+F21</f>
        <v>-18071.830999999998</v>
      </c>
      <c r="G19" s="163">
        <f>+H19+I19</f>
        <v>-220476.266</v>
      </c>
      <c r="H19" s="161">
        <f>+H21</f>
        <v>-183730.22200000001</v>
      </c>
      <c r="I19" s="162">
        <f>+I21</f>
        <v>-36746.044000000002</v>
      </c>
    </row>
    <row r="20" spans="1:9" x14ac:dyDescent="0.25">
      <c r="A20" s="210"/>
      <c r="B20" s="213"/>
      <c r="C20" s="164" t="s">
        <v>49</v>
      </c>
      <c r="D20" s="151"/>
      <c r="E20" s="152"/>
      <c r="F20" s="153"/>
      <c r="G20" s="154"/>
      <c r="H20" s="152"/>
      <c r="I20" s="153"/>
    </row>
    <row r="21" spans="1:9" ht="28.5" x14ac:dyDescent="0.25">
      <c r="A21" s="211"/>
      <c r="B21" s="214"/>
      <c r="C21" s="165" t="s">
        <v>116</v>
      </c>
      <c r="D21" s="151">
        <f>E21+F21</f>
        <v>-108430.98999999999</v>
      </c>
      <c r="E21" s="152">
        <f>+E23</f>
        <v>-90359.159</v>
      </c>
      <c r="F21" s="153">
        <f>+F23</f>
        <v>-18071.830999999998</v>
      </c>
      <c r="G21" s="154">
        <f>H21+I21</f>
        <v>-220476.266</v>
      </c>
      <c r="H21" s="152">
        <f>+H23</f>
        <v>-183730.22200000001</v>
      </c>
      <c r="I21" s="153">
        <f>+I23</f>
        <v>-36746.044000000002</v>
      </c>
    </row>
    <row r="22" spans="1:9" x14ac:dyDescent="0.25">
      <c r="A22" s="211"/>
      <c r="B22" s="214"/>
      <c r="C22" s="164" t="s">
        <v>110</v>
      </c>
      <c r="D22" s="151"/>
      <c r="E22" s="152"/>
      <c r="F22" s="153"/>
      <c r="G22" s="154"/>
      <c r="H22" s="152"/>
      <c r="I22" s="153"/>
    </row>
    <row r="23" spans="1:9" x14ac:dyDescent="0.25">
      <c r="A23" s="211"/>
      <c r="B23" s="214"/>
      <c r="C23" s="164" t="s">
        <v>111</v>
      </c>
      <c r="D23" s="151">
        <f>E23+F23</f>
        <v>-108430.98999999999</v>
      </c>
      <c r="E23" s="152">
        <f>+SUM(E24:E24)</f>
        <v>-90359.159</v>
      </c>
      <c r="F23" s="153">
        <f>+SUM(F24:F24)</f>
        <v>-18071.830999999998</v>
      </c>
      <c r="G23" s="154">
        <f>H23+I23</f>
        <v>-220476.266</v>
      </c>
      <c r="H23" s="152">
        <f>+SUM(H24:H24)</f>
        <v>-183730.22200000001</v>
      </c>
      <c r="I23" s="153">
        <f>+SUM(I24:I24)</f>
        <v>-36746.044000000002</v>
      </c>
    </row>
    <row r="24" spans="1:9" x14ac:dyDescent="0.25">
      <c r="A24" s="212"/>
      <c r="B24" s="215"/>
      <c r="C24" s="164" t="s">
        <v>117</v>
      </c>
      <c r="D24" s="151">
        <f>E24+F24</f>
        <v>-108430.98999999999</v>
      </c>
      <c r="E24" s="152">
        <f>-E32</f>
        <v>-90359.159</v>
      </c>
      <c r="F24" s="152">
        <f>-F32</f>
        <v>-18071.830999999998</v>
      </c>
      <c r="G24" s="154">
        <f>H24+I24</f>
        <v>-220476.266</v>
      </c>
      <c r="H24" s="152">
        <f>-H32</f>
        <v>-183730.22200000001</v>
      </c>
      <c r="I24" s="152">
        <f>-I32</f>
        <v>-36746.044000000002</v>
      </c>
    </row>
    <row r="25" spans="1:9" ht="16.5" x14ac:dyDescent="0.25">
      <c r="A25" s="156" t="s">
        <v>125</v>
      </c>
      <c r="B25" s="157"/>
      <c r="C25" s="16" t="s">
        <v>123</v>
      </c>
      <c r="D25" s="144">
        <f>+E25+F25</f>
        <v>108430.98999999999</v>
      </c>
      <c r="E25" s="145">
        <f>+E27</f>
        <v>90359.159</v>
      </c>
      <c r="F25" s="146">
        <f>+F27</f>
        <v>18071.830999999998</v>
      </c>
      <c r="G25" s="147">
        <f>+H25+I25</f>
        <v>220476.266</v>
      </c>
      <c r="H25" s="145">
        <f>+H27</f>
        <v>183730.22200000001</v>
      </c>
      <c r="I25" s="146">
        <f>+I27</f>
        <v>36746.044000000002</v>
      </c>
    </row>
    <row r="26" spans="1:9" ht="14.25" x14ac:dyDescent="0.25">
      <c r="A26" s="148"/>
      <c r="B26" s="134"/>
      <c r="C26" s="149" t="s">
        <v>25</v>
      </c>
      <c r="D26" s="140"/>
      <c r="E26" s="137"/>
      <c r="F26" s="138"/>
      <c r="G26" s="150"/>
      <c r="H26" s="137"/>
      <c r="I26" s="138"/>
    </row>
    <row r="27" spans="1:9" ht="49.5" x14ac:dyDescent="0.25">
      <c r="A27" s="159"/>
      <c r="B27" s="156" t="s">
        <v>126</v>
      </c>
      <c r="C27" s="183" t="str">
        <f>'2'!F40</f>
        <v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v>
      </c>
      <c r="D27" s="160">
        <f>+E27+F27</f>
        <v>108430.98999999999</v>
      </c>
      <c r="E27" s="161">
        <f>+E29</f>
        <v>90359.159</v>
      </c>
      <c r="F27" s="162">
        <f>+F29</f>
        <v>18071.830999999998</v>
      </c>
      <c r="G27" s="163">
        <f>+H27+I27</f>
        <v>220476.266</v>
      </c>
      <c r="H27" s="161">
        <f>+H29</f>
        <v>183730.22200000001</v>
      </c>
      <c r="I27" s="162">
        <f>+I29</f>
        <v>36746.044000000002</v>
      </c>
    </row>
    <row r="28" spans="1:9" x14ac:dyDescent="0.25">
      <c r="A28" s="210"/>
      <c r="B28" s="213"/>
      <c r="C28" s="164" t="s">
        <v>49</v>
      </c>
      <c r="D28" s="151"/>
      <c r="E28" s="152"/>
      <c r="F28" s="153"/>
      <c r="G28" s="154"/>
      <c r="H28" s="152"/>
      <c r="I28" s="153"/>
    </row>
    <row r="29" spans="1:9" ht="28.5" x14ac:dyDescent="0.25">
      <c r="A29" s="211"/>
      <c r="B29" s="214"/>
      <c r="C29" s="165" t="s">
        <v>116</v>
      </c>
      <c r="D29" s="151">
        <f>E29+F29</f>
        <v>108430.98999999999</v>
      </c>
      <c r="E29" s="152">
        <f>+E31</f>
        <v>90359.159</v>
      </c>
      <c r="F29" s="153">
        <f>+F31</f>
        <v>18071.830999999998</v>
      </c>
      <c r="G29" s="154">
        <f>H29+I29</f>
        <v>220476.266</v>
      </c>
      <c r="H29" s="152">
        <f>+H31</f>
        <v>183730.22200000001</v>
      </c>
      <c r="I29" s="153">
        <f>+I31</f>
        <v>36746.044000000002</v>
      </c>
    </row>
    <row r="30" spans="1:9" x14ac:dyDescent="0.25">
      <c r="A30" s="211"/>
      <c r="B30" s="214"/>
      <c r="C30" s="164" t="s">
        <v>110</v>
      </c>
      <c r="D30" s="151"/>
      <c r="E30" s="152"/>
      <c r="F30" s="153"/>
      <c r="G30" s="154"/>
      <c r="H30" s="152"/>
      <c r="I30" s="153"/>
    </row>
    <row r="31" spans="1:9" x14ac:dyDescent="0.25">
      <c r="A31" s="211"/>
      <c r="B31" s="214"/>
      <c r="C31" s="164" t="s">
        <v>111</v>
      </c>
      <c r="D31" s="151">
        <f>E31+F31</f>
        <v>108430.98999999999</v>
      </c>
      <c r="E31" s="152">
        <f>+SUM(E32:E32)</f>
        <v>90359.159</v>
      </c>
      <c r="F31" s="153">
        <f>+SUM(F32:F32)</f>
        <v>18071.830999999998</v>
      </c>
      <c r="G31" s="154">
        <f>H31+I31</f>
        <v>220476.266</v>
      </c>
      <c r="H31" s="152">
        <f>+SUM(H32:H32)</f>
        <v>183730.22200000001</v>
      </c>
      <c r="I31" s="153">
        <f>+SUM(I32:I32)</f>
        <v>36746.044000000002</v>
      </c>
    </row>
    <row r="32" spans="1:9" x14ac:dyDescent="0.25">
      <c r="A32" s="212"/>
      <c r="B32" s="215"/>
      <c r="C32" s="164" t="s">
        <v>117</v>
      </c>
      <c r="D32" s="151">
        <f>E32+F32</f>
        <v>108430.98999999999</v>
      </c>
      <c r="E32" s="152">
        <v>90359.159</v>
      </c>
      <c r="F32" s="153">
        <v>18071.830999999998</v>
      </c>
      <c r="G32" s="154">
        <f>H32+I32</f>
        <v>220476.266</v>
      </c>
      <c r="H32" s="152">
        <v>183730.22200000001</v>
      </c>
      <c r="I32" s="153">
        <v>36746.044000000002</v>
      </c>
    </row>
    <row r="37" spans="7:8" ht="14.25" x14ac:dyDescent="0.25">
      <c r="G37" s="155"/>
      <c r="H37" s="155"/>
    </row>
    <row r="41" spans="7:8" ht="14.25" x14ac:dyDescent="0.25">
      <c r="G41" s="155"/>
    </row>
  </sheetData>
  <mergeCells count="18">
    <mergeCell ref="E1:F1"/>
    <mergeCell ref="E2:F2"/>
    <mergeCell ref="A5:I5"/>
    <mergeCell ref="A28:A32"/>
    <mergeCell ref="B28:B32"/>
    <mergeCell ref="A20:A24"/>
    <mergeCell ref="B20:B24"/>
    <mergeCell ref="G10:I10"/>
    <mergeCell ref="A11:A12"/>
    <mergeCell ref="B11:B12"/>
    <mergeCell ref="D11:D12"/>
    <mergeCell ref="E11:F11"/>
    <mergeCell ref="G11:G12"/>
    <mergeCell ref="H11:I11"/>
    <mergeCell ref="A8:B10"/>
    <mergeCell ref="C8:C12"/>
    <mergeCell ref="D8:I9"/>
    <mergeCell ref="D10:F10"/>
  </mergeCells>
  <pageMargins left="0.15748031496062992" right="0.15748031496062992" top="0.23" bottom="0.16" header="0.23" footer="0.16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25" zoomScale="90" zoomScaleNormal="90" zoomScaleSheetLayoutView="66" workbookViewId="0">
      <selection activeCell="C58" sqref="C58:C62"/>
    </sheetView>
  </sheetViews>
  <sheetFormatPr defaultColWidth="8" defaultRowHeight="13.5" customHeight="1" x14ac:dyDescent="0.25"/>
  <cols>
    <col min="1" max="1" width="37.140625" style="1" customWidth="1"/>
    <col min="2" max="2" width="63.85546875" style="1" customWidth="1"/>
    <col min="3" max="3" width="26.5703125" style="1" customWidth="1"/>
    <col min="4" max="4" width="23.7109375" style="1" customWidth="1"/>
    <col min="5" max="16384" width="8" style="1"/>
  </cols>
  <sheetData>
    <row r="1" spans="1:4" s="50" customFormat="1" ht="18.75" customHeight="1" x14ac:dyDescent="0.25">
      <c r="A1" s="51"/>
      <c r="B1" s="51"/>
      <c r="D1" s="98" t="s">
        <v>115</v>
      </c>
    </row>
    <row r="2" spans="1:4" s="50" customFormat="1" ht="20.25" customHeight="1" x14ac:dyDescent="0.3">
      <c r="A2" s="52"/>
      <c r="B2" s="52"/>
      <c r="D2" s="7" t="s">
        <v>78</v>
      </c>
    </row>
    <row r="3" spans="1:4" s="50" customFormat="1" ht="19.5" customHeight="1" x14ac:dyDescent="0.25">
      <c r="A3" s="52"/>
      <c r="B3" s="52"/>
      <c r="D3" s="41" t="s">
        <v>1</v>
      </c>
    </row>
    <row r="4" spans="1:4" s="46" customFormat="1" ht="19.5" customHeight="1" x14ac:dyDescent="0.25">
      <c r="D4" s="97" t="s">
        <v>50</v>
      </c>
    </row>
    <row r="5" spans="1:4" s="46" customFormat="1" ht="45" customHeight="1" x14ac:dyDescent="0.25">
      <c r="A5" s="243" t="s">
        <v>81</v>
      </c>
      <c r="B5" s="243"/>
      <c r="C5" s="243"/>
      <c r="D5" s="243"/>
    </row>
    <row r="7" spans="1:4" s="53" customFormat="1" ht="24" customHeight="1" x14ac:dyDescent="0.25">
      <c r="C7" s="103" t="s">
        <v>51</v>
      </c>
      <c r="D7" s="54"/>
    </row>
    <row r="8" spans="1:4" s="53" customFormat="1" ht="24" customHeight="1" x14ac:dyDescent="0.25">
      <c r="A8" s="244" t="s">
        <v>52</v>
      </c>
      <c r="B8" s="244"/>
      <c r="C8" s="244"/>
      <c r="D8" s="244"/>
    </row>
    <row r="9" spans="1:4" s="53" customFormat="1" ht="24" customHeight="1" x14ac:dyDescent="0.25">
      <c r="A9" s="105"/>
      <c r="B9" s="105"/>
      <c r="C9" s="105"/>
      <c r="D9" s="106"/>
    </row>
    <row r="10" spans="1:4" s="53" customFormat="1" ht="24" customHeight="1" x14ac:dyDescent="0.25">
      <c r="A10" s="245" t="s">
        <v>53</v>
      </c>
      <c r="B10" s="246"/>
      <c r="C10" s="246"/>
      <c r="D10" s="247"/>
    </row>
    <row r="11" spans="1:4" ht="32.25" customHeight="1" x14ac:dyDescent="0.25">
      <c r="A11" s="56" t="s">
        <v>54</v>
      </c>
      <c r="B11" s="248" t="s">
        <v>55</v>
      </c>
      <c r="C11" s="249"/>
      <c r="D11" s="250"/>
    </row>
    <row r="12" spans="1:4" s="53" customFormat="1" ht="24" customHeight="1" x14ac:dyDescent="0.25">
      <c r="A12" s="59">
        <v>1004</v>
      </c>
      <c r="B12" s="279" t="s">
        <v>118</v>
      </c>
      <c r="C12" s="280"/>
      <c r="D12" s="281"/>
    </row>
    <row r="13" spans="1:4" s="19" customFormat="1" ht="24" customHeight="1" x14ac:dyDescent="0.25">
      <c r="A13" s="258" t="s">
        <v>64</v>
      </c>
      <c r="B13" s="259"/>
      <c r="C13" s="260"/>
      <c r="D13" s="261"/>
    </row>
    <row r="14" spans="1:4" ht="61.5" customHeight="1" x14ac:dyDescent="0.25">
      <c r="A14" s="31" t="s">
        <v>56</v>
      </c>
      <c r="B14" s="57">
        <v>1004</v>
      </c>
      <c r="C14" s="272" t="s">
        <v>134</v>
      </c>
      <c r="D14" s="273"/>
    </row>
    <row r="15" spans="1:4" ht="29.25" customHeight="1" x14ac:dyDescent="0.25">
      <c r="A15" s="85" t="s">
        <v>57</v>
      </c>
      <c r="B15" s="86">
        <v>11011</v>
      </c>
      <c r="C15" s="99" t="s">
        <v>65</v>
      </c>
      <c r="D15" s="99" t="s">
        <v>58</v>
      </c>
    </row>
    <row r="16" spans="1:4" ht="69.75" customHeight="1" x14ac:dyDescent="0.25">
      <c r="A16" s="31" t="s">
        <v>59</v>
      </c>
      <c r="B16" s="57" t="str">
        <f>'1'!C19</f>
        <v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v>
      </c>
      <c r="C16" s="58"/>
      <c r="D16" s="58"/>
    </row>
    <row r="17" spans="1:4" ht="72.75" customHeight="1" x14ac:dyDescent="0.25">
      <c r="A17" s="31" t="s">
        <v>60</v>
      </c>
      <c r="B17" s="27" t="str">
        <f>'1'!C21</f>
        <v xml:space="preserve"> Զարգացման ֆրանսիական  գործակալության աջակցությամբ իրականացվող ոռոգման ոլորտի ֆինանսական կայունության և ոռոգման կառավարման կարողությունների բարելավման ծրագրի համակարգում և ղեկավարում</v>
      </c>
      <c r="C17" s="58"/>
      <c r="D17" s="58"/>
    </row>
    <row r="18" spans="1:4" ht="24" customHeight="1" x14ac:dyDescent="0.25">
      <c r="A18" s="31" t="s">
        <v>61</v>
      </c>
      <c r="B18" s="57" t="str">
        <f>'1'!C23</f>
        <v xml:space="preserve"> Ծառայությունների մատուցում</v>
      </c>
      <c r="C18" s="58"/>
      <c r="D18" s="58"/>
    </row>
    <row r="19" spans="1:4" ht="35.25" customHeight="1" x14ac:dyDescent="0.25">
      <c r="A19" s="31" t="s">
        <v>66</v>
      </c>
      <c r="B19" s="57" t="s">
        <v>67</v>
      </c>
      <c r="C19" s="58"/>
      <c r="D19" s="58"/>
    </row>
    <row r="20" spans="1:4" ht="21.75" customHeight="1" x14ac:dyDescent="0.25">
      <c r="A20" s="262" t="s">
        <v>62</v>
      </c>
      <c r="B20" s="263"/>
      <c r="C20" s="58"/>
      <c r="D20" s="58"/>
    </row>
    <row r="21" spans="1:4" ht="20.25" customHeight="1" x14ac:dyDescent="0.25">
      <c r="A21" s="266" t="s">
        <v>63</v>
      </c>
      <c r="B21" s="267"/>
      <c r="C21" s="168">
        <f>'1'!D18</f>
        <v>-108430.98999999999</v>
      </c>
      <c r="D21" s="168">
        <f>'1'!E18</f>
        <v>-220476.266</v>
      </c>
    </row>
    <row r="22" spans="1:4" s="53" customFormat="1" ht="24" customHeight="1" x14ac:dyDescent="0.25">
      <c r="A22" s="166"/>
      <c r="B22" s="166"/>
      <c r="C22" s="166"/>
      <c r="D22" s="166"/>
    </row>
    <row r="23" spans="1:4" s="53" customFormat="1" ht="19.5" customHeight="1" x14ac:dyDescent="0.25">
      <c r="A23" s="166"/>
      <c r="B23" s="166"/>
      <c r="C23" s="166"/>
      <c r="D23" s="166"/>
    </row>
    <row r="24" spans="1:4" s="53" customFormat="1" ht="24" hidden="1" customHeight="1" x14ac:dyDescent="0.25">
      <c r="A24" s="166"/>
      <c r="B24" s="166"/>
      <c r="C24" s="166"/>
      <c r="D24" s="167"/>
    </row>
    <row r="25" spans="1:4" ht="32.25" customHeight="1" x14ac:dyDescent="0.25">
      <c r="A25" s="56" t="s">
        <v>54</v>
      </c>
      <c r="B25" s="248" t="s">
        <v>55</v>
      </c>
      <c r="C25" s="249"/>
      <c r="D25" s="250"/>
    </row>
    <row r="26" spans="1:4" s="53" customFormat="1" ht="24" customHeight="1" x14ac:dyDescent="0.25">
      <c r="A26" s="59">
        <v>1072</v>
      </c>
      <c r="B26" s="255" t="s">
        <v>123</v>
      </c>
      <c r="C26" s="256"/>
      <c r="D26" s="257"/>
    </row>
    <row r="27" spans="1:4" s="19" customFormat="1" ht="24" customHeight="1" x14ac:dyDescent="0.25">
      <c r="A27" s="258" t="s">
        <v>64</v>
      </c>
      <c r="B27" s="259"/>
      <c r="C27" s="260"/>
      <c r="D27" s="261"/>
    </row>
    <row r="28" spans="1:4" ht="62.25" customHeight="1" x14ac:dyDescent="0.25">
      <c r="A28" s="31" t="s">
        <v>56</v>
      </c>
      <c r="B28" s="57">
        <v>1072</v>
      </c>
      <c r="C28" s="272" t="s">
        <v>135</v>
      </c>
      <c r="D28" s="273"/>
    </row>
    <row r="29" spans="1:4" ht="24" customHeight="1" x14ac:dyDescent="0.25">
      <c r="A29" s="44" t="s">
        <v>57</v>
      </c>
      <c r="B29" s="86">
        <v>11009</v>
      </c>
      <c r="C29" s="99" t="s">
        <v>65</v>
      </c>
      <c r="D29" s="99" t="s">
        <v>58</v>
      </c>
    </row>
    <row r="30" spans="1:4" ht="66" x14ac:dyDescent="0.25">
      <c r="A30" s="31" t="s">
        <v>59</v>
      </c>
      <c r="B30" s="181" t="str">
        <f>'1'!C32</f>
        <v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v>
      </c>
      <c r="C30" s="58"/>
      <c r="D30" s="58"/>
    </row>
    <row r="31" spans="1:4" ht="51.75" customHeight="1" x14ac:dyDescent="0.25">
      <c r="A31" s="31" t="s">
        <v>60</v>
      </c>
      <c r="B31" s="181" t="str">
        <f>'1'!C34</f>
        <v>Ջրային կոմիտեին և համակարգի ընկերություններին աջակցություն՝ գործառույթների իրականացման  և անձնակազմի կարողությունների զարգացման գործում</v>
      </c>
      <c r="C31" s="58"/>
      <c r="D31" s="58"/>
    </row>
    <row r="32" spans="1:4" ht="36.75" customHeight="1" x14ac:dyDescent="0.25">
      <c r="A32" s="31" t="s">
        <v>61</v>
      </c>
      <c r="B32" s="57" t="str">
        <f>'1'!C36</f>
        <v xml:space="preserve"> Ծառայությունների մատուցում</v>
      </c>
      <c r="C32" s="58"/>
      <c r="D32" s="58"/>
    </row>
    <row r="33" spans="1:4" ht="36.75" customHeight="1" x14ac:dyDescent="0.25">
      <c r="A33" s="31" t="s">
        <v>66</v>
      </c>
      <c r="B33" s="57" t="s">
        <v>67</v>
      </c>
      <c r="C33" s="58"/>
      <c r="D33" s="58"/>
    </row>
    <row r="34" spans="1:4" ht="21.75" customHeight="1" x14ac:dyDescent="0.25">
      <c r="A34" s="262" t="s">
        <v>62</v>
      </c>
      <c r="B34" s="263"/>
      <c r="C34" s="58"/>
      <c r="D34" s="58"/>
    </row>
    <row r="35" spans="1:4" ht="18.75" customHeight="1" x14ac:dyDescent="0.25">
      <c r="A35" s="264" t="s">
        <v>127</v>
      </c>
      <c r="B35" s="265"/>
      <c r="C35" s="180">
        <v>1</v>
      </c>
      <c r="D35" s="180">
        <v>1</v>
      </c>
    </row>
    <row r="36" spans="1:4" ht="20.25" customHeight="1" x14ac:dyDescent="0.25">
      <c r="A36" s="266" t="s">
        <v>63</v>
      </c>
      <c r="B36" s="267"/>
      <c r="C36" s="37">
        <f>'1'!D31</f>
        <v>108430.98999999999</v>
      </c>
      <c r="D36" s="37">
        <f>'1'!E31</f>
        <v>220476.266</v>
      </c>
    </row>
    <row r="37" spans="1:4" ht="20.25" customHeight="1" x14ac:dyDescent="0.25">
      <c r="A37" s="269"/>
      <c r="B37" s="270"/>
      <c r="C37" s="270"/>
      <c r="D37" s="271"/>
    </row>
    <row r="39" spans="1:4" s="46" customFormat="1" ht="13.5" customHeight="1" x14ac:dyDescent="0.25">
      <c r="D39" s="60" t="s">
        <v>68</v>
      </c>
    </row>
    <row r="40" spans="1:4" s="46" customFormat="1" ht="20.25" customHeight="1" x14ac:dyDescent="0.25">
      <c r="A40" s="268" t="s">
        <v>69</v>
      </c>
      <c r="B40" s="268"/>
      <c r="C40" s="268"/>
      <c r="D40" s="268"/>
    </row>
    <row r="41" spans="1:4" s="46" customFormat="1" ht="12.75" customHeight="1" x14ac:dyDescent="0.25">
      <c r="A41" s="254" t="s">
        <v>53</v>
      </c>
      <c r="B41" s="254"/>
      <c r="C41" s="254"/>
      <c r="D41" s="254"/>
    </row>
    <row r="42" spans="1:4" s="46" customFormat="1" ht="12.75" customHeight="1" x14ac:dyDescent="0.25">
      <c r="D42" s="61"/>
    </row>
    <row r="43" spans="1:4" s="63" customFormat="1" ht="16.5" customHeight="1" x14ac:dyDescent="0.25">
      <c r="A43" s="64" t="s">
        <v>54</v>
      </c>
      <c r="B43" s="251" t="s">
        <v>55</v>
      </c>
      <c r="C43" s="252"/>
      <c r="D43" s="253"/>
    </row>
    <row r="44" spans="1:4" s="63" customFormat="1" ht="16.5" customHeight="1" x14ac:dyDescent="0.25">
      <c r="A44" s="65" t="s">
        <v>70</v>
      </c>
      <c r="B44" s="287" t="s">
        <v>71</v>
      </c>
      <c r="C44" s="288"/>
      <c r="D44" s="289"/>
    </row>
    <row r="45" spans="1:4" s="63" customFormat="1" ht="16.5" customHeight="1" x14ac:dyDescent="0.25">
      <c r="A45" s="66"/>
      <c r="B45" s="290"/>
      <c r="C45" s="290"/>
      <c r="D45" s="291"/>
    </row>
    <row r="46" spans="1:4" s="63" customFormat="1" ht="16.5" customHeight="1" x14ac:dyDescent="0.25">
      <c r="A46" s="67" t="s">
        <v>64</v>
      </c>
      <c r="B46" s="282"/>
      <c r="C46" s="282"/>
      <c r="D46" s="283"/>
    </row>
    <row r="47" spans="1:4" s="63" customFormat="1" ht="16.5" customHeight="1" x14ac:dyDescent="0.25">
      <c r="A47" s="68"/>
      <c r="B47" s="284"/>
      <c r="C47" s="285"/>
      <c r="D47" s="286"/>
    </row>
    <row r="48" spans="1:4" s="63" customFormat="1" ht="60" customHeight="1" x14ac:dyDescent="0.25">
      <c r="A48" s="84" t="s">
        <v>56</v>
      </c>
      <c r="B48" s="93" t="s">
        <v>70</v>
      </c>
      <c r="C48" s="272" t="s">
        <v>135</v>
      </c>
      <c r="D48" s="273"/>
    </row>
    <row r="49" spans="1:4" s="63" customFormat="1" ht="16.5" customHeight="1" x14ac:dyDescent="0.25">
      <c r="A49" s="84" t="s">
        <v>57</v>
      </c>
      <c r="B49" s="93" t="s">
        <v>72</v>
      </c>
      <c r="C49" s="278" t="s">
        <v>6</v>
      </c>
      <c r="D49" s="278" t="s">
        <v>58</v>
      </c>
    </row>
    <row r="50" spans="1:4" s="63" customFormat="1" ht="16.5" customHeight="1" x14ac:dyDescent="0.25">
      <c r="A50" s="84" t="s">
        <v>59</v>
      </c>
      <c r="B50" s="93" t="s">
        <v>71</v>
      </c>
      <c r="C50" s="278"/>
      <c r="D50" s="278"/>
    </row>
    <row r="51" spans="1:4" s="63" customFormat="1" ht="71.25" customHeight="1" x14ac:dyDescent="0.25">
      <c r="A51" s="84" t="s">
        <v>60</v>
      </c>
      <c r="B51" s="93" t="s">
        <v>73</v>
      </c>
      <c r="C51" s="278"/>
      <c r="D51" s="278"/>
    </row>
    <row r="52" spans="1:4" s="63" customFormat="1" ht="16.5" customHeight="1" x14ac:dyDescent="0.25">
      <c r="A52" s="84" t="s">
        <v>61</v>
      </c>
      <c r="B52" s="93" t="s">
        <v>74</v>
      </c>
      <c r="C52" s="278"/>
      <c r="D52" s="278"/>
    </row>
    <row r="53" spans="1:4" s="63" customFormat="1" ht="33.75" customHeight="1" x14ac:dyDescent="0.25">
      <c r="A53" s="84" t="s">
        <v>66</v>
      </c>
      <c r="B53" s="93" t="s">
        <v>69</v>
      </c>
      <c r="C53" s="278"/>
      <c r="D53" s="278"/>
    </row>
    <row r="54" spans="1:4" s="63" customFormat="1" ht="16.5" customHeight="1" x14ac:dyDescent="0.25">
      <c r="A54" s="276" t="s">
        <v>62</v>
      </c>
      <c r="B54" s="277"/>
      <c r="C54" s="94"/>
      <c r="D54" s="95"/>
    </row>
    <row r="55" spans="1:4" s="63" customFormat="1" ht="16.5" customHeight="1" x14ac:dyDescent="0.25">
      <c r="A55" s="274" t="s">
        <v>63</v>
      </c>
      <c r="B55" s="275"/>
      <c r="C55" s="69">
        <f>'2'!G65</f>
        <v>18071.8</v>
      </c>
      <c r="D55" s="69">
        <f>'2'!H65</f>
        <v>36746</v>
      </c>
    </row>
    <row r="57" spans="1:4" s="63" customFormat="1" ht="52.5" customHeight="1" x14ac:dyDescent="0.25">
      <c r="A57" s="110" t="s">
        <v>56</v>
      </c>
      <c r="B57" s="93" t="s">
        <v>70</v>
      </c>
      <c r="C57" s="272" t="s">
        <v>136</v>
      </c>
      <c r="D57" s="273"/>
    </row>
    <row r="58" spans="1:4" s="63" customFormat="1" ht="16.5" customHeight="1" x14ac:dyDescent="0.25">
      <c r="A58" s="110" t="s">
        <v>57</v>
      </c>
      <c r="B58" s="93" t="s">
        <v>72</v>
      </c>
      <c r="C58" s="278" t="s">
        <v>6</v>
      </c>
      <c r="D58" s="278" t="s">
        <v>58</v>
      </c>
    </row>
    <row r="59" spans="1:4" s="63" customFormat="1" ht="16.5" customHeight="1" x14ac:dyDescent="0.25">
      <c r="A59" s="110" t="s">
        <v>59</v>
      </c>
      <c r="B59" s="93" t="s">
        <v>71</v>
      </c>
      <c r="C59" s="278"/>
      <c r="D59" s="278"/>
    </row>
    <row r="60" spans="1:4" s="63" customFormat="1" ht="71.25" customHeight="1" x14ac:dyDescent="0.25">
      <c r="A60" s="110" t="s">
        <v>60</v>
      </c>
      <c r="B60" s="93" t="s">
        <v>73</v>
      </c>
      <c r="C60" s="278"/>
      <c r="D60" s="278"/>
    </row>
    <row r="61" spans="1:4" s="63" customFormat="1" ht="16.5" customHeight="1" x14ac:dyDescent="0.25">
      <c r="A61" s="110" t="s">
        <v>61</v>
      </c>
      <c r="B61" s="93" t="s">
        <v>74</v>
      </c>
      <c r="C61" s="278"/>
      <c r="D61" s="278"/>
    </row>
    <row r="62" spans="1:4" s="63" customFormat="1" ht="33.75" customHeight="1" x14ac:dyDescent="0.25">
      <c r="A62" s="110" t="s">
        <v>66</v>
      </c>
      <c r="B62" s="93" t="s">
        <v>69</v>
      </c>
      <c r="C62" s="278"/>
      <c r="D62" s="278"/>
    </row>
    <row r="63" spans="1:4" s="63" customFormat="1" ht="16.5" customHeight="1" x14ac:dyDescent="0.25">
      <c r="A63" s="276" t="s">
        <v>62</v>
      </c>
      <c r="B63" s="277"/>
      <c r="C63" s="94"/>
      <c r="D63" s="95"/>
    </row>
    <row r="64" spans="1:4" s="63" customFormat="1" ht="16.5" customHeight="1" x14ac:dyDescent="0.25">
      <c r="A64" s="274" t="s">
        <v>63</v>
      </c>
      <c r="B64" s="275"/>
      <c r="C64" s="69">
        <f>'1'!D51</f>
        <v>-18071.8</v>
      </c>
      <c r="D64" s="69">
        <f>'1'!E51</f>
        <v>-36746</v>
      </c>
    </row>
  </sheetData>
  <mergeCells count="34">
    <mergeCell ref="C48:D48"/>
    <mergeCell ref="C57:D57"/>
    <mergeCell ref="B11:D11"/>
    <mergeCell ref="A13:D13"/>
    <mergeCell ref="A20:B20"/>
    <mergeCell ref="A21:B21"/>
    <mergeCell ref="B12:D12"/>
    <mergeCell ref="C14:D14"/>
    <mergeCell ref="B46:D46"/>
    <mergeCell ref="C49:C53"/>
    <mergeCell ref="D49:D53"/>
    <mergeCell ref="B47:D47"/>
    <mergeCell ref="B44:D44"/>
    <mergeCell ref="B45:D45"/>
    <mergeCell ref="A54:B54"/>
    <mergeCell ref="A64:B64"/>
    <mergeCell ref="A63:B63"/>
    <mergeCell ref="C58:C62"/>
    <mergeCell ref="D58:D62"/>
    <mergeCell ref="A55:B55"/>
    <mergeCell ref="A5:D5"/>
    <mergeCell ref="A8:D8"/>
    <mergeCell ref="A10:D10"/>
    <mergeCell ref="B25:D25"/>
    <mergeCell ref="B43:D43"/>
    <mergeCell ref="A41:D41"/>
    <mergeCell ref="B26:D26"/>
    <mergeCell ref="A27:D27"/>
    <mergeCell ref="A34:B34"/>
    <mergeCell ref="A35:B35"/>
    <mergeCell ref="A36:B36"/>
    <mergeCell ref="A40:D40"/>
    <mergeCell ref="A37:D37"/>
    <mergeCell ref="C28:D28"/>
  </mergeCells>
  <pageMargins left="0.78740157480314965" right="0.23622047244094491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zoomScale="89" zoomScaleNormal="91" zoomScaleSheetLayoutView="89" workbookViewId="0">
      <selection activeCell="C46" sqref="C46:C50"/>
    </sheetView>
  </sheetViews>
  <sheetFormatPr defaultColWidth="8" defaultRowHeight="13.5" customHeight="1" x14ac:dyDescent="0.25"/>
  <cols>
    <col min="1" max="1" width="39.42578125" style="1" customWidth="1"/>
    <col min="2" max="2" width="62.42578125" style="1" customWidth="1"/>
    <col min="3" max="3" width="23" style="1" customWidth="1"/>
    <col min="4" max="4" width="23.42578125" style="1" customWidth="1"/>
    <col min="5" max="16384" width="8" style="1"/>
  </cols>
  <sheetData>
    <row r="1" spans="1:4" s="50" customFormat="1" ht="20.25" customHeight="1" x14ac:dyDescent="0.25">
      <c r="A1" s="52"/>
      <c r="B1" s="52"/>
      <c r="D1" s="96"/>
    </row>
    <row r="2" spans="1:4" s="50" customFormat="1" ht="19.5" customHeight="1" x14ac:dyDescent="0.25">
      <c r="A2" s="52"/>
      <c r="B2" s="52"/>
      <c r="D2" s="104" t="s">
        <v>75</v>
      </c>
    </row>
    <row r="3" spans="1:4" s="46" customFormat="1" ht="45" customHeight="1" x14ac:dyDescent="0.25">
      <c r="A3" s="243" t="s">
        <v>82</v>
      </c>
      <c r="B3" s="243"/>
      <c r="C3" s="243"/>
      <c r="D3" s="243"/>
    </row>
    <row r="4" spans="1:4" s="53" customFormat="1" ht="29.25" customHeight="1" x14ac:dyDescent="0.25">
      <c r="C4" s="55" t="s">
        <v>76</v>
      </c>
      <c r="D4" s="54"/>
    </row>
    <row r="5" spans="1:4" s="53" customFormat="1" ht="33" customHeight="1" x14ac:dyDescent="0.25">
      <c r="A5" s="244" t="s">
        <v>77</v>
      </c>
      <c r="B5" s="244"/>
      <c r="C5" s="244"/>
      <c r="D5" s="244"/>
    </row>
    <row r="6" spans="1:4" s="53" customFormat="1" ht="24" customHeight="1" x14ac:dyDescent="0.25">
      <c r="A6" s="245" t="s">
        <v>53</v>
      </c>
      <c r="B6" s="246"/>
      <c r="C6" s="246"/>
      <c r="D6" s="247"/>
    </row>
    <row r="7" spans="1:4" ht="23.25" customHeight="1" x14ac:dyDescent="0.25">
      <c r="A7" s="56" t="s">
        <v>54</v>
      </c>
      <c r="B7" s="248" t="s">
        <v>55</v>
      </c>
      <c r="C7" s="249"/>
      <c r="D7" s="250"/>
    </row>
    <row r="8" spans="1:4" s="53" customFormat="1" ht="24" customHeight="1" x14ac:dyDescent="0.25">
      <c r="A8" s="59">
        <v>1004</v>
      </c>
      <c r="B8" s="292" t="s">
        <v>118</v>
      </c>
      <c r="C8" s="293"/>
      <c r="D8" s="293"/>
    </row>
    <row r="9" spans="1:4" s="19" customFormat="1" ht="24" customHeight="1" x14ac:dyDescent="0.25">
      <c r="A9" s="258" t="s">
        <v>64</v>
      </c>
      <c r="B9" s="259"/>
      <c r="C9" s="260"/>
      <c r="D9" s="261"/>
    </row>
    <row r="10" spans="1:4" ht="57" customHeight="1" x14ac:dyDescent="0.25">
      <c r="A10" s="31" t="s">
        <v>56</v>
      </c>
      <c r="B10" s="57">
        <v>1004</v>
      </c>
      <c r="C10" s="272" t="s">
        <v>134</v>
      </c>
      <c r="D10" s="273"/>
    </row>
    <row r="11" spans="1:4" ht="16.5" x14ac:dyDescent="0.25">
      <c r="A11" s="85" t="s">
        <v>57</v>
      </c>
      <c r="B11" s="86">
        <v>11011</v>
      </c>
      <c r="C11" s="99" t="s">
        <v>65</v>
      </c>
      <c r="D11" s="99" t="s">
        <v>58</v>
      </c>
    </row>
    <row r="12" spans="1:4" ht="35.25" customHeight="1" x14ac:dyDescent="0.25">
      <c r="A12" s="31" t="s">
        <v>59</v>
      </c>
      <c r="B12" s="57" t="str">
        <f>'4-1'!B16</f>
        <v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v>
      </c>
      <c r="C12" s="58"/>
      <c r="D12" s="58"/>
    </row>
    <row r="13" spans="1:4" ht="82.5" x14ac:dyDescent="0.25">
      <c r="A13" s="31" t="s">
        <v>60</v>
      </c>
      <c r="B13" s="27" t="str">
        <f>'4-1'!B17</f>
        <v xml:space="preserve"> Զարգացման ֆրանսիական  գործակալության աջակցությամբ իրականացվող ոռոգման ոլորտի ֆինանսական կայունության և ոռոգման կառավարման կարողությունների բարելավման ծրագրի համակարգում և ղեկավարում</v>
      </c>
      <c r="C13" s="58"/>
      <c r="D13" s="58"/>
    </row>
    <row r="14" spans="1:4" ht="32.25" customHeight="1" x14ac:dyDescent="0.25">
      <c r="A14" s="31" t="s">
        <v>61</v>
      </c>
      <c r="B14" s="57" t="str">
        <f>'4-1'!B18</f>
        <v xml:space="preserve"> Ծառայությունների մատուցում</v>
      </c>
      <c r="C14" s="58"/>
      <c r="D14" s="58"/>
    </row>
    <row r="15" spans="1:4" ht="35.25" customHeight="1" x14ac:dyDescent="0.25">
      <c r="A15" s="31" t="s">
        <v>66</v>
      </c>
      <c r="B15" s="57" t="s">
        <v>67</v>
      </c>
      <c r="C15" s="58"/>
      <c r="D15" s="58"/>
    </row>
    <row r="16" spans="1:4" ht="21.75" customHeight="1" x14ac:dyDescent="0.25">
      <c r="A16" s="262" t="s">
        <v>62</v>
      </c>
      <c r="B16" s="263"/>
      <c r="C16" s="58"/>
      <c r="D16" s="58"/>
    </row>
    <row r="17" spans="1:4" ht="20.25" customHeight="1" x14ac:dyDescent="0.25">
      <c r="A17" s="266" t="s">
        <v>63</v>
      </c>
      <c r="B17" s="267"/>
      <c r="C17" s="168">
        <f>'4-1'!C21</f>
        <v>-108430.98999999999</v>
      </c>
      <c r="D17" s="168">
        <f>'4-1'!D21</f>
        <v>-220476.266</v>
      </c>
    </row>
    <row r="18" spans="1:4" s="53" customFormat="1" ht="24" customHeight="1" x14ac:dyDescent="0.25">
      <c r="A18" s="166"/>
      <c r="B18" s="166"/>
      <c r="C18" s="166"/>
      <c r="D18" s="166"/>
    </row>
    <row r="19" spans="1:4" s="53" customFormat="1" ht="19.5" customHeight="1" x14ac:dyDescent="0.25">
      <c r="A19" s="166"/>
      <c r="B19" s="166"/>
      <c r="C19" s="166"/>
      <c r="D19" s="166"/>
    </row>
    <row r="20" spans="1:4" s="53" customFormat="1" ht="24" hidden="1" customHeight="1" x14ac:dyDescent="0.25">
      <c r="A20" s="166"/>
      <c r="B20" s="166"/>
      <c r="C20" s="166"/>
      <c r="D20" s="167"/>
    </row>
    <row r="21" spans="1:4" ht="32.25" customHeight="1" x14ac:dyDescent="0.25">
      <c r="A21" s="56" t="s">
        <v>54</v>
      </c>
      <c r="B21" s="248" t="s">
        <v>55</v>
      </c>
      <c r="C21" s="249"/>
      <c r="D21" s="250"/>
    </row>
    <row r="22" spans="1:4" s="53" customFormat="1" ht="24" customHeight="1" x14ac:dyDescent="0.25">
      <c r="A22" s="59">
        <v>1072</v>
      </c>
      <c r="B22" s="255" t="str">
        <f>'4-1'!B26:D26</f>
        <v>Ջրամատակարարման և ջրահեռացման բարելավում</v>
      </c>
      <c r="C22" s="256"/>
      <c r="D22" s="257"/>
    </row>
    <row r="23" spans="1:4" s="19" customFormat="1" ht="24" customHeight="1" x14ac:dyDescent="0.25">
      <c r="A23" s="258" t="s">
        <v>64</v>
      </c>
      <c r="B23" s="259"/>
      <c r="C23" s="260"/>
      <c r="D23" s="261"/>
    </row>
    <row r="24" spans="1:4" ht="54" customHeight="1" x14ac:dyDescent="0.25">
      <c r="A24" s="31" t="s">
        <v>56</v>
      </c>
      <c r="B24" s="57">
        <v>1072</v>
      </c>
      <c r="C24" s="272" t="s">
        <v>135</v>
      </c>
      <c r="D24" s="273"/>
    </row>
    <row r="25" spans="1:4" ht="39" customHeight="1" x14ac:dyDescent="0.25">
      <c r="A25" s="85" t="s">
        <v>57</v>
      </c>
      <c r="B25" s="86">
        <f>'4-1'!B29</f>
        <v>11009</v>
      </c>
      <c r="C25" s="99" t="s">
        <v>65</v>
      </c>
      <c r="D25" s="99" t="s">
        <v>58</v>
      </c>
    </row>
    <row r="26" spans="1:4" ht="66" x14ac:dyDescent="0.25">
      <c r="A26" s="31" t="s">
        <v>59</v>
      </c>
      <c r="B26" s="86" t="str">
        <f>'4-1'!B30</f>
        <v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v>
      </c>
      <c r="C26" s="58"/>
      <c r="D26" s="58"/>
    </row>
    <row r="27" spans="1:4" ht="49.5" x14ac:dyDescent="0.25">
      <c r="A27" s="31" t="s">
        <v>60</v>
      </c>
      <c r="B27" s="86" t="str">
        <f>'4-1'!B31</f>
        <v>Ջրային կոմիտեին և համակարգի ընկերություններին աջակցություն՝ գործառույթների իրականացման  և անձնակազմի կարողությունների զարգացման գործում</v>
      </c>
      <c r="C27" s="58"/>
      <c r="D27" s="58"/>
    </row>
    <row r="28" spans="1:4" ht="36.75" customHeight="1" x14ac:dyDescent="0.25">
      <c r="A28" s="31" t="s">
        <v>61</v>
      </c>
      <c r="B28" s="86" t="str">
        <f>'4-1'!B32</f>
        <v xml:space="preserve"> Ծառայությունների մատուցում</v>
      </c>
      <c r="C28" s="58"/>
      <c r="D28" s="58"/>
    </row>
    <row r="29" spans="1:4" ht="36.75" customHeight="1" x14ac:dyDescent="0.25">
      <c r="A29" s="31" t="s">
        <v>66</v>
      </c>
      <c r="B29" s="57" t="s">
        <v>67</v>
      </c>
      <c r="C29" s="58"/>
      <c r="D29" s="58"/>
    </row>
    <row r="30" spans="1:4" ht="21.75" customHeight="1" x14ac:dyDescent="0.25">
      <c r="A30" s="262" t="s">
        <v>62</v>
      </c>
      <c r="B30" s="263"/>
      <c r="C30" s="58"/>
      <c r="D30" s="58"/>
    </row>
    <row r="31" spans="1:4" ht="18.75" customHeight="1" x14ac:dyDescent="0.25">
      <c r="A31" s="264" t="s">
        <v>127</v>
      </c>
      <c r="B31" s="265"/>
      <c r="C31" s="180">
        <f>'4-1'!C35</f>
        <v>1</v>
      </c>
      <c r="D31" s="180">
        <f>'4-1'!D35</f>
        <v>1</v>
      </c>
    </row>
    <row r="32" spans="1:4" ht="20.25" customHeight="1" x14ac:dyDescent="0.25">
      <c r="A32" s="266" t="s">
        <v>63</v>
      </c>
      <c r="B32" s="267"/>
      <c r="C32" s="37">
        <f>'4-1'!C36</f>
        <v>108430.98999999999</v>
      </c>
      <c r="D32" s="37">
        <f>'4-1'!D36</f>
        <v>220476.266</v>
      </c>
    </row>
    <row r="33" spans="1:4" s="53" customFormat="1" ht="21" customHeight="1" x14ac:dyDescent="0.25">
      <c r="A33" s="105"/>
      <c r="B33" s="105"/>
      <c r="C33" s="105"/>
      <c r="D33" s="106"/>
    </row>
    <row r="35" spans="1:4" s="46" customFormat="1" ht="13.5" customHeight="1" x14ac:dyDescent="0.25">
      <c r="C35" s="55" t="s">
        <v>132</v>
      </c>
      <c r="D35" s="61"/>
    </row>
    <row r="36" spans="1:4" s="46" customFormat="1" ht="20.25" customHeight="1" x14ac:dyDescent="0.25">
      <c r="A36" s="268" t="s">
        <v>69</v>
      </c>
      <c r="B36" s="268"/>
      <c r="C36" s="268"/>
      <c r="D36" s="62"/>
    </row>
    <row r="38" spans="1:4" s="46" customFormat="1" ht="12.75" customHeight="1" x14ac:dyDescent="0.25">
      <c r="A38" s="254" t="s">
        <v>53</v>
      </c>
      <c r="B38" s="254"/>
      <c r="C38" s="254"/>
      <c r="D38" s="254"/>
    </row>
    <row r="39" spans="1:4" s="46" customFormat="1" ht="12.75" customHeight="1" x14ac:dyDescent="0.25">
      <c r="D39" s="61"/>
    </row>
    <row r="40" spans="1:4" s="63" customFormat="1" ht="16.5" customHeight="1" x14ac:dyDescent="0.25">
      <c r="A40" s="64" t="s">
        <v>54</v>
      </c>
      <c r="B40" s="251" t="s">
        <v>55</v>
      </c>
      <c r="C40" s="252"/>
      <c r="D40" s="253"/>
    </row>
    <row r="41" spans="1:4" s="63" customFormat="1" ht="16.5" customHeight="1" x14ac:dyDescent="0.25">
      <c r="A41" s="65" t="s">
        <v>70</v>
      </c>
      <c r="B41" s="287" t="s">
        <v>71</v>
      </c>
      <c r="C41" s="288"/>
      <c r="D41" s="289"/>
    </row>
    <row r="42" spans="1:4" s="63" customFormat="1" ht="16.5" customHeight="1" x14ac:dyDescent="0.25">
      <c r="A42" s="66"/>
      <c r="B42" s="290"/>
      <c r="C42" s="290"/>
      <c r="D42" s="291"/>
    </row>
    <row r="43" spans="1:4" s="63" customFormat="1" ht="16.5" customHeight="1" x14ac:dyDescent="0.25">
      <c r="A43" s="67" t="s">
        <v>64</v>
      </c>
      <c r="B43" s="282"/>
      <c r="C43" s="282"/>
      <c r="D43" s="283"/>
    </row>
    <row r="44" spans="1:4" s="63" customFormat="1" ht="16.5" customHeight="1" x14ac:dyDescent="0.25">
      <c r="A44" s="68"/>
      <c r="B44" s="284"/>
      <c r="C44" s="285"/>
      <c r="D44" s="286"/>
    </row>
    <row r="45" spans="1:4" s="63" customFormat="1" ht="71.25" customHeight="1" x14ac:dyDescent="0.25">
      <c r="A45" s="110" t="s">
        <v>56</v>
      </c>
      <c r="B45" s="93" t="s">
        <v>70</v>
      </c>
      <c r="C45" s="272" t="s">
        <v>140</v>
      </c>
      <c r="D45" s="273"/>
    </row>
    <row r="46" spans="1:4" s="63" customFormat="1" ht="16.5" customHeight="1" x14ac:dyDescent="0.25">
      <c r="A46" s="110" t="s">
        <v>57</v>
      </c>
      <c r="B46" s="93" t="s">
        <v>72</v>
      </c>
      <c r="C46" s="278" t="s">
        <v>6</v>
      </c>
      <c r="D46" s="278" t="s">
        <v>58</v>
      </c>
    </row>
    <row r="47" spans="1:4" s="63" customFormat="1" ht="16.5" customHeight="1" x14ac:dyDescent="0.25">
      <c r="A47" s="110" t="s">
        <v>59</v>
      </c>
      <c r="B47" s="93" t="s">
        <v>71</v>
      </c>
      <c r="C47" s="278"/>
      <c r="D47" s="278"/>
    </row>
    <row r="48" spans="1:4" s="63" customFormat="1" ht="71.25" customHeight="1" x14ac:dyDescent="0.25">
      <c r="A48" s="110" t="s">
        <v>60</v>
      </c>
      <c r="B48" s="93" t="s">
        <v>73</v>
      </c>
      <c r="C48" s="278"/>
      <c r="D48" s="278"/>
    </row>
    <row r="49" spans="1:4" s="63" customFormat="1" ht="16.5" customHeight="1" x14ac:dyDescent="0.25">
      <c r="A49" s="110" t="s">
        <v>61</v>
      </c>
      <c r="B49" s="93" t="s">
        <v>74</v>
      </c>
      <c r="C49" s="278"/>
      <c r="D49" s="278"/>
    </row>
    <row r="50" spans="1:4" s="63" customFormat="1" ht="33.75" customHeight="1" x14ac:dyDescent="0.25">
      <c r="A50" s="110" t="s">
        <v>66</v>
      </c>
      <c r="B50" s="93" t="s">
        <v>69</v>
      </c>
      <c r="C50" s="278"/>
      <c r="D50" s="278"/>
    </row>
    <row r="51" spans="1:4" s="63" customFormat="1" ht="16.5" customHeight="1" x14ac:dyDescent="0.25">
      <c r="A51" s="276" t="s">
        <v>62</v>
      </c>
      <c r="B51" s="277"/>
      <c r="C51" s="94"/>
      <c r="D51" s="95"/>
    </row>
    <row r="52" spans="1:4" s="63" customFormat="1" ht="16.5" customHeight="1" x14ac:dyDescent="0.25">
      <c r="A52" s="274" t="s">
        <v>63</v>
      </c>
      <c r="B52" s="275"/>
      <c r="C52" s="69">
        <f>'4-1'!C55</f>
        <v>18071.8</v>
      </c>
      <c r="D52" s="69">
        <f>'4-1'!D55</f>
        <v>36746</v>
      </c>
    </row>
    <row r="54" spans="1:4" s="63" customFormat="1" ht="75.75" customHeight="1" x14ac:dyDescent="0.25">
      <c r="A54" s="110" t="s">
        <v>56</v>
      </c>
      <c r="B54" s="93" t="s">
        <v>70</v>
      </c>
      <c r="C54" s="272" t="s">
        <v>139</v>
      </c>
      <c r="D54" s="273"/>
    </row>
    <row r="55" spans="1:4" s="63" customFormat="1" ht="16.5" customHeight="1" x14ac:dyDescent="0.25">
      <c r="A55" s="110" t="s">
        <v>57</v>
      </c>
      <c r="B55" s="93" t="s">
        <v>72</v>
      </c>
      <c r="C55" s="278" t="s">
        <v>6</v>
      </c>
      <c r="D55" s="278" t="s">
        <v>58</v>
      </c>
    </row>
    <row r="56" spans="1:4" s="63" customFormat="1" ht="16.5" customHeight="1" x14ac:dyDescent="0.25">
      <c r="A56" s="110" t="s">
        <v>59</v>
      </c>
      <c r="B56" s="93" t="s">
        <v>71</v>
      </c>
      <c r="C56" s="278"/>
      <c r="D56" s="278"/>
    </row>
    <row r="57" spans="1:4" s="63" customFormat="1" ht="71.25" customHeight="1" x14ac:dyDescent="0.25">
      <c r="A57" s="110" t="s">
        <v>60</v>
      </c>
      <c r="B57" s="93" t="s">
        <v>73</v>
      </c>
      <c r="C57" s="278"/>
      <c r="D57" s="278"/>
    </row>
    <row r="58" spans="1:4" s="63" customFormat="1" ht="16.5" customHeight="1" x14ac:dyDescent="0.25">
      <c r="A58" s="110" t="s">
        <v>61</v>
      </c>
      <c r="B58" s="93" t="s">
        <v>74</v>
      </c>
      <c r="C58" s="278"/>
      <c r="D58" s="278"/>
    </row>
    <row r="59" spans="1:4" s="63" customFormat="1" ht="33.75" customHeight="1" x14ac:dyDescent="0.25">
      <c r="A59" s="110" t="s">
        <v>66</v>
      </c>
      <c r="B59" s="93" t="s">
        <v>69</v>
      </c>
      <c r="C59" s="278"/>
      <c r="D59" s="278"/>
    </row>
    <row r="60" spans="1:4" s="63" customFormat="1" ht="16.5" customHeight="1" x14ac:dyDescent="0.25">
      <c r="A60" s="276" t="s">
        <v>62</v>
      </c>
      <c r="B60" s="277"/>
      <c r="C60" s="94"/>
      <c r="D60" s="95"/>
    </row>
    <row r="61" spans="1:4" s="63" customFormat="1" ht="16.5" customHeight="1" x14ac:dyDescent="0.25">
      <c r="A61" s="274" t="s">
        <v>63</v>
      </c>
      <c r="B61" s="275"/>
      <c r="C61" s="69">
        <f>'4-1'!C64</f>
        <v>-18071.8</v>
      </c>
      <c r="D61" s="69">
        <f>'4-1'!D64</f>
        <v>-36746</v>
      </c>
    </row>
  </sheetData>
  <mergeCells count="33">
    <mergeCell ref="A60:B60"/>
    <mergeCell ref="A61:B61"/>
    <mergeCell ref="A6:D6"/>
    <mergeCell ref="B7:D7"/>
    <mergeCell ref="A9:D9"/>
    <mergeCell ref="A16:B16"/>
    <mergeCell ref="B21:D21"/>
    <mergeCell ref="B22:D22"/>
    <mergeCell ref="A23:D23"/>
    <mergeCell ref="A30:B30"/>
    <mergeCell ref="A31:B31"/>
    <mergeCell ref="A32:B32"/>
    <mergeCell ref="A51:B51"/>
    <mergeCell ref="A52:B52"/>
    <mergeCell ref="C55:C59"/>
    <mergeCell ref="D55:D59"/>
    <mergeCell ref="A3:D3"/>
    <mergeCell ref="A5:D5"/>
    <mergeCell ref="A17:B17"/>
    <mergeCell ref="C10:D10"/>
    <mergeCell ref="C24:D24"/>
    <mergeCell ref="C45:D45"/>
    <mergeCell ref="C54:D54"/>
    <mergeCell ref="A38:D38"/>
    <mergeCell ref="A36:C36"/>
    <mergeCell ref="B8:D8"/>
    <mergeCell ref="C46:C50"/>
    <mergeCell ref="D46:D50"/>
    <mergeCell ref="B40:D40"/>
    <mergeCell ref="B41:D41"/>
    <mergeCell ref="B42:D42"/>
    <mergeCell ref="B43:D43"/>
    <mergeCell ref="B44:D44"/>
  </mergeCells>
  <pageMargins left="0.15748031496062992" right="0.23622047244094491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</vt:lpstr>
      <vt:lpstr>2</vt:lpstr>
      <vt:lpstr>3</vt:lpstr>
      <vt:lpstr>4-1</vt:lpstr>
      <vt:lpstr>4-2</vt:lpstr>
      <vt:lpstr>'2'!Print_Area</vt:lpstr>
      <vt:lpstr>'4-1'!Print_Area</vt:lpstr>
      <vt:lpstr>'4-2'!Print_Area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Anush Khudoyan</cp:lastModifiedBy>
  <cp:lastPrinted>2021-08-13T08:45:18Z</cp:lastPrinted>
  <dcterms:created xsi:type="dcterms:W3CDTF">2021-01-22T11:42:14Z</dcterms:created>
  <dcterms:modified xsi:type="dcterms:W3CDTF">2021-09-22T07:40:06Z</dcterms:modified>
</cp:coreProperties>
</file>