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ԿԵՆ - ՊՖ-ից 64.3 մլն - Երևանի հանրային վայրերում կառուցապատման նագծային աշխատանքներ\"/>
    </mc:Choice>
  </mc:AlternateContent>
  <bookViews>
    <workbookView xWindow="-120" yWindow="-120" windowWidth="19440" windowHeight="13740"/>
  </bookViews>
  <sheets>
    <sheet name="havelvac 1" sheetId="38" r:id="rId1"/>
    <sheet name="havelvac 2" sheetId="48" r:id="rId2"/>
    <sheet name="havelvac 4" sheetId="49" r:id="rId3"/>
    <sheet name="havelvac 5" sheetId="50" r:id="rId4"/>
  </sheets>
  <externalReferences>
    <externalReference r:id="rId5"/>
    <externalReference r:id="rId6"/>
  </externalReferences>
  <definedNames>
    <definedName name="AgencyCode" localSheetId="0">#REF!</definedName>
    <definedName name="AgencyCode" localSheetId="1">#REF!</definedName>
    <definedName name="AgencyCode">#REF!</definedName>
    <definedName name="AgencyName" localSheetId="0">#REF!</definedName>
    <definedName name="AgencyName" localSheetId="1">#REF!</definedName>
    <definedName name="AgencyName">#REF!</definedName>
    <definedName name="davit" localSheetId="1">#REF!</definedName>
    <definedName name="davit">#REF!</definedName>
    <definedName name="Functional1" localSheetId="0">#REF!</definedName>
    <definedName name="Functional1" localSheetId="1">#REF!</definedName>
    <definedName name="Functional1">#REF!</definedName>
    <definedName name="ggg" localSheetId="0">#REF!</definedName>
    <definedName name="ggg" localSheetId="1">#REF!</definedName>
    <definedName name="ggg">#REF!</definedName>
    <definedName name="PANature" localSheetId="0">#REF!</definedName>
    <definedName name="PANature" localSheetId="1">#REF!</definedName>
    <definedName name="PANature">#REF!</definedName>
    <definedName name="PAType" localSheetId="0">#REF!</definedName>
    <definedName name="PAType" localSheetId="1">#REF!</definedName>
    <definedName name="PAType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0">#REF!</definedName>
    <definedName name="PerformanceType" localSheetId="1">#REF!</definedName>
    <definedName name="PerformanceType">#REF!</definedName>
    <definedName name="_xlnm.Print_Area" localSheetId="0">'havelvac 1'!$A$1:$H$43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0">#REF!</definedName>
    <definedName name="շախմատիստ" localSheetId="1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17" i="50" l="1"/>
  <c r="C18" i="50" s="1"/>
  <c r="C16" i="49"/>
  <c r="C17" i="49"/>
  <c r="C33" i="48" l="1"/>
  <c r="C35" i="48" s="1"/>
  <c r="E39" i="50"/>
  <c r="D39" i="50" s="1"/>
  <c r="E22" i="50"/>
  <c r="D22" i="50"/>
  <c r="C19" i="50"/>
  <c r="C13" i="50"/>
  <c r="A8" i="50"/>
  <c r="D21" i="49"/>
  <c r="C12" i="49"/>
  <c r="E32" i="48" l="1"/>
  <c r="E25" i="48" s="1"/>
  <c r="C24" i="48"/>
  <c r="E18" i="48"/>
  <c r="D18" i="48" s="1"/>
  <c r="D11" i="48" s="1"/>
  <c r="E11" i="48"/>
  <c r="E10" i="48" s="1"/>
  <c r="G42" i="38"/>
  <c r="G41" i="38" s="1"/>
  <c r="H41" i="38"/>
  <c r="H40" i="38"/>
  <c r="H39" i="38" s="1"/>
  <c r="H38" i="38" s="1"/>
  <c r="H36" i="38" s="1"/>
  <c r="H34" i="38" s="1"/>
  <c r="H31" i="38" s="1"/>
  <c r="H29" i="38" s="1"/>
  <c r="H27" i="38" s="1"/>
  <c r="F36" i="38"/>
  <c r="G26" i="38"/>
  <c r="H25" i="38"/>
  <c r="G25" i="38"/>
  <c r="G24" i="38" s="1"/>
  <c r="G23" i="38" s="1"/>
  <c r="G21" i="38" s="1"/>
  <c r="G19" i="38" s="1"/>
  <c r="G18" i="38" s="1"/>
  <c r="G16" i="38" s="1"/>
  <c r="G14" i="38" s="1"/>
  <c r="G12" i="38" s="1"/>
  <c r="H24" i="38"/>
  <c r="H23" i="38" s="1"/>
  <c r="H21" i="38" s="1"/>
  <c r="H19" i="38" s="1"/>
  <c r="H18" i="38" s="1"/>
  <c r="H16" i="38" s="1"/>
  <c r="H14" i="38" s="1"/>
  <c r="H12" i="38" s="1"/>
  <c r="D32" i="48" l="1"/>
  <c r="D25" i="48" s="1"/>
  <c r="D10" i="48" s="1"/>
  <c r="H11" i="38"/>
  <c r="G40" i="38"/>
  <c r="G39" i="38" s="1"/>
  <c r="G38" i="38" s="1"/>
  <c r="G36" i="38" s="1"/>
  <c r="G34" i="38" l="1"/>
  <c r="G31" i="38" s="1"/>
  <c r="G29" i="38" s="1"/>
  <c r="G27" i="38" s="1"/>
  <c r="G11" i="38" s="1"/>
</calcChain>
</file>

<file path=xl/sharedStrings.xml><?xml version="1.0" encoding="utf-8"?>
<sst xmlns="http://schemas.openxmlformats.org/spreadsheetml/2006/main" count="186" uniqueCount="102">
  <si>
    <t>Միջոցառման անվանումը՝</t>
  </si>
  <si>
    <t>Միջոցառման տեսակը՝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</si>
  <si>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</si>
  <si>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</si>
  <si>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</si>
  <si>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</si>
  <si>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</si>
  <si>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</si>
  <si>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</si>
  <si>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</si>
  <si>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</si>
  <si>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</si>
  <si>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</si>
  <si>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</si>
  <si>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</si>
  <si>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</si>
  <si>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</si>
  <si>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</si>
  <si>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</si>
  <si>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</si>
  <si>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</si>
  <si>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/հազար դրամ/</t>
  </si>
  <si>
    <t>Հավելված 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</si>
  <si>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</si>
  <si>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</si>
  <si>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</si>
  <si>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</si>
  <si>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</si>
  <si>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</si>
  <si>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այդ թվում՝</t>
  </si>
  <si>
    <t>Միջոցառման նկարագրությունը՝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</si>
  <si>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</si>
  <si>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</si>
  <si>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</si>
  <si>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</si>
  <si>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</si>
  <si>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</si>
  <si>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</si>
  <si>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</si>
  <si>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</si>
  <si>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</si>
  <si>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</si>
  <si>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</si>
  <si>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</si>
  <si>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ԸՆԴԱՄԵՆԸ</t>
  </si>
  <si>
    <t>այդ թվում` ըստ կատարողների</t>
  </si>
  <si>
    <t>ԸՆԹԱՑԻԿ ԾԱԽՍԵՐ</t>
  </si>
  <si>
    <t>Ծրագրի անվանումը՝</t>
  </si>
  <si>
    <t>Ծրագրի նպատակը՝</t>
  </si>
  <si>
    <t>Վերջնական արդյունքի նկարագրությունը՝</t>
  </si>
  <si>
    <t>Տարի</t>
  </si>
  <si>
    <t>ԴՐԱՄԱՇՆՈՐՀՆԵՐ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</si>
  <si>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</si>
  <si>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3  և N 4 ՀԱՎԵԼՎԱԾՈՒՄ ԿԱՏԱՐՎՈՂ  ԼՐԱՑՈՒՄՆԵՐԸ  ԵՎ  ՓՈՓՈԽՈՒԹՅՈՒՆՆԵՐԸ  </t>
  </si>
  <si>
    <t>Ինն ամիս</t>
  </si>
  <si>
    <t xml:space="preserve"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ԼՐԱՑՈՒՄՆԵՐԸ ԵՎ  ՓՈՓՈԽՈՒԹՅՈՒՆՆԵՐԸ  </t>
  </si>
  <si>
    <t xml:space="preserve">                                                   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</si>
  <si>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</si>
  <si>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</si>
  <si>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</t>
  </si>
  <si>
    <t xml:space="preserve">ՀԱՅԱՍՏԱՆԻ ՀԱՆՐԱՊԵՏՈՒԹՅԱՆ                                                                         ՎԱՐՉԱՊԵՏԻ ԱՇԽԱՏԱԿԱԶՄԻ                                                                                                                                      ՂԵԿԱՎԱՐ՝                                                                         </t>
  </si>
  <si>
    <t>Ա.ՀԱՐՈՒԹՅՈՒՆՅԱՆ</t>
  </si>
  <si>
    <t xml:space="preserve">             ՂԵԿԱՎԱՐ՝                                                                          Ա.ՀԱՐՈՒԹՅՈՒՆՅԱՆ</t>
  </si>
  <si>
    <t xml:space="preserve"> Կապիտալ դրամաշնորհներ պետական հատվածի այլ մակարդակներին</t>
  </si>
  <si>
    <t>Ցուցանիշների փոփոխությունը (ավելացումները նշված են դրական նշանով)</t>
  </si>
  <si>
    <t>Հավելված 2</t>
  </si>
  <si>
    <t>01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</si>
  <si>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</si>
  <si>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</si>
  <si>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ԸՆԴՀԱՆՈՒՐ ԲՆՈՒՅԹԻ ՀԱՆՐԱՅԻՆ ԾԱՌԱՅՈՒԹՅՈՒՆՆԵՐ</t>
  </si>
  <si>
    <t>04</t>
  </si>
  <si>
    <t xml:space="preserve"> Ընդհանուր բնույթի հետազոտական աշխատանք</t>
  </si>
  <si>
    <t>ՀՀ կրթության, գիտության, մշակույթի և սպորտի նախարարություն</t>
  </si>
  <si>
    <t xml:space="preserve"> -Կապիտալ դրամաշնորհներ պետական և համայնքային ոչ առևտրային կազմակերպություններին</t>
  </si>
  <si>
    <t xml:space="preserve"> Գիտական և գիտատեխնիկական հետազոտությունների ծրագիր</t>
  </si>
  <si>
    <t xml:space="preserve"> Այլ պետական կազմակերպությունների կողմից օգտագործվող ոչ ֆինանսական ակտիվների հետ գործառնություններ </t>
  </si>
  <si>
    <t>Հավելված 4</t>
  </si>
  <si>
    <t>ՀԱՅԱՍՏԱՆԻ ՀԱՆՐԱՊԵՏՈՒԹՅԱՆ ԿԱՌԱՎԱՐՈՒԹՅԱՆ 2020 ԹՎԱԿԱՆԻ ԴԵԿՏԵՄԲԵՐԻ 30-Ի ԹԻՎ 2215-Ն ՈՐՈՇՄԱՆ N 9 ՀԱՎԵԼՎԱԾԻ  9.14 ԱՂՅՈՒՍԱԿՈՒՄ ԿԱՏԱՐՎՈՂ ԼՐԱՑՈՒՄԸ</t>
  </si>
  <si>
    <t xml:space="preserve">ՀՀ Կրթության, գիտության, մշակույթի և սպորտի նախարարություն </t>
  </si>
  <si>
    <t xml:space="preserve">          ՄԱՍ 2. ՊԵՏԱԿԱՆ ՄԱՐՄՆԻ ԳԾՈՎ ԱՐԴՅՈՒՆՔԱՅԻՆ (ԿԱՏԱՐՈՂԱԿԱՆ) ՑՈՒՑԱՆԻՇՆԵՐԸ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</si>
  <si>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</si>
  <si>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</si>
  <si>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</si>
  <si>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</si>
  <si>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</si>
  <si>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</si>
  <si>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</si>
  <si>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</si>
  <si>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</si>
  <si>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ՀԱՅԱՍՏԱՆԻ ՀԱՆՐԱՊԵՏՈՒԹՅԱՆ ԿԱՌԱՎԱՐՈՒԹՅԱՆ 2020 ԹՎԱԿԱՆԻ ԴԵԿՏԵՄԲԵՐԻ 30-Ի N 2215-Ն ՈՐՈՇՄԱՆ N 9 ՀԱՎԵԼՎԱԾԻ N 9.47 ԱՂՅՈՒՍԱԿՈՒՄ ԿԱՏԱՐՎՈՂ ՓՈՓՈԽՈՒԹՅՈՒՆԸ</t>
  </si>
  <si>
    <t xml:space="preserve"> ՀՀ կառավարություն </t>
  </si>
  <si>
    <t>ՀՀ կառավարության պահուստային ֆոնդ</t>
  </si>
  <si>
    <t>Ծրագրի միջոցառումները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</si>
  <si>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</si>
  <si>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</si>
  <si>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                                                                   ՂԵԿԱՎԱՐ՝                                                    Ա.ՀԱՐՈՒԹՅՈՒՆՅԱՆ                                          </t>
  </si>
  <si>
    <t>Հավելված 5</t>
  </si>
  <si>
    <t xml:space="preserve">ՀԱՅԱՍՏԱՆԻ ՀԱՆՐԱՊԵՏՈՒԹՅԱՆ ԿԱՌԱՎԱՐՈՒԹՅԱՆ 2020 ԹՎԱԿԱՆԻ ԴԵԿՏԵՄԲԵՐԻ 30-Ի ԹԻՎ 2215-Ն ՈՐՈՇՄԱՆ N 9.1 ՀԱՎԵԼՎԱԾԻ  9.1.29 ԱՂՅՈՒՍԱԿՈՒՄ ԿԱՏԱՐՎՈՂ ԼՐԱՑՈՒՄԸ </t>
  </si>
  <si>
    <t>ՀԱՅԱՍՏԱՆԻ ՀԱՆՐԱՊԵՏՈՒԹՅԱՆ ԿԱՌԱՎԱՐՈՒԹՅԱՆ 2020 ԹՎԱԿԱՆԻ ԴԵԿՏԵՄԲԵՐԻ 30-Ի N 2215-Ն ՈՐՈՇՄԱՆ N 9.1 ՀԱՎԵԼՎԱԾԻ  N 9.1.58  ԱՂՅՈՒՍԱԿՈՒՄ ԿԱՏԱՐՎՈՂ ՓՈՓՈԽՈՒԹՅՈՒՆԸ</t>
  </si>
  <si>
    <t xml:space="preserve"> ՄԱՍ 2. ՊԵՏԱԿԱՆ ՄԱՐՄՆԻ ԳԾՈՎ ԱՐԴՅՈՒՆՔԱՅԻՆ (ԿԱՏԱՐՈՂԱԿԱՆ) ՑՈՒՑԱՆԻՇՆԵՐԸ </t>
  </si>
  <si>
    <t xml:space="preserve">                                                   ՂԵԿԱՎԱՐ՝                                                                  Ա.ՀԱՐՈՒԹՅՈՒՆՅԱՆ</t>
  </si>
  <si>
    <t>Հանրային վայրերում կառուցապատման նախագծային աշխատանքների իրականացում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</si>
</sst>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0.0"/>
    <numFmt numFmtId="166" formatCode="_-* #,##0.00_р_._-;\-* #,##0.00_р_._-;_-* &quot;-&quot;??_р_._-;_-@_-"/>
    <numFmt numFmtId="167" formatCode="0.0_);\(0.0\)"/>
    <numFmt numFmtId="168" formatCode="##,##0.0;\(##,##0.0\);\-"/>
    <numFmt numFmtId="169" formatCode="#,##0.0_);\(#,##0.0\)"/>
    <numFmt numFmtId="170" formatCode="0.00_);\(0.00\)"/>
    <numFmt numFmtId="171" formatCode="#,##0.0;[Red]#,##0.0"/>
    <numFmt numFmtId="172" formatCode="_(* #,##0.0_);_(* \(#,##0.0\);_(* &quot;-&quot;??_);_(@_)"/>
    <numFmt numFmtId="173" formatCode="#,##0.0"/>
  </numFmts>
  <fonts count="3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b/>
      <i/>
      <sz val="10"/>
      <name val="GHEA Grapalat"/>
      <family val="3"/>
    </font>
    <font>
      <b/>
      <sz val="10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name val="Arial Unicode"/>
      <family val="2"/>
    </font>
    <font>
      <b/>
      <sz val="10"/>
      <color theme="1"/>
      <name val="GHEA Grapalat"/>
      <family val="2"/>
    </font>
    <font>
      <sz val="10"/>
      <color theme="1"/>
      <name val="GHEA Grapalat"/>
      <family val="2"/>
    </font>
    <font>
      <b/>
      <sz val="12"/>
      <name val="GHEA Grapalat"/>
      <family val="2"/>
    </font>
    <font>
      <b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4" fillId="0" borderId="0"/>
    <xf numFmtId="166" fontId="1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2" fillId="0" borderId="0">
      <alignment horizontal="left" vertical="top" wrapText="1"/>
    </xf>
    <xf numFmtId="168" fontId="22" fillId="0" borderId="0" applyFill="0" applyBorder="0" applyProtection="0">
      <alignment horizontal="right" vertical="top"/>
    </xf>
    <xf numFmtId="0" fontId="1" fillId="0" borderId="0"/>
    <xf numFmtId="0" fontId="6" fillId="0" borderId="0"/>
    <xf numFmtId="164" fontId="14" fillId="0" borderId="0" applyFont="0" applyFill="0" applyBorder="0" applyAlignment="0" applyProtection="0"/>
    <xf numFmtId="0" fontId="22" fillId="0" borderId="0">
      <alignment horizontal="left" vertical="top" wrapText="1"/>
    </xf>
    <xf numFmtId="0" fontId="32" fillId="0" borderId="0"/>
    <xf numFmtId="0" fontId="22" fillId="0" borderId="0">
      <alignment horizontal="left" vertical="top" wrapText="1"/>
    </xf>
  </cellStyleXfs>
  <cellXfs count="196">
    <xf numFmtId="0" fontId="0" fillId="0" borderId="0" xfId="0"/>
    <xf numFmtId="0" fontId="9" fillId="0" borderId="0" xfId="0" applyFont="1"/>
    <xf numFmtId="0" fontId="12" fillId="0" borderId="0" xfId="0" applyFont="1"/>
    <xf numFmtId="167" fontId="16" fillId="0" borderId="5" xfId="8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left" vertical="top" wrapText="1"/>
    </xf>
    <xf numFmtId="0" fontId="9" fillId="0" borderId="0" xfId="0" applyFont="1" applyAlignment="1"/>
    <xf numFmtId="0" fontId="9" fillId="0" borderId="5" xfId="0" applyFont="1" applyBorder="1"/>
    <xf numFmtId="0" fontId="16" fillId="0" borderId="5" xfId="0" applyFont="1" applyBorder="1"/>
    <xf numFmtId="0" fontId="11" fillId="0" borderId="5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vertical="center" wrapText="1"/>
    </xf>
    <xf numFmtId="0" fontId="17" fillId="0" borderId="0" xfId="0" applyFont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1" fillId="2" borderId="6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25" fillId="0" borderId="0" xfId="14" applyFont="1" applyFill="1">
      <alignment horizontal="left" vertical="top" wrapText="1"/>
    </xf>
    <xf numFmtId="169" fontId="25" fillId="0" borderId="0" xfId="14" applyNumberFormat="1" applyFont="1" applyFill="1">
      <alignment horizontal="left" vertical="top" wrapText="1"/>
    </xf>
    <xf numFmtId="0" fontId="16" fillId="0" borderId="5" xfId="0" applyFont="1" applyBorder="1" applyAlignment="1">
      <alignment horizontal="left"/>
    </xf>
    <xf numFmtId="0" fontId="16" fillId="0" borderId="0" xfId="0" applyFont="1"/>
    <xf numFmtId="0" fontId="16" fillId="0" borderId="2" xfId="0" applyFont="1" applyBorder="1"/>
    <xf numFmtId="0" fontId="9" fillId="0" borderId="0" xfId="0" applyFont="1" applyBorder="1" applyAlignment="1"/>
    <xf numFmtId="0" fontId="17" fillId="0" borderId="0" xfId="0" applyFont="1" applyBorder="1" applyAlignment="1">
      <alignment horizontal="left" vertical="top" wrapText="1"/>
    </xf>
    <xf numFmtId="165" fontId="16" fillId="0" borderId="0" xfId="0" applyNumberFormat="1" applyFont="1"/>
    <xf numFmtId="0" fontId="17" fillId="0" borderId="5" xfId="0" applyFont="1" applyBorder="1" applyAlignment="1">
      <alignment horizontal="center" vertical="top" wrapText="1"/>
    </xf>
    <xf numFmtId="0" fontId="16" fillId="0" borderId="5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vertical="top" wrapText="1"/>
    </xf>
    <xf numFmtId="170" fontId="16" fillId="0" borderId="5" xfId="8" applyNumberFormat="1" applyFont="1" applyBorder="1" applyAlignment="1">
      <alignment horizontal="center" vertical="center" wrapText="1"/>
    </xf>
    <xf numFmtId="170" fontId="16" fillId="0" borderId="5" xfId="14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2" fontId="10" fillId="0" borderId="3" xfId="0" applyNumberFormat="1" applyFont="1" applyFill="1" applyBorder="1" applyAlignment="1">
      <alignment wrapText="1"/>
    </xf>
    <xf numFmtId="169" fontId="16" fillId="0" borderId="5" xfId="8" applyNumberFormat="1" applyFont="1" applyBorder="1" applyAlignment="1">
      <alignment horizontal="center" vertical="center" wrapText="1"/>
    </xf>
    <xf numFmtId="171" fontId="16" fillId="0" borderId="5" xfId="15" applyNumberFormat="1" applyFont="1" applyFill="1" applyBorder="1" applyAlignment="1">
      <alignment horizontal="center" vertical="center"/>
    </xf>
    <xf numFmtId="172" fontId="28" fillId="0" borderId="5" xfId="18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vertical="center" wrapText="1"/>
    </xf>
    <xf numFmtId="171" fontId="9" fillId="0" borderId="0" xfId="0" applyNumberFormat="1" applyFont="1"/>
    <xf numFmtId="0" fontId="10" fillId="0" borderId="0" xfId="0" applyFont="1" applyAlignment="1">
      <alignment vertical="center" wrapText="1"/>
    </xf>
    <xf numFmtId="0" fontId="31" fillId="0" borderId="0" xfId="0" applyFont="1" applyFill="1" applyBorder="1" applyAlignment="1">
      <alignment horizontal="left" vertical="top"/>
    </xf>
    <xf numFmtId="0" fontId="29" fillId="0" borderId="0" xfId="0" applyFont="1" applyFill="1" applyBorder="1" applyAlignment="1">
      <alignment vertical="top"/>
    </xf>
    <xf numFmtId="0" fontId="29" fillId="0" borderId="0" xfId="0" applyFont="1" applyFill="1" applyBorder="1" applyAlignment="1">
      <alignment horizontal="center" vertical="top"/>
    </xf>
    <xf numFmtId="0" fontId="16" fillId="0" borderId="5" xfId="0" applyFont="1" applyBorder="1" applyAlignment="1">
      <alignment horizontal="left" vertical="top" wrapText="1"/>
    </xf>
    <xf numFmtId="49" fontId="16" fillId="0" borderId="10" xfId="0" applyNumberFormat="1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left" vertical="top" wrapText="1"/>
    </xf>
    <xf numFmtId="2" fontId="33" fillId="0" borderId="3" xfId="0" applyNumberFormat="1" applyFont="1" applyFill="1" applyBorder="1" applyAlignment="1">
      <alignment wrapText="1"/>
    </xf>
    <xf numFmtId="0" fontId="9" fillId="0" borderId="0" xfId="0" applyFont="1" applyAlignment="1">
      <alignment horizontal="right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27" fillId="0" borderId="10" xfId="14" applyFont="1" applyFill="1" applyBorder="1" applyAlignment="1">
      <alignment horizontal="left" vertical="top" wrapText="1"/>
    </xf>
    <xf numFmtId="0" fontId="24" fillId="0" borderId="10" xfId="14" applyFont="1" applyFill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9" fillId="0" borderId="10" xfId="0" applyFont="1" applyFill="1" applyBorder="1" applyAlignment="1">
      <alignment vertical="top" wrapText="1"/>
    </xf>
    <xf numFmtId="2" fontId="26" fillId="0" borderId="0" xfId="0" applyNumberFormat="1" applyFont="1" applyAlignment="1">
      <alignment horizontal="left" vertical="top" wrapText="1"/>
    </xf>
    <xf numFmtId="0" fontId="17" fillId="0" borderId="5" xfId="0" applyFont="1" applyBorder="1" applyAlignment="1">
      <alignment horizontal="center" vertical="center" wrapText="1"/>
    </xf>
    <xf numFmtId="172" fontId="28" fillId="0" borderId="5" xfId="18" applyNumberFormat="1" applyFont="1" applyFill="1" applyBorder="1" applyAlignment="1">
      <alignment vertical="center"/>
    </xf>
    <xf numFmtId="172" fontId="9" fillId="0" borderId="6" xfId="8" applyNumberFormat="1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9" fillId="0" borderId="0" xfId="0" applyFont="1" applyAlignment="1">
      <alignment horizontal="right"/>
    </xf>
    <xf numFmtId="0" fontId="10" fillId="4" borderId="0" xfId="0" applyFont="1" applyFill="1" applyAlignment="1">
      <alignment horizontal="center"/>
    </xf>
    <xf numFmtId="0" fontId="36" fillId="4" borderId="5" xfId="0" applyFont="1" applyFill="1" applyBorder="1" applyAlignment="1">
      <alignment vertical="top" wrapText="1"/>
    </xf>
    <xf numFmtId="0" fontId="36" fillId="4" borderId="0" xfId="0" applyFont="1" applyFill="1" applyBorder="1" applyAlignment="1">
      <alignment vertical="top" wrapText="1"/>
    </xf>
    <xf numFmtId="167" fontId="16" fillId="0" borderId="0" xfId="11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4" borderId="5" xfId="0" applyFont="1" applyFill="1" applyBorder="1" applyAlignment="1">
      <alignment vertical="center" wrapText="1"/>
    </xf>
    <xf numFmtId="0" fontId="16" fillId="4" borderId="5" xfId="0" applyFont="1" applyFill="1" applyBorder="1" applyAlignment="1">
      <alignment horizontal="left" vertical="top" wrapText="1"/>
    </xf>
    <xf numFmtId="0" fontId="16" fillId="4" borderId="5" xfId="0" applyFont="1" applyFill="1" applyBorder="1" applyAlignment="1">
      <alignment horizontal="left" vertical="center" wrapText="1"/>
    </xf>
    <xf numFmtId="0" fontId="12" fillId="4" borderId="5" xfId="0" applyFont="1" applyFill="1" applyBorder="1" applyAlignment="1">
      <alignment horizontal="center" vertical="top" wrapText="1"/>
    </xf>
    <xf numFmtId="169" fontId="9" fillId="0" borderId="0" xfId="0" applyNumberFormat="1" applyFont="1"/>
    <xf numFmtId="0" fontId="9" fillId="4" borderId="1" xfId="0" applyFont="1" applyFill="1" applyBorder="1" applyAlignment="1">
      <alignment vertical="top" wrapText="1"/>
    </xf>
    <xf numFmtId="0" fontId="9" fillId="4" borderId="5" xfId="0" applyFont="1" applyFill="1" applyBorder="1" applyAlignment="1">
      <alignment horizontal="left" vertical="top" wrapText="1"/>
    </xf>
    <xf numFmtId="0" fontId="16" fillId="0" borderId="5" xfId="0" applyFont="1" applyBorder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9" fillId="4" borderId="2" xfId="0" applyFont="1" applyFill="1" applyBorder="1" applyAlignment="1">
      <alignment vertical="top" wrapText="1"/>
    </xf>
    <xf numFmtId="169" fontId="16" fillId="0" borderId="5" xfId="11" applyNumberFormat="1" applyFont="1" applyBorder="1" applyAlignment="1">
      <alignment horizontal="center" vertical="center"/>
    </xf>
    <xf numFmtId="172" fontId="9" fillId="0" borderId="5" xfId="8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16" fillId="4" borderId="0" xfId="0" applyFont="1" applyFill="1" applyBorder="1" applyAlignment="1">
      <alignment horizontal="left" vertical="center" wrapText="1"/>
    </xf>
    <xf numFmtId="0" fontId="10" fillId="0" borderId="0" xfId="0" applyNumberFormat="1" applyFont="1" applyAlignment="1">
      <alignment horizontal="center" wrapText="1"/>
    </xf>
    <xf numFmtId="0" fontId="25" fillId="0" borderId="0" xfId="14" applyFo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165" fontId="16" fillId="0" borderId="0" xfId="0" applyNumberFormat="1" applyFont="1" applyFill="1" applyBorder="1" applyAlignment="1">
      <alignment horizontal="right" vertical="top" wrapText="1"/>
    </xf>
    <xf numFmtId="0" fontId="9" fillId="4" borderId="0" xfId="0" applyFont="1" applyFill="1"/>
    <xf numFmtId="0" fontId="10" fillId="4" borderId="8" xfId="0" applyFont="1" applyFill="1" applyBorder="1" applyAlignment="1">
      <alignment wrapText="1"/>
    </xf>
    <xf numFmtId="0" fontId="36" fillId="0" borderId="5" xfId="0" applyFont="1" applyFill="1" applyBorder="1" applyAlignment="1">
      <alignment vertical="top" wrapText="1"/>
    </xf>
    <xf numFmtId="0" fontId="36" fillId="0" borderId="0" xfId="0" applyFont="1" applyFill="1" applyBorder="1" applyAlignment="1">
      <alignment vertical="top" wrapText="1"/>
    </xf>
    <xf numFmtId="0" fontId="19" fillId="0" borderId="5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/>
    <xf numFmtId="0" fontId="9" fillId="0" borderId="5" xfId="0" applyFont="1" applyFill="1" applyBorder="1" applyAlignment="1">
      <alignment vertical="top" wrapText="1"/>
    </xf>
    <xf numFmtId="0" fontId="19" fillId="0" borderId="5" xfId="0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2" fontId="9" fillId="0" borderId="5" xfId="0" applyNumberFormat="1" applyFont="1" applyFill="1" applyBorder="1" applyAlignment="1">
      <alignment wrapText="1"/>
    </xf>
    <xf numFmtId="0" fontId="9" fillId="0" borderId="5" xfId="0" applyFont="1" applyFill="1" applyBorder="1" applyAlignment="1">
      <alignment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vertical="top" wrapText="1"/>
    </xf>
    <xf numFmtId="0" fontId="31" fillId="0" borderId="0" xfId="0" applyFont="1" applyFill="1" applyBorder="1" applyAlignment="1">
      <alignment vertical="top"/>
    </xf>
    <xf numFmtId="172" fontId="25" fillId="0" borderId="0" xfId="8" applyNumberFormat="1" applyFont="1" applyAlignment="1">
      <alignment horizontal="left" vertical="top" wrapText="1"/>
    </xf>
    <xf numFmtId="0" fontId="35" fillId="0" borderId="0" xfId="14" applyFont="1" applyAlignment="1">
      <alignment horizontal="left" vertical="top" wrapText="1"/>
    </xf>
    <xf numFmtId="169" fontId="16" fillId="0" borderId="5" xfId="8" applyNumberFormat="1" applyFont="1" applyBorder="1" applyAlignment="1">
      <alignment horizontal="right" vertical="center" wrapText="1"/>
    </xf>
    <xf numFmtId="0" fontId="30" fillId="0" borderId="0" xfId="0" applyFont="1" applyFill="1" applyBorder="1" applyAlignment="1">
      <alignment vertical="top"/>
    </xf>
    <xf numFmtId="0" fontId="16" fillId="0" borderId="2" xfId="0" applyFont="1" applyBorder="1" applyAlignment="1">
      <alignment vertical="center"/>
    </xf>
    <xf numFmtId="0" fontId="20" fillId="2" borderId="10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8" xfId="0" applyFont="1" applyFill="1" applyBorder="1" applyAlignment="1">
      <alignment horizontal="center" vertical="top" wrapText="1"/>
    </xf>
    <xf numFmtId="0" fontId="20" fillId="2" borderId="9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wrapText="1"/>
    </xf>
    <xf numFmtId="49" fontId="11" fillId="0" borderId="5" xfId="14" applyNumberFormat="1" applyFont="1" applyFill="1" applyBorder="1" applyAlignment="1">
      <alignment horizontal="center" vertical="top" wrapText="1"/>
    </xf>
    <xf numFmtId="0" fontId="11" fillId="0" borderId="5" xfId="14" applyFont="1" applyFill="1" applyBorder="1" applyAlignment="1">
      <alignment horizontal="center" vertical="top" wrapText="1"/>
    </xf>
    <xf numFmtId="0" fontId="24" fillId="0" borderId="5" xfId="14" applyFont="1" applyFill="1" applyBorder="1" applyAlignment="1">
      <alignment horizontal="center" vertical="top" wrapText="1"/>
    </xf>
    <xf numFmtId="0" fontId="30" fillId="0" borderId="11" xfId="0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left" vertical="top"/>
    </xf>
    <xf numFmtId="0" fontId="30" fillId="0" borderId="0" xfId="0" applyFont="1" applyFill="1" applyBorder="1" applyAlignment="1">
      <alignment horizontal="left" vertical="top"/>
    </xf>
    <xf numFmtId="173" fontId="16" fillId="0" borderId="6" xfId="0" applyNumberFormat="1" applyFont="1" applyBorder="1" applyAlignment="1">
      <alignment vertical="center"/>
    </xf>
    <xf numFmtId="173" fontId="16" fillId="0" borderId="1" xfId="0" applyNumberFormat="1" applyFont="1" applyBorder="1" applyAlignment="1">
      <alignment vertical="center"/>
    </xf>
    <xf numFmtId="173" fontId="16" fillId="0" borderId="2" xfId="0" applyNumberFormat="1" applyFont="1" applyBorder="1" applyAlignment="1">
      <alignment vertical="center"/>
    </xf>
    <xf numFmtId="173" fontId="9" fillId="3" borderId="6" xfId="0" applyNumberFormat="1" applyFont="1" applyFill="1" applyBorder="1" applyAlignment="1">
      <alignment vertical="center" wrapText="1"/>
    </xf>
    <xf numFmtId="173" fontId="9" fillId="3" borderId="1" xfId="0" applyNumberFormat="1" applyFont="1" applyFill="1" applyBorder="1" applyAlignment="1">
      <alignment vertical="center" wrapText="1"/>
    </xf>
    <xf numFmtId="173" fontId="9" fillId="3" borderId="2" xfId="0" applyNumberFormat="1" applyFont="1" applyFill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169" fontId="19" fillId="0" borderId="6" xfId="0" applyNumberFormat="1" applyFont="1" applyBorder="1" applyAlignment="1">
      <alignment vertical="center" wrapText="1"/>
    </xf>
    <xf numFmtId="169" fontId="19" fillId="0" borderId="1" xfId="0" applyNumberFormat="1" applyFont="1" applyBorder="1" applyAlignment="1">
      <alignment vertical="center" wrapText="1"/>
    </xf>
    <xf numFmtId="169" fontId="19" fillId="0" borderId="2" xfId="0" applyNumberFormat="1" applyFont="1" applyBorder="1" applyAlignment="1">
      <alignment vertical="center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72" fontId="9" fillId="0" borderId="6" xfId="8" applyNumberFormat="1" applyFont="1" applyFill="1" applyBorder="1" applyAlignment="1">
      <alignment vertical="center" wrapText="1"/>
    </xf>
    <xf numFmtId="172" fontId="9" fillId="0" borderId="1" xfId="8" applyNumberFormat="1" applyFont="1" applyFill="1" applyBorder="1" applyAlignment="1">
      <alignment vertical="center" wrapText="1"/>
    </xf>
    <xf numFmtId="172" fontId="9" fillId="0" borderId="2" xfId="8" applyNumberFormat="1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top"/>
    </xf>
    <xf numFmtId="0" fontId="16" fillId="0" borderId="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0" fillId="4" borderId="0" xfId="0" applyFont="1" applyFill="1" applyAlignment="1">
      <alignment horizontal="center" vertical="center" wrapText="1"/>
    </xf>
    <xf numFmtId="0" fontId="35" fillId="0" borderId="0" xfId="14" applyFont="1" applyAlignment="1">
      <alignment horizontal="center" vertical="top"/>
    </xf>
    <xf numFmtId="0" fontId="11" fillId="4" borderId="0" xfId="0" applyFont="1" applyFill="1" applyAlignment="1">
      <alignment horizontal="left"/>
    </xf>
    <xf numFmtId="0" fontId="16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6" fillId="4" borderId="3" xfId="0" applyFont="1" applyFill="1" applyBorder="1" applyAlignment="1">
      <alignment horizontal="left" vertical="center" wrapText="1"/>
    </xf>
    <xf numFmtId="0" fontId="16" fillId="4" borderId="10" xfId="0" applyFont="1" applyFill="1" applyBorder="1" applyAlignment="1">
      <alignment horizontal="left" vertical="center" wrapText="1"/>
    </xf>
    <xf numFmtId="0" fontId="10" fillId="0" borderId="0" xfId="0" applyNumberFormat="1" applyFont="1" applyAlignment="1">
      <alignment horizontal="center" wrapText="1"/>
    </xf>
    <xf numFmtId="0" fontId="37" fillId="0" borderId="0" xfId="0" applyFont="1" applyFill="1" applyBorder="1" applyAlignment="1">
      <alignment horizontal="center" vertical="top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35" fillId="0" borderId="0" xfId="14" applyFont="1" applyAlignment="1">
      <alignment horizontal="left" vertical="top" wrapText="1"/>
    </xf>
    <xf numFmtId="0" fontId="38" fillId="0" borderId="0" xfId="14" applyFont="1" applyAlignment="1">
      <alignment horizontal="center" vertical="top" wrapText="1"/>
    </xf>
    <xf numFmtId="0" fontId="27" fillId="0" borderId="0" xfId="14" applyFont="1" applyAlignment="1">
      <alignment horizontal="left" vertical="top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4" borderId="2" xfId="0" applyFont="1" applyFill="1" applyBorder="1" applyAlignment="1">
      <alignment horizontal="center" vertical="top" wrapText="1"/>
    </xf>
  </cellXfs>
  <cellStyles count="22">
    <cellStyle name="Comma" xfId="8" builtinId="3"/>
    <cellStyle name="Comma 15" xfId="18"/>
    <cellStyle name="Comma 2" xfId="10"/>
    <cellStyle name="Normal" xfId="0" builtinId="0"/>
    <cellStyle name="Normal 10" xfId="4"/>
    <cellStyle name="Normal 12" xfId="19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8 2" xfId="20"/>
    <cellStyle name="Normal 9" xfId="16"/>
    <cellStyle name="Percent 2" xfId="2"/>
    <cellStyle name="SN_241" xfId="15"/>
    <cellStyle name="Обычный 2" xfId="6"/>
    <cellStyle name="Обычный 4" xfId="21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gapi.Kirakosyan/Downloads/Havelvacner_Busabanakan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1/A.Albertyan/Gayane/Qaxaqap/NAkhagic%20gaxtni/Havelvacner_Busabanakan%20ga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 1"/>
      <sheetName val="havelvac 2"/>
      <sheetName val="havelvac3"/>
      <sheetName val="havelvac 4"/>
      <sheetName val="havelvac 5"/>
    </sheetNames>
    <sheetDataSet>
      <sheetData sheetId="0" refreshError="1">
        <row r="26">
          <cell r="H26">
            <v>-64301</v>
          </cell>
        </row>
        <row r="36">
          <cell r="F36" t="str">
            <v>ՀՀ կրթության, գիտության, մշակույթի և սպորտի նախարարություն</v>
          </cell>
        </row>
        <row r="42">
          <cell r="H42">
            <v>64301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3"/>
      <sheetName val="havelvac 4"/>
      <sheetName val="havelvac 5"/>
    </sheetNames>
    <sheetDataSet>
      <sheetData sheetId="0">
        <row r="11">
          <cell r="C11" t="str">
            <v>Գիտական և գիտատեխնիկական հետազոտությունների ծրագիր</v>
          </cell>
        </row>
      </sheetData>
      <sheetData sheetId="1">
        <row r="7">
          <cell r="A7" t="str">
            <v xml:space="preserve">ՀՀ Կրթության, գիտության, մշակույթի և սպորտի նախարարություն </v>
          </cell>
        </row>
        <row r="18">
          <cell r="C18" t="str">
            <v xml:space="preserve">Այլ պետական կազմակերպությունների կողմից օգտագործվող ոչ ֆինանսական ակտիվների հետ գործառնություններ </v>
          </cell>
        </row>
        <row r="22">
          <cell r="D22">
            <v>64301</v>
          </cell>
          <cell r="E22">
            <v>64301</v>
          </cell>
        </row>
        <row r="40">
          <cell r="E40">
            <v>-64301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3"/>
  <sheetViews>
    <sheetView tabSelected="1" topLeftCell="A22" workbookViewId="0">
      <selection activeCell="I32" sqref="I32"/>
    </sheetView>
  </sheetViews>
  <sheetFormatPr defaultColWidth="9.140625" defaultRowHeight="13.5" x14ac:dyDescent="0.25"/>
  <cols>
    <col min="1" max="1" width="6.85546875" style="1" customWidth="1"/>
    <col min="2" max="2" width="9.140625" style="1"/>
    <col min="3" max="3" width="6.7109375" style="1" customWidth="1"/>
    <col min="4" max="4" width="8.7109375" style="1" customWidth="1"/>
    <col min="5" max="5" width="9.28515625" style="1" customWidth="1"/>
    <col min="6" max="6" width="54.5703125" style="1" customWidth="1"/>
    <col min="7" max="8" width="13.28515625" style="1" customWidth="1"/>
    <col min="9" max="9" width="49.85546875" style="1" customWidth="1"/>
    <col min="10" max="10" width="9.85546875" style="1" bestFit="1" customWidth="1"/>
    <col min="11" max="16384" width="9.140625" style="1"/>
  </cols>
  <sheetData>
    <row r="1" spans="1:10" ht="18" customHeight="1" x14ac:dyDescent="0.25">
      <c r="H1" s="51" t="s">
        <v>22</v>
      </c>
    </row>
    <row r="2" spans="1:10" ht="18" customHeight="1" x14ac:dyDescent="0.25">
      <c r="F2" s="127" t="s">
        <v>52</v>
      </c>
      <c r="G2" s="127"/>
      <c r="H2" s="127"/>
    </row>
    <row r="3" spans="1:10" ht="18" customHeight="1" x14ac:dyDescent="0.25">
      <c r="F3" s="127" t="s">
        <v>2</v>
      </c>
      <c r="G3" s="127"/>
      <c r="H3" s="127"/>
    </row>
    <row r="6" spans="1:10" ht="45" customHeight="1" x14ac:dyDescent="0.3">
      <c r="A6" s="128" t="s">
        <v>53</v>
      </c>
      <c r="B6" s="128"/>
      <c r="C6" s="128"/>
      <c r="D6" s="128"/>
      <c r="E6" s="128"/>
      <c r="F6" s="128"/>
      <c r="G6" s="128"/>
      <c r="H6" s="128"/>
    </row>
    <row r="8" spans="1:10" x14ac:dyDescent="0.25">
      <c r="H8" s="2" t="s">
        <v>21</v>
      </c>
    </row>
    <row r="9" spans="1:10" s="15" customFormat="1" ht="89.25" customHeight="1" x14ac:dyDescent="0.25">
      <c r="A9" s="129" t="s">
        <v>23</v>
      </c>
      <c r="B9" s="130"/>
      <c r="C9" s="131"/>
      <c r="D9" s="132" t="s">
        <v>3</v>
      </c>
      <c r="E9" s="132"/>
      <c r="F9" s="129" t="s">
        <v>28</v>
      </c>
      <c r="G9" s="129" t="s">
        <v>64</v>
      </c>
      <c r="H9" s="131"/>
    </row>
    <row r="10" spans="1:10" s="15" customFormat="1" ht="42" customHeight="1" x14ac:dyDescent="0.25">
      <c r="A10" s="4" t="s">
        <v>24</v>
      </c>
      <c r="B10" s="48" t="s">
        <v>25</v>
      </c>
      <c r="C10" s="48" t="s">
        <v>26</v>
      </c>
      <c r="D10" s="52" t="s">
        <v>5</v>
      </c>
      <c r="E10" s="52" t="s">
        <v>6</v>
      </c>
      <c r="F10" s="132"/>
      <c r="G10" s="39" t="s">
        <v>54</v>
      </c>
      <c r="H10" s="39" t="s">
        <v>50</v>
      </c>
    </row>
    <row r="11" spans="1:10" s="15" customFormat="1" ht="16.5" x14ac:dyDescent="0.25">
      <c r="A11" s="16"/>
      <c r="B11" s="16"/>
      <c r="C11" s="16"/>
      <c r="D11" s="52"/>
      <c r="E11" s="52"/>
      <c r="F11" s="5" t="s">
        <v>8</v>
      </c>
      <c r="G11" s="3">
        <f>+G12+G27</f>
        <v>0</v>
      </c>
      <c r="H11" s="3">
        <f>+H12+H27</f>
        <v>0</v>
      </c>
    </row>
    <row r="12" spans="1:10" ht="28.5" x14ac:dyDescent="0.25">
      <c r="A12" s="17" t="s">
        <v>31</v>
      </c>
      <c r="B12" s="115"/>
      <c r="C12" s="116"/>
      <c r="D12" s="120"/>
      <c r="E12" s="120"/>
      <c r="F12" s="9" t="s">
        <v>32</v>
      </c>
      <c r="G12" s="37">
        <f t="shared" ref="G12" si="0">+G14</f>
        <v>-64301</v>
      </c>
      <c r="H12" s="37">
        <f>+H14</f>
        <v>-64301</v>
      </c>
    </row>
    <row r="13" spans="1:10" ht="14.25" x14ac:dyDescent="0.25">
      <c r="A13" s="18"/>
      <c r="B13" s="115"/>
      <c r="C13" s="117"/>
      <c r="D13" s="121"/>
      <c r="E13" s="121"/>
      <c r="F13" s="10" t="s">
        <v>9</v>
      </c>
      <c r="G13" s="32"/>
      <c r="H13" s="32"/>
    </row>
    <row r="14" spans="1:10" ht="28.5" x14ac:dyDescent="0.25">
      <c r="A14" s="18"/>
      <c r="B14" s="17" t="s">
        <v>27</v>
      </c>
      <c r="C14" s="118"/>
      <c r="D14" s="121"/>
      <c r="E14" s="121"/>
      <c r="F14" s="9" t="s">
        <v>33</v>
      </c>
      <c r="G14" s="37">
        <f t="shared" ref="G14" si="1">G16</f>
        <v>-64301</v>
      </c>
      <c r="H14" s="37">
        <f>H16</f>
        <v>-64301</v>
      </c>
    </row>
    <row r="15" spans="1:10" ht="14.25" x14ac:dyDescent="0.25">
      <c r="A15" s="18"/>
      <c r="B15" s="18"/>
      <c r="C15" s="119"/>
      <c r="D15" s="121"/>
      <c r="E15" s="121"/>
      <c r="F15" s="10" t="s">
        <v>9</v>
      </c>
      <c r="G15" s="37"/>
      <c r="H15" s="37"/>
      <c r="J15" s="41"/>
    </row>
    <row r="16" spans="1:10" ht="14.25" x14ac:dyDescent="0.25">
      <c r="A16" s="18"/>
      <c r="B16" s="18"/>
      <c r="C16" s="17" t="s">
        <v>27</v>
      </c>
      <c r="D16" s="121"/>
      <c r="E16" s="121"/>
      <c r="F16" s="11" t="s">
        <v>34</v>
      </c>
      <c r="G16" s="37">
        <f t="shared" ref="G16" si="2">G18</f>
        <v>-64301</v>
      </c>
      <c r="H16" s="37">
        <f>H18</f>
        <v>-64301</v>
      </c>
    </row>
    <row r="17" spans="1:8" ht="14.25" customHeight="1" x14ac:dyDescent="0.25">
      <c r="A17" s="18"/>
      <c r="B17" s="18"/>
      <c r="C17" s="18"/>
      <c r="D17" s="121"/>
      <c r="E17" s="121"/>
      <c r="F17" s="10" t="s">
        <v>9</v>
      </c>
      <c r="G17" s="37"/>
      <c r="H17" s="37"/>
    </row>
    <row r="18" spans="1:8" ht="14.25" customHeight="1" x14ac:dyDescent="0.25">
      <c r="A18" s="18"/>
      <c r="B18" s="18"/>
      <c r="C18" s="18"/>
      <c r="D18" s="122"/>
      <c r="E18" s="122"/>
      <c r="F18" s="11" t="s">
        <v>35</v>
      </c>
      <c r="G18" s="37">
        <f t="shared" ref="G18" si="3">G19</f>
        <v>-64301</v>
      </c>
      <c r="H18" s="37">
        <f>H19</f>
        <v>-64301</v>
      </c>
    </row>
    <row r="19" spans="1:8" ht="14.25" x14ac:dyDescent="0.25">
      <c r="A19" s="18"/>
      <c r="B19" s="18"/>
      <c r="C19" s="18"/>
      <c r="D19" s="124">
        <v>1139</v>
      </c>
      <c r="E19" s="126" t="s">
        <v>37</v>
      </c>
      <c r="F19" s="10" t="s">
        <v>34</v>
      </c>
      <c r="G19" s="37">
        <f t="shared" ref="G19" si="4">G21</f>
        <v>-64301</v>
      </c>
      <c r="H19" s="37">
        <f>H21</f>
        <v>-64301</v>
      </c>
    </row>
    <row r="20" spans="1:8" ht="14.25" x14ac:dyDescent="0.25">
      <c r="A20" s="18"/>
      <c r="B20" s="18"/>
      <c r="C20" s="18"/>
      <c r="D20" s="124"/>
      <c r="E20" s="124"/>
      <c r="F20" s="10" t="s">
        <v>10</v>
      </c>
      <c r="G20" s="37"/>
      <c r="H20" s="37"/>
    </row>
    <row r="21" spans="1:8" ht="14.25" x14ac:dyDescent="0.25">
      <c r="A21" s="18"/>
      <c r="B21" s="18"/>
      <c r="C21" s="18"/>
      <c r="D21" s="124"/>
      <c r="E21" s="124"/>
      <c r="F21" s="12" t="s">
        <v>38</v>
      </c>
      <c r="G21" s="37">
        <f t="shared" ref="G21" si="5">G23</f>
        <v>-64301</v>
      </c>
      <c r="H21" s="37">
        <f>H23</f>
        <v>-64301</v>
      </c>
    </row>
    <row r="22" spans="1:8" ht="29.25" customHeight="1" x14ac:dyDescent="0.25">
      <c r="A22" s="123"/>
      <c r="B22" s="18"/>
      <c r="C22" s="18"/>
      <c r="D22" s="124"/>
      <c r="E22" s="124"/>
      <c r="F22" s="10" t="s">
        <v>11</v>
      </c>
      <c r="G22" s="37"/>
      <c r="H22" s="37"/>
    </row>
    <row r="23" spans="1:8" ht="14.25" x14ac:dyDescent="0.25">
      <c r="A23" s="123"/>
      <c r="B23" s="18"/>
      <c r="C23" s="18"/>
      <c r="D23" s="124"/>
      <c r="E23" s="124"/>
      <c r="F23" s="10" t="s">
        <v>12</v>
      </c>
      <c r="G23" s="37">
        <f t="shared" ref="G23:G25" si="6">G24</f>
        <v>-64301</v>
      </c>
      <c r="H23" s="37">
        <f>H24</f>
        <v>-64301</v>
      </c>
    </row>
    <row r="24" spans="1:8" ht="14.25" x14ac:dyDescent="0.25">
      <c r="A24" s="123"/>
      <c r="B24" s="18"/>
      <c r="C24" s="18"/>
      <c r="D24" s="124"/>
      <c r="E24" s="124"/>
      <c r="F24" s="10" t="s">
        <v>13</v>
      </c>
      <c r="G24" s="37">
        <f t="shared" si="6"/>
        <v>-64301</v>
      </c>
      <c r="H24" s="37">
        <f>H25</f>
        <v>-64301</v>
      </c>
    </row>
    <row r="25" spans="1:8" ht="14.25" x14ac:dyDescent="0.25">
      <c r="A25" s="123"/>
      <c r="B25" s="18"/>
      <c r="C25" s="18"/>
      <c r="D25" s="124"/>
      <c r="E25" s="124"/>
      <c r="F25" s="10" t="s">
        <v>39</v>
      </c>
      <c r="G25" s="37">
        <f t="shared" si="6"/>
        <v>-64301</v>
      </c>
      <c r="H25" s="37">
        <f>H26</f>
        <v>-64301</v>
      </c>
    </row>
    <row r="26" spans="1:8" ht="14.25" x14ac:dyDescent="0.25">
      <c r="A26" s="123"/>
      <c r="B26" s="19"/>
      <c r="C26" s="19"/>
      <c r="D26" s="125"/>
      <c r="E26" s="125"/>
      <c r="F26" s="10" t="s">
        <v>40</v>
      </c>
      <c r="G26" s="37">
        <f>+H26</f>
        <v>-64301</v>
      </c>
      <c r="H26" s="37">
        <v>-64301</v>
      </c>
    </row>
    <row r="27" spans="1:8" s="21" customFormat="1" ht="28.5" x14ac:dyDescent="0.25">
      <c r="A27" s="134" t="s">
        <v>66</v>
      </c>
      <c r="B27" s="136"/>
      <c r="C27" s="136"/>
      <c r="D27" s="136"/>
      <c r="E27" s="136"/>
      <c r="F27" s="49" t="s">
        <v>69</v>
      </c>
      <c r="G27" s="38">
        <f t="shared" ref="G27" si="7">+G29</f>
        <v>64301</v>
      </c>
      <c r="H27" s="38">
        <f>+H29</f>
        <v>64301</v>
      </c>
    </row>
    <row r="28" spans="1:8" s="21" customFormat="1" ht="17.25" x14ac:dyDescent="0.25">
      <c r="A28" s="134"/>
      <c r="B28" s="136"/>
      <c r="C28" s="136"/>
      <c r="D28" s="136"/>
      <c r="E28" s="136"/>
      <c r="F28" s="54" t="s">
        <v>9</v>
      </c>
      <c r="G28" s="33"/>
      <c r="H28" s="33"/>
    </row>
    <row r="29" spans="1:8" s="21" customFormat="1" ht="17.25" x14ac:dyDescent="0.25">
      <c r="A29" s="134"/>
      <c r="B29" s="134" t="s">
        <v>70</v>
      </c>
      <c r="C29" s="136"/>
      <c r="D29" s="136"/>
      <c r="E29" s="136"/>
      <c r="F29" s="49" t="s">
        <v>71</v>
      </c>
      <c r="G29" s="38">
        <f t="shared" ref="G29" si="8">+G31</f>
        <v>64301</v>
      </c>
      <c r="H29" s="38">
        <f>+H31</f>
        <v>64301</v>
      </c>
    </row>
    <row r="30" spans="1:8" s="21" customFormat="1" ht="17.25" x14ac:dyDescent="0.25">
      <c r="A30" s="134"/>
      <c r="B30" s="134"/>
      <c r="C30" s="136"/>
      <c r="D30" s="136"/>
      <c r="E30" s="136"/>
      <c r="F30" s="55" t="s">
        <v>29</v>
      </c>
      <c r="G30" s="38"/>
      <c r="H30" s="38"/>
    </row>
    <row r="31" spans="1:8" s="21" customFormat="1" ht="17.25" x14ac:dyDescent="0.25">
      <c r="A31" s="134"/>
      <c r="B31" s="134"/>
      <c r="C31" s="134" t="s">
        <v>66</v>
      </c>
      <c r="D31" s="136"/>
      <c r="E31" s="136"/>
      <c r="F31" s="49" t="s">
        <v>71</v>
      </c>
      <c r="G31" s="38">
        <f t="shared" ref="G31" si="9">G34</f>
        <v>64301</v>
      </c>
      <c r="H31" s="38">
        <f>H34</f>
        <v>64301</v>
      </c>
    </row>
    <row r="32" spans="1:8" s="15" customFormat="1" ht="28.5" x14ac:dyDescent="0.25">
      <c r="A32" s="134"/>
      <c r="B32" s="134"/>
      <c r="C32" s="134"/>
      <c r="D32" s="136"/>
      <c r="E32" s="136"/>
      <c r="F32" s="50" t="s">
        <v>72</v>
      </c>
      <c r="G32" s="38"/>
      <c r="H32" s="38"/>
    </row>
    <row r="33" spans="1:9" s="15" customFormat="1" ht="16.5" x14ac:dyDescent="0.25">
      <c r="A33" s="134"/>
      <c r="B33" s="134"/>
      <c r="C33" s="134"/>
      <c r="D33" s="136"/>
      <c r="E33" s="136"/>
      <c r="F33" s="56" t="s">
        <v>9</v>
      </c>
      <c r="G33" s="38"/>
      <c r="H33" s="38"/>
    </row>
    <row r="34" spans="1:9" s="21" customFormat="1" ht="36.75" customHeight="1" x14ac:dyDescent="0.25">
      <c r="A34" s="134"/>
      <c r="B34" s="134"/>
      <c r="C34" s="134"/>
      <c r="D34" s="135">
        <v>1162</v>
      </c>
      <c r="E34" s="136">
        <v>32002</v>
      </c>
      <c r="F34" s="35" t="s">
        <v>101</v>
      </c>
      <c r="G34" s="38">
        <f t="shared" ref="G34" si="10">+G36</f>
        <v>64301</v>
      </c>
      <c r="H34" s="38">
        <f>+H36</f>
        <v>64301</v>
      </c>
      <c r="I34" s="22"/>
    </row>
    <row r="35" spans="1:9" s="21" customFormat="1" ht="17.25" x14ac:dyDescent="0.25">
      <c r="A35" s="134"/>
      <c r="B35" s="134"/>
      <c r="C35" s="134"/>
      <c r="D35" s="135"/>
      <c r="E35" s="136"/>
      <c r="F35" s="57" t="s">
        <v>45</v>
      </c>
      <c r="G35" s="38"/>
      <c r="H35" s="38"/>
      <c r="I35" s="22"/>
    </row>
    <row r="36" spans="1:9" s="21" customFormat="1" ht="28.5" x14ac:dyDescent="0.25">
      <c r="A36" s="134"/>
      <c r="B36" s="134"/>
      <c r="C36" s="134"/>
      <c r="D36" s="135"/>
      <c r="E36" s="136"/>
      <c r="F36" s="58" t="str">
        <f>+F32</f>
        <v>ՀՀ կրթության, գիտության, մշակույթի և սպորտի նախարարություն</v>
      </c>
      <c r="G36" s="38">
        <f t="shared" ref="G36" si="11">+G38</f>
        <v>64301</v>
      </c>
      <c r="H36" s="38">
        <f>+H38</f>
        <v>64301</v>
      </c>
    </row>
    <row r="37" spans="1:9" s="21" customFormat="1" ht="32.25" customHeight="1" x14ac:dyDescent="0.25">
      <c r="A37" s="134"/>
      <c r="B37" s="134"/>
      <c r="C37" s="134"/>
      <c r="D37" s="135"/>
      <c r="E37" s="136"/>
      <c r="F37" s="57" t="s">
        <v>11</v>
      </c>
      <c r="G37" s="38"/>
      <c r="H37" s="38"/>
    </row>
    <row r="38" spans="1:9" s="21" customFormat="1" ht="17.25" x14ac:dyDescent="0.25">
      <c r="A38" s="134"/>
      <c r="B38" s="134"/>
      <c r="C38" s="134"/>
      <c r="D38" s="135"/>
      <c r="E38" s="136"/>
      <c r="F38" s="57" t="s">
        <v>12</v>
      </c>
      <c r="G38" s="38">
        <f t="shared" ref="G38:G39" si="12">+G39</f>
        <v>64301</v>
      </c>
      <c r="H38" s="38">
        <f>+H39</f>
        <v>64301</v>
      </c>
    </row>
    <row r="39" spans="1:9" s="21" customFormat="1" ht="17.25" x14ac:dyDescent="0.25">
      <c r="A39" s="134"/>
      <c r="B39" s="134"/>
      <c r="C39" s="134"/>
      <c r="D39" s="135"/>
      <c r="E39" s="136"/>
      <c r="F39" s="57" t="s">
        <v>46</v>
      </c>
      <c r="G39" s="38">
        <f t="shared" si="12"/>
        <v>64301</v>
      </c>
      <c r="H39" s="38">
        <f>+H40</f>
        <v>64301</v>
      </c>
    </row>
    <row r="40" spans="1:9" s="21" customFormat="1" ht="15" customHeight="1" x14ac:dyDescent="0.25">
      <c r="A40" s="134"/>
      <c r="B40" s="134"/>
      <c r="C40" s="134"/>
      <c r="D40" s="135"/>
      <c r="E40" s="136"/>
      <c r="F40" s="34" t="s">
        <v>51</v>
      </c>
      <c r="G40" s="38">
        <f>+H40</f>
        <v>64301</v>
      </c>
      <c r="H40" s="38">
        <f>+H42</f>
        <v>64301</v>
      </c>
    </row>
    <row r="41" spans="1:9" s="21" customFormat="1" ht="28.5" customHeight="1" x14ac:dyDescent="0.25">
      <c r="A41" s="134"/>
      <c r="B41" s="134"/>
      <c r="C41" s="134"/>
      <c r="D41" s="135"/>
      <c r="E41" s="136"/>
      <c r="F41" s="46" t="s">
        <v>63</v>
      </c>
      <c r="G41" s="38">
        <f>+G42</f>
        <v>64301</v>
      </c>
      <c r="H41" s="38">
        <f>+H42</f>
        <v>64301</v>
      </c>
    </row>
    <row r="42" spans="1:9" s="21" customFormat="1" ht="31.5" customHeight="1" x14ac:dyDescent="0.25">
      <c r="A42" s="134"/>
      <c r="B42" s="134"/>
      <c r="C42" s="134"/>
      <c r="D42" s="135"/>
      <c r="E42" s="136"/>
      <c r="F42" s="47" t="s">
        <v>73</v>
      </c>
      <c r="G42" s="38">
        <f>+H42</f>
        <v>64301</v>
      </c>
      <c r="H42" s="38">
        <v>64301</v>
      </c>
    </row>
    <row r="43" spans="1:9" s="43" customFormat="1" ht="88.15" customHeight="1" x14ac:dyDescent="0.3">
      <c r="A43" s="44" t="s">
        <v>59</v>
      </c>
      <c r="B43" s="137" t="s">
        <v>60</v>
      </c>
      <c r="C43" s="137"/>
      <c r="D43" s="137"/>
      <c r="E43" s="137"/>
      <c r="F43" s="137"/>
      <c r="G43" s="133" t="s">
        <v>61</v>
      </c>
      <c r="H43" s="133"/>
    </row>
  </sheetData>
  <mergeCells count="25">
    <mergeCell ref="G43:H43"/>
    <mergeCell ref="A27:A42"/>
    <mergeCell ref="B29:B42"/>
    <mergeCell ref="C31:C42"/>
    <mergeCell ref="D34:D42"/>
    <mergeCell ref="E34:E42"/>
    <mergeCell ref="C27:C30"/>
    <mergeCell ref="B27:B28"/>
    <mergeCell ref="E27:E33"/>
    <mergeCell ref="D27:D33"/>
    <mergeCell ref="B43:F43"/>
    <mergeCell ref="F2:H2"/>
    <mergeCell ref="F3:H3"/>
    <mergeCell ref="A6:H6"/>
    <mergeCell ref="A9:C9"/>
    <mergeCell ref="D9:E9"/>
    <mergeCell ref="F9:F10"/>
    <mergeCell ref="G9:H9"/>
    <mergeCell ref="B12:B13"/>
    <mergeCell ref="C12:C15"/>
    <mergeCell ref="D12:D18"/>
    <mergeCell ref="E12:E18"/>
    <mergeCell ref="A22:A26"/>
    <mergeCell ref="D19:D26"/>
    <mergeCell ref="E19:E26"/>
  </mergeCells>
  <pageMargins left="0.37" right="0.16" top="0" bottom="0" header="0.17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22" workbookViewId="0">
      <selection activeCell="C35" sqref="C35"/>
    </sheetView>
  </sheetViews>
  <sheetFormatPr defaultColWidth="9.140625" defaultRowHeight="13.5" x14ac:dyDescent="0.25"/>
  <cols>
    <col min="1" max="1" width="10.42578125" style="1" customWidth="1"/>
    <col min="2" max="2" width="13.85546875" style="1" customWidth="1"/>
    <col min="3" max="3" width="62.140625" style="1" customWidth="1"/>
    <col min="4" max="5" width="19.140625" style="62" customWidth="1"/>
    <col min="6" max="6" width="17.140625" style="1" customWidth="1"/>
    <col min="7" max="7" width="9.140625" style="1"/>
    <col min="8" max="8" width="49.85546875" style="1" customWidth="1"/>
    <col min="9" max="16384" width="9.140625" style="1"/>
  </cols>
  <sheetData>
    <row r="1" spans="1:6" ht="16.5" customHeight="1" x14ac:dyDescent="0.25">
      <c r="E1" s="62" t="s">
        <v>65</v>
      </c>
      <c r="F1" s="6"/>
    </row>
    <row r="2" spans="1:6" ht="16.5" customHeight="1" x14ac:dyDescent="0.25">
      <c r="C2" s="127" t="s">
        <v>52</v>
      </c>
      <c r="D2" s="127"/>
      <c r="E2" s="127"/>
      <c r="F2" s="6"/>
    </row>
    <row r="3" spans="1:6" ht="16.5" customHeight="1" x14ac:dyDescent="0.25">
      <c r="C3" s="127" t="s">
        <v>2</v>
      </c>
      <c r="D3" s="127"/>
      <c r="E3" s="127"/>
      <c r="F3" s="6"/>
    </row>
    <row r="4" spans="1:6" x14ac:dyDescent="0.25">
      <c r="F4" s="53"/>
    </row>
    <row r="5" spans="1:6" ht="80.25" customHeight="1" x14ac:dyDescent="0.25">
      <c r="A5" s="164" t="s">
        <v>55</v>
      </c>
      <c r="B5" s="164"/>
      <c r="C5" s="164"/>
      <c r="D5" s="164"/>
      <c r="E5" s="164"/>
      <c r="F5" s="42"/>
    </row>
    <row r="7" spans="1:6" x14ac:dyDescent="0.25">
      <c r="E7" s="63" t="s">
        <v>21</v>
      </c>
      <c r="F7" s="26"/>
    </row>
    <row r="8" spans="1:6" s="15" customFormat="1" ht="65.45" customHeight="1" x14ac:dyDescent="0.25">
      <c r="A8" s="146" t="s">
        <v>3</v>
      </c>
      <c r="B8" s="147"/>
      <c r="C8" s="148" t="s">
        <v>4</v>
      </c>
      <c r="D8" s="150" t="s">
        <v>64</v>
      </c>
      <c r="E8" s="151"/>
      <c r="F8" s="27"/>
    </row>
    <row r="9" spans="1:6" s="15" customFormat="1" ht="35.25" customHeight="1" x14ac:dyDescent="0.25">
      <c r="A9" s="59" t="s">
        <v>5</v>
      </c>
      <c r="B9" s="59" t="s">
        <v>6</v>
      </c>
      <c r="C9" s="149"/>
      <c r="D9" s="60" t="s">
        <v>54</v>
      </c>
      <c r="E9" s="60" t="s">
        <v>50</v>
      </c>
    </row>
    <row r="10" spans="1:6" s="15" customFormat="1" ht="22.5" customHeight="1" x14ac:dyDescent="0.25">
      <c r="A10" s="29"/>
      <c r="B10" s="152" t="s">
        <v>44</v>
      </c>
      <c r="C10" s="153"/>
      <c r="D10" s="61">
        <f>D11+D25</f>
        <v>0</v>
      </c>
      <c r="E10" s="61">
        <f>E11+E25</f>
        <v>0</v>
      </c>
    </row>
    <row r="11" spans="1:6" s="15" customFormat="1" ht="16.5" customHeight="1" x14ac:dyDescent="0.25">
      <c r="A11" s="13"/>
      <c r="B11" s="13"/>
      <c r="C11" s="14" t="s">
        <v>35</v>
      </c>
      <c r="D11" s="154">
        <f>+D18</f>
        <v>-64301</v>
      </c>
      <c r="E11" s="154">
        <f>+E18</f>
        <v>-64301</v>
      </c>
      <c r="F11" s="20"/>
    </row>
    <row r="12" spans="1:6" s="15" customFormat="1" ht="16.5" customHeight="1" x14ac:dyDescent="0.25">
      <c r="A12" s="157" t="s">
        <v>36</v>
      </c>
      <c r="B12" s="158"/>
      <c r="C12" s="30" t="s">
        <v>14</v>
      </c>
      <c r="D12" s="155"/>
      <c r="E12" s="155"/>
      <c r="F12" s="20"/>
    </row>
    <row r="13" spans="1:6" s="15" customFormat="1" ht="16.5" customHeight="1" x14ac:dyDescent="0.25">
      <c r="A13" s="157"/>
      <c r="B13" s="159"/>
      <c r="C13" s="13" t="s">
        <v>34</v>
      </c>
      <c r="D13" s="155"/>
      <c r="E13" s="155"/>
      <c r="F13" s="20"/>
    </row>
    <row r="14" spans="1:6" s="15" customFormat="1" ht="16.5" customHeight="1" x14ac:dyDescent="0.25">
      <c r="A14" s="157"/>
      <c r="B14" s="159"/>
      <c r="C14" s="30" t="s">
        <v>15</v>
      </c>
      <c r="D14" s="155"/>
      <c r="E14" s="155"/>
      <c r="F14" s="20"/>
    </row>
    <row r="15" spans="1:6" s="15" customFormat="1" ht="30" customHeight="1" x14ac:dyDescent="0.25">
      <c r="A15" s="157"/>
      <c r="B15" s="159"/>
      <c r="C15" s="13" t="s">
        <v>41</v>
      </c>
      <c r="D15" s="155"/>
      <c r="E15" s="155"/>
      <c r="F15" s="20"/>
    </row>
    <row r="16" spans="1:6" s="15" customFormat="1" ht="16.5" customHeight="1" x14ac:dyDescent="0.25">
      <c r="A16" s="157"/>
      <c r="B16" s="159"/>
      <c r="C16" s="30" t="s">
        <v>16</v>
      </c>
      <c r="D16" s="155"/>
      <c r="E16" s="155"/>
      <c r="F16" s="20"/>
    </row>
    <row r="17" spans="1:8" s="15" customFormat="1" ht="30.75" customHeight="1" x14ac:dyDescent="0.25">
      <c r="A17" s="157"/>
      <c r="B17" s="160"/>
      <c r="C17" s="13" t="s">
        <v>42</v>
      </c>
      <c r="D17" s="156"/>
      <c r="E17" s="156"/>
      <c r="F17" s="20"/>
    </row>
    <row r="18" spans="1:8" s="15" customFormat="1" ht="16.5" customHeight="1" x14ac:dyDescent="0.25">
      <c r="A18" s="158"/>
      <c r="B18" s="158" t="s">
        <v>37</v>
      </c>
      <c r="C18" s="30" t="s">
        <v>17</v>
      </c>
      <c r="D18" s="161">
        <f>+E18</f>
        <v>-64301</v>
      </c>
      <c r="E18" s="161">
        <f>+'[1]havelvac 1'!H26</f>
        <v>-64301</v>
      </c>
      <c r="F18" s="20"/>
    </row>
    <row r="19" spans="1:8" s="15" customFormat="1" ht="16.5" customHeight="1" x14ac:dyDescent="0.25">
      <c r="A19" s="159"/>
      <c r="B19" s="159"/>
      <c r="C19" s="13" t="s">
        <v>34</v>
      </c>
      <c r="D19" s="162"/>
      <c r="E19" s="162"/>
      <c r="F19" s="20"/>
    </row>
    <row r="20" spans="1:8" s="15" customFormat="1" ht="16.5" customHeight="1" x14ac:dyDescent="0.25">
      <c r="A20" s="159"/>
      <c r="B20" s="159"/>
      <c r="C20" s="30" t="s">
        <v>18</v>
      </c>
      <c r="D20" s="162"/>
      <c r="E20" s="162"/>
      <c r="F20" s="20"/>
    </row>
    <row r="21" spans="1:8" s="15" customFormat="1" ht="60.75" customHeight="1" x14ac:dyDescent="0.25">
      <c r="A21" s="159"/>
      <c r="B21" s="159"/>
      <c r="C21" s="13" t="s">
        <v>43</v>
      </c>
      <c r="D21" s="162"/>
      <c r="E21" s="162"/>
      <c r="F21" s="20"/>
    </row>
    <row r="22" spans="1:8" s="15" customFormat="1" ht="16.5" customHeight="1" x14ac:dyDescent="0.25">
      <c r="A22" s="159"/>
      <c r="B22" s="159"/>
      <c r="C22" s="30" t="s">
        <v>19</v>
      </c>
      <c r="D22" s="162"/>
      <c r="E22" s="162"/>
      <c r="F22" s="20"/>
    </row>
    <row r="23" spans="1:8" s="15" customFormat="1" ht="16.5" customHeight="1" x14ac:dyDescent="0.25">
      <c r="A23" s="160"/>
      <c r="B23" s="160"/>
      <c r="C23" s="13" t="s">
        <v>20</v>
      </c>
      <c r="D23" s="163"/>
      <c r="E23" s="163"/>
      <c r="F23" s="20"/>
    </row>
    <row r="24" spans="1:8" ht="32.25" customHeight="1" x14ac:dyDescent="0.3">
      <c r="A24" s="7"/>
      <c r="B24" s="36"/>
      <c r="C24" s="14" t="str">
        <f>+'[1]havelvac 1'!F36</f>
        <v>ՀՀ կրթության, գիտության, մշակույթի և սպորտի նախարարություն</v>
      </c>
      <c r="D24" s="40"/>
      <c r="E24" s="64"/>
    </row>
    <row r="25" spans="1:8" s="24" customFormat="1" ht="14.25" customHeight="1" x14ac:dyDescent="0.25">
      <c r="A25" s="23">
        <v>1162</v>
      </c>
      <c r="B25" s="8"/>
      <c r="C25" s="8" t="s">
        <v>47</v>
      </c>
      <c r="D25" s="143">
        <f>+D32</f>
        <v>64301</v>
      </c>
      <c r="E25" s="143">
        <f>+E32</f>
        <v>64301</v>
      </c>
    </row>
    <row r="26" spans="1:8" s="24" customFormat="1" x14ac:dyDescent="0.25">
      <c r="A26" s="170"/>
      <c r="B26" s="170"/>
      <c r="C26" s="34" t="s">
        <v>74</v>
      </c>
      <c r="D26" s="144"/>
      <c r="E26" s="144"/>
    </row>
    <row r="27" spans="1:8" s="24" customFormat="1" x14ac:dyDescent="0.25">
      <c r="A27" s="171"/>
      <c r="B27" s="171"/>
      <c r="C27" s="8" t="s">
        <v>48</v>
      </c>
      <c r="D27" s="144"/>
      <c r="E27" s="144"/>
    </row>
    <row r="28" spans="1:8" s="24" customFormat="1" ht="75.75" customHeight="1" x14ac:dyDescent="0.25">
      <c r="A28" s="171"/>
      <c r="B28" s="171"/>
      <c r="C28" s="34" t="s">
        <v>67</v>
      </c>
      <c r="D28" s="144"/>
      <c r="E28" s="144"/>
    </row>
    <row r="29" spans="1:8" s="24" customFormat="1" ht="16.5" customHeight="1" x14ac:dyDescent="0.25">
      <c r="A29" s="171"/>
      <c r="B29" s="171"/>
      <c r="C29" s="8" t="s">
        <v>49</v>
      </c>
      <c r="D29" s="144"/>
      <c r="E29" s="144"/>
      <c r="H29" s="28"/>
    </row>
    <row r="30" spans="1:8" s="24" customFormat="1" ht="45" customHeight="1" x14ac:dyDescent="0.25">
      <c r="A30" s="172"/>
      <c r="B30" s="172"/>
      <c r="C30" s="34" t="s">
        <v>68</v>
      </c>
      <c r="D30" s="145"/>
      <c r="E30" s="145"/>
    </row>
    <row r="31" spans="1:8" s="24" customFormat="1" ht="16.5" customHeight="1" x14ac:dyDescent="0.25">
      <c r="A31" s="165" t="s">
        <v>7</v>
      </c>
      <c r="B31" s="166"/>
      <c r="C31" s="166"/>
      <c r="D31" s="166"/>
      <c r="E31" s="167"/>
    </row>
    <row r="32" spans="1:8" s="24" customFormat="1" ht="16.5" customHeight="1" x14ac:dyDescent="0.25">
      <c r="A32" s="168"/>
      <c r="B32" s="169">
        <v>32002</v>
      </c>
      <c r="C32" s="25" t="s">
        <v>0</v>
      </c>
      <c r="D32" s="140">
        <f>+E32</f>
        <v>64301</v>
      </c>
      <c r="E32" s="140">
        <f>+'[1]havelvac 1'!H42</f>
        <v>64301</v>
      </c>
    </row>
    <row r="33" spans="1:5" s="24" customFormat="1" ht="31.5" customHeight="1" x14ac:dyDescent="0.25">
      <c r="A33" s="168"/>
      <c r="B33" s="169"/>
      <c r="C33" s="31" t="str">
        <f>'havelvac 1'!F34</f>
        <v>Հանրային վայրերում կառուցապատման նախագծային աշխատանքների իրականացում</v>
      </c>
      <c r="D33" s="141"/>
      <c r="E33" s="141"/>
    </row>
    <row r="34" spans="1:5" s="24" customFormat="1" ht="18.75" customHeight="1" x14ac:dyDescent="0.25">
      <c r="A34" s="168"/>
      <c r="B34" s="169"/>
      <c r="C34" s="25" t="s">
        <v>30</v>
      </c>
      <c r="D34" s="141"/>
      <c r="E34" s="141"/>
    </row>
    <row r="35" spans="1:5" s="24" customFormat="1" ht="31.5" customHeight="1" x14ac:dyDescent="0.25">
      <c r="A35" s="168"/>
      <c r="B35" s="169"/>
      <c r="C35" s="31" t="str">
        <f>C33</f>
        <v>Հանրային վայրերում կառուցապատման նախագծային աշխատանքների իրականացում</v>
      </c>
      <c r="D35" s="141"/>
      <c r="E35" s="141"/>
    </row>
    <row r="36" spans="1:5" s="24" customFormat="1" ht="24" customHeight="1" x14ac:dyDescent="0.25">
      <c r="A36" s="168"/>
      <c r="B36" s="169"/>
      <c r="C36" s="114" t="s">
        <v>1</v>
      </c>
      <c r="D36" s="141"/>
      <c r="E36" s="141"/>
    </row>
    <row r="37" spans="1:5" s="24" customFormat="1" ht="30" customHeight="1" x14ac:dyDescent="0.25">
      <c r="A37" s="168"/>
      <c r="B37" s="169"/>
      <c r="C37" s="46" t="s">
        <v>75</v>
      </c>
      <c r="D37" s="142"/>
      <c r="E37" s="142"/>
    </row>
    <row r="39" spans="1:5" ht="15" customHeight="1" x14ac:dyDescent="0.25"/>
    <row r="40" spans="1:5" s="43" customFormat="1" ht="15" customHeight="1" x14ac:dyDescent="0.25">
      <c r="A40" s="44" t="s">
        <v>57</v>
      </c>
      <c r="B40" s="45"/>
      <c r="C40" s="45"/>
      <c r="D40" s="65"/>
      <c r="E40" s="65"/>
    </row>
    <row r="41" spans="1:5" s="43" customFormat="1" ht="15" customHeight="1" x14ac:dyDescent="0.25">
      <c r="A41" s="44" t="s">
        <v>58</v>
      </c>
      <c r="B41" s="44"/>
      <c r="C41" s="44"/>
      <c r="D41" s="66"/>
      <c r="E41" s="65"/>
    </row>
    <row r="42" spans="1:5" s="43" customFormat="1" ht="16.5" x14ac:dyDescent="0.25">
      <c r="A42" s="138" t="s">
        <v>56</v>
      </c>
      <c r="B42" s="138"/>
      <c r="C42" s="139" t="s">
        <v>62</v>
      </c>
      <c r="D42" s="139"/>
      <c r="E42" s="139"/>
    </row>
  </sheetData>
  <mergeCells count="26">
    <mergeCell ref="A31:E31"/>
    <mergeCell ref="A32:A37"/>
    <mergeCell ref="B32:B37"/>
    <mergeCell ref="E32:E37"/>
    <mergeCell ref="A18:A23"/>
    <mergeCell ref="B18:B23"/>
    <mergeCell ref="E18:E23"/>
    <mergeCell ref="E25:E30"/>
    <mergeCell ref="A26:A30"/>
    <mergeCell ref="B26:B30"/>
    <mergeCell ref="A42:B42"/>
    <mergeCell ref="C42:E42"/>
    <mergeCell ref="C2:E2"/>
    <mergeCell ref="C3:E3"/>
    <mergeCell ref="D32:D37"/>
    <mergeCell ref="D25:D30"/>
    <mergeCell ref="A8:B8"/>
    <mergeCell ref="C8:C9"/>
    <mergeCell ref="D8:E8"/>
    <mergeCell ref="B10:C10"/>
    <mergeCell ref="E11:E17"/>
    <mergeCell ref="A12:A17"/>
    <mergeCell ref="B12:B17"/>
    <mergeCell ref="D11:D17"/>
    <mergeCell ref="D18:D23"/>
    <mergeCell ref="A5:E5"/>
  </mergeCells>
  <pageMargins left="0.16" right="0" top="0.27" bottom="0.24" header="0.2" footer="0.16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4"/>
  <sheetViews>
    <sheetView workbookViewId="0">
      <selection activeCell="A25" sqref="A25:E25"/>
    </sheetView>
  </sheetViews>
  <sheetFormatPr defaultColWidth="9.140625" defaultRowHeight="13.5" x14ac:dyDescent="0.25"/>
  <cols>
    <col min="1" max="1" width="4" style="1" customWidth="1"/>
    <col min="2" max="2" width="37.140625" style="1" customWidth="1"/>
    <col min="3" max="3" width="54.42578125" style="1" customWidth="1"/>
    <col min="4" max="5" width="12.7109375" style="1" customWidth="1"/>
    <col min="6" max="16384" width="9.140625" style="1"/>
  </cols>
  <sheetData>
    <row r="2" spans="1:10" ht="15" customHeight="1" x14ac:dyDescent="0.25">
      <c r="E2" s="67" t="s">
        <v>76</v>
      </c>
    </row>
    <row r="3" spans="1:10" x14ac:dyDescent="0.25">
      <c r="E3" s="67" t="s">
        <v>52</v>
      </c>
    </row>
    <row r="4" spans="1:10" x14ac:dyDescent="0.25">
      <c r="E4" s="67" t="s">
        <v>2</v>
      </c>
    </row>
    <row r="5" spans="1:10" x14ac:dyDescent="0.25">
      <c r="E5" s="67"/>
    </row>
    <row r="6" spans="1:10" ht="58.5" customHeight="1" x14ac:dyDescent="0.25">
      <c r="A6" s="173" t="s">
        <v>77</v>
      </c>
      <c r="B6" s="173"/>
      <c r="C6" s="173"/>
      <c r="D6" s="173"/>
      <c r="E6" s="173"/>
    </row>
    <row r="7" spans="1:10" ht="17.25" x14ac:dyDescent="0.25">
      <c r="A7" s="174" t="s">
        <v>78</v>
      </c>
      <c r="B7" s="174"/>
      <c r="C7" s="174"/>
      <c r="D7" s="174"/>
      <c r="E7" s="174"/>
    </row>
    <row r="8" spans="1:10" ht="12.75" customHeight="1" x14ac:dyDescent="0.3">
      <c r="A8" s="68"/>
      <c r="B8" s="68"/>
      <c r="C8" s="68"/>
      <c r="D8" s="68"/>
      <c r="E8" s="68"/>
    </row>
    <row r="9" spans="1:10" ht="15" customHeight="1" x14ac:dyDescent="0.25">
      <c r="A9" s="175" t="s">
        <v>79</v>
      </c>
      <c r="B9" s="175"/>
      <c r="C9" s="175"/>
      <c r="D9" s="175"/>
      <c r="E9" s="175"/>
    </row>
    <row r="11" spans="1:10" ht="14.25" x14ac:dyDescent="0.25">
      <c r="B11" s="69" t="s">
        <v>80</v>
      </c>
      <c r="C11" s="69" t="s">
        <v>81</v>
      </c>
      <c r="D11" s="70"/>
      <c r="E11" s="71"/>
    </row>
    <row r="12" spans="1:10" ht="27" x14ac:dyDescent="0.25">
      <c r="B12" s="46">
        <v>1162</v>
      </c>
      <c r="C12" s="72" t="str">
        <f>[2]havelvac3!C11</f>
        <v>Գիտական և գիտատեխնիկական հետազոտությունների ծրագիր</v>
      </c>
      <c r="D12" s="73"/>
      <c r="E12" s="71"/>
    </row>
    <row r="14" spans="1:10" ht="26.25" customHeight="1" x14ac:dyDescent="0.25">
      <c r="B14" s="74" t="s">
        <v>82</v>
      </c>
      <c r="C14" s="75">
        <v>1162</v>
      </c>
      <c r="D14" s="39" t="s">
        <v>54</v>
      </c>
      <c r="E14" s="39" t="s">
        <v>50</v>
      </c>
    </row>
    <row r="15" spans="1:10" x14ac:dyDescent="0.25">
      <c r="B15" s="74" t="s">
        <v>83</v>
      </c>
      <c r="C15" s="76">
        <v>32002</v>
      </c>
      <c r="D15" s="76"/>
      <c r="E15" s="77"/>
      <c r="G15" s="78"/>
      <c r="H15" s="78"/>
      <c r="I15" s="78"/>
      <c r="J15" s="78"/>
    </row>
    <row r="16" spans="1:10" ht="49.5" customHeight="1" x14ac:dyDescent="0.25">
      <c r="B16" s="74" t="s">
        <v>0</v>
      </c>
      <c r="C16" s="72" t="str">
        <f>'havelvac 1'!F34</f>
        <v>Հանրային վայրերում կառուցապատման նախագծային աշխատանքների իրականացում</v>
      </c>
      <c r="D16" s="176"/>
      <c r="E16" s="79"/>
      <c r="I16" s="1">
        <v>4</v>
      </c>
    </row>
    <row r="17" spans="1:5" ht="27" x14ac:dyDescent="0.25">
      <c r="B17" s="74" t="s">
        <v>84</v>
      </c>
      <c r="C17" s="80" t="str">
        <f>'havelvac 1'!F34</f>
        <v>Հանրային վայրերում կառուցապատման նախագծային աշխատանքների իրականացում</v>
      </c>
      <c r="D17" s="177"/>
      <c r="E17" s="79"/>
    </row>
    <row r="18" spans="1:5" ht="40.5" x14ac:dyDescent="0.25">
      <c r="B18" s="74" t="s">
        <v>1</v>
      </c>
      <c r="C18" s="72" t="s">
        <v>85</v>
      </c>
      <c r="D18" s="177"/>
      <c r="E18" s="79"/>
    </row>
    <row r="19" spans="1:5" ht="27" x14ac:dyDescent="0.25">
      <c r="B19" s="81" t="s">
        <v>86</v>
      </c>
      <c r="C19" s="82"/>
      <c r="D19" s="177"/>
      <c r="E19" s="79"/>
    </row>
    <row r="20" spans="1:5" x14ac:dyDescent="0.25">
      <c r="B20" s="179" t="s">
        <v>87</v>
      </c>
      <c r="C20" s="180"/>
      <c r="D20" s="178"/>
      <c r="E20" s="83"/>
    </row>
    <row r="21" spans="1:5" x14ac:dyDescent="0.25">
      <c r="B21" s="183" t="s">
        <v>88</v>
      </c>
      <c r="C21" s="184"/>
      <c r="D21" s="84">
        <f>+E21</f>
        <v>64301</v>
      </c>
      <c r="E21" s="85">
        <v>64301</v>
      </c>
    </row>
    <row r="22" spans="1:5" x14ac:dyDescent="0.25">
      <c r="A22" s="86"/>
      <c r="B22" s="87"/>
      <c r="C22" s="87"/>
      <c r="D22" s="87"/>
      <c r="E22" s="71"/>
    </row>
    <row r="23" spans="1:5" ht="17.25" x14ac:dyDescent="0.3">
      <c r="B23" s="185" t="s">
        <v>89</v>
      </c>
      <c r="C23" s="185"/>
      <c r="D23" s="185"/>
      <c r="E23" s="185"/>
    </row>
    <row r="24" spans="1:5" ht="17.25" x14ac:dyDescent="0.3">
      <c r="B24" s="88"/>
      <c r="C24" s="88"/>
      <c r="D24" s="88"/>
      <c r="E24" s="88"/>
    </row>
    <row r="25" spans="1:5" s="89" customFormat="1" ht="17.25" x14ac:dyDescent="0.25">
      <c r="A25" s="174" t="s">
        <v>90</v>
      </c>
      <c r="B25" s="174"/>
      <c r="C25" s="174"/>
      <c r="D25" s="174"/>
      <c r="E25" s="174"/>
    </row>
    <row r="26" spans="1:5" ht="14.25" x14ac:dyDescent="0.25">
      <c r="A26" s="175" t="s">
        <v>79</v>
      </c>
      <c r="B26" s="175"/>
      <c r="C26" s="175"/>
      <c r="D26" s="175"/>
      <c r="E26" s="175"/>
    </row>
    <row r="27" spans="1:5" x14ac:dyDescent="0.25">
      <c r="B27" s="90"/>
      <c r="C27" s="90"/>
      <c r="D27" s="90"/>
      <c r="E27" s="91"/>
    </row>
    <row r="28" spans="1:5" s="92" customFormat="1" ht="17.25" x14ac:dyDescent="0.25">
      <c r="A28" s="186" t="s">
        <v>35</v>
      </c>
      <c r="B28" s="186"/>
      <c r="C28" s="186"/>
      <c r="D28" s="186"/>
      <c r="E28" s="186"/>
    </row>
    <row r="29" spans="1:5" s="92" customFormat="1" ht="17.25" x14ac:dyDescent="0.3">
      <c r="A29" s="93"/>
      <c r="B29" s="94" t="s">
        <v>80</v>
      </c>
      <c r="C29" s="94" t="s">
        <v>81</v>
      </c>
      <c r="D29" s="95"/>
      <c r="E29" s="1"/>
    </row>
    <row r="30" spans="1:5" s="92" customFormat="1" ht="17.25" x14ac:dyDescent="0.3">
      <c r="A30" s="93"/>
      <c r="B30" s="96">
        <v>1139</v>
      </c>
      <c r="C30" s="97" t="s">
        <v>91</v>
      </c>
      <c r="D30" s="98"/>
      <c r="E30" s="1"/>
    </row>
    <row r="31" spans="1:5" s="92" customFormat="1" ht="17.25" x14ac:dyDescent="0.3">
      <c r="A31" s="93"/>
      <c r="B31" s="99" t="s">
        <v>92</v>
      </c>
      <c r="C31" s="100"/>
      <c r="D31" s="100"/>
      <c r="E31" s="1"/>
    </row>
    <row r="32" spans="1:5" s="92" customFormat="1" ht="17.25" x14ac:dyDescent="0.3">
      <c r="A32" s="93"/>
      <c r="B32" s="101" t="s">
        <v>82</v>
      </c>
      <c r="C32" s="96">
        <v>1139</v>
      </c>
      <c r="D32" s="39" t="s">
        <v>54</v>
      </c>
      <c r="E32" s="39" t="s">
        <v>50</v>
      </c>
    </row>
    <row r="33" spans="1:5" s="92" customFormat="1" ht="17.25" x14ac:dyDescent="0.3">
      <c r="A33" s="93"/>
      <c r="B33" s="97" t="s">
        <v>83</v>
      </c>
      <c r="C33" s="102">
        <v>11001</v>
      </c>
      <c r="D33" s="187"/>
      <c r="E33" s="103"/>
    </row>
    <row r="34" spans="1:5" s="92" customFormat="1" ht="17.25" x14ac:dyDescent="0.3">
      <c r="A34" s="93"/>
      <c r="B34" s="97" t="s">
        <v>0</v>
      </c>
      <c r="C34" s="97" t="s">
        <v>91</v>
      </c>
      <c r="D34" s="188"/>
      <c r="E34" s="104"/>
    </row>
    <row r="35" spans="1:5" s="92" customFormat="1" ht="54.75" x14ac:dyDescent="0.3">
      <c r="A35" s="93"/>
      <c r="B35" s="97" t="s">
        <v>84</v>
      </c>
      <c r="C35" s="105" t="s">
        <v>93</v>
      </c>
      <c r="D35" s="188"/>
      <c r="E35" s="104"/>
    </row>
    <row r="36" spans="1:5" s="92" customFormat="1" ht="17.25" x14ac:dyDescent="0.3">
      <c r="A36" s="93"/>
      <c r="B36" s="97" t="s">
        <v>1</v>
      </c>
      <c r="C36" s="106" t="s">
        <v>94</v>
      </c>
      <c r="D36" s="188"/>
      <c r="E36" s="79"/>
    </row>
    <row r="37" spans="1:5" s="92" customFormat="1" ht="27" x14ac:dyDescent="0.3">
      <c r="A37" s="93"/>
      <c r="B37" s="107" t="s">
        <v>86</v>
      </c>
      <c r="C37" s="101" t="s">
        <v>35</v>
      </c>
      <c r="D37" s="188"/>
      <c r="E37" s="79"/>
    </row>
    <row r="38" spans="1:5" s="92" customFormat="1" ht="17.25" x14ac:dyDescent="0.3">
      <c r="A38" s="93"/>
      <c r="B38" s="108"/>
      <c r="C38" s="57" t="s">
        <v>87</v>
      </c>
      <c r="D38" s="189"/>
      <c r="E38" s="83"/>
    </row>
    <row r="39" spans="1:5" s="92" customFormat="1" ht="17.25" x14ac:dyDescent="0.3">
      <c r="A39" s="93"/>
      <c r="B39" s="181" t="s">
        <v>88</v>
      </c>
      <c r="C39" s="181"/>
      <c r="D39" s="85">
        <v>-64301</v>
      </c>
      <c r="E39" s="85">
        <v>-64301</v>
      </c>
    </row>
    <row r="42" spans="1:5" s="43" customFormat="1" ht="16.5" x14ac:dyDescent="0.25">
      <c r="A42" s="44" t="s">
        <v>57</v>
      </c>
      <c r="B42" s="45"/>
      <c r="C42" s="45"/>
      <c r="D42" s="109"/>
    </row>
    <row r="43" spans="1:5" s="43" customFormat="1" ht="16.5" x14ac:dyDescent="0.25">
      <c r="A43" s="44" t="s">
        <v>58</v>
      </c>
      <c r="B43" s="44"/>
      <c r="C43" s="44"/>
      <c r="D43" s="44"/>
    </row>
    <row r="44" spans="1:5" ht="16.5" x14ac:dyDescent="0.3">
      <c r="B44" s="182" t="s">
        <v>95</v>
      </c>
      <c r="C44" s="182"/>
      <c r="D44" s="182"/>
      <c r="E44" s="182"/>
    </row>
  </sheetData>
  <mergeCells count="13">
    <mergeCell ref="B39:C39"/>
    <mergeCell ref="B44:E44"/>
    <mergeCell ref="B21:C21"/>
    <mergeCell ref="B23:E23"/>
    <mergeCell ref="A25:E25"/>
    <mergeCell ref="A26:E26"/>
    <mergeCell ref="A28:E28"/>
    <mergeCell ref="D33:D38"/>
    <mergeCell ref="A6:E6"/>
    <mergeCell ref="A7:E7"/>
    <mergeCell ref="A9:E9"/>
    <mergeCell ref="D16:D20"/>
    <mergeCell ref="B20:C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5"/>
  <sheetViews>
    <sheetView workbookViewId="0">
      <selection activeCell="C18" sqref="C18"/>
    </sheetView>
  </sheetViews>
  <sheetFormatPr defaultColWidth="9.140625" defaultRowHeight="13.5" x14ac:dyDescent="0.25"/>
  <cols>
    <col min="1" max="1" width="4" style="1" customWidth="1"/>
    <col min="2" max="2" width="37.28515625" style="1" customWidth="1"/>
    <col min="3" max="3" width="54.42578125" style="1" customWidth="1"/>
    <col min="4" max="5" width="14.140625" style="1" customWidth="1"/>
    <col min="6" max="16384" width="9.140625" style="1"/>
  </cols>
  <sheetData>
    <row r="2" spans="1:10" ht="15" customHeight="1" x14ac:dyDescent="0.25">
      <c r="E2" s="67" t="s">
        <v>96</v>
      </c>
    </row>
    <row r="3" spans="1:10" x14ac:dyDescent="0.25">
      <c r="E3" s="67" t="s">
        <v>52</v>
      </c>
    </row>
    <row r="4" spans="1:10" x14ac:dyDescent="0.25">
      <c r="E4" s="67" t="s">
        <v>2</v>
      </c>
    </row>
    <row r="5" spans="1:10" x14ac:dyDescent="0.25">
      <c r="E5" s="67"/>
    </row>
    <row r="7" spans="1:10" ht="59.25" customHeight="1" x14ac:dyDescent="0.25">
      <c r="A7" s="173" t="s">
        <v>97</v>
      </c>
      <c r="B7" s="173"/>
      <c r="C7" s="173"/>
      <c r="D7" s="173"/>
      <c r="E7" s="173"/>
    </row>
    <row r="8" spans="1:10" ht="17.25" x14ac:dyDescent="0.25">
      <c r="A8" s="174" t="str">
        <f>+'[2]havelvac 4'!A7:E7</f>
        <v xml:space="preserve">ՀՀ Կրթության, գիտության, մշակույթի և սպորտի նախարարություն </v>
      </c>
      <c r="B8" s="174"/>
      <c r="C8" s="174"/>
      <c r="D8" s="174"/>
      <c r="E8" s="174"/>
    </row>
    <row r="9" spans="1:10" ht="12.75" customHeight="1" x14ac:dyDescent="0.25">
      <c r="A9" s="190"/>
      <c r="B9" s="190"/>
      <c r="C9" s="190"/>
      <c r="D9" s="190"/>
      <c r="E9" s="190"/>
    </row>
    <row r="10" spans="1:10" ht="16.5" customHeight="1" x14ac:dyDescent="0.25">
      <c r="A10" s="175" t="s">
        <v>79</v>
      </c>
      <c r="B10" s="175"/>
      <c r="C10" s="175"/>
      <c r="D10" s="175"/>
      <c r="E10" s="175"/>
    </row>
    <row r="11" spans="1:10" ht="6" customHeight="1" x14ac:dyDescent="0.25"/>
    <row r="12" spans="1:10" ht="14.25" x14ac:dyDescent="0.25">
      <c r="B12" s="69" t="s">
        <v>80</v>
      </c>
      <c r="C12" s="69" t="s">
        <v>81</v>
      </c>
      <c r="D12" s="70"/>
      <c r="E12" s="71"/>
    </row>
    <row r="13" spans="1:10" ht="31.5" customHeight="1" x14ac:dyDescent="0.25">
      <c r="B13" s="46">
        <v>1162</v>
      </c>
      <c r="C13" s="72" t="str">
        <f>[2]havelvac3!C11</f>
        <v>Գիտական և գիտատեխնիկական հետազոտությունների ծրագիր</v>
      </c>
      <c r="D13" s="73"/>
      <c r="E13" s="71"/>
    </row>
    <row r="15" spans="1:10" ht="26.25" customHeight="1" x14ac:dyDescent="0.25">
      <c r="B15" s="74" t="s">
        <v>82</v>
      </c>
      <c r="C15" s="75">
        <v>1162</v>
      </c>
      <c r="D15" s="39" t="s">
        <v>54</v>
      </c>
      <c r="E15" s="39" t="s">
        <v>50</v>
      </c>
    </row>
    <row r="16" spans="1:10" ht="18" customHeight="1" x14ac:dyDescent="0.25">
      <c r="B16" s="74" t="s">
        <v>83</v>
      </c>
      <c r="C16" s="76">
        <v>32002</v>
      </c>
      <c r="D16" s="76"/>
      <c r="E16" s="77"/>
      <c r="G16" s="78"/>
      <c r="H16" s="78"/>
      <c r="I16" s="78"/>
      <c r="J16" s="78"/>
    </row>
    <row r="17" spans="1:5" ht="27" x14ac:dyDescent="0.25">
      <c r="B17" s="74" t="s">
        <v>0</v>
      </c>
      <c r="C17" s="72" t="str">
        <f>'havelvac 1'!F34</f>
        <v>Հանրային վայրերում կառուցապատման նախագծային աշխատանքների իրականացում</v>
      </c>
      <c r="D17" s="176"/>
      <c r="E17" s="79"/>
    </row>
    <row r="18" spans="1:5" ht="27" x14ac:dyDescent="0.25">
      <c r="B18" s="74" t="s">
        <v>84</v>
      </c>
      <c r="C18" s="80" t="str">
        <f>C17</f>
        <v>Հանրային վայրերում կառուցապատման նախագծային աշխատանքների իրականացում</v>
      </c>
      <c r="D18" s="177"/>
      <c r="E18" s="79"/>
    </row>
    <row r="19" spans="1:5" ht="40.5" x14ac:dyDescent="0.25">
      <c r="B19" s="74" t="s">
        <v>1</v>
      </c>
      <c r="C19" s="72" t="str">
        <f>+'[2]havelvac 4'!C18</f>
        <v xml:space="preserve">Այլ պետական կազմակերպությունների կողմից օգտագործվող ոչ ֆինանսական ակտիվների հետ գործառնություններ </v>
      </c>
      <c r="D19" s="177"/>
      <c r="E19" s="79"/>
    </row>
    <row r="20" spans="1:5" ht="27" x14ac:dyDescent="0.25">
      <c r="B20" s="81" t="s">
        <v>86</v>
      </c>
      <c r="C20" s="81"/>
      <c r="D20" s="177"/>
      <c r="E20" s="79"/>
    </row>
    <row r="21" spans="1:5" x14ac:dyDescent="0.25">
      <c r="B21" s="179" t="s">
        <v>87</v>
      </c>
      <c r="C21" s="180"/>
      <c r="D21" s="178"/>
      <c r="E21" s="83"/>
    </row>
    <row r="22" spans="1:5" x14ac:dyDescent="0.25">
      <c r="B22" s="183" t="s">
        <v>88</v>
      </c>
      <c r="C22" s="184"/>
      <c r="D22" s="84">
        <f>+'[2]havelvac 4'!D22</f>
        <v>64301</v>
      </c>
      <c r="E22" s="84">
        <f>+'[2]havelvac 4'!E22</f>
        <v>64301</v>
      </c>
    </row>
    <row r="23" spans="1:5" x14ac:dyDescent="0.25">
      <c r="A23" s="86"/>
      <c r="B23" s="87"/>
      <c r="C23" s="87"/>
      <c r="D23" s="87"/>
      <c r="E23" s="71"/>
    </row>
    <row r="24" spans="1:5" s="89" customFormat="1" ht="17.25" x14ac:dyDescent="0.25">
      <c r="A24" s="191" t="s">
        <v>98</v>
      </c>
      <c r="B24" s="191"/>
      <c r="C24" s="191"/>
      <c r="D24" s="191"/>
      <c r="E24" s="191"/>
    </row>
    <row r="25" spans="1:5" s="89" customFormat="1" ht="17.25" x14ac:dyDescent="0.25">
      <c r="C25" s="110"/>
      <c r="D25" s="110"/>
      <c r="E25" s="110"/>
    </row>
    <row r="26" spans="1:5" s="89" customFormat="1" ht="17.25" x14ac:dyDescent="0.25">
      <c r="A26" s="174" t="s">
        <v>90</v>
      </c>
      <c r="B26" s="174"/>
      <c r="C26" s="174"/>
      <c r="D26" s="174"/>
      <c r="E26" s="174"/>
    </row>
    <row r="27" spans="1:5" s="89" customFormat="1" ht="17.25" x14ac:dyDescent="0.25">
      <c r="A27" s="192" t="s">
        <v>99</v>
      </c>
      <c r="B27" s="192"/>
      <c r="C27" s="192"/>
      <c r="D27" s="192"/>
      <c r="E27" s="192"/>
    </row>
    <row r="28" spans="1:5" s="89" customFormat="1" ht="17.25" x14ac:dyDescent="0.25">
      <c r="A28" s="111"/>
      <c r="B28" s="111"/>
      <c r="C28" s="111"/>
      <c r="D28" s="111"/>
      <c r="E28" s="111"/>
    </row>
    <row r="29" spans="1:5" s="92" customFormat="1" ht="17.25" x14ac:dyDescent="0.3">
      <c r="A29" s="93"/>
      <c r="B29" s="94" t="s">
        <v>80</v>
      </c>
      <c r="C29" s="94" t="s">
        <v>81</v>
      </c>
      <c r="D29" s="95"/>
      <c r="E29" s="1"/>
    </row>
    <row r="30" spans="1:5" s="92" customFormat="1" ht="17.25" x14ac:dyDescent="0.3">
      <c r="A30" s="93"/>
      <c r="B30" s="96">
        <v>1139</v>
      </c>
      <c r="C30" s="97" t="s">
        <v>91</v>
      </c>
      <c r="D30" s="98"/>
      <c r="E30" s="1"/>
    </row>
    <row r="31" spans="1:5" s="92" customFormat="1" ht="17.25" x14ac:dyDescent="0.3">
      <c r="A31" s="93"/>
      <c r="B31" s="99" t="s">
        <v>92</v>
      </c>
      <c r="C31" s="100"/>
      <c r="D31" s="100"/>
      <c r="E31" s="1"/>
    </row>
    <row r="32" spans="1:5" s="92" customFormat="1" ht="17.25" x14ac:dyDescent="0.3">
      <c r="A32" s="93"/>
      <c r="B32" s="101" t="s">
        <v>82</v>
      </c>
      <c r="C32" s="96">
        <v>1139</v>
      </c>
      <c r="D32" s="39" t="s">
        <v>54</v>
      </c>
      <c r="E32" s="39" t="s">
        <v>50</v>
      </c>
    </row>
    <row r="33" spans="1:5" s="92" customFormat="1" ht="17.25" x14ac:dyDescent="0.3">
      <c r="A33" s="93"/>
      <c r="B33" s="97" t="s">
        <v>83</v>
      </c>
      <c r="C33" s="102">
        <v>11001</v>
      </c>
      <c r="D33" s="187"/>
      <c r="E33" s="193"/>
    </row>
    <row r="34" spans="1:5" s="92" customFormat="1" ht="17.25" x14ac:dyDescent="0.3">
      <c r="A34" s="93"/>
      <c r="B34" s="97" t="s">
        <v>0</v>
      </c>
      <c r="C34" s="97" t="s">
        <v>91</v>
      </c>
      <c r="D34" s="188"/>
      <c r="E34" s="194"/>
    </row>
    <row r="35" spans="1:5" s="92" customFormat="1" ht="54.75" x14ac:dyDescent="0.3">
      <c r="A35" s="93"/>
      <c r="B35" s="97" t="s">
        <v>84</v>
      </c>
      <c r="C35" s="105" t="s">
        <v>93</v>
      </c>
      <c r="D35" s="188"/>
      <c r="E35" s="194"/>
    </row>
    <row r="36" spans="1:5" s="92" customFormat="1" ht="17.25" x14ac:dyDescent="0.3">
      <c r="A36" s="93"/>
      <c r="B36" s="97" t="s">
        <v>1</v>
      </c>
      <c r="C36" s="106" t="s">
        <v>94</v>
      </c>
      <c r="D36" s="188"/>
      <c r="E36" s="194"/>
    </row>
    <row r="37" spans="1:5" s="92" customFormat="1" ht="27" x14ac:dyDescent="0.3">
      <c r="A37" s="93"/>
      <c r="B37" s="107" t="s">
        <v>86</v>
      </c>
      <c r="C37" s="101" t="s">
        <v>35</v>
      </c>
      <c r="D37" s="188"/>
      <c r="E37" s="194"/>
    </row>
    <row r="38" spans="1:5" s="92" customFormat="1" ht="17.25" x14ac:dyDescent="0.3">
      <c r="A38" s="93"/>
      <c r="B38" s="108"/>
      <c r="C38" s="57" t="s">
        <v>87</v>
      </c>
      <c r="D38" s="189"/>
      <c r="E38" s="195"/>
    </row>
    <row r="39" spans="1:5" s="92" customFormat="1" ht="17.25" x14ac:dyDescent="0.3">
      <c r="A39" s="93"/>
      <c r="B39" s="181" t="s">
        <v>88</v>
      </c>
      <c r="C39" s="181"/>
      <c r="D39" s="112">
        <f>+E39</f>
        <v>-64301</v>
      </c>
      <c r="E39" s="112">
        <f>+'[2]havelvac 4'!E40</f>
        <v>-64301</v>
      </c>
    </row>
    <row r="43" spans="1:5" s="43" customFormat="1" ht="16.5" x14ac:dyDescent="0.25">
      <c r="A43" s="44" t="s">
        <v>57</v>
      </c>
      <c r="B43" s="45"/>
      <c r="C43" s="45"/>
      <c r="D43" s="109"/>
    </row>
    <row r="44" spans="1:5" s="43" customFormat="1" ht="16.5" x14ac:dyDescent="0.25">
      <c r="A44" s="44" t="s">
        <v>58</v>
      </c>
      <c r="B44" s="44"/>
      <c r="C44" s="44"/>
      <c r="D44" s="44"/>
    </row>
    <row r="45" spans="1:5" s="43" customFormat="1" ht="16.5" x14ac:dyDescent="0.25">
      <c r="A45" s="44" t="s">
        <v>56</v>
      </c>
      <c r="B45" s="113" t="s">
        <v>100</v>
      </c>
      <c r="C45" s="113"/>
      <c r="D45" s="113"/>
      <c r="E45" s="113"/>
    </row>
  </sheetData>
  <mergeCells count="13">
    <mergeCell ref="B39:C39"/>
    <mergeCell ref="B22:C22"/>
    <mergeCell ref="A24:E24"/>
    <mergeCell ref="A26:E26"/>
    <mergeCell ref="A27:E27"/>
    <mergeCell ref="D33:D38"/>
    <mergeCell ref="E33:E38"/>
    <mergeCell ref="A7:E7"/>
    <mergeCell ref="A8:E8"/>
    <mergeCell ref="A9:E9"/>
    <mergeCell ref="A10:E10"/>
    <mergeCell ref="D17:D21"/>
    <mergeCell ref="B21:C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havelvac 1</vt:lpstr>
      <vt:lpstr>havelvac 2</vt:lpstr>
      <vt:lpstr>havelvac 4</vt:lpstr>
      <vt:lpstr>havelvac 5</vt:lpstr>
      <vt:lpstr>'havelvac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Ashot Pirumyan</cp:lastModifiedBy>
  <cp:lastPrinted>2021-09-14T09:38:50Z</cp:lastPrinted>
  <dcterms:created xsi:type="dcterms:W3CDTF">2019-11-13T13:19:06Z</dcterms:created>
  <dcterms:modified xsi:type="dcterms:W3CDTF">2021-09-16T06:00:08Z</dcterms:modified>
</cp:coreProperties>
</file>