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20" yWindow="75" windowWidth="19095" windowHeight="8460"/>
  </bookViews>
  <sheets>
    <sheet name="1" sheetId="32" r:id="rId1"/>
    <sheet name="2" sheetId="33" r:id="rId2"/>
    <sheet name="3" sheetId="31" r:id="rId3"/>
    <sheet name="4" sheetId="27" r:id="rId4"/>
    <sheet name="5" sheetId="38" r:id="rId5"/>
    <sheet name="6" sheetId="39" r:id="rId6"/>
    <sheet name="7" sheetId="40" r:id="rId7"/>
  </sheets>
  <definedNames>
    <definedName name="_xlnm._FilterDatabase" localSheetId="1" hidden="1">'2'!#REF!</definedName>
    <definedName name="_xlnm._FilterDatabase" localSheetId="4" hidden="1">'5'!$A$1:$H$20</definedName>
    <definedName name="_xlnm._FilterDatabase" localSheetId="6" hidden="1">'7'!$G$1:$G$78</definedName>
    <definedName name="AgencyCode" localSheetId="0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alisa">#REF!</definedName>
    <definedName name="Functional1" localSheetId="0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havelvac" localSheetId="4">#REF!</definedName>
    <definedName name="havelvac" localSheetId="5">#REF!</definedName>
    <definedName name="havelvac" localSheetId="6">#REF!</definedName>
    <definedName name="havelvac">#REF!</definedName>
    <definedName name="havelvac7">#REF!</definedName>
    <definedName name="PANature" localSheetId="0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'1'!$A$4:$E$59</definedName>
    <definedName name="_xlnm.Print_Area" localSheetId="1">'2'!$A$1:$H$85</definedName>
    <definedName name="_xlnm.Print_Area" localSheetId="2">'3'!$A$1:$D$77</definedName>
    <definedName name="_xlnm.Print_Area" localSheetId="3">'4'!$A$1:$E$5</definedName>
    <definedName name="_xlnm.Print_Area" localSheetId="4">'5'!$A$1:$H$20</definedName>
    <definedName name="_xlnm.Print_Area" localSheetId="5">'6'!$A$4:$E$23</definedName>
    <definedName name="_xlnm.Print_Area" localSheetId="6">'7'!$A$1:$G$304</definedName>
    <definedName name="sheet1" localSheetId="6">#REF!</definedName>
    <definedName name="sheet1">#REF!</definedName>
    <definedName name="sheet4">#REF!</definedName>
    <definedName name="sheet7">#REF!</definedName>
    <definedName name="գնումներ" localSheetId="6">#REF!</definedName>
    <definedName name="գնումներ">#REF!</definedName>
    <definedName name="հավ5" localSheetId="6">#REF!</definedName>
    <definedName name="հավ5">#REF!</definedName>
  </definedNames>
  <calcPr calcId="125725"/>
</workbook>
</file>

<file path=xl/calcChain.xml><?xml version="1.0" encoding="utf-8"?>
<calcChain xmlns="http://schemas.openxmlformats.org/spreadsheetml/2006/main">
  <c r="E12" i="39"/>
  <c r="D12"/>
  <c r="D12" i="38"/>
  <c r="H12"/>
  <c r="D70" i="27"/>
  <c r="C70"/>
  <c r="D62"/>
  <c r="C62"/>
  <c r="D46"/>
  <c r="C46"/>
  <c r="D31"/>
  <c r="C31"/>
  <c r="D18"/>
  <c r="C18"/>
  <c r="D74" i="31"/>
  <c r="C74"/>
  <c r="D66"/>
  <c r="C66"/>
  <c r="D35"/>
  <c r="C35"/>
  <c r="G24" i="33"/>
  <c r="G23"/>
  <c r="G16"/>
  <c r="H32"/>
  <c r="H24" s="1"/>
  <c r="H23" s="1"/>
  <c r="H22" s="1"/>
  <c r="H20" s="1"/>
  <c r="G32"/>
  <c r="H30"/>
  <c r="H27"/>
  <c r="G27"/>
  <c r="G304" i="40" l="1"/>
  <c r="G303"/>
  <c r="G302"/>
  <c r="G301"/>
  <c r="G300"/>
  <c r="G299" s="1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56" s="1"/>
  <c r="G255" s="1"/>
  <c r="G254"/>
  <c r="G253"/>
  <c r="G252"/>
  <c r="G251"/>
  <c r="G250"/>
  <c r="G249"/>
  <c r="G248"/>
  <c r="G247"/>
  <c r="G246"/>
  <c r="G245"/>
  <c r="G244"/>
  <c r="G243"/>
  <c r="G242"/>
  <c r="G241"/>
  <c r="G240"/>
  <c r="G228"/>
  <c r="G227" s="1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1" s="1"/>
  <c r="G10" l="1"/>
  <c r="G9" s="1"/>
  <c r="G8" s="1"/>
  <c r="H82" i="33"/>
  <c r="G82"/>
  <c r="E15" i="39"/>
  <c r="D19"/>
  <c r="D15" s="1"/>
  <c r="E8" i="38" l="1"/>
  <c r="F8"/>
  <c r="G8"/>
  <c r="G13"/>
  <c r="D15"/>
  <c r="D13" s="1"/>
  <c r="E13"/>
  <c r="F13"/>
  <c r="H25" i="33" l="1"/>
  <c r="G25"/>
  <c r="H54"/>
  <c r="G54"/>
  <c r="H53" l="1"/>
  <c r="H52" s="1"/>
  <c r="H51" s="1"/>
  <c r="H49" s="1"/>
  <c r="H47" s="1"/>
  <c r="E30" i="32" s="1"/>
  <c r="G53" i="33"/>
  <c r="G52" s="1"/>
  <c r="G51" s="1"/>
  <c r="G49" s="1"/>
  <c r="G47" s="1"/>
  <c r="D30" i="32" s="1"/>
  <c r="C50" i="31" s="1"/>
  <c r="D50" l="1"/>
  <c r="E11" i="32"/>
  <c r="E10" i="39" l="1"/>
  <c r="H45" i="33"/>
  <c r="H44" s="1"/>
  <c r="H43" s="1"/>
  <c r="H42" s="1"/>
  <c r="H40" s="1"/>
  <c r="H38" s="1"/>
  <c r="H10" i="38" l="1"/>
  <c r="H8" s="1"/>
  <c r="D10"/>
  <c r="D8" s="1"/>
  <c r="G45" i="33"/>
  <c r="G44" s="1"/>
  <c r="G43" s="1"/>
  <c r="G42" s="1"/>
  <c r="G40" s="1"/>
  <c r="G38" s="1"/>
  <c r="D10" i="39" l="1"/>
  <c r="D24" i="32"/>
  <c r="D11" s="1"/>
  <c r="G22" i="33"/>
  <c r="G20" s="1"/>
  <c r="G18" s="1"/>
  <c r="H18"/>
  <c r="H16" s="1"/>
  <c r="H14" l="1"/>
  <c r="H12" s="1"/>
  <c r="H10" s="1"/>
  <c r="H9"/>
  <c r="G14"/>
  <c r="G12" s="1"/>
  <c r="G10" s="1"/>
  <c r="G9"/>
  <c r="E10" i="32"/>
  <c r="E9" s="1"/>
  <c r="G81" i="33"/>
  <c r="G80" s="1"/>
  <c r="G79" s="1"/>
  <c r="G77" s="1"/>
  <c r="G75" s="1"/>
  <c r="D22" i="31"/>
  <c r="C22"/>
  <c r="H81" i="33"/>
  <c r="H80" s="1"/>
  <c r="H79" s="1"/>
  <c r="H77" s="1"/>
  <c r="H75" s="1"/>
  <c r="D10" i="32" l="1"/>
  <c r="D9" s="1"/>
  <c r="E44"/>
  <c r="D44"/>
  <c r="G73" i="33"/>
  <c r="G72" s="1"/>
  <c r="G71" s="1"/>
  <c r="G69" s="1"/>
  <c r="G67" s="1"/>
  <c r="H73"/>
  <c r="H72" s="1"/>
  <c r="H71" s="1"/>
  <c r="H69" s="1"/>
  <c r="H67" s="1"/>
  <c r="E50" i="32" l="1"/>
  <c r="E37" s="1"/>
  <c r="D50"/>
  <c r="D37" s="1"/>
  <c r="H65" i="33"/>
  <c r="H63" s="1"/>
  <c r="H61" s="1"/>
  <c r="H59" s="1"/>
  <c r="H57" s="1"/>
  <c r="G65"/>
  <c r="G63" s="1"/>
  <c r="G61" s="1"/>
  <c r="G59" s="1"/>
  <c r="G57" s="1"/>
</calcChain>
</file>

<file path=xl/sharedStrings.xml><?xml version="1.0" encoding="utf-8"?>
<sst xmlns="http://schemas.openxmlformats.org/spreadsheetml/2006/main" count="1545" uniqueCount="594">
  <si>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</si>
  <si>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</si>
  <si>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</si>
  <si>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</si>
  <si>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</si>
  <si>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</si>
  <si>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</si>
  <si>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</si>
  <si>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</si>
  <si>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</si>
  <si>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</si>
  <si>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</si>
  <si>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</si>
  <si>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</si>
  <si>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</si>
  <si>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</si>
  <si>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</si>
  <si>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</si>
  <si>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</si>
  <si>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</si>
  <si>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</si>
  <si>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</si>
  <si>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</si>
  <si>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</si>
  <si>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</si>
  <si>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</si>
  <si>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</si>
  <si>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</si>
  <si>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</si>
  <si>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</si>
  <si>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</si>
  <si>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</si>
  <si>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</si>
  <si>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</si>
  <si>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</si>
  <si>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</si>
  <si>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</si>
  <si>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</si>
  <si>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</si>
  <si>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</si>
  <si>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</si>
  <si>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</si>
  <si>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</si>
  <si>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</si>
  <si>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</si>
  <si>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</si>
  <si>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</si>
  <si>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</si>
  <si>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</si>
  <si>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</si>
  <si>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</si>
  <si>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</si>
  <si>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</si>
  <si>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</si>
  <si>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</si>
  <si>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</si>
  <si>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</si>
  <si>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</si>
  <si>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ԸՆԹԱՑԻԿ ԾԱԽՍԵՐ</t>
  </si>
  <si>
    <t xml:space="preserve"> Նյութեր (Ապրանքներ)</t>
  </si>
  <si>
    <t xml:space="preserve"> ՄԱՍI. ԱՊՐԱՆՔՆԵՐ</t>
  </si>
  <si>
    <t>հատ</t>
  </si>
  <si>
    <t>մետր</t>
  </si>
  <si>
    <t>Բաժին N 03</t>
  </si>
  <si>
    <t>Խումբ N 02</t>
  </si>
  <si>
    <t>Դաս N 01</t>
  </si>
  <si>
    <t>1090 11001</t>
  </si>
  <si>
    <t xml:space="preserve"> 11001</t>
  </si>
  <si>
    <t xml:space="preserve"> Տարի </t>
  </si>
  <si>
    <t>ԳՀ</t>
  </si>
  <si>
    <t xml:space="preserve"> ԸՆԴԱՄԵՆԸ</t>
  </si>
  <si>
    <t>Ցուցանիշների փոփոխությունները (Ավելացումները նշված են դրական նշանով,իսկ նվազեցումները՝ փակագծերում)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</si>
  <si>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</si>
  <si>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</si>
  <si>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</si>
  <si>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Ծրագրի միջոցառումներ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</si>
  <si>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</si>
  <si>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</si>
  <si>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</si>
  <si>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</si>
  <si>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</si>
  <si>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</si>
  <si>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</si>
  <si>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</si>
  <si>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</si>
  <si>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</si>
  <si>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</si>
  <si>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</si>
  <si>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</si>
  <si>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>Հավելված N3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</si>
  <si>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</si>
  <si>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</si>
  <si>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</si>
  <si>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</si>
  <si>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</si>
  <si>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</si>
  <si>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</si>
  <si>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</si>
  <si>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</si>
  <si>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</si>
  <si>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</si>
  <si>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</si>
  <si>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</si>
  <si>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</si>
  <si>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</si>
  <si>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</si>
  <si>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</si>
  <si>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 Ինն ամիս </t>
  </si>
  <si>
    <t xml:space="preserve"> ԾԱՌԱՅՈՒԹՅՈՒՆՆԵՐԻ  ԵՎ   ԱՊՐԱՆՔՆԵՐԻ  ՁԵՌՔԲԵՐՈՒՄ</t>
  </si>
  <si>
    <t xml:space="preserve">  -Գրասենյակային նյութեր և հագուստ</t>
  </si>
  <si>
    <t xml:space="preserve">  -Հատուկ նպատակային այլ նյութեր</t>
  </si>
  <si>
    <t xml:space="preserve"> Շարունակական ծախսեր</t>
  </si>
  <si>
    <t>Ցուցանիշների փոփոխությունը (նվազեցումները նշված են փակագծերում)</t>
  </si>
  <si>
    <t>Գումարը (հազար դրամով) Ցուցանիշների փոփոխությունը (ավելացումները նշված են դրական նշանով, իսկ վազեցումները նշված են փակագծերում)</t>
  </si>
  <si>
    <t>լիտր</t>
  </si>
  <si>
    <t>դրամ</t>
  </si>
  <si>
    <t xml:space="preserve">ՀՀ կառավարության  2020 թվականի </t>
  </si>
  <si>
    <t xml:space="preserve"> Պահուստային ֆոնդի կառավարման արդյունավետության և թափանցիկության ապահովում</t>
  </si>
  <si>
    <t>Ծառայությունների մատուցում</t>
  </si>
  <si>
    <t>ֆլեշ հիշողություն, 16GB</t>
  </si>
  <si>
    <t>տուփ</t>
  </si>
  <si>
    <t xml:space="preserve"> - Կապի ծառայություններ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</si>
  <si>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</si>
  <si>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</si>
  <si>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</si>
  <si>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</si>
  <si>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 xml:space="preserve"> Պայմանագրային այլ ծառայությունների ձեռքբերում</t>
  </si>
  <si>
    <t xml:space="preserve"> Ընթացիկ նորոգում և պահպանում (ծառայություններ և նյութեր)</t>
  </si>
  <si>
    <t xml:space="preserve"> - Տրանսպորտային նյութեր</t>
  </si>
  <si>
    <t xml:space="preserve"> - Կենցաղային և հանրային սննդի նյութեր</t>
  </si>
  <si>
    <t xml:space="preserve"> -Տեղեկատվական ծառայություններ</t>
  </si>
  <si>
    <t>այլ պոլիգրաֆիական արտադրանքի տպագրման ծառայություն</t>
  </si>
  <si>
    <t>փաստաթղթերի համար նախատեսված, սեղանի վրա դրվող դարակաշարեր</t>
  </si>
  <si>
    <t>մկնիկ, համակարգչային, լարով</t>
  </si>
  <si>
    <t>գլխարկով բաճկոններ</t>
  </si>
  <si>
    <t>թուղթ, A4 ֆորմատի</t>
  </si>
  <si>
    <t>թղթապանակ, պոլիմերային թաղանթ, ֆայլ</t>
  </si>
  <si>
    <t>մկրատ, գրասենյակային</t>
  </si>
  <si>
    <t>դիզելային վառելիք, ամառային</t>
  </si>
  <si>
    <t>09132200/4</t>
  </si>
  <si>
    <t>բենզին, ռեգուլյար</t>
  </si>
  <si>
    <t>շարժիչի յուղեր</t>
  </si>
  <si>
    <t>հակասառիչ հեղուկ` A դասի կոնցենտրանտ,  A-40 դասի` 40 C աստիճան սառման ջերմաստիճանով,A-65 դասի` 65 C սառման ջերմաստիճանով</t>
  </si>
  <si>
    <t>հիդրավլիկ համակարգերում ― այլ նպատակներով օգտագործվող յուղեր</t>
  </si>
  <si>
    <t>կուտակիչ մարտկոցներ</t>
  </si>
  <si>
    <t>օճառ, հեղուկ</t>
  </si>
  <si>
    <t>զուգարանի թուղթ, ռուլոնով</t>
  </si>
  <si>
    <t>ախտահանող հեղուկ` սանհանգույցի համար (խտանյութ)</t>
  </si>
  <si>
    <t>կրակմարիչների փրփուր</t>
  </si>
  <si>
    <t>հակահրդեհային սարքեր</t>
  </si>
  <si>
    <t>ռետինափողրակներ</t>
  </si>
  <si>
    <t>18511180/5</t>
  </si>
  <si>
    <t>մեդալներ, կրծքանշաններ</t>
  </si>
  <si>
    <t>18511180/6</t>
  </si>
  <si>
    <t>18511180/9</t>
  </si>
  <si>
    <t>18511180/3</t>
  </si>
  <si>
    <t>ճտքավոր կոշիկներ</t>
  </si>
  <si>
    <t>ռետին հասարակ</t>
  </si>
  <si>
    <t>կարիչի մետաղալարե կապեր, միջին</t>
  </si>
  <si>
    <t>գծագրական գործիքներ</t>
  </si>
  <si>
    <t>շտրիխներ</t>
  </si>
  <si>
    <t>սրիչներ</t>
  </si>
  <si>
    <t>դատարկ սկավառակ, առանց տուփի, DVD</t>
  </si>
  <si>
    <t>ավտոմեքենաների անիվներ</t>
  </si>
  <si>
    <t>ձեռնոցներ</t>
  </si>
  <si>
    <t>զույգ</t>
  </si>
  <si>
    <t>18511180/4</t>
  </si>
  <si>
    <t>30197231/1</t>
  </si>
  <si>
    <t>30197622/1</t>
  </si>
  <si>
    <t>հանրային հեռախոսային ծառայություններ</t>
  </si>
  <si>
    <t>էլեկտրոնային տեղեկատվական ծառայություններ</t>
  </si>
  <si>
    <t>39111220/501</t>
  </si>
  <si>
    <t>բազկաթոռ` ղեկավարի</t>
  </si>
  <si>
    <t xml:space="preserve"> ՀՀ արտակարգ իրավիճակների նախարարություն </t>
  </si>
  <si>
    <t>Քանակական</t>
  </si>
  <si>
    <t>Համակարգչային սարքավորումների քանակ, հատ</t>
  </si>
  <si>
    <t>Ժամկետային</t>
  </si>
  <si>
    <t>Սարքավորումների ծառայության կանխատեսվող միջին ժամկետ, տարի</t>
  </si>
  <si>
    <t>Հավելված 2</t>
  </si>
  <si>
    <t>սվիտերներ</t>
  </si>
  <si>
    <t>գրասեղաններ</t>
  </si>
  <si>
    <t>Պետական մարմինների կողմից օգտագործվող ոչ ֆինանասական ակտիվների հետ գործառնություններ</t>
  </si>
  <si>
    <t xml:space="preserve"> ՂԵԿԱՎԱՐ                               Ա.  ՀԱՐՈՒԹՅՈՒՆՅԱՆ</t>
  </si>
  <si>
    <t>39241141/1</t>
  </si>
  <si>
    <t>դանակ` գրասենյակային</t>
  </si>
  <si>
    <t>30234300/1</t>
  </si>
  <si>
    <t>դատարկ սկավառակ, առանց տուփի, CD</t>
  </si>
  <si>
    <t>18231600/1</t>
  </si>
  <si>
    <t>18421130/1</t>
  </si>
  <si>
    <t>30121460/18</t>
  </si>
  <si>
    <t>տոներային քարտրիջներ</t>
  </si>
  <si>
    <t>հատուկ հանդերձանք ― պարագաներ</t>
  </si>
  <si>
    <t>30237412/1</t>
  </si>
  <si>
    <t>մկնիկ, համակարգչային, անլար</t>
  </si>
  <si>
    <t>18331200/1</t>
  </si>
  <si>
    <t>վերնաշապիկներ</t>
  </si>
  <si>
    <t>30192133/1</t>
  </si>
  <si>
    <t>22851500/1</t>
  </si>
  <si>
    <t>կաշվեպանակ</t>
  </si>
  <si>
    <t>30121460/10</t>
  </si>
  <si>
    <t>35811180/1</t>
  </si>
  <si>
    <t>30192160/1</t>
  </si>
  <si>
    <t>30197234/1</t>
  </si>
  <si>
    <t>թղթապանակ, կոշտ կազմով</t>
  </si>
  <si>
    <t>30237460/1</t>
  </si>
  <si>
    <t>համակարգչային ստեղնաշարեր</t>
  </si>
  <si>
    <t>30197322/1</t>
  </si>
  <si>
    <t>կարիչ, 20-50 թերթի համար</t>
  </si>
  <si>
    <t>30192130/1</t>
  </si>
  <si>
    <t>մատիտներ</t>
  </si>
  <si>
    <t>35811180/2</t>
  </si>
  <si>
    <t>30121460/15</t>
  </si>
  <si>
    <t>35811180/4</t>
  </si>
  <si>
    <t>22811160/1</t>
  </si>
  <si>
    <t>սղագրության տետրեր</t>
  </si>
  <si>
    <t>35111350/1</t>
  </si>
  <si>
    <t>պաշտպանիչ թիկնոցներ կամ պոնչոներ</t>
  </si>
  <si>
    <t>18421170/1</t>
  </si>
  <si>
    <t>գոտիներ</t>
  </si>
  <si>
    <t>30234640/1</t>
  </si>
  <si>
    <t>22811180/1</t>
  </si>
  <si>
    <t>օրագրեր</t>
  </si>
  <si>
    <t>30192710/1</t>
  </si>
  <si>
    <t>սոսնձամատիտ, գրասենյակային</t>
  </si>
  <si>
    <t>30234400/1</t>
  </si>
  <si>
    <t>39241210/1</t>
  </si>
  <si>
    <t>22811130/1</t>
  </si>
  <si>
    <t>տետրեր</t>
  </si>
  <si>
    <t>կգ</t>
  </si>
  <si>
    <t>35811180/7</t>
  </si>
  <si>
    <t>18811210/1</t>
  </si>
  <si>
    <t>30199420/1</t>
  </si>
  <si>
    <t>թուղթ նշումների համար, սոսնձվածքով</t>
  </si>
  <si>
    <t>30192720/1</t>
  </si>
  <si>
    <t>գծանշիչ</t>
  </si>
  <si>
    <t>30121460/12</t>
  </si>
  <si>
    <t>30197112/1</t>
  </si>
  <si>
    <t>30193200/1</t>
  </si>
  <si>
    <t>30237411/1</t>
  </si>
  <si>
    <t>30197232/1</t>
  </si>
  <si>
    <t>թղթապանակ, արագակար, թղթյա</t>
  </si>
  <si>
    <t>30192122/1</t>
  </si>
  <si>
    <t>ինքնահոս գրիչ</t>
  </si>
  <si>
    <t>39522320/1</t>
  </si>
  <si>
    <t>սվին դանակների գոտի</t>
  </si>
  <si>
    <t>18231600/3</t>
  </si>
  <si>
    <t>18221300/1</t>
  </si>
  <si>
    <t>30234650/1</t>
  </si>
  <si>
    <t>ֆլեշ հիշողություն, 32GB</t>
  </si>
  <si>
    <t>39292150/1</t>
  </si>
  <si>
    <t>39292110/1</t>
  </si>
  <si>
    <t>գրատախտակներ</t>
  </si>
  <si>
    <t>30192100/1</t>
  </si>
  <si>
    <t>18221300/2</t>
  </si>
  <si>
    <t>42121660/1</t>
  </si>
  <si>
    <t>կենտրոնախույս պոմպերի մասեր</t>
  </si>
  <si>
    <t>34351200/584</t>
  </si>
  <si>
    <t>34351200/575</t>
  </si>
  <si>
    <t>34351200/580</t>
  </si>
  <si>
    <t>34351200/581</t>
  </si>
  <si>
    <t>34351200/595</t>
  </si>
  <si>
    <t>31442100/530</t>
  </si>
  <si>
    <t>34351200/599</t>
  </si>
  <si>
    <t>34351200/597</t>
  </si>
  <si>
    <t>34351200/576</t>
  </si>
  <si>
    <t>34351200/577</t>
  </si>
  <si>
    <t>34351200/574</t>
  </si>
  <si>
    <t>34351200/583</t>
  </si>
  <si>
    <t>34351200/589</t>
  </si>
  <si>
    <t>34351200/594</t>
  </si>
  <si>
    <t>31442100/531</t>
  </si>
  <si>
    <t>31442100/534</t>
  </si>
  <si>
    <t>34351200/585</t>
  </si>
  <si>
    <t>31442100/533</t>
  </si>
  <si>
    <t>34351200/592</t>
  </si>
  <si>
    <t>34351200/601</t>
  </si>
  <si>
    <t>31442100/535</t>
  </si>
  <si>
    <t>31442100/532</t>
  </si>
  <si>
    <t>09132200/512</t>
  </si>
  <si>
    <t>34351200/600</t>
  </si>
  <si>
    <t>34351200/578</t>
  </si>
  <si>
    <t>34351200/582</t>
  </si>
  <si>
    <t>34351200/598</t>
  </si>
  <si>
    <t>34351200/588</t>
  </si>
  <si>
    <t>24951310/505</t>
  </si>
  <si>
    <t>24951310/504</t>
  </si>
  <si>
    <t>09211600/1</t>
  </si>
  <si>
    <t>09134200/511</t>
  </si>
  <si>
    <t>34351200/593</t>
  </si>
  <si>
    <t>09211100/5</t>
  </si>
  <si>
    <t>09211100/2</t>
  </si>
  <si>
    <t>09211600/3</t>
  </si>
  <si>
    <t>09211100/1</t>
  </si>
  <si>
    <t>09211100/4</t>
  </si>
  <si>
    <t>09134200/6</t>
  </si>
  <si>
    <t>24951320/2</t>
  </si>
  <si>
    <t>հակասառիչ հեղուկ</t>
  </si>
  <si>
    <t>33761000/1</t>
  </si>
  <si>
    <t>18421130/2</t>
  </si>
  <si>
    <t>39831245/1</t>
  </si>
  <si>
    <t>39831280/1</t>
  </si>
  <si>
    <t>ապակի մաքրելու միջոց</t>
  </si>
  <si>
    <t>39831247/1</t>
  </si>
  <si>
    <t>24451140/2</t>
  </si>
  <si>
    <t>ախտահանիչ նյութեր</t>
  </si>
  <si>
    <t>39224331/1</t>
  </si>
  <si>
    <t>դույլ պլաստմասե</t>
  </si>
  <si>
    <t>35111140/507</t>
  </si>
  <si>
    <t>18511190/1</t>
  </si>
  <si>
    <t>մեդալների ― շքանշանների տուփեր</t>
  </si>
  <si>
    <t>18511180/8</t>
  </si>
  <si>
    <t>18511180/1</t>
  </si>
  <si>
    <t>35111200/5</t>
  </si>
  <si>
    <t>փրկարարական ― արտակարգ իրավիճակներում կիրառվող սարքեր</t>
  </si>
  <si>
    <t>39541110/3</t>
  </si>
  <si>
    <t>պարաններ</t>
  </si>
  <si>
    <t>35111110/1</t>
  </si>
  <si>
    <t>շնչառական սարքավորումներ հրդեհի մարման համար</t>
  </si>
  <si>
    <t>31521570/1</t>
  </si>
  <si>
    <t>լապտերներ</t>
  </si>
  <si>
    <t>18421130/3</t>
  </si>
  <si>
    <t>35111200/6</t>
  </si>
  <si>
    <t>44511370/1</t>
  </si>
  <si>
    <t>գործիքների հավաքածուներ</t>
  </si>
  <si>
    <t>18931110/1</t>
  </si>
  <si>
    <t>թիկնապայուսակ</t>
  </si>
  <si>
    <t>39541110/2</t>
  </si>
  <si>
    <t>39541110/1</t>
  </si>
  <si>
    <t>18511180/2</t>
  </si>
  <si>
    <t>35111130/3</t>
  </si>
  <si>
    <t>կրակմարիչներ</t>
  </si>
  <si>
    <t>35111130/1</t>
  </si>
  <si>
    <t>35111100/1</t>
  </si>
  <si>
    <t>44163300/6</t>
  </si>
  <si>
    <t>44163300/3</t>
  </si>
  <si>
    <t>44163300/2</t>
  </si>
  <si>
    <t>35111130/2</t>
  </si>
  <si>
    <t>44163300/1</t>
  </si>
  <si>
    <t>44163300/5</t>
  </si>
  <si>
    <t>18441210/1</t>
  </si>
  <si>
    <t>սաղավարտներ</t>
  </si>
  <si>
    <t>35111200/1</t>
  </si>
  <si>
    <t>35111200/2</t>
  </si>
  <si>
    <t>33621643/1</t>
  </si>
  <si>
    <t>հականեխիչ (անտիսեպտիկ) հեղուկներ</t>
  </si>
  <si>
    <t>33621643/2</t>
  </si>
  <si>
    <t>33611170/1</t>
  </si>
  <si>
    <t>դրոտավերին a03ad02</t>
  </si>
  <si>
    <t>33621520/1</t>
  </si>
  <si>
    <t>Էնալապրիլ (էնալապրիլի մալեատ), հիդրոքլորոթիազիդ C09BA02</t>
  </si>
  <si>
    <t>33621510/1</t>
  </si>
  <si>
    <t>կապտոպրիլ c09aa01</t>
  </si>
  <si>
    <t>15911100/1</t>
  </si>
  <si>
    <t>սպիրտ</t>
  </si>
  <si>
    <t>33411390/1</t>
  </si>
  <si>
    <t>Բոռ տուրբինի</t>
  </si>
  <si>
    <t>33411410/1</t>
  </si>
  <si>
    <t>Էնդոմետազոն+Էվգենոլ</t>
  </si>
  <si>
    <t>բժշկական այլ նյութեր</t>
  </si>
  <si>
    <t>33121242/1</t>
  </si>
  <si>
    <t>անալիզատոր</t>
  </si>
  <si>
    <t>33211340/2</t>
  </si>
  <si>
    <t>Հեմոգլոբին</t>
  </si>
  <si>
    <t>33211130/1</t>
  </si>
  <si>
    <t>Խոլոստերոլ  CHOLESTEROL /Ընդհանուր խոլեստիրինի թեսթ -հավաքածու/</t>
  </si>
  <si>
    <t>33211140/1</t>
  </si>
  <si>
    <t>Բիլիռուբին  Bilirubin /Ընդհանուր ― ուղիղ բիլիռուբինի որոշման թեսթ-հավաքածու</t>
  </si>
  <si>
    <t>33211250/1</t>
  </si>
  <si>
    <t>U-ռեակտիվ պրոտեին-լատեքս C-Reactiv Protein-lex /C-ռեակտիվ սպիտակուցի որոշման թեսթ-հավաքածու/</t>
  </si>
  <si>
    <t>33141212/9</t>
  </si>
  <si>
    <t>33211240/1</t>
  </si>
  <si>
    <t>Ռ―մատոիդ ֆակտոր Լատեքս Rematuoid factor-lex /Ռ―մատոիդային ֆակտորների որոշման թեսթ-հավաքածու/</t>
  </si>
  <si>
    <t>33141212/5</t>
  </si>
  <si>
    <t>33141212/6</t>
  </si>
  <si>
    <t>33191310/1</t>
  </si>
  <si>
    <t>փորձանոթներ</t>
  </si>
  <si>
    <t>33191310/2</t>
  </si>
  <si>
    <t>33141143/1</t>
  </si>
  <si>
    <t>սկարիֆիկատոր</t>
  </si>
  <si>
    <t>33211500/2</t>
  </si>
  <si>
    <t>արյունաբանական անալիզատորի ռեակտիվներ</t>
  </si>
  <si>
    <t>33141159/3</t>
  </si>
  <si>
    <t>ձեռնոցներ բժշկան ոչ ստերիլ</t>
  </si>
  <si>
    <t>33141158/1</t>
  </si>
  <si>
    <t>վիրաբուժական ձեռնոցներ</t>
  </si>
  <si>
    <t>33141110/1</t>
  </si>
  <si>
    <t>վիրակապեր</t>
  </si>
  <si>
    <t>33141110/2</t>
  </si>
  <si>
    <t>33141157/1</t>
  </si>
  <si>
    <t>նշտարներ ― սայրեր</t>
  </si>
  <si>
    <t>38411200/1</t>
  </si>
  <si>
    <t>ջերմաչափեր</t>
  </si>
  <si>
    <t>39121360/502</t>
  </si>
  <si>
    <t>սեղան` ղեկավարի</t>
  </si>
  <si>
    <t>39111180/502</t>
  </si>
  <si>
    <t>աթոռ` գրասենյակային</t>
  </si>
  <si>
    <t>39121400/501</t>
  </si>
  <si>
    <t>լրագրասեղան</t>
  </si>
  <si>
    <t>39121520/505</t>
  </si>
  <si>
    <t>գրապահարաններ</t>
  </si>
  <si>
    <t>39121100/501</t>
  </si>
  <si>
    <t>39111220/504</t>
  </si>
  <si>
    <t>64211340/502</t>
  </si>
  <si>
    <t>64211100/506</t>
  </si>
  <si>
    <t>64211130/502</t>
  </si>
  <si>
    <t>բջջային հեռախոսների ծառայություններ</t>
  </si>
  <si>
    <t>79821200/634</t>
  </si>
  <si>
    <t>79821200/643</t>
  </si>
  <si>
    <t>79821200/623</t>
  </si>
  <si>
    <t>79821200/645</t>
  </si>
  <si>
    <t>79821200/639</t>
  </si>
  <si>
    <t>79821200/649</t>
  </si>
  <si>
    <t>79821200/633</t>
  </si>
  <si>
    <t>79821200/642</t>
  </si>
  <si>
    <t>Փրկարար ծառայության տեխնիկական հագեցվածության բարելավում</t>
  </si>
  <si>
    <t>1090 31001</t>
  </si>
  <si>
    <t>Անկողնային ծածկոց</t>
  </si>
  <si>
    <t>39516122/502</t>
  </si>
  <si>
    <t>Բարձ սինթետիկ</t>
  </si>
  <si>
    <t>2960</t>
  </si>
  <si>
    <t>5000</t>
  </si>
  <si>
    <t>Թուղթ A4 ֆորմատի</t>
  </si>
  <si>
    <t>ԷԱՃ</t>
  </si>
  <si>
    <t>600</t>
  </si>
  <si>
    <t>Դիզելային վառելիք (Ամառային)</t>
  </si>
  <si>
    <t>440</t>
  </si>
  <si>
    <t xml:space="preserve">Ավտոմեքենաների անիվներ </t>
  </si>
  <si>
    <t>Այլ պոլիգրաֆիական արտադրանքի տպագրման ծառայություններ</t>
  </si>
  <si>
    <t>Ավտոմեքենաների վերանորոգման ծառայություններ</t>
  </si>
  <si>
    <t>ՄԱ</t>
  </si>
  <si>
    <t>35111110</t>
  </si>
  <si>
    <t>Շնչառական սարքավորումներ հրդեհների մարման համար</t>
  </si>
  <si>
    <t>Դրոշներ</t>
  </si>
  <si>
    <t>Բանալիներ</t>
  </si>
  <si>
    <t>Ճնշակներ, կոմպրեսորներ</t>
  </si>
  <si>
    <t>31531100</t>
  </si>
  <si>
    <t>Էլեկտրական լամպեր</t>
  </si>
  <si>
    <t>Մալուխ, էլեկտրական լար</t>
  </si>
  <si>
    <t>32421100</t>
  </si>
  <si>
    <t>Ցանցային մալուխ</t>
  </si>
  <si>
    <t>Սալիկ կերամիկական հատակի համար</t>
  </si>
  <si>
    <t>քմ</t>
  </si>
  <si>
    <t>44111720</t>
  </si>
  <si>
    <t>Սալիկ կերամիկական պատերի համար</t>
  </si>
  <si>
    <t>24911900</t>
  </si>
  <si>
    <t>Սալիկի սոսինձ</t>
  </si>
  <si>
    <t>44411100</t>
  </si>
  <si>
    <t>Ծորակներ</t>
  </si>
  <si>
    <t>44411740</t>
  </si>
  <si>
    <t>Զուգարանակոնք</t>
  </si>
  <si>
    <t>Ծեփամածիկ գիպսային</t>
  </si>
  <si>
    <t>44111200</t>
  </si>
  <si>
    <t xml:space="preserve">Ցեմենտ </t>
  </si>
  <si>
    <t>Ներկ լատեքսային</t>
  </si>
  <si>
    <t>44511260</t>
  </si>
  <si>
    <t>Հղկաթուղթ</t>
  </si>
  <si>
    <t>Վարդակ</t>
  </si>
  <si>
    <t>31211221</t>
  </si>
  <si>
    <t>Անջատիչներ</t>
  </si>
  <si>
    <t>39515410</t>
  </si>
  <si>
    <t>Ներքին շերտավարագույր</t>
  </si>
  <si>
    <t>22991181</t>
  </si>
  <si>
    <t>Դեկորատիվ ստվարաթուղթ</t>
  </si>
  <si>
    <t>44423570</t>
  </si>
  <si>
    <t>Պրոֆիլներ, ձևեր</t>
  </si>
  <si>
    <t xml:space="preserve">Փայտի պտուտակներ </t>
  </si>
  <si>
    <t>Այլ զանազան շինանյութեր</t>
  </si>
  <si>
    <t>44112140</t>
  </si>
  <si>
    <t xml:space="preserve">Լամինատ </t>
  </si>
  <si>
    <t>մ2</t>
  </si>
  <si>
    <t>44221140</t>
  </si>
  <si>
    <t>Դռներ</t>
  </si>
  <si>
    <t>Գաջ, գիպսային</t>
  </si>
  <si>
    <t>14211100</t>
  </si>
  <si>
    <t>Ավազ</t>
  </si>
  <si>
    <t>մ3</t>
  </si>
  <si>
    <t>44423671</t>
  </si>
  <si>
    <t>Պլաստմասե ուղետար</t>
  </si>
  <si>
    <t xml:space="preserve"> Բաժանարար տուփ</t>
  </si>
  <si>
    <t>Ապահովիչներ</t>
  </si>
  <si>
    <t>Պատուհանագոգ պլաստմասե</t>
  </si>
  <si>
    <t>Տպիչ սարք բազմաֆունկցիոնալ</t>
  </si>
  <si>
    <t>Էլեկտրական շղթայի ստուգման սարքեր</t>
  </si>
  <si>
    <t>42211140/502</t>
  </si>
  <si>
    <t>Սննդի պատրասման վառարաններ</t>
  </si>
  <si>
    <t xml:space="preserve">Բարձրախոսներ </t>
  </si>
  <si>
    <t xml:space="preserve">Օպերատորի վահանակներ </t>
  </si>
  <si>
    <t>32251200</t>
  </si>
  <si>
    <t>Ականջակալներ խոսափողով</t>
  </si>
  <si>
    <t>39111140/501</t>
  </si>
  <si>
    <t xml:space="preserve">Աթոռներ </t>
  </si>
  <si>
    <t>Բազկաթոռ ղեկավարի</t>
  </si>
  <si>
    <t>Սեղան ղեկավարի</t>
  </si>
  <si>
    <t>Փոքր բազմոցներ</t>
  </si>
  <si>
    <t>39121100</t>
  </si>
  <si>
    <t>Գրասեղաններ</t>
  </si>
  <si>
    <t>39121101</t>
  </si>
  <si>
    <t>Գրապահարաններ</t>
  </si>
  <si>
    <t>Զգեստապահարաններ</t>
  </si>
  <si>
    <t>Հեռուստացույց</t>
  </si>
  <si>
    <t>39711140</t>
  </si>
  <si>
    <t>Սառնարան</t>
  </si>
  <si>
    <t>44421300/503</t>
  </si>
  <si>
    <t>Չհրկիզվող պահարաններ</t>
  </si>
  <si>
    <t>39141300/502</t>
  </si>
  <si>
    <t>Ճաշասեղաններ</t>
  </si>
  <si>
    <t>39121200</t>
  </si>
  <si>
    <t>Սեղաններ</t>
  </si>
  <si>
    <t>Դարակներ</t>
  </si>
  <si>
    <t>39141250</t>
  </si>
  <si>
    <t>Զինվորական մահճակալ</t>
  </si>
  <si>
    <t xml:space="preserve"> Սեղաններ </t>
  </si>
  <si>
    <t>Հյուրասենյակի կահույք</t>
  </si>
  <si>
    <t>Կրոսս սարքեր</t>
  </si>
  <si>
    <t xml:space="preserve">Բազմաֆունկցիոնալ մարզասարքեր </t>
  </si>
  <si>
    <t xml:space="preserve">Մարզագունդ հանտել </t>
  </si>
  <si>
    <t>Ծանրաձողեր</t>
  </si>
  <si>
    <t>Էներգիայի չափման սարքեր</t>
  </si>
  <si>
    <t>Ջրամատակարարման խողովակաշարերի հետ կապված աշխատանքներ</t>
  </si>
  <si>
    <t>Գազի մատակարարաման մագիստրալային խողովակների կառուցման աշխատանքներ</t>
  </si>
  <si>
    <t>Էլեկտրական լարերի տեղադրման աշխատանք</t>
  </si>
  <si>
    <t>Նախագծերի պատրաստում, ծախսերի գնահատում</t>
  </si>
  <si>
    <t>ԱԻՆ Փրկարար ծառայության շենքային ապահովվածության և պայմանների բարելավում</t>
  </si>
  <si>
    <t>1090  31007</t>
  </si>
  <si>
    <t xml:space="preserve">Կուտակիչ մարտկոցներ </t>
  </si>
  <si>
    <t>Ջրի պոմպեր</t>
  </si>
  <si>
    <t xml:space="preserve">Փոխադրամիջոցների ռադիատորներ </t>
  </si>
  <si>
    <t>Վառելիքի պոմպեր</t>
  </si>
  <si>
    <t>Շարժիչների մասեր</t>
  </si>
  <si>
    <t xml:space="preserve"> ՄԱՍII. ԱՇԽԱՏԱՆՔՆԵՐ</t>
  </si>
  <si>
    <t xml:space="preserve"> ՄԱՍ III. ԾԱՌԱՅՈՒԹՅՈՒՆՆԵՐ</t>
  </si>
  <si>
    <t>45231131/1</t>
  </si>
  <si>
    <t>45231116/1</t>
  </si>
  <si>
    <t>45311100/1</t>
  </si>
  <si>
    <t>71241200/1</t>
  </si>
  <si>
    <t xml:space="preserve"> - Համակարգչային ծառայություններ</t>
  </si>
  <si>
    <t xml:space="preserve"> - Մեքենաների և սարքավորումների ընթացիկ նորոգում և պահպանում</t>
  </si>
  <si>
    <t xml:space="preserve"> - Առողջապահական և լաբորատոր նյութեր</t>
  </si>
  <si>
    <t xml:space="preserve"> Փրկարար ծառայության տեխնիկական հագեցվածության բարելավում</t>
  </si>
  <si>
    <t xml:space="preserve"> ՇԵՆՔԵՐ ԵՎ ՇԻՆՈՒԹՅՈՒՆՆԵՐ</t>
  </si>
  <si>
    <t xml:space="preserve"> - Շենքերի և շինությունների  կառուցում</t>
  </si>
  <si>
    <t xml:space="preserve"> - Նախագծահետազոտական ծախսեր</t>
  </si>
  <si>
    <t>Ընդամենը</t>
  </si>
  <si>
    <t>Հավելված N5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</si>
  <si>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</si>
  <si>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</si>
  <si>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</si>
  <si>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</si>
  <si>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Ցուցանիշների փոփոխությունը (ավելացումները նշված են դրական նշանով)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</si>
  <si>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</si>
  <si>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</si>
  <si>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</si>
  <si>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</si>
  <si>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</si>
  <si>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</si>
  <si>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այդ թվում՝ </t>
  </si>
  <si>
    <t>ՀՀ ԱՐՏԱԿԱՐԳ ԻՐԱՎԻՃԱԿՆԵՐԻ ՆԱԽԱՐԱՐՈՒԹՅՈՒՆ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</si>
  <si>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</si>
  <si>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</si>
  <si>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</si>
  <si>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</si>
  <si>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</si>
  <si>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>ՀՀ արտակարգ իրավիճակների նախարարություն</t>
  </si>
  <si>
    <t>այդ թվում՝ ըստ ուղղությունների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</si>
  <si>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2020ԹՎԱԿԱՆԻ ԴԵԿՏԵՄԲԵՐԻ 30-Ի N2215-Ն ՈՐՈՇՄԱՆ N5  ՀԱՎԵԼՎԱԾԻ  N1 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</si>
  <si>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</si>
  <si>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ՀԱՅԱՍՏԱՆԻ ՀԱՆՐԱՊԵՏՈՒԹՅԱՆ ԿԱՌԱՎԱՐՈՒԹՅԱՆ 2020 ԹՎԱԿԱՆԻ ԴԵԿՏԵՄԲԵՐԻ 30-Ի N  2215-Ն ՈՐՈՇՄԱՆ N9 ՀԱՎԵԼՎԱԾԻ  9.19 ԵՎ 9.47 ԱՂՅՈՒՍԱԿՆԵՐՈՒՄ ԿԱՏԱՐՎՈՂ ՓՈՓՈԽՈՒԹՅՈՒՆՆԵՐԸ ԵՎ ԼՐԱՑՈՒՄՆԵՐԸ</t>
  </si>
  <si>
    <t>Համակարգչային և գրասենյակային սարքավորումների ձեռքբերում</t>
  </si>
  <si>
    <t>«ՀԱՅԱՍՏԱՆԻ  ՀԱՆՐԱՊԵՏՈՒԹՅԱՆ 2021 ԹՎԱԿԱՆԻ ՊԵՏԱԿԱՆ ԲՅՈՒՋԵԻ ՄԱՍԻՆ» ՀԱՅԱՍՏԱՆԻ  ՀԱՆՐԱՊԵՏՈՒԹՅԱՆ ՕՐԵՆՔԻ N 1 ՀԱՎԵԼՎԱԾԻ N3  ԱՂՅՈՒՍԱԿՈՒՄ ԿԱՏԱՐՎՈՂ  ՓՈՓՈԽՈՒԹՅՈՒՆՆԵՐԸ ԵՎ ԼՐԱՑՈՒՄՆԵՐԸ</t>
  </si>
  <si>
    <t>ՀԱՅԱՍՏԱՆԻ ՀԱՆՐԱՊԵՏՈՒԹՅԱՆ ԿԱՌԱՎԱՐՈՒԹՅԱՆ 2020ԹՎԱԿԱՆԻ ԴԵԿՏԵՄԲԵՐԻ 30-Ի N  2215-Ն ՈՐՈՇՄԱՆ N9.1 ՀԱՎԵԼՎԱԾԻ  9.1.19 ԵՎ 9.1.58 ԱՂՅՈՒՍԱԿՆԵՐՈՒՄ ԿԱՏԱՐՎՈՂ ՓՈՓՈԽՈՒԹՅՈՒՆՆԵՐԸ</t>
  </si>
  <si>
    <t>Գրասենյակային գույքի և սարքավորումների քանակ, հատ</t>
  </si>
  <si>
    <t xml:space="preserve"> Նախագծանախահաշվային փաստաթղթեր փաթեթ,հատ </t>
  </si>
  <si>
    <t>էլեկտրական լարերի անցկացում, մետր</t>
  </si>
  <si>
    <t>ջրամատակարարման  խողովակաշարերի տեղադրում, մետր</t>
  </si>
  <si>
    <t xml:space="preserve"> ջրահեռացման խողովակաշարերի տեղադրում, մետր</t>
  </si>
  <si>
    <t>գազի մատակարարաման մագիստրալային խողովակների տեղադրում, մետր</t>
  </si>
  <si>
    <t>այդ թվում ըստ կատարողների`</t>
  </si>
  <si>
    <t xml:space="preserve">ՀՀ կառավարության 2021 թվականի </t>
  </si>
  <si>
    <t>Հավելված N 4
ՀՀ կառավարության 2021 թվականի
 __________-ի ____-ի N _____-Ն որոշման</t>
  </si>
  <si>
    <t xml:space="preserve">ՀՀ կառավարության 2021 թվականի
-ի  N       -Ն որոշման 
</t>
  </si>
  <si>
    <t>Հավելված N 6</t>
  </si>
  <si>
    <t>ՀԱՅԱՍՏԱՆԻ ՀԱՆՐԱՊԵՏՈՒԹՅԱՆ ԿԱՌԱՎԱՐՈՒԹՅԱՆ 2020 ԹՎԱԿԱՆԻ ԴԵԿՏԵՄԲԵՐԻ 30-Ի N 2215-Ն ՈՐՈՇՄԱՆ N 5 ՀԱՎԵԼՎԱԾԻ N 2 ԱՂՅՈՒՍԱԿՈՒՄ ԿԱՏԱՐՎՈՂ ՓՈՓՈԽՈՒԹՅՈՒՆՆԵՐԸ ԵՎ ԼՐԱՑՈՒՄՆԵՐԸ</t>
  </si>
  <si>
    <t>Ջրագծի անցկացման նախագծանախահաշվային փաստաթղթերի կազմում</t>
  </si>
  <si>
    <t>Հավելված  N 7</t>
  </si>
  <si>
    <t xml:space="preserve">Փրկարար ծառայության շենքերի և շինությունների  կառուցում, կապիտալ վերանորոգում </t>
  </si>
  <si>
    <t>Հավելված 1</t>
  </si>
  <si>
    <t>72212211</t>
  </si>
  <si>
    <t xml:space="preserve">Տվյալների բազայի համակարգչային ծրագրային փաթեթների մշակման ծառայություններ </t>
  </si>
  <si>
    <t>50111130/509</t>
  </si>
  <si>
    <t>50111130/2</t>
  </si>
  <si>
    <t>ՀՄԱ</t>
  </si>
  <si>
    <t>19212600/505</t>
  </si>
  <si>
    <t>ՀԱՅԱՍՏԱՆԻ ՀԱՆՐԱՊԵՏՈՒԹՅԱՆ ԿԱՌԱՎԱՐՈՒԹՅԱՆ 2020 ԹՎԱԿԱՆԻ ԴԵԿՏԵՄԲԵՐԻ 30-Ի N 2215-Ն ՈՐՈՇՄԱՆ N 10 ՀԱՎԵԼՎԱԾՈՒՄ ԿԱՏԱՐՎՈՂ փոփոխությունները և ԼՐԱՑՈՒՄՆԵՐԸ</t>
  </si>
  <si>
    <t>Ցուցանիշների փոփոխությունը (Ավելացումները նշված են դրական նշանով,իսկ նվազեցումները՝ փակագծերում)</t>
  </si>
</sst>
</file>

<file path=xl/styles.xml><?xml version="1.0" encoding="utf-8"?>
<styleSheet xmlns="http://schemas.openxmlformats.org/spreadsheetml/2006/main">
  <numFmts count="12">
    <numFmt numFmtId="43" formatCode="_-* #,##0.00\ _₽_-;\-* #,##0.00\ _₽_-;_-* &quot;-&quot;??\ _₽_-;_-@_-"/>
    <numFmt numFmtId="164" formatCode="0.0"/>
    <numFmt numFmtId="165" formatCode="_(* #,##0.00_);_(* \(#,##0.00\);_(* &quot;-&quot;??_);_(@_)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#,##0.0_);\(#,##0.0\)"/>
    <numFmt numFmtId="171" formatCode="_-* #,##0.00\ _֏_-;\-* #,##0.00\ _֏_-;_-* &quot;-&quot;??\ _֏_-;_-@_-"/>
    <numFmt numFmtId="172" formatCode="_ * #,##0_)_€_ ;_ * \(#,##0\)_€_ ;_ * &quot;-&quot;??_)_€_ ;_ @_ "/>
    <numFmt numFmtId="173" formatCode="##,##0;\(##,##0\);\-"/>
    <numFmt numFmtId="174" formatCode="_ * #,##0.0_)_€_ ;_ * \(#,##0.0\)_€_ ;_ * &quot;-&quot;??_)_€_ ;_ @_ "/>
  </numFmts>
  <fonts count="5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i/>
      <sz val="12"/>
      <name val="GHEA Grapalat"/>
      <family val="2"/>
    </font>
    <font>
      <b/>
      <i/>
      <sz val="11"/>
      <name val="GHEA Grapalat"/>
      <family val="3"/>
    </font>
    <font>
      <sz val="12"/>
      <name val="Arial LatArm"/>
      <family val="2"/>
    </font>
    <font>
      <sz val="8"/>
      <name val="Arial"/>
      <family val="2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0"/>
      <color indexed="8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1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3" applyNumberFormat="0" applyAlignment="0" applyProtection="0"/>
    <xf numFmtId="0" fontId="26" fillId="8" borderId="16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3" applyNumberFormat="0" applyAlignment="0" applyProtection="0"/>
    <xf numFmtId="0" fontId="33" fillId="0" borderId="15" applyNumberFormat="0" applyFill="0" applyAlignment="0" applyProtection="0"/>
    <xf numFmtId="0" fontId="34" fillId="5" borderId="0" applyNumberFormat="0" applyBorder="0" applyAlignment="0" applyProtection="0"/>
    <xf numFmtId="0" fontId="6" fillId="9" borderId="17" applyNumberFormat="0" applyFont="0" applyAlignment="0" applyProtection="0"/>
    <xf numFmtId="0" fontId="35" fillId="7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168" fontId="45" fillId="0" borderId="0" applyFill="0" applyBorder="0" applyProtection="0">
      <alignment horizontal="right" vertical="top"/>
    </xf>
    <xf numFmtId="168" fontId="46" fillId="0" borderId="0" applyFill="0" applyBorder="0" applyProtection="0">
      <alignment horizontal="right" vertical="top"/>
    </xf>
    <xf numFmtId="0" fontId="9" fillId="0" borderId="0"/>
    <xf numFmtId="171" fontId="7" fillId="0" borderId="0" applyFont="0" applyFill="0" applyBorder="0" applyAlignment="0" applyProtection="0"/>
    <xf numFmtId="0" fontId="6" fillId="0" borderId="0"/>
    <xf numFmtId="0" fontId="10" fillId="0" borderId="0"/>
    <xf numFmtId="165" fontId="9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</cellStyleXfs>
  <cellXfs count="437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2" borderId="8" xfId="34" applyFont="1" applyFill="1" applyBorder="1" applyAlignment="1">
      <alignment horizontal="left" vertical="top"/>
    </xf>
    <xf numFmtId="0" fontId="20" fillId="2" borderId="4" xfId="34" applyFont="1" applyFill="1" applyBorder="1" applyAlignment="1">
      <alignment horizontal="left" vertical="top" wrapText="1"/>
    </xf>
    <xf numFmtId="0" fontId="20" fillId="0" borderId="19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9" xfId="30" applyFont="1" applyFill="1" applyBorder="1" applyAlignment="1">
      <alignment horizontal="center" vertical="top" wrapText="1"/>
    </xf>
    <xf numFmtId="0" fontId="21" fillId="0" borderId="19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9" xfId="30" applyFont="1" applyFill="1" applyBorder="1" applyAlignment="1">
      <alignment horizontal="left" vertical="top" wrapText="1"/>
    </xf>
    <xf numFmtId="168" fontId="15" fillId="2" borderId="19" xfId="30" applyNumberFormat="1" applyFont="1" applyFill="1" applyBorder="1" applyAlignment="1">
      <alignment horizontal="right" vertical="top" wrapText="1"/>
    </xf>
    <xf numFmtId="0" fontId="41" fillId="0" borderId="0" xfId="9" applyFont="1" applyAlignment="1">
      <alignment horizontal="left" vertical="top" wrapText="1"/>
    </xf>
    <xf numFmtId="0" fontId="17" fillId="2" borderId="19" xfId="30" applyFont="1" applyFill="1" applyBorder="1" applyAlignment="1">
      <alignment horizontal="left" vertical="top" wrapText="1"/>
    </xf>
    <xf numFmtId="0" fontId="41" fillId="2" borderId="0" xfId="9" applyFont="1" applyFill="1" applyAlignment="1">
      <alignment horizontal="left" vertical="top" wrapText="1"/>
    </xf>
    <xf numFmtId="0" fontId="21" fillId="2" borderId="19" xfId="30" applyFont="1" applyFill="1" applyBorder="1">
      <alignment horizontal="left" vertical="top" wrapText="1"/>
    </xf>
    <xf numFmtId="0" fontId="21" fillId="2" borderId="19" xfId="30" applyFont="1" applyFill="1" applyBorder="1" applyAlignment="1">
      <alignment horizontal="left" vertical="top" wrapText="1"/>
    </xf>
    <xf numFmtId="0" fontId="41" fillId="0" borderId="19" xfId="9" applyFont="1" applyBorder="1" applyAlignment="1">
      <alignment horizontal="left" vertical="top" wrapText="1"/>
    </xf>
    <xf numFmtId="0" fontId="21" fillId="0" borderId="19" xfId="30" applyFont="1" applyBorder="1" applyAlignment="1">
      <alignment horizontal="left" vertical="top" wrapText="1"/>
    </xf>
    <xf numFmtId="0" fontId="41" fillId="2" borderId="19" xfId="9" applyFont="1" applyFill="1" applyBorder="1" applyAlignment="1">
      <alignment horizontal="left" vertical="top" wrapText="1"/>
    </xf>
    <xf numFmtId="0" fontId="42" fillId="0" borderId="19" xfId="30" applyFont="1" applyBorder="1" applyAlignment="1">
      <alignment horizontal="left" vertical="top" wrapText="1"/>
    </xf>
    <xf numFmtId="0" fontId="21" fillId="2" borderId="19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9" xfId="9" applyFont="1" applyFill="1" applyBorder="1" applyAlignment="1">
      <alignment horizontal="left" vertical="top" wrapText="1"/>
    </xf>
    <xf numFmtId="168" fontId="17" fillId="0" borderId="19" xfId="30" applyNumberFormat="1" applyFont="1" applyBorder="1" applyAlignment="1">
      <alignment horizontal="right" vertical="top" wrapText="1"/>
    </xf>
    <xf numFmtId="0" fontId="15" fillId="0" borderId="19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9" xfId="0" applyFont="1" applyFill="1" applyBorder="1" applyAlignment="1">
      <alignment wrapText="1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1" fillId="0" borderId="0" xfId="30" applyFont="1" applyBorder="1">
      <alignment horizontal="left" vertical="top" wrapText="1"/>
    </xf>
    <xf numFmtId="0" fontId="21" fillId="0" borderId="0" xfId="30" applyFont="1" applyBorder="1" applyAlignment="1">
      <alignment horizontal="left" vertical="top" wrapText="1"/>
    </xf>
    <xf numFmtId="0" fontId="18" fillId="2" borderId="19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top" wrapText="1"/>
    </xf>
    <xf numFmtId="0" fontId="20" fillId="2" borderId="19" xfId="9" applyFont="1" applyFill="1" applyBorder="1" applyAlignment="1">
      <alignment horizontal="left" vertical="top" wrapText="1"/>
    </xf>
    <xf numFmtId="0" fontId="22" fillId="2" borderId="19" xfId="9" applyFont="1" applyFill="1" applyBorder="1" applyAlignment="1">
      <alignment horizontal="left" vertical="top" wrapText="1"/>
    </xf>
    <xf numFmtId="0" fontId="20" fillId="2" borderId="20" xfId="34" applyFont="1" applyFill="1" applyBorder="1" applyAlignment="1">
      <alignment vertical="top"/>
    </xf>
    <xf numFmtId="0" fontId="20" fillId="2" borderId="21" xfId="34" applyFont="1" applyFill="1" applyBorder="1" applyAlignment="1">
      <alignment vertical="top"/>
    </xf>
    <xf numFmtId="0" fontId="17" fillId="0" borderId="19" xfId="30" applyFont="1" applyBorder="1" applyAlignment="1">
      <alignment horizontal="left" vertical="top" wrapText="1"/>
    </xf>
    <xf numFmtId="168" fontId="17" fillId="2" borderId="19" xfId="30" applyNumberFormat="1" applyFont="1" applyFill="1" applyBorder="1" applyAlignment="1">
      <alignment horizontal="right" vertical="top" wrapText="1"/>
    </xf>
    <xf numFmtId="0" fontId="15" fillId="2" borderId="19" xfId="34" applyFont="1" applyFill="1" applyBorder="1" applyAlignment="1">
      <alignment vertical="top"/>
    </xf>
    <xf numFmtId="0" fontId="18" fillId="2" borderId="19" xfId="34" applyFont="1" applyFill="1" applyBorder="1" applyAlignment="1">
      <alignment vertical="top"/>
    </xf>
    <xf numFmtId="0" fontId="15" fillId="2" borderId="24" xfId="34" applyFont="1" applyFill="1" applyBorder="1" applyAlignment="1">
      <alignment vertical="top"/>
    </xf>
    <xf numFmtId="0" fontId="15" fillId="2" borderId="20" xfId="34" applyFont="1" applyFill="1" applyBorder="1" applyAlignment="1">
      <alignment vertical="center"/>
    </xf>
    <xf numFmtId="0" fontId="15" fillId="2" borderId="20" xfId="34" applyFont="1" applyFill="1" applyBorder="1" applyAlignment="1">
      <alignment horizontal="left" vertical="top"/>
    </xf>
    <xf numFmtId="0" fontId="44" fillId="2" borderId="4" xfId="34" applyFont="1" applyFill="1" applyBorder="1" applyAlignment="1">
      <alignment horizontal="center" vertical="center"/>
    </xf>
    <xf numFmtId="0" fontId="17" fillId="0" borderId="19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20" fillId="2" borderId="4" xfId="34" applyFont="1" applyFill="1" applyBorder="1" applyAlignment="1">
      <alignment horizontal="left" vertical="top"/>
    </xf>
    <xf numFmtId="0" fontId="17" fillId="0" borderId="19" xfId="3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168" fontId="18" fillId="0" borderId="19" xfId="31" applyNumberFormat="1" applyFont="1" applyBorder="1" applyAlignment="1">
      <alignment horizontal="right" vertical="top"/>
    </xf>
    <xf numFmtId="0" fontId="15" fillId="0" borderId="22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15" fillId="0" borderId="31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19" xfId="0" applyFont="1" applyBorder="1"/>
    <xf numFmtId="0" fontId="15" fillId="0" borderId="19" xfId="0" applyFont="1" applyBorder="1" applyAlignment="1">
      <alignment horizontal="left" vertical="top" wrapText="1"/>
    </xf>
    <xf numFmtId="0" fontId="17" fillId="0" borderId="0" xfId="0" applyFont="1"/>
    <xf numFmtId="0" fontId="20" fillId="2" borderId="0" xfId="34" applyFont="1" applyFill="1" applyAlignment="1">
      <alignment horizontal="center"/>
    </xf>
    <xf numFmtId="0" fontId="15" fillId="2" borderId="0" xfId="4" applyFont="1" applyFill="1" applyAlignment="1"/>
    <xf numFmtId="0" fontId="17" fillId="0" borderId="19" xfId="0" applyFont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168" fontId="15" fillId="2" borderId="20" xfId="30" applyNumberFormat="1" applyFont="1" applyFill="1" applyBorder="1" applyAlignment="1">
      <alignment horizontal="right" vertical="top" wrapText="1"/>
    </xf>
    <xf numFmtId="168" fontId="39" fillId="2" borderId="20" xfId="30" applyNumberFormat="1" applyFont="1" applyFill="1" applyBorder="1" applyAlignment="1">
      <alignment horizontal="right" vertical="top" wrapText="1"/>
    </xf>
    <xf numFmtId="168" fontId="15" fillId="0" borderId="20" xfId="30" applyNumberFormat="1" applyFont="1" applyBorder="1" applyAlignment="1">
      <alignment horizontal="right" vertical="top" wrapText="1"/>
    </xf>
    <xf numFmtId="0" fontId="17" fillId="0" borderId="20" xfId="30" applyFont="1" applyBorder="1" applyAlignment="1">
      <alignment horizontal="right" vertical="top" wrapText="1"/>
    </xf>
    <xf numFmtId="168" fontId="18" fillId="0" borderId="20" xfId="30" applyNumberFormat="1" applyFont="1" applyBorder="1" applyAlignment="1">
      <alignment horizontal="right" vertical="top" wrapText="1"/>
    </xf>
    <xf numFmtId="168" fontId="17" fillId="0" borderId="20" xfId="30" applyNumberFormat="1" applyFont="1" applyBorder="1" applyAlignment="1">
      <alignment horizontal="right" vertical="top" wrapText="1"/>
    </xf>
    <xf numFmtId="168" fontId="42" fillId="0" borderId="34" xfId="80" applyNumberFormat="1" applyFont="1" applyBorder="1" applyAlignment="1">
      <alignment horizontal="right" vertical="top"/>
    </xf>
    <xf numFmtId="0" fontId="18" fillId="0" borderId="35" xfId="0" applyFont="1" applyBorder="1" applyAlignment="1">
      <alignment horizontal="left" vertical="top" wrapText="1"/>
    </xf>
    <xf numFmtId="168" fontId="42" fillId="0" borderId="35" xfId="80" applyNumberFormat="1" applyFont="1" applyBorder="1" applyAlignment="1">
      <alignment horizontal="right" vertical="top"/>
    </xf>
    <xf numFmtId="168" fontId="42" fillId="0" borderId="20" xfId="3" applyNumberFormat="1" applyFont="1" applyBorder="1" applyAlignment="1">
      <alignment horizontal="right" vertical="top" wrapText="1"/>
    </xf>
    <xf numFmtId="0" fontId="18" fillId="0" borderId="20" xfId="3" applyFont="1" applyBorder="1" applyAlignment="1">
      <alignment horizontal="left" vertical="top" wrapText="1"/>
    </xf>
    <xf numFmtId="168" fontId="18" fillId="0" borderId="20" xfId="31" applyNumberFormat="1" applyFont="1" applyBorder="1" applyAlignment="1">
      <alignment horizontal="right" vertical="top"/>
    </xf>
    <xf numFmtId="0" fontId="18" fillId="0" borderId="20" xfId="0" applyFont="1" applyBorder="1" applyAlignment="1">
      <alignment horizontal="left" vertical="top" wrapText="1"/>
    </xf>
    <xf numFmtId="168" fontId="42" fillId="0" borderId="20" xfId="31" applyNumberFormat="1" applyFont="1" applyBorder="1" applyAlignment="1">
      <alignment horizontal="right" vertical="top"/>
    </xf>
    <xf numFmtId="168" fontId="18" fillId="0" borderId="20" xfId="81" applyNumberFormat="1" applyFont="1" applyBorder="1" applyAlignment="1">
      <alignment horizontal="right" vertical="top"/>
    </xf>
    <xf numFmtId="49" fontId="20" fillId="2" borderId="19" xfId="9" applyNumberFormat="1" applyFont="1" applyFill="1" applyBorder="1" applyAlignment="1">
      <alignment horizontal="left" vertical="top" wrapText="1"/>
    </xf>
    <xf numFmtId="0" fontId="20" fillId="2" borderId="19" xfId="34" applyFont="1" applyFill="1" applyBorder="1"/>
    <xf numFmtId="168" fontId="39" fillId="2" borderId="19" xfId="30" applyNumberFormat="1" applyFont="1" applyFill="1" applyBorder="1" applyAlignment="1">
      <alignment horizontal="right" vertical="top" wrapText="1"/>
    </xf>
    <xf numFmtId="168" fontId="18" fillId="0" borderId="19" xfId="30" applyNumberFormat="1" applyFont="1" applyBorder="1" applyAlignment="1">
      <alignment horizontal="right" vertical="top" wrapText="1"/>
    </xf>
    <xf numFmtId="168" fontId="42" fillId="0" borderId="19" xfId="80" applyNumberFormat="1" applyFont="1" applyBorder="1" applyAlignment="1">
      <alignment horizontal="right" vertical="top"/>
    </xf>
    <xf numFmtId="168" fontId="42" fillId="0" borderId="19" xfId="3" applyNumberFormat="1" applyFont="1" applyBorder="1" applyAlignment="1">
      <alignment horizontal="right" vertical="top" wrapText="1"/>
    </xf>
    <xf numFmtId="0" fontId="18" fillId="0" borderId="19" xfId="3" applyFont="1" applyBorder="1" applyAlignment="1">
      <alignment horizontal="left" vertical="top" wrapText="1"/>
    </xf>
    <xf numFmtId="168" fontId="42" fillId="0" borderId="20" xfId="30" applyNumberFormat="1" applyFont="1" applyBorder="1" applyAlignment="1">
      <alignment horizontal="right" vertical="top" wrapText="1"/>
    </xf>
    <xf numFmtId="0" fontId="20" fillId="2" borderId="0" xfId="84" applyFont="1" applyFill="1"/>
    <xf numFmtId="0" fontId="20" fillId="2" borderId="32" xfId="84" applyFont="1" applyFill="1" applyBorder="1"/>
    <xf numFmtId="0" fontId="20" fillId="2" borderId="37" xfId="84" applyFont="1" applyFill="1" applyBorder="1" applyAlignment="1">
      <alignment horizontal="left"/>
    </xf>
    <xf numFmtId="0" fontId="20" fillId="2" borderId="38" xfId="84" applyFont="1" applyFill="1" applyBorder="1" applyAlignment="1">
      <alignment horizontal="left"/>
    </xf>
    <xf numFmtId="164" fontId="20" fillId="2" borderId="0" xfId="84" applyNumberFormat="1" applyFont="1" applyFill="1"/>
    <xf numFmtId="0" fontId="20" fillId="2" borderId="19" xfId="0" applyFont="1" applyFill="1" applyBorder="1" applyAlignment="1">
      <alignment horizontal="left" vertical="top" wrapText="1"/>
    </xf>
    <xf numFmtId="0" fontId="18" fillId="2" borderId="21" xfId="0" applyFont="1" applyFill="1" applyBorder="1" applyAlignment="1">
      <alignment horizontal="left" vertical="top" wrapText="1"/>
    </xf>
    <xf numFmtId="168" fontId="17" fillId="2" borderId="19" xfId="31" applyNumberFormat="1" applyFont="1" applyFill="1" applyBorder="1" applyAlignment="1">
      <alignment horizontal="right" vertical="top"/>
    </xf>
    <xf numFmtId="0" fontId="18" fillId="2" borderId="19" xfId="0" applyFont="1" applyFill="1" applyBorder="1" applyAlignment="1">
      <alignment horizontal="left" vertical="top" wrapText="1"/>
    </xf>
    <xf numFmtId="168" fontId="17" fillId="2" borderId="20" xfId="31" applyNumberFormat="1" applyFont="1" applyFill="1" applyBorder="1" applyAlignment="1">
      <alignment horizontal="right" vertical="top"/>
    </xf>
    <xf numFmtId="0" fontId="20" fillId="2" borderId="19" xfId="0" applyFont="1" applyFill="1" applyBorder="1" applyAlignment="1">
      <alignment vertical="center" wrapText="1"/>
    </xf>
    <xf numFmtId="164" fontId="20" fillId="2" borderId="19" xfId="0" applyNumberFormat="1" applyFont="1" applyFill="1" applyBorder="1" applyAlignment="1">
      <alignment vertical="center" wrapText="1"/>
    </xf>
    <xf numFmtId="168" fontId="15" fillId="2" borderId="19" xfId="31" applyNumberFormat="1" applyFont="1" applyFill="1" applyBorder="1" applyAlignment="1">
      <alignment horizontal="center" vertical="top"/>
    </xf>
    <xf numFmtId="168" fontId="21" fillId="2" borderId="19" xfId="31" applyNumberFormat="1" applyFont="1" applyFill="1" applyBorder="1" applyAlignment="1">
      <alignment horizontal="center" vertical="top"/>
    </xf>
    <xf numFmtId="168" fontId="20" fillId="2" borderId="19" xfId="9" applyNumberFormat="1" applyFont="1" applyFill="1" applyBorder="1" applyAlignment="1">
      <alignment vertical="top" wrapText="1"/>
    </xf>
    <xf numFmtId="168" fontId="21" fillId="2" borderId="19" xfId="30" applyNumberFormat="1" applyFont="1" applyFill="1" applyBorder="1" applyAlignment="1">
      <alignment horizontal="right" vertical="top" wrapText="1"/>
    </xf>
    <xf numFmtId="0" fontId="15" fillId="2" borderId="19" xfId="30" applyFont="1" applyFill="1" applyBorder="1">
      <alignment horizontal="left" vertical="top" wrapText="1"/>
    </xf>
    <xf numFmtId="0" fontId="44" fillId="2" borderId="19" xfId="9" applyFont="1" applyFill="1" applyBorder="1" applyAlignment="1">
      <alignment horizontal="left" vertical="top" wrapText="1"/>
    </xf>
    <xf numFmtId="168" fontId="42" fillId="0" borderId="19" xfId="31" applyNumberFormat="1" applyFont="1" applyBorder="1" applyAlignment="1">
      <alignment horizontal="right" vertical="top"/>
    </xf>
    <xf numFmtId="168" fontId="18" fillId="0" borderId="19" xfId="81" applyNumberFormat="1" applyFont="1" applyBorder="1" applyAlignment="1">
      <alignment horizontal="right" vertical="top"/>
    </xf>
    <xf numFmtId="164" fontId="21" fillId="2" borderId="19" xfId="30" applyNumberFormat="1" applyFont="1" applyFill="1" applyBorder="1" applyAlignment="1">
      <alignment horizontal="right" vertical="top" wrapText="1"/>
    </xf>
    <xf numFmtId="168" fontId="15" fillId="2" borderId="19" xfId="31" applyNumberFormat="1" applyFont="1" applyFill="1" applyBorder="1" applyAlignment="1">
      <alignment horizontal="right" vertical="top"/>
    </xf>
    <xf numFmtId="168" fontId="21" fillId="2" borderId="19" xfId="31" applyNumberFormat="1" applyFont="1" applyFill="1" applyBorder="1" applyAlignment="1">
      <alignment horizontal="right" vertical="top"/>
    </xf>
    <xf numFmtId="2" fontId="20" fillId="2" borderId="0" xfId="84" applyNumberFormat="1" applyFont="1" applyFill="1"/>
    <xf numFmtId="0" fontId="20" fillId="2" borderId="20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vertical="top" wrapText="1"/>
    </xf>
    <xf numFmtId="168" fontId="41" fillId="0" borderId="19" xfId="9" applyNumberFormat="1" applyFont="1" applyBorder="1" applyAlignment="1">
      <alignment horizontal="left" vertical="top" wrapText="1"/>
    </xf>
    <xf numFmtId="169" fontId="41" fillId="0" borderId="0" xfId="9" applyNumberFormat="1" applyFont="1" applyAlignment="1">
      <alignment horizontal="left" vertical="top" wrapText="1"/>
    </xf>
    <xf numFmtId="0" fontId="22" fillId="2" borderId="19" xfId="0" applyFont="1" applyFill="1" applyBorder="1" applyAlignment="1">
      <alignment horizontal="left" vertical="center"/>
    </xf>
    <xf numFmtId="0" fontId="20" fillId="2" borderId="19" xfId="0" applyFont="1" applyFill="1" applyBorder="1" applyAlignment="1">
      <alignment horizontal="left" vertical="top"/>
    </xf>
    <xf numFmtId="170" fontId="17" fillId="2" borderId="19" xfId="84" applyNumberFormat="1" applyFont="1" applyFill="1" applyBorder="1" applyAlignment="1">
      <alignment horizontal="left" vertical="center" wrapText="1"/>
    </xf>
    <xf numFmtId="49" fontId="42" fillId="2" borderId="19" xfId="84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168" fontId="18" fillId="2" borderId="19" xfId="30" applyNumberFormat="1" applyFont="1" applyFill="1" applyBorder="1" applyAlignment="1">
      <alignment horizontal="right" vertical="top" wrapText="1"/>
    </xf>
    <xf numFmtId="0" fontId="20" fillId="2" borderId="20" xfId="0" applyFont="1" applyFill="1" applyBorder="1" applyAlignment="1">
      <alignment horizontal="center" vertical="top" wrapText="1"/>
    </xf>
    <xf numFmtId="0" fontId="20" fillId="2" borderId="0" xfId="0" applyFont="1" applyFill="1"/>
    <xf numFmtId="0" fontId="20" fillId="2" borderId="0" xfId="9" applyFont="1" applyFill="1"/>
    <xf numFmtId="0" fontId="20" fillId="2" borderId="0" xfId="9" applyFont="1" applyFill="1" applyBorder="1"/>
    <xf numFmtId="0" fontId="40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center" wrapText="1"/>
    </xf>
    <xf numFmtId="168" fontId="17" fillId="2" borderId="19" xfId="31" applyNumberFormat="1" applyFont="1" applyFill="1" applyBorder="1" applyAlignment="1">
      <alignment horizontal="center" vertical="top"/>
    </xf>
    <xf numFmtId="0" fontId="20" fillId="2" borderId="4" xfId="0" applyFont="1" applyFill="1" applyBorder="1"/>
    <xf numFmtId="0" fontId="19" fillId="2" borderId="20" xfId="0" applyFont="1" applyFill="1" applyBorder="1" applyAlignment="1"/>
    <xf numFmtId="0" fontId="19" fillId="2" borderId="6" xfId="0" applyFont="1" applyFill="1" applyBorder="1" applyAlignment="1"/>
    <xf numFmtId="168" fontId="17" fillId="2" borderId="19" xfId="30" applyNumberFormat="1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left" vertical="top" wrapText="1"/>
    </xf>
    <xf numFmtId="0" fontId="20" fillId="2" borderId="19" xfId="0" applyFont="1" applyFill="1" applyBorder="1"/>
    <xf numFmtId="0" fontId="20" fillId="2" borderId="0" xfId="0" applyFont="1" applyFill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168" fontId="18" fillId="2" borderId="19" xfId="30" applyNumberFormat="1" applyFont="1" applyFill="1" applyBorder="1" applyAlignment="1">
      <alignment vertical="top" wrapText="1"/>
    </xf>
    <xf numFmtId="168" fontId="20" fillId="2" borderId="19" xfId="0" applyNumberFormat="1" applyFont="1" applyFill="1" applyBorder="1"/>
    <xf numFmtId="168" fontId="17" fillId="2" borderId="19" xfId="30" applyNumberFormat="1" applyFont="1" applyFill="1" applyBorder="1" applyAlignment="1">
      <alignment horizontal="right" vertical="center" wrapText="1"/>
    </xf>
    <xf numFmtId="164" fontId="19" fillId="2" borderId="0" xfId="0" applyNumberFormat="1" applyFont="1" applyFill="1"/>
    <xf numFmtId="0" fontId="17" fillId="2" borderId="19" xfId="3" applyFont="1" applyFill="1" applyBorder="1" applyAlignment="1">
      <alignment horizontal="left" vertical="top" wrapText="1"/>
    </xf>
    <xf numFmtId="0" fontId="15" fillId="2" borderId="19" xfId="3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17" fillId="2" borderId="19" xfId="0" applyFont="1" applyFill="1" applyBorder="1" applyAlignment="1">
      <alignment horizontal="left" vertical="top" wrapText="1"/>
    </xf>
    <xf numFmtId="168" fontId="18" fillId="2" borderId="19" xfId="31" applyNumberFormat="1" applyFont="1" applyFill="1" applyBorder="1" applyAlignment="1">
      <alignment vertical="top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43" fillId="2" borderId="19" xfId="0" applyFont="1" applyFill="1" applyBorder="1" applyAlignment="1">
      <alignment horizontal="left" vertical="top" wrapText="1"/>
    </xf>
    <xf numFmtId="0" fontId="43" fillId="2" borderId="0" xfId="0" applyFont="1" applyFill="1" applyAlignment="1">
      <alignment horizontal="left" vertical="top" wrapText="1"/>
    </xf>
    <xf numFmtId="0" fontId="19" fillId="2" borderId="0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vertical="top"/>
    </xf>
    <xf numFmtId="0" fontId="0" fillId="2" borderId="0" xfId="0" applyFont="1" applyFill="1" applyAlignment="1">
      <alignment horizontal="left" vertical="top" wrapText="1"/>
    </xf>
    <xf numFmtId="168" fontId="17" fillId="2" borderId="20" xfId="30" applyNumberFormat="1" applyFont="1" applyFill="1" applyBorder="1" applyAlignment="1">
      <alignment horizontal="right" vertical="top" wrapText="1"/>
    </xf>
    <xf numFmtId="0" fontId="15" fillId="2" borderId="19" xfId="0" applyFont="1" applyFill="1" applyBorder="1" applyAlignment="1">
      <alignment horizontal="center" vertical="top" wrapText="1"/>
    </xf>
    <xf numFmtId="0" fontId="17" fillId="2" borderId="20" xfId="0" applyFont="1" applyFill="1" applyBorder="1" applyAlignment="1">
      <alignment horizontal="left" vertical="top" wrapText="1"/>
    </xf>
    <xf numFmtId="0" fontId="15" fillId="2" borderId="19" xfId="0" applyFont="1" applyFill="1" applyBorder="1" applyAlignment="1">
      <alignment horizontal="left" vertical="center" wrapText="1"/>
    </xf>
    <xf numFmtId="168" fontId="18" fillId="2" borderId="19" xfId="31" applyNumberFormat="1" applyFont="1" applyFill="1" applyBorder="1" applyAlignment="1">
      <alignment horizontal="right" vertical="top"/>
    </xf>
    <xf numFmtId="168" fontId="42" fillId="0" borderId="19" xfId="30" applyNumberFormat="1" applyFont="1" applyBorder="1" applyAlignment="1">
      <alignment horizontal="right" vertical="top" wrapText="1"/>
    </xf>
    <xf numFmtId="49" fontId="20" fillId="2" borderId="19" xfId="9" applyNumberFormat="1" applyFont="1" applyFill="1" applyBorder="1" applyAlignment="1">
      <alignment horizontal="center" vertical="center"/>
    </xf>
    <xf numFmtId="173" fontId="17" fillId="2" borderId="19" xfId="30" applyNumberFormat="1" applyFont="1" applyFill="1" applyBorder="1" applyAlignment="1">
      <alignment horizontal="center" vertical="top" wrapText="1"/>
    </xf>
    <xf numFmtId="168" fontId="20" fillId="2" borderId="19" xfId="9" applyNumberFormat="1" applyFont="1" applyFill="1" applyBorder="1" applyAlignment="1">
      <alignment vertical="center"/>
    </xf>
    <xf numFmtId="168" fontId="19" fillId="2" borderId="19" xfId="9" applyNumberFormat="1" applyFont="1" applyFill="1" applyBorder="1" applyAlignment="1">
      <alignment vertical="center"/>
    </xf>
    <xf numFmtId="0" fontId="20" fillId="2" borderId="32" xfId="84" applyFont="1" applyFill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0" fontId="17" fillId="2" borderId="19" xfId="85" applyFont="1" applyFill="1" applyBorder="1" applyAlignment="1">
      <alignment horizontal="left" vertical="center" wrapText="1"/>
    </xf>
    <xf numFmtId="169" fontId="17" fillId="2" borderId="19" xfId="85" applyNumberFormat="1" applyFont="1" applyFill="1" applyBorder="1" applyAlignment="1">
      <alignment horizontal="center" vertical="center" wrapText="1"/>
    </xf>
    <xf numFmtId="168" fontId="20" fillId="2" borderId="0" xfId="9" applyNumberFormat="1" applyFont="1" applyFill="1" applyBorder="1" applyAlignment="1">
      <alignment vertical="center"/>
    </xf>
    <xf numFmtId="0" fontId="17" fillId="2" borderId="19" xfId="85" applyFont="1" applyFill="1" applyBorder="1"/>
    <xf numFmtId="0" fontId="17" fillId="2" borderId="19" xfId="85" applyFont="1" applyFill="1" applyBorder="1" applyAlignment="1">
      <alignment horizontal="center"/>
    </xf>
    <xf numFmtId="0" fontId="20" fillId="2" borderId="32" xfId="9" applyFont="1" applyFill="1" applyBorder="1" applyAlignment="1">
      <alignment vertical="center"/>
    </xf>
    <xf numFmtId="0" fontId="20" fillId="2" borderId="37" xfId="9" applyFont="1" applyFill="1" applyBorder="1" applyAlignment="1">
      <alignment horizontal="left" vertical="center"/>
    </xf>
    <xf numFmtId="0" fontId="20" fillId="2" borderId="38" xfId="9" applyFont="1" applyFill="1" applyBorder="1" applyAlignment="1">
      <alignment horizontal="left" vertical="center"/>
    </xf>
    <xf numFmtId="0" fontId="20" fillId="2" borderId="0" xfId="84" applyFont="1" applyFill="1" applyAlignment="1">
      <alignment vertical="center"/>
    </xf>
    <xf numFmtId="168" fontId="20" fillId="2" borderId="32" xfId="9" applyNumberFormat="1" applyFont="1" applyFill="1" applyBorder="1" applyAlignment="1">
      <alignment vertical="center"/>
    </xf>
    <xf numFmtId="49" fontId="19" fillId="2" borderId="19" xfId="0" applyNumberFormat="1" applyFont="1" applyFill="1" applyBorder="1" applyAlignment="1">
      <alignment vertical="top" wrapText="1"/>
    </xf>
    <xf numFmtId="0" fontId="43" fillId="2" borderId="0" xfId="85" applyFont="1" applyFill="1" applyBorder="1" applyAlignment="1">
      <alignment horizontal="center"/>
    </xf>
    <xf numFmtId="169" fontId="43" fillId="2" borderId="0" xfId="85" applyNumberFormat="1" applyFont="1" applyFill="1" applyBorder="1" applyAlignment="1">
      <alignment horizontal="center" vertical="center" wrapText="1"/>
    </xf>
    <xf numFmtId="3" fontId="43" fillId="2" borderId="0" xfId="85" applyNumberFormat="1" applyFont="1" applyFill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18" fillId="2" borderId="32" xfId="0" applyFont="1" applyFill="1" applyBorder="1" applyAlignment="1">
      <alignment horizontal="center" vertical="top" wrapText="1"/>
    </xf>
    <xf numFmtId="0" fontId="20" fillId="2" borderId="0" xfId="9" applyFont="1" applyFill="1" applyAlignment="1">
      <alignment horizontal="right"/>
    </xf>
    <xf numFmtId="0" fontId="17" fillId="2" borderId="19" xfId="0" applyFont="1" applyFill="1" applyBorder="1" applyAlignment="1">
      <alignment horizontal="left" vertical="top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15" fillId="2" borderId="19" xfId="0" applyFont="1" applyFill="1" applyBorder="1" applyAlignment="1">
      <alignment horizontal="left" vertical="top" wrapText="1"/>
    </xf>
    <xf numFmtId="0" fontId="15" fillId="2" borderId="0" xfId="4" applyFont="1" applyFill="1" applyAlignment="1">
      <alignment horizont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0" xfId="0" applyFont="1"/>
    <xf numFmtId="164" fontId="20" fillId="0" borderId="0" xfId="0" applyNumberFormat="1" applyFont="1"/>
    <xf numFmtId="0" fontId="17" fillId="2" borderId="0" xfId="20" applyFont="1" applyFill="1" applyAlignment="1">
      <alignment vertical="center" wrapText="1"/>
    </xf>
    <xf numFmtId="0" fontId="15" fillId="2" borderId="0" xfId="20" applyNumberFormat="1" applyFont="1" applyFill="1" applyAlignment="1">
      <alignment vertical="center" wrapText="1"/>
    </xf>
    <xf numFmtId="49" fontId="15" fillId="2" borderId="0" xfId="20" applyNumberFormat="1" applyFont="1" applyFill="1" applyAlignment="1">
      <alignment horizontal="center" vertical="center" wrapText="1"/>
    </xf>
    <xf numFmtId="0" fontId="15" fillId="2" borderId="0" xfId="20" applyNumberFormat="1" applyFont="1" applyFill="1" applyAlignment="1">
      <alignment horizontal="center" vertical="center" wrapText="1"/>
    </xf>
    <xf numFmtId="170" fontId="15" fillId="2" borderId="0" xfId="20" applyNumberFormat="1" applyFont="1" applyFill="1" applyAlignment="1">
      <alignment horizontal="center" vertical="center" wrapText="1"/>
    </xf>
    <xf numFmtId="0" fontId="17" fillId="2" borderId="0" xfId="20" applyFont="1" applyFill="1" applyAlignment="1">
      <alignment horizontal="center" vertical="center" wrapText="1"/>
    </xf>
    <xf numFmtId="49" fontId="52" fillId="2" borderId="19" xfId="20" applyNumberFormat="1" applyFont="1" applyFill="1" applyBorder="1" applyAlignment="1">
      <alignment horizontal="center" vertical="center" textRotation="90" wrapText="1"/>
    </xf>
    <xf numFmtId="170" fontId="52" fillId="2" borderId="19" xfId="20" applyNumberFormat="1" applyFont="1" applyFill="1" applyBorder="1" applyAlignment="1">
      <alignment horizontal="center" vertical="center" wrapText="1"/>
    </xf>
    <xf numFmtId="0" fontId="52" fillId="2" borderId="19" xfId="20" applyNumberFormat="1" applyFont="1" applyFill="1" applyBorder="1" applyAlignment="1">
      <alignment horizontal="center" vertical="center" wrapText="1"/>
    </xf>
    <xf numFmtId="170" fontId="52" fillId="2" borderId="2" xfId="20" applyNumberFormat="1" applyFont="1" applyFill="1" applyBorder="1" applyAlignment="1">
      <alignment horizontal="center" wrapText="1"/>
    </xf>
    <xf numFmtId="170" fontId="52" fillId="2" borderId="2" xfId="20" applyNumberFormat="1" applyFont="1" applyFill="1" applyBorder="1" applyAlignment="1">
      <alignment horizontal="center" vertical="center" wrapText="1"/>
    </xf>
    <xf numFmtId="0" fontId="17" fillId="2" borderId="19" xfId="20" applyFont="1" applyFill="1" applyBorder="1" applyAlignment="1">
      <alignment horizontal="center" vertical="center" wrapText="1"/>
    </xf>
    <xf numFmtId="0" fontId="53" fillId="2" borderId="19" xfId="20" applyFont="1" applyFill="1" applyBorder="1" applyAlignment="1">
      <alignment horizontal="center" vertical="center" wrapText="1"/>
    </xf>
    <xf numFmtId="170" fontId="54" fillId="2" borderId="19" xfId="20" applyNumberFormat="1" applyFont="1" applyFill="1" applyBorder="1" applyAlignment="1">
      <alignment horizontal="center" vertical="center" wrapText="1"/>
    </xf>
    <xf numFmtId="170" fontId="17" fillId="2" borderId="19" xfId="20" applyNumberFormat="1" applyFont="1" applyFill="1" applyBorder="1" applyAlignment="1">
      <alignment horizontal="center" vertical="center" wrapText="1"/>
    </xf>
    <xf numFmtId="0" fontId="15" fillId="2" borderId="0" xfId="20" applyFont="1" applyFill="1" applyBorder="1" applyAlignment="1">
      <alignment horizontal="center" vertical="top" wrapText="1"/>
    </xf>
    <xf numFmtId="0" fontId="17" fillId="2" borderId="0" xfId="20" applyFont="1" applyFill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vertical="top" wrapText="1"/>
    </xf>
    <xf numFmtId="170" fontId="55" fillId="2" borderId="0" xfId="20" applyNumberFormat="1" applyFont="1" applyFill="1" applyBorder="1" applyAlignment="1">
      <alignment horizontal="center" vertical="center" wrapText="1"/>
    </xf>
    <xf numFmtId="170" fontId="52" fillId="2" borderId="0" xfId="20" applyNumberFormat="1" applyFont="1" applyFill="1" applyBorder="1" applyAlignment="1">
      <alignment horizontal="center" vertical="center" wrapText="1"/>
    </xf>
    <xf numFmtId="170" fontId="17" fillId="2" borderId="0" xfId="20" applyNumberFormat="1" applyFont="1" applyFill="1" applyBorder="1" applyAlignment="1">
      <alignment horizontal="center" vertical="center" wrapText="1"/>
    </xf>
    <xf numFmtId="170" fontId="42" fillId="2" borderId="0" xfId="20" applyNumberFormat="1" applyFont="1" applyFill="1" applyBorder="1" applyAlignment="1">
      <alignment horizontal="center" vertical="center" wrapText="1"/>
    </xf>
    <xf numFmtId="170" fontId="17" fillId="2" borderId="0" xfId="20" applyNumberFormat="1" applyFont="1" applyFill="1" applyAlignment="1">
      <alignment vertical="center" wrapText="1"/>
    </xf>
    <xf numFmtId="0" fontId="17" fillId="0" borderId="0" xfId="20" applyFont="1" applyAlignment="1">
      <alignment vertical="center" wrapText="1"/>
    </xf>
    <xf numFmtId="49" fontId="51" fillId="0" borderId="0" xfId="20" applyNumberFormat="1" applyFont="1" applyFill="1" applyAlignment="1">
      <alignment horizontal="center" vertical="center" wrapText="1"/>
    </xf>
    <xf numFmtId="0" fontId="56" fillId="0" borderId="0" xfId="20" applyNumberFormat="1" applyFont="1" applyFill="1" applyAlignment="1">
      <alignment horizontal="center" vertical="center" wrapText="1"/>
    </xf>
    <xf numFmtId="0" fontId="43" fillId="0" borderId="0" xfId="20" applyFont="1" applyAlignment="1">
      <alignment horizontal="center" vertical="center" wrapText="1"/>
    </xf>
    <xf numFmtId="49" fontId="57" fillId="0" borderId="19" xfId="20" applyNumberFormat="1" applyFont="1" applyFill="1" applyBorder="1" applyAlignment="1">
      <alignment horizontal="center" vertical="center" textRotation="90" wrapText="1"/>
    </xf>
    <xf numFmtId="49" fontId="52" fillId="0" borderId="19" xfId="20" applyNumberFormat="1" applyFont="1" applyFill="1" applyBorder="1" applyAlignment="1">
      <alignment horizontal="center" vertical="center" textRotation="90" wrapText="1"/>
    </xf>
    <xf numFmtId="0" fontId="52" fillId="0" borderId="19" xfId="20" applyNumberFormat="1" applyFont="1" applyFill="1" applyBorder="1" applyAlignment="1">
      <alignment horizontal="center" vertical="center" wrapText="1"/>
    </xf>
    <xf numFmtId="170" fontId="52" fillId="0" borderId="19" xfId="20" applyNumberFormat="1" applyFont="1" applyFill="1" applyBorder="1" applyAlignment="1">
      <alignment horizontal="center" vertical="center" wrapText="1"/>
    </xf>
    <xf numFmtId="170" fontId="52" fillId="0" borderId="19" xfId="20" applyNumberFormat="1" applyFont="1" applyFill="1" applyBorder="1" applyAlignment="1">
      <alignment horizontal="right" vertical="center" wrapText="1"/>
    </xf>
    <xf numFmtId="0" fontId="17" fillId="0" borderId="19" xfId="20" applyFont="1" applyBorder="1" applyAlignment="1">
      <alignment horizontal="center" vertical="center" wrapText="1"/>
    </xf>
    <xf numFmtId="0" fontId="53" fillId="0" borderId="19" xfId="20" applyFont="1" applyBorder="1" applyAlignment="1">
      <alignment horizontal="center" vertical="center" wrapText="1"/>
    </xf>
    <xf numFmtId="170" fontId="17" fillId="0" borderId="0" xfId="20" applyNumberFormat="1" applyFont="1" applyAlignment="1">
      <alignment vertical="center" wrapText="1"/>
    </xf>
    <xf numFmtId="170" fontId="17" fillId="0" borderId="19" xfId="20" applyNumberFormat="1" applyFont="1" applyBorder="1" applyAlignment="1">
      <alignment vertical="center" wrapText="1"/>
    </xf>
    <xf numFmtId="170" fontId="17" fillId="0" borderId="19" xfId="20" applyNumberFormat="1" applyFont="1" applyBorder="1" applyAlignment="1">
      <alignment horizontal="right" vertical="center" wrapText="1"/>
    </xf>
    <xf numFmtId="0" fontId="15" fillId="0" borderId="19" xfId="20" applyFont="1" applyBorder="1" applyAlignment="1">
      <alignment horizontal="center" vertical="center" wrapText="1"/>
    </xf>
    <xf numFmtId="170" fontId="52" fillId="0" borderId="19" xfId="20" applyNumberFormat="1" applyFont="1" applyFill="1" applyBorder="1" applyAlignment="1">
      <alignment horizontal="center" wrapText="1"/>
    </xf>
    <xf numFmtId="0" fontId="15" fillId="0" borderId="0" xfId="20" applyFont="1" applyAlignment="1">
      <alignment vertical="center" wrapText="1"/>
    </xf>
    <xf numFmtId="0" fontId="42" fillId="0" borderId="19" xfId="0" applyFont="1" applyBorder="1" applyAlignment="1">
      <alignment horizontal="left" vertical="center" wrapText="1"/>
    </xf>
    <xf numFmtId="0" fontId="20" fillId="0" borderId="19" xfId="9" applyFont="1" applyBorder="1"/>
    <xf numFmtId="2" fontId="17" fillId="0" borderId="0" xfId="0" applyNumberFormat="1" applyFont="1" applyFill="1" applyBorder="1" applyAlignment="1">
      <alignment horizontal="right" vertical="center"/>
    </xf>
    <xf numFmtId="0" fontId="17" fillId="0" borderId="0" xfId="20" applyFont="1" applyAlignment="1">
      <alignment horizontal="center" vertical="center" wrapText="1"/>
    </xf>
    <xf numFmtId="170" fontId="17" fillId="0" borderId="0" xfId="20" applyNumberFormat="1" applyFont="1" applyAlignment="1">
      <alignment horizontal="right" vertical="center" wrapText="1"/>
    </xf>
    <xf numFmtId="0" fontId="15" fillId="2" borderId="3" xfId="34" applyFont="1" applyFill="1" applyBorder="1" applyAlignment="1">
      <alignment vertical="top"/>
    </xf>
    <xf numFmtId="0" fontId="20" fillId="2" borderId="3" xfId="34" applyFont="1" applyFill="1" applyBorder="1" applyAlignment="1">
      <alignment vertical="top"/>
    </xf>
    <xf numFmtId="0" fontId="22" fillId="2" borderId="19" xfId="0" applyFont="1" applyFill="1" applyBorder="1" applyAlignment="1">
      <alignment vertical="center" wrapText="1"/>
    </xf>
    <xf numFmtId="0" fontId="44" fillId="2" borderId="4" xfId="34" applyFont="1" applyFill="1" applyBorder="1" applyAlignment="1">
      <alignment horizontal="right" vertical="center"/>
    </xf>
    <xf numFmtId="0" fontId="44" fillId="2" borderId="8" xfId="34" applyFont="1" applyFill="1" applyBorder="1" applyAlignment="1">
      <alignment horizontal="right" vertical="center"/>
    </xf>
    <xf numFmtId="0" fontId="44" fillId="2" borderId="19" xfId="0" applyFont="1" applyFill="1" applyBorder="1" applyAlignment="1">
      <alignment horizontal="right" vertical="top" wrapText="1"/>
    </xf>
    <xf numFmtId="0" fontId="55" fillId="2" borderId="19" xfId="1" applyFont="1" applyFill="1" applyBorder="1" applyAlignment="1">
      <alignment horizontal="center" vertical="top" wrapText="1"/>
    </xf>
    <xf numFmtId="0" fontId="18" fillId="2" borderId="19" xfId="0" applyFont="1" applyFill="1" applyBorder="1" applyAlignment="1">
      <alignment horizontal="center" vertical="center" wrapText="1"/>
    </xf>
    <xf numFmtId="168" fontId="17" fillId="0" borderId="19" xfId="30" applyNumberFormat="1" applyFont="1" applyBorder="1" applyAlignment="1">
      <alignment vertical="center" wrapText="1"/>
    </xf>
    <xf numFmtId="0" fontId="20" fillId="0" borderId="19" xfId="0" applyFont="1" applyBorder="1"/>
    <xf numFmtId="0" fontId="47" fillId="2" borderId="19" xfId="0" applyFont="1" applyFill="1" applyBorder="1" applyAlignment="1">
      <alignment horizontal="left" vertical="top" wrapText="1"/>
    </xf>
    <xf numFmtId="0" fontId="47" fillId="2" borderId="19" xfId="0" applyFont="1" applyFill="1" applyBorder="1" applyAlignment="1">
      <alignment horizontal="left" vertical="center" wrapText="1"/>
    </xf>
    <xf numFmtId="0" fontId="22" fillId="0" borderId="19" xfId="0" applyFont="1" applyBorder="1" applyAlignment="1">
      <alignment wrapText="1"/>
    </xf>
    <xf numFmtId="0" fontId="22" fillId="2" borderId="19" xfId="34" applyFont="1" applyFill="1" applyBorder="1" applyAlignment="1">
      <alignment horizontal="center" vertical="center"/>
    </xf>
    <xf numFmtId="0" fontId="22" fillId="0" borderId="19" xfId="0" applyFont="1" applyBorder="1" applyAlignment="1">
      <alignment vertical="center" wrapText="1"/>
    </xf>
    <xf numFmtId="0" fontId="20" fillId="2" borderId="19" xfId="0" applyFont="1" applyFill="1" applyBorder="1" applyAlignment="1">
      <alignment horizontal="left" vertical="center"/>
    </xf>
    <xf numFmtId="0" fontId="17" fillId="2" borderId="19" xfId="0" applyFont="1" applyFill="1" applyBorder="1" applyAlignment="1">
      <alignment vertical="top" wrapText="1"/>
    </xf>
    <xf numFmtId="0" fontId="15" fillId="2" borderId="19" xfId="87" applyFont="1" applyFill="1" applyBorder="1" applyAlignment="1">
      <alignment horizontal="center" vertical="center" wrapText="1"/>
    </xf>
    <xf numFmtId="0" fontId="42" fillId="0" borderId="0" xfId="9" applyFont="1" applyFill="1" applyBorder="1" applyAlignment="1">
      <alignment vertical="center" wrapText="1"/>
    </xf>
    <xf numFmtId="165" fontId="42" fillId="0" borderId="0" xfId="83" applyNumberFormat="1" applyFont="1" applyFill="1" applyBorder="1" applyAlignment="1">
      <alignment vertical="center" wrapText="1"/>
    </xf>
    <xf numFmtId="0" fontId="17" fillId="0" borderId="19" xfId="87" applyFont="1" applyBorder="1" applyAlignment="1">
      <alignment horizontal="center" vertical="center" wrapText="1"/>
    </xf>
    <xf numFmtId="170" fontId="18" fillId="0" borderId="19" xfId="9" applyNumberFormat="1" applyFont="1" applyFill="1" applyBorder="1" applyAlignment="1">
      <alignment horizontal="center" vertical="center" wrapText="1"/>
    </xf>
    <xf numFmtId="0" fontId="18" fillId="0" borderId="19" xfId="30" applyFont="1" applyBorder="1" applyAlignment="1">
      <alignment horizontal="left" vertical="top" wrapText="1"/>
    </xf>
    <xf numFmtId="49" fontId="44" fillId="2" borderId="19" xfId="0" applyNumberFormat="1" applyFont="1" applyFill="1" applyBorder="1" applyAlignment="1">
      <alignment vertical="top" wrapText="1"/>
    </xf>
    <xf numFmtId="0" fontId="42" fillId="0" borderId="19" xfId="9" applyFont="1" applyFill="1" applyBorder="1" applyAlignment="1">
      <alignment vertical="center" wrapText="1"/>
    </xf>
    <xf numFmtId="165" fontId="42" fillId="0" borderId="19" xfId="83" applyNumberFormat="1" applyFont="1" applyFill="1" applyBorder="1" applyAlignment="1">
      <alignment vertical="center" wrapText="1"/>
    </xf>
    <xf numFmtId="164" fontId="42" fillId="0" borderId="19" xfId="9" applyNumberFormat="1" applyFont="1" applyFill="1" applyBorder="1" applyAlignment="1">
      <alignment vertical="center" wrapText="1"/>
    </xf>
    <xf numFmtId="0" fontId="18" fillId="0" borderId="19" xfId="9" applyFont="1" applyFill="1" applyBorder="1" applyAlignment="1">
      <alignment vertical="center" wrapText="1"/>
    </xf>
    <xf numFmtId="165" fontId="18" fillId="0" borderId="19" xfId="83" applyNumberFormat="1" applyFont="1" applyFill="1" applyBorder="1" applyAlignment="1">
      <alignment vertical="center" wrapText="1"/>
    </xf>
    <xf numFmtId="164" fontId="18" fillId="0" borderId="19" xfId="9" applyNumberFormat="1" applyFont="1" applyFill="1" applyBorder="1" applyAlignment="1">
      <alignment vertical="center" wrapText="1"/>
    </xf>
    <xf numFmtId="0" fontId="17" fillId="2" borderId="0" xfId="20" applyNumberFormat="1" applyFont="1" applyFill="1" applyAlignment="1">
      <alignment vertical="center" wrapText="1"/>
    </xf>
    <xf numFmtId="170" fontId="55" fillId="2" borderId="19" xfId="20" applyNumberFormat="1" applyFont="1" applyFill="1" applyBorder="1" applyAlignment="1">
      <alignment horizontal="center" vertical="center" wrapText="1"/>
    </xf>
    <xf numFmtId="168" fontId="20" fillId="2" borderId="19" xfId="9" applyNumberFormat="1" applyFont="1" applyFill="1" applyBorder="1" applyAlignment="1">
      <alignment horizontal="center" vertical="center" wrapText="1"/>
    </xf>
    <xf numFmtId="0" fontId="15" fillId="0" borderId="0" xfId="20" applyFont="1" applyBorder="1" applyAlignment="1">
      <alignment horizontal="center" vertical="top" wrapText="1"/>
    </xf>
    <xf numFmtId="3" fontId="19" fillId="2" borderId="19" xfId="84" applyNumberFormat="1" applyFont="1" applyFill="1" applyBorder="1" applyAlignment="1">
      <alignment horizontal="left" vertical="center"/>
    </xf>
    <xf numFmtId="168" fontId="20" fillId="2" borderId="0" xfId="84" applyNumberFormat="1" applyFont="1" applyFill="1"/>
    <xf numFmtId="168" fontId="42" fillId="2" borderId="19" xfId="30" applyNumberFormat="1" applyFont="1" applyFill="1" applyBorder="1" applyAlignment="1">
      <alignment horizontal="right" vertical="top" wrapText="1"/>
    </xf>
    <xf numFmtId="168" fontId="20" fillId="2" borderId="19" xfId="84" applyNumberFormat="1" applyFont="1" applyFill="1" applyBorder="1" applyAlignment="1">
      <alignment horizontal="right" vertical="center" wrapText="1"/>
    </xf>
    <xf numFmtId="168" fontId="20" fillId="2" borderId="19" xfId="84" applyNumberFormat="1" applyFont="1" applyFill="1" applyBorder="1" applyAlignment="1">
      <alignment horizontal="right" wrapText="1"/>
    </xf>
    <xf numFmtId="168" fontId="19" fillId="2" borderId="19" xfId="84" applyNumberFormat="1" applyFont="1" applyFill="1" applyBorder="1"/>
    <xf numFmtId="0" fontId="20" fillId="0" borderId="19" xfId="0" applyFont="1" applyBorder="1" applyAlignment="1">
      <alignment horizontal="center" vertical="top" wrapText="1"/>
    </xf>
    <xf numFmtId="0" fontId="20" fillId="0" borderId="19" xfId="0" applyFont="1" applyBorder="1" applyAlignment="1">
      <alignment vertical="top" wrapText="1"/>
    </xf>
    <xf numFmtId="169" fontId="20" fillId="0" borderId="20" xfId="0" applyNumberFormat="1" applyFont="1" applyBorder="1" applyAlignment="1">
      <alignment horizontal="center" vertical="top" wrapText="1"/>
    </xf>
    <xf numFmtId="169" fontId="20" fillId="0" borderId="19" xfId="0" applyNumberFormat="1" applyFont="1" applyBorder="1" applyAlignment="1">
      <alignment horizontal="center" vertical="top" wrapText="1"/>
    </xf>
    <xf numFmtId="170" fontId="42" fillId="2" borderId="19" xfId="87" applyNumberFormat="1" applyFont="1" applyFill="1" applyBorder="1" applyAlignment="1">
      <alignment horizontal="center" vertical="center" wrapText="1"/>
    </xf>
    <xf numFmtId="0" fontId="50" fillId="2" borderId="0" xfId="84" applyFont="1" applyFill="1" applyBorder="1"/>
    <xf numFmtId="3" fontId="43" fillId="2" borderId="0" xfId="84" applyNumberFormat="1" applyFont="1" applyFill="1" applyBorder="1" applyAlignment="1">
      <alignment horizontal="center" vertical="center"/>
    </xf>
    <xf numFmtId="0" fontId="50" fillId="2" borderId="0" xfId="84" applyFont="1" applyFill="1" applyBorder="1" applyAlignment="1">
      <alignment horizontal="center"/>
    </xf>
    <xf numFmtId="3" fontId="51" fillId="2" borderId="0" xfId="84" applyNumberFormat="1" applyFont="1" applyFill="1" applyBorder="1" applyAlignment="1">
      <alignment horizontal="center" vertical="center"/>
    </xf>
    <xf numFmtId="0" fontId="17" fillId="2" borderId="19" xfId="84" applyFont="1" applyFill="1" applyBorder="1" applyAlignment="1">
      <alignment horizontal="left" vertical="center" wrapText="1"/>
    </xf>
    <xf numFmtId="49" fontId="17" fillId="2" borderId="19" xfId="84" applyNumberFormat="1" applyFont="1" applyFill="1" applyBorder="1" applyAlignment="1">
      <alignment horizontal="center" vertical="center"/>
    </xf>
    <xf numFmtId="3" fontId="17" fillId="2" borderId="19" xfId="84" applyNumberFormat="1" applyFont="1" applyFill="1" applyBorder="1" applyAlignment="1" applyProtection="1">
      <alignment horizontal="center" vertical="center" wrapText="1"/>
      <protection locked="0"/>
    </xf>
    <xf numFmtId="49" fontId="48" fillId="2" borderId="19" xfId="84" applyNumberFormat="1" applyFont="1" applyFill="1" applyBorder="1" applyAlignment="1">
      <alignment horizontal="left" vertical="center" wrapText="1"/>
    </xf>
    <xf numFmtId="3" fontId="17" fillId="2" borderId="19" xfId="84" applyNumberFormat="1" applyFont="1" applyFill="1" applyBorder="1" applyAlignment="1">
      <alignment horizontal="center" vertical="center"/>
    </xf>
    <xf numFmtId="49" fontId="20" fillId="2" borderId="19" xfId="84" applyNumberFormat="1" applyFont="1" applyFill="1" applyBorder="1" applyAlignment="1">
      <alignment vertical="top" wrapText="1"/>
    </xf>
    <xf numFmtId="0" fontId="20" fillId="2" borderId="19" xfId="84" applyFont="1" applyFill="1" applyBorder="1" applyAlignment="1">
      <alignment horizontal="center" vertical="center" wrapText="1"/>
    </xf>
    <xf numFmtId="2" fontId="17" fillId="0" borderId="19" xfId="0" applyNumberFormat="1" applyFont="1" applyFill="1" applyBorder="1" applyAlignment="1">
      <alignment horizontal="center" vertical="center"/>
    </xf>
    <xf numFmtId="49" fontId="22" fillId="2" borderId="19" xfId="0" applyNumberFormat="1" applyFont="1" applyFill="1" applyBorder="1" applyAlignment="1">
      <alignment vertical="top" wrapText="1"/>
    </xf>
    <xf numFmtId="0" fontId="17" fillId="2" borderId="0" xfId="84" applyFont="1" applyFill="1" applyAlignment="1">
      <alignment vertical="center" wrapText="1"/>
    </xf>
    <xf numFmtId="0" fontId="20" fillId="2" borderId="19" xfId="84" applyFont="1" applyFill="1" applyBorder="1" applyAlignment="1">
      <alignment horizontal="center" wrapText="1"/>
    </xf>
    <xf numFmtId="172" fontId="17" fillId="2" borderId="19" xfId="84" applyNumberFormat="1" applyFont="1" applyFill="1" applyBorder="1" applyAlignment="1">
      <alignment horizontal="left" vertical="top" wrapText="1"/>
    </xf>
    <xf numFmtId="174" fontId="17" fillId="2" borderId="19" xfId="84" applyNumberFormat="1" applyFont="1" applyFill="1" applyBorder="1" applyAlignment="1">
      <alignment horizontal="left" vertical="center" wrapText="1"/>
    </xf>
    <xf numFmtId="172" fontId="17" fillId="2" borderId="19" xfId="84" applyNumberFormat="1" applyFont="1" applyFill="1" applyBorder="1" applyAlignment="1">
      <alignment horizontal="left" vertical="center" wrapText="1"/>
    </xf>
    <xf numFmtId="0" fontId="43" fillId="2" borderId="0" xfId="85" applyFont="1" applyFill="1"/>
    <xf numFmtId="49" fontId="49" fillId="2" borderId="19" xfId="84" applyNumberFormat="1" applyFont="1" applyFill="1" applyBorder="1" applyAlignment="1">
      <alignment horizontal="center" vertical="center"/>
    </xf>
    <xf numFmtId="0" fontId="20" fillId="2" borderId="19" xfId="84" applyFont="1" applyFill="1" applyBorder="1" applyAlignment="1">
      <alignment wrapText="1"/>
    </xf>
    <xf numFmtId="3" fontId="17" fillId="2" borderId="32" xfId="84" applyNumberFormat="1" applyFont="1" applyFill="1" applyBorder="1" applyAlignment="1">
      <alignment horizontal="center" vertical="center"/>
    </xf>
    <xf numFmtId="1" fontId="17" fillId="2" borderId="32" xfId="84" applyNumberFormat="1" applyFont="1" applyFill="1" applyBorder="1" applyAlignment="1">
      <alignment horizontal="center" vertical="center"/>
    </xf>
    <xf numFmtId="0" fontId="20" fillId="2" borderId="32" xfId="84" applyFont="1" applyFill="1" applyBorder="1" applyAlignment="1">
      <alignment horizontal="center" wrapText="1"/>
    </xf>
    <xf numFmtId="0" fontId="17" fillId="2" borderId="32" xfId="85" applyFont="1" applyFill="1" applyBorder="1" applyAlignment="1">
      <alignment horizontal="center"/>
    </xf>
    <xf numFmtId="0" fontId="17" fillId="2" borderId="19" xfId="85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left" vertical="top" wrapText="1"/>
    </xf>
    <xf numFmtId="0" fontId="15" fillId="2" borderId="19" xfId="0" applyFont="1" applyFill="1" applyBorder="1" applyAlignment="1">
      <alignment horizontal="left" vertical="top" wrapText="1"/>
    </xf>
    <xf numFmtId="0" fontId="18" fillId="2" borderId="32" xfId="0" applyFont="1" applyFill="1" applyBorder="1" applyAlignment="1">
      <alignment horizontal="center" vertical="top" wrapText="1"/>
    </xf>
    <xf numFmtId="168" fontId="15" fillId="0" borderId="19" xfId="30" applyNumberFormat="1" applyFont="1" applyBorder="1" applyAlignment="1">
      <alignment horizontal="right" vertical="top" wrapText="1"/>
    </xf>
    <xf numFmtId="0" fontId="20" fillId="0" borderId="0" xfId="9" applyFont="1" applyFill="1" applyAlignment="1">
      <alignment horizontal="right"/>
    </xf>
    <xf numFmtId="170" fontId="17" fillId="0" borderId="3" xfId="20" applyNumberFormat="1" applyFont="1" applyFill="1" applyBorder="1" applyAlignment="1">
      <alignment horizontal="center" vertical="center" wrapText="1"/>
    </xf>
    <xf numFmtId="0" fontId="19" fillId="2" borderId="0" xfId="5" applyFont="1" applyFill="1" applyAlignment="1">
      <alignment horizontal="left"/>
    </xf>
    <xf numFmtId="0" fontId="19" fillId="2" borderId="8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7" fillId="2" borderId="19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9" fillId="2" borderId="32" xfId="0" applyFont="1" applyFill="1" applyBorder="1" applyAlignment="1">
      <alignment horizontal="center"/>
    </xf>
    <xf numFmtId="0" fontId="20" fillId="2" borderId="32" xfId="0" applyFont="1" applyFill="1" applyBorder="1" applyAlignment="1">
      <alignment horizontal="center" vertical="top"/>
    </xf>
    <xf numFmtId="0" fontId="19" fillId="0" borderId="32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20" fillId="0" borderId="3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top"/>
    </xf>
    <xf numFmtId="0" fontId="20" fillId="0" borderId="2" xfId="0" applyFont="1" applyBorder="1" applyAlignment="1">
      <alignment horizontal="center" vertical="top"/>
    </xf>
    <xf numFmtId="0" fontId="19" fillId="2" borderId="0" xfId="5" applyFont="1" applyFill="1" applyAlignment="1">
      <alignment horizontal="center" wrapText="1"/>
    </xf>
    <xf numFmtId="0" fontId="20" fillId="2" borderId="4" xfId="0" applyFont="1" applyFill="1" applyBorder="1" applyAlignment="1">
      <alignment horizontal="center" vertical="top" wrapText="1"/>
    </xf>
    <xf numFmtId="0" fontId="20" fillId="2" borderId="27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0" fontId="19" fillId="2" borderId="29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1" fillId="2" borderId="20" xfId="30" applyFont="1" applyFill="1" applyBorder="1" applyAlignment="1">
      <alignment horizontal="center" vertical="top" wrapText="1"/>
    </xf>
    <xf numFmtId="0" fontId="21" fillId="2" borderId="6" xfId="30" applyFont="1" applyFill="1" applyBorder="1" applyAlignment="1">
      <alignment horizontal="center" vertical="top" wrapText="1"/>
    </xf>
    <xf numFmtId="0" fontId="21" fillId="2" borderId="21" xfId="30" applyFont="1" applyFill="1" applyBorder="1" applyAlignment="1">
      <alignment horizontal="center" vertical="top" wrapText="1"/>
    </xf>
    <xf numFmtId="0" fontId="21" fillId="0" borderId="20" xfId="30" applyFont="1" applyBorder="1" applyAlignment="1">
      <alignment horizontal="center" vertical="center" wrapText="1"/>
    </xf>
    <xf numFmtId="0" fontId="21" fillId="0" borderId="21" xfId="30" applyFont="1" applyBorder="1" applyAlignment="1">
      <alignment horizontal="center" vertical="center" wrapText="1"/>
    </xf>
    <xf numFmtId="0" fontId="17" fillId="0" borderId="30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170" fontId="17" fillId="0" borderId="0" xfId="20" applyNumberFormat="1" applyFont="1" applyFill="1" applyBorder="1" applyAlignment="1">
      <alignment horizontal="right" vertical="center" wrapText="1"/>
    </xf>
    <xf numFmtId="0" fontId="17" fillId="2" borderId="3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20" fillId="2" borderId="0" xfId="0" applyFont="1" applyFill="1" applyAlignment="1">
      <alignment horizontal="right"/>
    </xf>
    <xf numFmtId="0" fontId="20" fillId="2" borderId="0" xfId="9" applyFont="1" applyFill="1" applyAlignment="1">
      <alignment horizontal="right"/>
    </xf>
    <xf numFmtId="0" fontId="17" fillId="2" borderId="19" xfId="0" applyFont="1" applyFill="1" applyBorder="1" applyAlignment="1">
      <alignment horizontal="left" vertical="top" wrapText="1"/>
    </xf>
    <xf numFmtId="0" fontId="15" fillId="2" borderId="0" xfId="4" applyFont="1" applyFill="1" applyAlignment="1">
      <alignment horizontal="center"/>
    </xf>
    <xf numFmtId="0" fontId="20" fillId="2" borderId="5" xfId="34" applyFont="1" applyFill="1" applyBorder="1" applyAlignment="1">
      <alignment horizontal="left" vertical="top"/>
    </xf>
    <xf numFmtId="0" fontId="20" fillId="2" borderId="7" xfId="34" applyFont="1" applyFill="1" applyBorder="1" applyAlignment="1">
      <alignment horizontal="left" vertical="top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center" wrapText="1"/>
    </xf>
    <xf numFmtId="0" fontId="17" fillId="2" borderId="20" xfId="34" applyFont="1" applyFill="1" applyBorder="1" applyAlignment="1">
      <alignment horizontal="center" vertical="top"/>
    </xf>
    <xf numFmtId="0" fontId="17" fillId="2" borderId="21" xfId="34" applyFont="1" applyFill="1" applyBorder="1" applyAlignment="1">
      <alignment horizontal="center" vertical="top"/>
    </xf>
    <xf numFmtId="0" fontId="15" fillId="2" borderId="19" xfId="0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horizontal="center" vertical="center" wrapText="1"/>
    </xf>
    <xf numFmtId="0" fontId="20" fillId="2" borderId="32" xfId="34" applyFont="1" applyFill="1" applyBorder="1" applyAlignment="1">
      <alignment horizontal="center"/>
    </xf>
    <xf numFmtId="0" fontId="40" fillId="2" borderId="1" xfId="0" applyFont="1" applyFill="1" applyBorder="1"/>
    <xf numFmtId="0" fontId="40" fillId="2" borderId="2" xfId="0" applyFont="1" applyFill="1" applyBorder="1"/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18" fillId="2" borderId="3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 wrapText="1"/>
    </xf>
    <xf numFmtId="170" fontId="17" fillId="2" borderId="0" xfId="20" applyNumberFormat="1" applyFont="1" applyFill="1" applyAlignment="1">
      <alignment horizontal="right" vertical="center" wrapText="1"/>
    </xf>
    <xf numFmtId="2" fontId="17" fillId="2" borderId="0" xfId="20" applyNumberFormat="1" applyFont="1" applyFill="1" applyAlignment="1">
      <alignment horizontal="right" vertical="center" wrapText="1"/>
    </xf>
    <xf numFmtId="0" fontId="15" fillId="2" borderId="0" xfId="20" applyFont="1" applyFill="1" applyAlignment="1">
      <alignment horizontal="center" vertical="center" wrapText="1"/>
    </xf>
    <xf numFmtId="170" fontId="17" fillId="2" borderId="3" xfId="20" applyNumberFormat="1" applyFont="1" applyFill="1" applyBorder="1" applyAlignment="1">
      <alignment horizontal="right" vertical="center" wrapText="1"/>
    </xf>
    <xf numFmtId="49" fontId="52" fillId="2" borderId="20" xfId="20" applyNumberFormat="1" applyFont="1" applyFill="1" applyBorder="1" applyAlignment="1">
      <alignment horizontal="center" vertical="center" wrapText="1"/>
    </xf>
    <xf numFmtId="49" fontId="52" fillId="2" borderId="21" xfId="20" applyNumberFormat="1" applyFont="1" applyFill="1" applyBorder="1" applyAlignment="1">
      <alignment horizontal="center" vertical="center" wrapText="1"/>
    </xf>
    <xf numFmtId="0" fontId="52" fillId="2" borderId="32" xfId="20" applyNumberFormat="1" applyFont="1" applyFill="1" applyBorder="1" applyAlignment="1">
      <alignment horizontal="center" vertical="center" wrapText="1"/>
    </xf>
    <xf numFmtId="0" fontId="52" fillId="2" borderId="2" xfId="20" applyNumberFormat="1" applyFont="1" applyFill="1" applyBorder="1" applyAlignment="1">
      <alignment horizontal="center" vertical="center" wrapText="1"/>
    </xf>
    <xf numFmtId="170" fontId="52" fillId="2" borderId="32" xfId="20" applyNumberFormat="1" applyFont="1" applyFill="1" applyBorder="1" applyAlignment="1">
      <alignment horizontal="center" vertical="center" wrapText="1"/>
    </xf>
    <xf numFmtId="170" fontId="52" fillId="2" borderId="2" xfId="20" applyNumberFormat="1" applyFont="1" applyFill="1" applyBorder="1" applyAlignment="1">
      <alignment horizontal="center" vertical="center" wrapText="1"/>
    </xf>
    <xf numFmtId="170" fontId="52" fillId="2" borderId="20" xfId="20" applyNumberFormat="1" applyFont="1" applyFill="1" applyBorder="1" applyAlignment="1">
      <alignment horizontal="center" vertical="center" wrapText="1"/>
    </xf>
    <xf numFmtId="170" fontId="52" fillId="2" borderId="33" xfId="20" applyNumberFormat="1" applyFont="1" applyFill="1" applyBorder="1" applyAlignment="1">
      <alignment horizontal="center" vertical="center" wrapText="1"/>
    </xf>
    <xf numFmtId="170" fontId="52" fillId="2" borderId="21" xfId="20" applyNumberFormat="1" applyFont="1" applyFill="1" applyBorder="1" applyAlignment="1">
      <alignment horizontal="center" vertical="center" wrapText="1"/>
    </xf>
    <xf numFmtId="0" fontId="15" fillId="0" borderId="19" xfId="20" applyFont="1" applyBorder="1" applyAlignment="1">
      <alignment horizontal="center" vertical="top" wrapText="1"/>
    </xf>
    <xf numFmtId="0" fontId="15" fillId="0" borderId="0" xfId="20" applyNumberFormat="1" applyFont="1" applyFill="1" applyAlignment="1">
      <alignment horizontal="center" vertical="center" wrapText="1"/>
    </xf>
    <xf numFmtId="0" fontId="15" fillId="0" borderId="32" xfId="20" applyFont="1" applyBorder="1" applyAlignment="1">
      <alignment horizontal="center" vertical="top" wrapText="1"/>
    </xf>
    <xf numFmtId="0" fontId="15" fillId="0" borderId="1" xfId="20" applyFont="1" applyBorder="1" applyAlignment="1">
      <alignment horizontal="center" vertical="top" wrapText="1"/>
    </xf>
    <xf numFmtId="0" fontId="15" fillId="0" borderId="2" xfId="20" applyFont="1" applyBorder="1" applyAlignment="1">
      <alignment horizontal="center" vertical="top" wrapText="1"/>
    </xf>
    <xf numFmtId="49" fontId="52" fillId="0" borderId="36" xfId="20" applyNumberFormat="1" applyFont="1" applyFill="1" applyBorder="1" applyAlignment="1">
      <alignment horizontal="center" vertical="center" wrapText="1"/>
    </xf>
    <xf numFmtId="49" fontId="52" fillId="0" borderId="38" xfId="20" applyNumberFormat="1" applyFont="1" applyFill="1" applyBorder="1" applyAlignment="1">
      <alignment horizontal="center" vertical="center" wrapText="1"/>
    </xf>
    <xf numFmtId="49" fontId="52" fillId="0" borderId="9" xfId="20" applyNumberFormat="1" applyFont="1" applyFill="1" applyBorder="1" applyAlignment="1">
      <alignment horizontal="center" vertical="center" wrapText="1"/>
    </xf>
    <xf numFmtId="49" fontId="52" fillId="0" borderId="23" xfId="20" applyNumberFormat="1" applyFont="1" applyFill="1" applyBorder="1" applyAlignment="1">
      <alignment horizontal="center" vertical="center" wrapText="1"/>
    </xf>
    <xf numFmtId="0" fontId="52" fillId="0" borderId="32" xfId="20" applyNumberFormat="1" applyFont="1" applyFill="1" applyBorder="1" applyAlignment="1">
      <alignment horizontal="center" vertical="center" wrapText="1"/>
    </xf>
    <xf numFmtId="0" fontId="52" fillId="0" borderId="1" xfId="20" applyNumberFormat="1" applyFont="1" applyFill="1" applyBorder="1" applyAlignment="1">
      <alignment horizontal="center" vertical="center" wrapText="1"/>
    </xf>
    <xf numFmtId="0" fontId="52" fillId="0" borderId="2" xfId="20" applyNumberFormat="1" applyFont="1" applyFill="1" applyBorder="1" applyAlignment="1">
      <alignment horizontal="center" vertical="center" wrapText="1"/>
    </xf>
    <xf numFmtId="164" fontId="56" fillId="0" borderId="20" xfId="20" applyNumberFormat="1" applyFont="1" applyFill="1" applyBorder="1" applyAlignment="1">
      <alignment horizontal="center" vertical="center" wrapText="1"/>
    </xf>
    <xf numFmtId="164" fontId="56" fillId="0" borderId="21" xfId="20" applyNumberFormat="1" applyFont="1" applyFill="1" applyBorder="1" applyAlignment="1">
      <alignment horizontal="center" vertical="center" wrapText="1"/>
    </xf>
    <xf numFmtId="170" fontId="52" fillId="0" borderId="19" xfId="20" applyNumberFormat="1" applyFont="1" applyFill="1" applyBorder="1" applyAlignment="1">
      <alignment horizontal="center" vertical="center" wrapText="1"/>
    </xf>
    <xf numFmtId="0" fontId="20" fillId="2" borderId="0" xfId="84" applyFont="1" applyFill="1" applyAlignment="1">
      <alignment horizontal="right"/>
    </xf>
    <xf numFmtId="0" fontId="15" fillId="2" borderId="0" xfId="84" applyFont="1" applyFill="1" applyAlignment="1">
      <alignment horizontal="center" vertical="center" wrapText="1"/>
    </xf>
    <xf numFmtId="0" fontId="20" fillId="2" borderId="20" xfId="84" applyFont="1" applyFill="1" applyBorder="1" applyAlignment="1">
      <alignment horizontal="center"/>
    </xf>
    <xf numFmtId="0" fontId="20" fillId="2" borderId="33" xfId="84" applyFont="1" applyFill="1" applyBorder="1" applyAlignment="1">
      <alignment horizontal="center"/>
    </xf>
    <xf numFmtId="168" fontId="20" fillId="2" borderId="32" xfId="84" applyNumberFormat="1" applyFont="1" applyFill="1" applyBorder="1" applyAlignment="1">
      <alignment horizontal="center" vertical="center" wrapText="1"/>
    </xf>
    <xf numFmtId="168" fontId="20" fillId="2" borderId="1" xfId="84" applyNumberFormat="1" applyFont="1" applyFill="1" applyBorder="1" applyAlignment="1">
      <alignment horizontal="center" vertical="center" wrapText="1"/>
    </xf>
    <xf numFmtId="168" fontId="20" fillId="2" borderId="2" xfId="84" applyNumberFormat="1" applyFont="1" applyFill="1" applyBorder="1" applyAlignment="1">
      <alignment horizontal="center" vertical="center" wrapText="1"/>
    </xf>
    <xf numFmtId="0" fontId="20" fillId="2" borderId="36" xfId="84" applyFont="1" applyFill="1" applyBorder="1" applyAlignment="1">
      <alignment horizontal="center" vertical="center" wrapText="1"/>
    </xf>
    <xf numFmtId="0" fontId="20" fillId="2" borderId="9" xfId="84" applyFont="1" applyFill="1" applyBorder="1" applyAlignment="1">
      <alignment horizontal="center" vertical="center" wrapText="1"/>
    </xf>
    <xf numFmtId="0" fontId="20" fillId="2" borderId="19" xfId="84" applyFont="1" applyFill="1" applyBorder="1" applyAlignment="1">
      <alignment horizontal="center" vertical="center" wrapText="1"/>
    </xf>
    <xf numFmtId="0" fontId="20" fillId="2" borderId="21" xfId="84" applyFont="1" applyFill="1" applyBorder="1" applyAlignment="1">
      <alignment horizontal="center"/>
    </xf>
    <xf numFmtId="0" fontId="19" fillId="2" borderId="20" xfId="84" applyFont="1" applyFill="1" applyBorder="1" applyAlignment="1">
      <alignment horizontal="left" vertical="center"/>
    </xf>
    <xf numFmtId="0" fontId="19" fillId="2" borderId="33" xfId="84" applyFont="1" applyFill="1" applyBorder="1" applyAlignment="1">
      <alignment horizontal="left" vertical="center"/>
    </xf>
    <xf numFmtId="0" fontId="19" fillId="2" borderId="21" xfId="84" applyFont="1" applyFill="1" applyBorder="1" applyAlignment="1">
      <alignment horizontal="left" vertical="center"/>
    </xf>
    <xf numFmtId="170" fontId="15" fillId="2" borderId="20" xfId="84" applyNumberFormat="1" applyFont="1" applyFill="1" applyBorder="1" applyAlignment="1">
      <alignment horizontal="center" vertical="center" wrapText="1"/>
    </xf>
    <xf numFmtId="170" fontId="15" fillId="2" borderId="33" xfId="84" applyNumberFormat="1" applyFont="1" applyFill="1" applyBorder="1" applyAlignment="1">
      <alignment horizontal="center" vertical="center" wrapText="1"/>
    </xf>
    <xf numFmtId="170" fontId="15" fillId="2" borderId="21" xfId="84" applyNumberFormat="1" applyFont="1" applyFill="1" applyBorder="1" applyAlignment="1">
      <alignment horizontal="center" vertical="center" wrapText="1"/>
    </xf>
    <xf numFmtId="49" fontId="44" fillId="2" borderId="20" xfId="84" applyNumberFormat="1" applyFont="1" applyFill="1" applyBorder="1" applyAlignment="1">
      <alignment horizontal="left" vertical="center" wrapText="1"/>
    </xf>
    <xf numFmtId="49" fontId="44" fillId="2" borderId="33" xfId="84" applyNumberFormat="1" applyFont="1" applyFill="1" applyBorder="1" applyAlignment="1">
      <alignment horizontal="left" vertical="center" wrapText="1"/>
    </xf>
    <xf numFmtId="49" fontId="44" fillId="2" borderId="21" xfId="84" applyNumberFormat="1" applyFont="1" applyFill="1" applyBorder="1" applyAlignment="1">
      <alignment horizontal="left" vertical="center" wrapText="1"/>
    </xf>
  </cellXfs>
  <cellStyles count="91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6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3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4"/>
    <cellStyle name="Normal 26" xfId="85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2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N_it" xfId="81"/>
    <cellStyle name="Style 1" xfId="24"/>
    <cellStyle name="Title 2" xfId="74"/>
    <cellStyle name="Total 2" xfId="75"/>
    <cellStyle name="Warning Text 2" xfId="76"/>
    <cellStyle name="Обычный 2" xfId="25"/>
    <cellStyle name="Обычный 2 2" xfId="88"/>
    <cellStyle name="Обычный 2 3" xfId="89"/>
    <cellStyle name="Обычный 3" xfId="26"/>
    <cellStyle name="Обычный 3 2" xfId="87"/>
    <cellStyle name="Обычный 4" xfId="90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G71"/>
  <sheetViews>
    <sheetView tabSelected="1" topLeftCell="A43" zoomScaleNormal="100" zoomScaleSheetLayoutView="85" workbookViewId="0">
      <selection activeCell="H28" sqref="H28"/>
    </sheetView>
  </sheetViews>
  <sheetFormatPr defaultColWidth="9.140625" defaultRowHeight="17.25"/>
  <cols>
    <col min="1" max="1" width="10.42578125" style="129" customWidth="1"/>
    <col min="2" max="2" width="23" style="129" customWidth="1"/>
    <col min="3" max="3" width="68.5703125" style="129" customWidth="1"/>
    <col min="4" max="4" width="18.7109375" style="129" customWidth="1"/>
    <col min="5" max="5" width="19.28515625" style="129" customWidth="1"/>
    <col min="6" max="16384" width="9.140625" style="129"/>
  </cols>
  <sheetData>
    <row r="1" spans="1:33" s="8" customFormat="1" ht="24" customHeight="1">
      <c r="F1" s="126" t="s">
        <v>585</v>
      </c>
    </row>
    <row r="2" spans="1:33" s="8" customFormat="1">
      <c r="D2" s="321" t="s">
        <v>577</v>
      </c>
      <c r="E2" s="321"/>
      <c r="F2" s="321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8" customFormat="1" ht="15.75" customHeight="1">
      <c r="D3" s="321" t="s">
        <v>48</v>
      </c>
      <c r="E3" s="321"/>
      <c r="F3" s="321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5" spans="1:33" ht="67.5" customHeight="1">
      <c r="A5" s="343" t="s">
        <v>564</v>
      </c>
      <c r="B5" s="343"/>
      <c r="C5" s="343"/>
      <c r="D5" s="343"/>
      <c r="E5" s="343"/>
    </row>
    <row r="6" spans="1:33" ht="17.25" customHeight="1">
      <c r="D6" s="322" t="s">
        <v>544</v>
      </c>
      <c r="E6" s="322"/>
    </row>
    <row r="7" spans="1:33" s="132" customFormat="1" ht="112.5" customHeight="1">
      <c r="A7" s="344" t="s">
        <v>20</v>
      </c>
      <c r="B7" s="344"/>
      <c r="C7" s="344" t="s">
        <v>40</v>
      </c>
      <c r="D7" s="351" t="s">
        <v>71</v>
      </c>
      <c r="E7" s="352"/>
    </row>
    <row r="8" spans="1:33" s="132" customFormat="1" ht="33.75" customHeight="1">
      <c r="A8" s="133" t="s">
        <v>24</v>
      </c>
      <c r="B8" s="134" t="s">
        <v>25</v>
      </c>
      <c r="C8" s="344"/>
      <c r="D8" s="135" t="s">
        <v>107</v>
      </c>
      <c r="E8" s="119" t="s">
        <v>68</v>
      </c>
    </row>
    <row r="9" spans="1:33" s="132" customFormat="1" ht="33.75" customHeight="1">
      <c r="A9" s="135"/>
      <c r="B9" s="128"/>
      <c r="C9" s="136" t="s">
        <v>70</v>
      </c>
      <c r="D9" s="137">
        <f>+D10+D36</f>
        <v>0</v>
      </c>
      <c r="E9" s="137">
        <f>+E10+E36</f>
        <v>0</v>
      </c>
    </row>
    <row r="10" spans="1:33" ht="24.75" customHeight="1">
      <c r="A10" s="138"/>
      <c r="B10" s="139" t="s">
        <v>46</v>
      </c>
      <c r="C10" s="140"/>
      <c r="D10" s="137">
        <f t="shared" ref="D10:E10" si="0">+D11</f>
        <v>0</v>
      </c>
      <c r="E10" s="137">
        <f t="shared" si="0"/>
        <v>0</v>
      </c>
    </row>
    <row r="11" spans="1:33">
      <c r="A11" s="348">
        <v>1090</v>
      </c>
      <c r="B11" s="345"/>
      <c r="C11" s="100" t="s">
        <v>41</v>
      </c>
      <c r="D11" s="141">
        <f>+D18+D24+D30</f>
        <v>0</v>
      </c>
      <c r="E11" s="141">
        <f>+E18+E24+E30</f>
        <v>0</v>
      </c>
    </row>
    <row r="12" spans="1:33" ht="15" customHeight="1">
      <c r="A12" s="349"/>
      <c r="B12" s="346"/>
      <c r="C12" s="142" t="s">
        <v>28</v>
      </c>
      <c r="D12" s="143"/>
      <c r="E12" s="143"/>
    </row>
    <row r="13" spans="1:33">
      <c r="A13" s="349"/>
      <c r="B13" s="346"/>
      <c r="C13" s="100" t="s">
        <v>42</v>
      </c>
      <c r="D13" s="143"/>
      <c r="E13" s="143"/>
    </row>
    <row r="14" spans="1:33">
      <c r="A14" s="349"/>
      <c r="B14" s="346"/>
      <c r="C14" s="144" t="s">
        <v>45</v>
      </c>
      <c r="D14" s="143"/>
      <c r="E14" s="143"/>
    </row>
    <row r="15" spans="1:33" ht="21" customHeight="1">
      <c r="A15" s="349"/>
      <c r="B15" s="346"/>
      <c r="C15" s="145" t="s">
        <v>43</v>
      </c>
      <c r="D15" s="143"/>
      <c r="E15" s="143"/>
    </row>
    <row r="16" spans="1:33" ht="51" customHeight="1">
      <c r="A16" s="350"/>
      <c r="B16" s="347"/>
      <c r="C16" s="99" t="s">
        <v>47</v>
      </c>
      <c r="D16" s="143"/>
      <c r="E16" s="143"/>
    </row>
    <row r="17" spans="1:7" ht="21" customHeight="1">
      <c r="A17" s="146"/>
      <c r="B17" s="147"/>
      <c r="C17" s="118" t="s">
        <v>75</v>
      </c>
      <c r="D17" s="119"/>
      <c r="E17" s="119"/>
    </row>
    <row r="18" spans="1:7">
      <c r="A18" s="324"/>
      <c r="B18" s="327">
        <v>11001</v>
      </c>
      <c r="C18" s="33" t="s">
        <v>5</v>
      </c>
      <c r="D18" s="148">
        <v>-11957</v>
      </c>
      <c r="E18" s="148">
        <v>-24369.1</v>
      </c>
    </row>
    <row r="19" spans="1:7" ht="22.5" customHeight="1">
      <c r="A19" s="325"/>
      <c r="B19" s="328"/>
      <c r="C19" s="262" t="s">
        <v>56</v>
      </c>
      <c r="D19" s="143"/>
      <c r="E19" s="143"/>
    </row>
    <row r="20" spans="1:7" ht="14.25" customHeight="1">
      <c r="A20" s="325"/>
      <c r="B20" s="328"/>
      <c r="C20" s="33" t="s">
        <v>44</v>
      </c>
      <c r="D20" s="143"/>
      <c r="E20" s="143"/>
    </row>
    <row r="21" spans="1:7" ht="52.5" customHeight="1">
      <c r="A21" s="325"/>
      <c r="B21" s="328"/>
      <c r="C21" s="158" t="s">
        <v>57</v>
      </c>
      <c r="D21" s="149"/>
      <c r="E21" s="149"/>
    </row>
    <row r="22" spans="1:7">
      <c r="A22" s="325"/>
      <c r="B22" s="328"/>
      <c r="C22" s="33" t="s">
        <v>7</v>
      </c>
      <c r="D22" s="143"/>
      <c r="E22" s="143"/>
    </row>
    <row r="23" spans="1:7" ht="22.5" customHeight="1">
      <c r="A23" s="326"/>
      <c r="B23" s="329"/>
      <c r="C23" s="157" t="s">
        <v>118</v>
      </c>
      <c r="D23" s="143"/>
      <c r="E23" s="143"/>
    </row>
    <row r="24" spans="1:7" ht="22.5" customHeight="1">
      <c r="A24" s="335"/>
      <c r="B24" s="336">
        <v>31001</v>
      </c>
      <c r="C24" s="33" t="s">
        <v>5</v>
      </c>
      <c r="D24" s="103">
        <f>+'2'!G38</f>
        <v>-143</v>
      </c>
      <c r="E24" s="101">
        <v>12269.1</v>
      </c>
      <c r="G24" s="151"/>
    </row>
    <row r="25" spans="1:7" ht="39" customHeight="1">
      <c r="A25" s="325"/>
      <c r="B25" s="328"/>
      <c r="C25" s="41" t="s">
        <v>538</v>
      </c>
      <c r="D25" s="105"/>
      <c r="E25" s="143"/>
    </row>
    <row r="26" spans="1:7" ht="24" customHeight="1">
      <c r="A26" s="325"/>
      <c r="B26" s="328"/>
      <c r="C26" s="33" t="s">
        <v>44</v>
      </c>
      <c r="D26" s="105"/>
      <c r="E26" s="143"/>
    </row>
    <row r="27" spans="1:7" ht="38.25" customHeight="1">
      <c r="A27" s="325"/>
      <c r="B27" s="328"/>
      <c r="C27" s="104" t="s">
        <v>567</v>
      </c>
      <c r="D27" s="105"/>
      <c r="E27" s="143"/>
    </row>
    <row r="28" spans="1:7">
      <c r="A28" s="325"/>
      <c r="B28" s="328"/>
      <c r="C28" s="33" t="s">
        <v>7</v>
      </c>
      <c r="D28" s="105"/>
      <c r="E28" s="143"/>
    </row>
    <row r="29" spans="1:7" ht="34.5">
      <c r="A29" s="326"/>
      <c r="B29" s="329"/>
      <c r="C29" s="104" t="s">
        <v>181</v>
      </c>
      <c r="D29" s="105"/>
      <c r="E29" s="143"/>
    </row>
    <row r="30" spans="1:7" s="199" customFormat="1">
      <c r="A30" s="337"/>
      <c r="B30" s="340">
        <v>31007</v>
      </c>
      <c r="C30" s="33" t="s">
        <v>5</v>
      </c>
      <c r="D30" s="254">
        <f>+'2'!G47</f>
        <v>12100</v>
      </c>
      <c r="E30" s="254">
        <f>+'2'!H47</f>
        <v>12100</v>
      </c>
    </row>
    <row r="31" spans="1:7" s="199" customFormat="1" ht="39.75" customHeight="1">
      <c r="A31" s="338"/>
      <c r="B31" s="341"/>
      <c r="C31" s="186" t="s">
        <v>522</v>
      </c>
      <c r="D31" s="255"/>
      <c r="E31" s="255"/>
    </row>
    <row r="32" spans="1:7" s="199" customFormat="1" ht="14.25" customHeight="1">
      <c r="A32" s="338"/>
      <c r="B32" s="341"/>
      <c r="C32" s="33" t="s">
        <v>44</v>
      </c>
      <c r="D32" s="254"/>
      <c r="E32" s="254"/>
    </row>
    <row r="33" spans="1:6" s="199" customFormat="1" ht="42.75" customHeight="1">
      <c r="A33" s="338"/>
      <c r="B33" s="341"/>
      <c r="C33" s="104" t="s">
        <v>584</v>
      </c>
      <c r="D33" s="254"/>
      <c r="E33" s="254"/>
    </row>
    <row r="34" spans="1:6" s="199" customFormat="1">
      <c r="A34" s="338"/>
      <c r="B34" s="341"/>
      <c r="C34" s="33" t="s">
        <v>7</v>
      </c>
      <c r="D34" s="254"/>
      <c r="E34" s="254"/>
    </row>
    <row r="35" spans="1:6" s="199" customFormat="1" ht="52.5" customHeight="1">
      <c r="A35" s="339"/>
      <c r="B35" s="342"/>
      <c r="C35" s="104" t="s">
        <v>181</v>
      </c>
      <c r="D35" s="254"/>
      <c r="E35" s="254"/>
      <c r="F35" s="200"/>
    </row>
    <row r="36" spans="1:6" s="154" customFormat="1" ht="26.25" customHeight="1">
      <c r="A36" s="152"/>
      <c r="B36" s="152"/>
      <c r="C36" s="153" t="s">
        <v>72</v>
      </c>
      <c r="D36" s="137">
        <v>0</v>
      </c>
      <c r="E36" s="137">
        <v>0</v>
      </c>
    </row>
    <row r="37" spans="1:6" s="154" customFormat="1" ht="18" customHeight="1">
      <c r="A37" s="331">
        <v>1139</v>
      </c>
      <c r="B37" s="331"/>
      <c r="C37" s="102" t="s">
        <v>41</v>
      </c>
      <c r="D37" s="137">
        <f t="shared" ref="D37:E37" si="1">D44+D50</f>
        <v>0</v>
      </c>
      <c r="E37" s="137">
        <f t="shared" si="1"/>
        <v>0</v>
      </c>
    </row>
    <row r="38" spans="1:6" s="154" customFormat="1" ht="18" customHeight="1">
      <c r="A38" s="332"/>
      <c r="B38" s="332"/>
      <c r="C38" s="155" t="s">
        <v>73</v>
      </c>
      <c r="D38" s="155"/>
      <c r="E38" s="155"/>
    </row>
    <row r="39" spans="1:6" s="154" customFormat="1" ht="15.75" customHeight="1">
      <c r="A39" s="332"/>
      <c r="B39" s="332"/>
      <c r="C39" s="102" t="s">
        <v>42</v>
      </c>
      <c r="D39" s="155"/>
      <c r="E39" s="155"/>
    </row>
    <row r="40" spans="1:6" s="154" customFormat="1" ht="60" customHeight="1">
      <c r="A40" s="332"/>
      <c r="B40" s="332"/>
      <c r="C40" s="155" t="s">
        <v>74</v>
      </c>
      <c r="D40" s="155"/>
      <c r="E40" s="155"/>
    </row>
    <row r="41" spans="1:6" s="154" customFormat="1" ht="17.25" customHeight="1">
      <c r="A41" s="332"/>
      <c r="B41" s="332"/>
      <c r="C41" s="102" t="s">
        <v>43</v>
      </c>
      <c r="D41" s="155"/>
      <c r="E41" s="155"/>
    </row>
    <row r="42" spans="1:6" s="154" customFormat="1" ht="38.25" customHeight="1">
      <c r="A42" s="333"/>
      <c r="B42" s="333"/>
      <c r="C42" s="155" t="s">
        <v>117</v>
      </c>
      <c r="D42" s="155"/>
      <c r="E42" s="155"/>
    </row>
    <row r="43" spans="1:6" s="154" customFormat="1">
      <c r="A43" s="330" t="s">
        <v>75</v>
      </c>
      <c r="B43" s="330"/>
      <c r="C43" s="330"/>
      <c r="D43" s="155"/>
      <c r="E43" s="155"/>
    </row>
    <row r="44" spans="1:6" s="154" customFormat="1" ht="22.5" customHeight="1">
      <c r="A44" s="334"/>
      <c r="B44" s="334" t="s">
        <v>67</v>
      </c>
      <c r="C44" s="102" t="s">
        <v>76</v>
      </c>
      <c r="D44" s="156">
        <f>+'2'!G75</f>
        <v>-12100</v>
      </c>
      <c r="E44" s="156">
        <f>+'2'!H75</f>
        <v>-12100</v>
      </c>
    </row>
    <row r="45" spans="1:6" s="154" customFormat="1" ht="21.75" customHeight="1">
      <c r="A45" s="332"/>
      <c r="B45" s="332"/>
      <c r="C45" s="155" t="s">
        <v>77</v>
      </c>
      <c r="D45" s="155"/>
      <c r="E45" s="156"/>
    </row>
    <row r="46" spans="1:6" s="154" customFormat="1" ht="23.25" customHeight="1">
      <c r="A46" s="332"/>
      <c r="B46" s="332"/>
      <c r="C46" s="102" t="s">
        <v>78</v>
      </c>
      <c r="D46" s="155"/>
      <c r="E46" s="156"/>
    </row>
    <row r="47" spans="1:6" s="154" customFormat="1" ht="77.25" customHeight="1">
      <c r="A47" s="332"/>
      <c r="B47" s="332"/>
      <c r="C47" s="155" t="s">
        <v>79</v>
      </c>
      <c r="D47" s="155"/>
      <c r="E47" s="156"/>
    </row>
    <row r="48" spans="1:6" s="154" customFormat="1">
      <c r="A48" s="332"/>
      <c r="B48" s="332"/>
      <c r="C48" s="102" t="s">
        <v>80</v>
      </c>
      <c r="D48" s="155"/>
      <c r="E48" s="156"/>
    </row>
    <row r="49" spans="1:5" s="154" customFormat="1" ht="23.25" customHeight="1">
      <c r="A49" s="332"/>
      <c r="B49" s="333"/>
      <c r="C49" s="155" t="s">
        <v>81</v>
      </c>
      <c r="D49" s="155"/>
      <c r="E49" s="156"/>
    </row>
    <row r="50" spans="1:5" s="154" customFormat="1">
      <c r="A50" s="157"/>
      <c r="B50" s="334">
        <v>11001</v>
      </c>
      <c r="C50" s="102" t="s">
        <v>76</v>
      </c>
      <c r="D50" s="156">
        <f>+'2'!G67</f>
        <v>12100</v>
      </c>
      <c r="E50" s="156">
        <f>+'2'!H67</f>
        <v>12100</v>
      </c>
    </row>
    <row r="51" spans="1:5" s="154" customFormat="1" ht="18.75" customHeight="1">
      <c r="A51" s="157"/>
      <c r="B51" s="332"/>
      <c r="C51" s="155" t="s">
        <v>77</v>
      </c>
      <c r="D51" s="155"/>
      <c r="E51" s="155"/>
    </row>
    <row r="52" spans="1:5" s="154" customFormat="1" ht="17.25" customHeight="1">
      <c r="A52" s="157"/>
      <c r="B52" s="332"/>
      <c r="C52" s="102" t="s">
        <v>78</v>
      </c>
      <c r="D52" s="155"/>
      <c r="E52" s="155"/>
    </row>
    <row r="53" spans="1:5" s="154" customFormat="1" ht="74.25" customHeight="1">
      <c r="A53" s="157"/>
      <c r="B53" s="332"/>
      <c r="C53" s="155" t="s">
        <v>79</v>
      </c>
      <c r="D53" s="155"/>
      <c r="E53" s="155"/>
    </row>
    <row r="54" spans="1:5" s="154" customFormat="1" ht="24" customHeight="1">
      <c r="A54" s="157"/>
      <c r="B54" s="332"/>
      <c r="C54" s="102" t="s">
        <v>80</v>
      </c>
      <c r="D54" s="155"/>
      <c r="E54" s="155"/>
    </row>
    <row r="55" spans="1:5" s="160" customFormat="1" ht="23.25" customHeight="1">
      <c r="A55" s="158"/>
      <c r="B55" s="333"/>
      <c r="C55" s="155" t="s">
        <v>81</v>
      </c>
      <c r="D55" s="159"/>
      <c r="E55" s="159"/>
    </row>
    <row r="56" spans="1:5" ht="39" customHeight="1">
      <c r="A56" s="161"/>
      <c r="B56" s="162"/>
      <c r="C56" s="34"/>
    </row>
    <row r="57" spans="1:5">
      <c r="A57" s="161"/>
      <c r="B57" s="162"/>
      <c r="C57" s="34"/>
    </row>
    <row r="58" spans="1:5" s="31" customFormat="1">
      <c r="A58" s="323" t="s">
        <v>55</v>
      </c>
      <c r="B58" s="323"/>
      <c r="C58" s="323"/>
      <c r="D58" s="323"/>
      <c r="E58" s="323"/>
    </row>
    <row r="59" spans="1:5" s="31" customFormat="1">
      <c r="A59" s="32" t="s">
        <v>182</v>
      </c>
      <c r="B59" s="32"/>
      <c r="C59" s="32"/>
    </row>
    <row r="71" spans="4:5" s="70" customFormat="1" ht="15">
      <c r="D71" s="163"/>
      <c r="E71" s="163"/>
    </row>
  </sheetData>
  <mergeCells count="22">
    <mergeCell ref="A5:E5"/>
    <mergeCell ref="A7:B7"/>
    <mergeCell ref="C7:C8"/>
    <mergeCell ref="B11:B16"/>
    <mergeCell ref="A11:A16"/>
    <mergeCell ref="D7:E7"/>
    <mergeCell ref="D2:F2"/>
    <mergeCell ref="D3:F3"/>
    <mergeCell ref="D6:E6"/>
    <mergeCell ref="A58:E58"/>
    <mergeCell ref="A18:A23"/>
    <mergeCell ref="B18:B23"/>
    <mergeCell ref="A43:C43"/>
    <mergeCell ref="B37:B42"/>
    <mergeCell ref="B44:B49"/>
    <mergeCell ref="A44:A49"/>
    <mergeCell ref="B50:B55"/>
    <mergeCell ref="A37:A42"/>
    <mergeCell ref="A24:A29"/>
    <mergeCell ref="B24:B29"/>
    <mergeCell ref="A30:A35"/>
    <mergeCell ref="B30:B35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F88"/>
  <sheetViews>
    <sheetView topLeftCell="A13" zoomScaleNormal="100" workbookViewId="0">
      <selection activeCell="M28" sqref="M28"/>
    </sheetView>
  </sheetViews>
  <sheetFormatPr defaultRowHeight="17.25"/>
  <cols>
    <col min="1" max="3" width="9.140625" style="11"/>
    <col min="4" max="4" width="10" style="11" customWidth="1"/>
    <col min="5" max="5" width="15.28515625" style="11" customWidth="1"/>
    <col min="6" max="6" width="76.140625" style="27" customWidth="1"/>
    <col min="7" max="7" width="13.7109375" style="11" customWidth="1"/>
    <col min="8" max="8" width="15.5703125" style="11" customWidth="1"/>
    <col min="9" max="16384" width="9.140625" style="11"/>
  </cols>
  <sheetData>
    <row r="1" spans="1:32" s="8" customFormat="1" ht="24" customHeight="1">
      <c r="F1" s="126" t="s">
        <v>178</v>
      </c>
    </row>
    <row r="2" spans="1:32" s="8" customFormat="1">
      <c r="D2" s="321" t="s">
        <v>577</v>
      </c>
      <c r="E2" s="321"/>
      <c r="F2" s="321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</row>
    <row r="3" spans="1:32" s="8" customFormat="1" ht="15.75" customHeight="1">
      <c r="D3" s="321" t="s">
        <v>48</v>
      </c>
      <c r="E3" s="321"/>
      <c r="F3" s="321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</row>
    <row r="4" spans="1:32" s="8" customFormat="1" ht="15.75" customHeight="1"/>
    <row r="5" spans="1:32" s="199" customFormat="1" ht="43.5" customHeight="1">
      <c r="A5" s="361" t="s">
        <v>565</v>
      </c>
      <c r="B5" s="361"/>
      <c r="C5" s="361"/>
      <c r="D5" s="361"/>
      <c r="E5" s="361"/>
      <c r="F5" s="361"/>
      <c r="G5" s="361"/>
      <c r="H5" s="361"/>
      <c r="I5" s="361"/>
    </row>
    <row r="6" spans="1:32" s="8" customFormat="1" ht="20.25" customHeight="1">
      <c r="E6" s="10"/>
      <c r="F6" s="10"/>
      <c r="H6" s="362" t="s">
        <v>544</v>
      </c>
      <c r="I6" s="362"/>
    </row>
    <row r="7" spans="1:32" ht="135" customHeight="1">
      <c r="A7" s="354" t="s">
        <v>19</v>
      </c>
      <c r="B7" s="355"/>
      <c r="C7" s="356"/>
      <c r="D7" s="357" t="s">
        <v>20</v>
      </c>
      <c r="E7" s="358"/>
      <c r="F7" s="359" t="s">
        <v>82</v>
      </c>
      <c r="G7" s="353" t="s">
        <v>71</v>
      </c>
      <c r="H7" s="353"/>
    </row>
    <row r="8" spans="1:32" ht="42" customHeight="1">
      <c r="A8" s="12" t="s">
        <v>21</v>
      </c>
      <c r="B8" s="12" t="s">
        <v>22</v>
      </c>
      <c r="C8" s="12" t="s">
        <v>23</v>
      </c>
      <c r="D8" s="13" t="s">
        <v>24</v>
      </c>
      <c r="E8" s="13" t="s">
        <v>25</v>
      </c>
      <c r="F8" s="360"/>
      <c r="G8" s="286" t="s">
        <v>107</v>
      </c>
      <c r="H8" s="287" t="s">
        <v>68</v>
      </c>
    </row>
    <row r="9" spans="1:32" ht="42" customHeight="1">
      <c r="A9" s="12"/>
      <c r="B9" s="12"/>
      <c r="C9" s="12"/>
      <c r="D9" s="13"/>
      <c r="E9" s="13"/>
      <c r="F9" s="175" t="s">
        <v>542</v>
      </c>
      <c r="G9" s="288">
        <f>+G18+G38+G47+G57</f>
        <v>1.8189894035458565E-12</v>
      </c>
      <c r="H9" s="289">
        <f>+H18+H38+H47+H57</f>
        <v>-1.8189894035458565E-12</v>
      </c>
    </row>
    <row r="10" spans="1:32" s="17" customFormat="1" ht="34.5">
      <c r="A10" s="15" t="s">
        <v>49</v>
      </c>
      <c r="B10" s="15"/>
      <c r="C10" s="15"/>
      <c r="D10" s="15"/>
      <c r="E10" s="15"/>
      <c r="F10" s="15" t="s">
        <v>50</v>
      </c>
      <c r="G10" s="71">
        <f t="shared" ref="G10:H10" si="0">+G12</f>
        <v>0</v>
      </c>
      <c r="H10" s="16">
        <f t="shared" si="0"/>
        <v>0</v>
      </c>
    </row>
    <row r="11" spans="1:32" s="17" customFormat="1">
      <c r="A11" s="15"/>
      <c r="B11" s="15"/>
      <c r="C11" s="15"/>
      <c r="D11" s="15"/>
      <c r="E11" s="15"/>
      <c r="F11" s="18" t="s">
        <v>29</v>
      </c>
      <c r="G11" s="22"/>
      <c r="H11" s="22"/>
    </row>
    <row r="12" spans="1:32" s="19" customFormat="1">
      <c r="A12" s="15"/>
      <c r="B12" s="15" t="s">
        <v>51</v>
      </c>
      <c r="C12" s="15"/>
      <c r="D12" s="15"/>
      <c r="E12" s="15"/>
      <c r="F12" s="15" t="s">
        <v>52</v>
      </c>
      <c r="G12" s="72">
        <f t="shared" ref="G12:H12" si="1">+G14</f>
        <v>0</v>
      </c>
      <c r="H12" s="88">
        <f t="shared" si="1"/>
        <v>0</v>
      </c>
    </row>
    <row r="13" spans="1:32" s="19" customFormat="1">
      <c r="A13" s="15"/>
      <c r="B13" s="15"/>
      <c r="C13" s="15"/>
      <c r="D13" s="15"/>
      <c r="E13" s="15"/>
      <c r="F13" s="18" t="s">
        <v>29</v>
      </c>
      <c r="G13" s="24"/>
      <c r="H13" s="24"/>
    </row>
    <row r="14" spans="1:32" s="19" customFormat="1">
      <c r="A14" s="15"/>
      <c r="B14" s="15"/>
      <c r="C14" s="15" t="s">
        <v>33</v>
      </c>
      <c r="D14" s="15"/>
      <c r="E14" s="15"/>
      <c r="F14" s="15" t="s">
        <v>53</v>
      </c>
      <c r="G14" s="72">
        <f t="shared" ref="G14:H14" si="2">+G16</f>
        <v>0</v>
      </c>
      <c r="H14" s="88">
        <f t="shared" si="2"/>
        <v>0</v>
      </c>
    </row>
    <row r="15" spans="1:32" s="14" customFormat="1">
      <c r="A15" s="20"/>
      <c r="B15" s="20"/>
      <c r="C15" s="20"/>
      <c r="D15" s="20"/>
      <c r="E15" s="20"/>
      <c r="F15" s="21" t="s">
        <v>26</v>
      </c>
      <c r="G15" s="20"/>
      <c r="H15" s="20"/>
    </row>
    <row r="16" spans="1:32" s="17" customFormat="1" ht="25.5" customHeight="1">
      <c r="A16" s="22"/>
      <c r="B16" s="22"/>
      <c r="C16" s="22"/>
      <c r="D16" s="30">
        <v>1090</v>
      </c>
      <c r="E16" s="23"/>
      <c r="F16" s="28" t="s">
        <v>28</v>
      </c>
      <c r="G16" s="73">
        <f>+G18+G38+G47</f>
        <v>0</v>
      </c>
      <c r="H16" s="320">
        <f>+H18+H38+H47</f>
        <v>0</v>
      </c>
    </row>
    <row r="17" spans="1:8" s="17" customFormat="1" ht="18.75" customHeight="1">
      <c r="A17" s="22"/>
      <c r="B17" s="22"/>
      <c r="C17" s="22"/>
      <c r="D17" s="30"/>
      <c r="E17" s="23"/>
      <c r="F17" s="23" t="s">
        <v>29</v>
      </c>
      <c r="G17" s="22"/>
      <c r="H17" s="22"/>
    </row>
    <row r="18" spans="1:8" s="17" customFormat="1" ht="22.5" customHeight="1">
      <c r="A18" s="22"/>
      <c r="B18" s="22"/>
      <c r="C18" s="22"/>
      <c r="D18" s="23"/>
      <c r="E18" s="45">
        <v>11001</v>
      </c>
      <c r="F18" s="38" t="s">
        <v>56</v>
      </c>
      <c r="G18" s="93">
        <f t="shared" ref="G18:H18" si="3">+G20</f>
        <v>-11956.999999999998</v>
      </c>
      <c r="H18" s="169">
        <f t="shared" si="3"/>
        <v>-24369.100000000002</v>
      </c>
    </row>
    <row r="19" spans="1:8" s="17" customFormat="1" ht="18" customHeight="1">
      <c r="A19" s="22"/>
      <c r="B19" s="22"/>
      <c r="C19" s="22"/>
      <c r="D19" s="23"/>
      <c r="E19" s="23"/>
      <c r="F19" s="23" t="s">
        <v>30</v>
      </c>
      <c r="G19" s="74"/>
      <c r="H19" s="29"/>
    </row>
    <row r="20" spans="1:8" s="17" customFormat="1" ht="18" customHeight="1">
      <c r="A20" s="22"/>
      <c r="B20" s="22"/>
      <c r="C20" s="22"/>
      <c r="D20" s="24"/>
      <c r="E20" s="24"/>
      <c r="F20" s="25" t="s">
        <v>27</v>
      </c>
      <c r="G20" s="75">
        <f t="shared" ref="G20:H20" si="4">+G22</f>
        <v>-11956.999999999998</v>
      </c>
      <c r="H20" s="89">
        <f t="shared" si="4"/>
        <v>-24369.100000000002</v>
      </c>
    </row>
    <row r="21" spans="1:8" s="17" customFormat="1" ht="42.75" customHeight="1">
      <c r="A21" s="22"/>
      <c r="B21" s="22"/>
      <c r="C21" s="22"/>
      <c r="D21" s="24"/>
      <c r="E21" s="24"/>
      <c r="F21" s="23" t="s">
        <v>31</v>
      </c>
      <c r="G21" s="22"/>
      <c r="H21" s="120"/>
    </row>
    <row r="22" spans="1:8" s="17" customFormat="1" ht="19.5" customHeight="1">
      <c r="A22" s="22"/>
      <c r="B22" s="22"/>
      <c r="C22" s="22"/>
      <c r="D22" s="24"/>
      <c r="E22" s="24"/>
      <c r="F22" s="26" t="s">
        <v>32</v>
      </c>
      <c r="G22" s="76">
        <f t="shared" ref="G22:H22" si="5">+G23</f>
        <v>-11956.999999999998</v>
      </c>
      <c r="H22" s="76">
        <f t="shared" si="5"/>
        <v>-24369.100000000002</v>
      </c>
    </row>
    <row r="23" spans="1:8" s="17" customFormat="1" ht="19.5" customHeight="1">
      <c r="A23" s="22"/>
      <c r="B23" s="22"/>
      <c r="C23" s="22"/>
      <c r="D23" s="24"/>
      <c r="E23" s="24"/>
      <c r="F23" s="41" t="s">
        <v>58</v>
      </c>
      <c r="G23" s="76">
        <f>+G24</f>
        <v>-11956.999999999998</v>
      </c>
      <c r="H23" s="76">
        <f t="shared" ref="H23" si="6">+H24</f>
        <v>-24369.100000000002</v>
      </c>
    </row>
    <row r="24" spans="1:8" s="17" customFormat="1" ht="19.5" customHeight="1">
      <c r="A24" s="22"/>
      <c r="B24" s="22"/>
      <c r="C24" s="22"/>
      <c r="D24" s="24"/>
      <c r="E24" s="24"/>
      <c r="F24" s="7" t="s">
        <v>108</v>
      </c>
      <c r="G24" s="29">
        <f>+G25+G27+G30+G32</f>
        <v>-11956.999999999998</v>
      </c>
      <c r="H24" s="29">
        <f>+H25+H27+H30+H32</f>
        <v>-24369.100000000002</v>
      </c>
    </row>
    <row r="25" spans="1:8" s="17" customFormat="1" ht="19.5" customHeight="1">
      <c r="A25" s="22"/>
      <c r="B25" s="22"/>
      <c r="C25" s="22"/>
      <c r="D25" s="24"/>
      <c r="E25" s="24"/>
      <c r="F25" s="42" t="s">
        <v>111</v>
      </c>
      <c r="G25" s="89">
        <f>+G26</f>
        <v>-40</v>
      </c>
      <c r="H25" s="89">
        <f>+H26</f>
        <v>-80.099999999999994</v>
      </c>
    </row>
    <row r="26" spans="1:8" s="17" customFormat="1" ht="19.5" customHeight="1">
      <c r="A26" s="22"/>
      <c r="B26" s="22"/>
      <c r="C26" s="22"/>
      <c r="D26" s="24"/>
      <c r="E26" s="24"/>
      <c r="F26" s="86" t="s">
        <v>121</v>
      </c>
      <c r="G26" s="29">
        <v>-40</v>
      </c>
      <c r="H26" s="29">
        <v>-80.099999999999994</v>
      </c>
    </row>
    <row r="27" spans="1:8" s="17" customFormat="1" ht="19.5" customHeight="1">
      <c r="A27" s="22"/>
      <c r="B27" s="22"/>
      <c r="C27" s="22"/>
      <c r="D27" s="24"/>
      <c r="E27" s="24"/>
      <c r="F27" s="42" t="s">
        <v>126</v>
      </c>
      <c r="G27" s="89">
        <f>+G28+G29</f>
        <v>3463</v>
      </c>
      <c r="H27" s="89">
        <f>+H28+H29</f>
        <v>3781.4</v>
      </c>
    </row>
    <row r="28" spans="1:8" s="17" customFormat="1" ht="19.5" customHeight="1">
      <c r="A28" s="22"/>
      <c r="B28" s="22"/>
      <c r="C28" s="22"/>
      <c r="D28" s="24"/>
      <c r="E28" s="24"/>
      <c r="F28" s="86" t="s">
        <v>535</v>
      </c>
      <c r="G28" s="76">
        <v>3585</v>
      </c>
      <c r="H28" s="46">
        <v>3585</v>
      </c>
    </row>
    <row r="29" spans="1:8" s="17" customFormat="1" ht="19.5" customHeight="1">
      <c r="A29" s="22"/>
      <c r="B29" s="22"/>
      <c r="C29" s="22"/>
      <c r="D29" s="24"/>
      <c r="E29" s="24"/>
      <c r="F29" s="86" t="s">
        <v>130</v>
      </c>
      <c r="G29" s="76">
        <v>-122</v>
      </c>
      <c r="H29" s="29">
        <v>196.4</v>
      </c>
    </row>
    <row r="30" spans="1:8" s="17" customFormat="1" ht="19.5" customHeight="1">
      <c r="A30" s="22"/>
      <c r="B30" s="22"/>
      <c r="C30" s="22"/>
      <c r="D30" s="24"/>
      <c r="E30" s="24"/>
      <c r="F30" s="42" t="s">
        <v>127</v>
      </c>
      <c r="G30" s="29">
        <v>0</v>
      </c>
      <c r="H30" s="127">
        <f>+H31</f>
        <v>2400</v>
      </c>
    </row>
    <row r="31" spans="1:8" s="17" customFormat="1" ht="19.5" customHeight="1">
      <c r="A31" s="22"/>
      <c r="B31" s="22"/>
      <c r="C31" s="22"/>
      <c r="D31" s="24"/>
      <c r="E31" s="24"/>
      <c r="F31" s="86" t="s">
        <v>536</v>
      </c>
      <c r="G31" s="76">
        <v>0</v>
      </c>
      <c r="H31" s="46">
        <v>2400</v>
      </c>
    </row>
    <row r="32" spans="1:8" s="17" customFormat="1" ht="19.5" customHeight="1">
      <c r="A32" s="22"/>
      <c r="B32" s="22"/>
      <c r="C32" s="22"/>
      <c r="D32" s="24"/>
      <c r="E32" s="24"/>
      <c r="F32" s="42" t="s">
        <v>59</v>
      </c>
      <c r="G32" s="89">
        <f>+G33+G34+G35+G36+G37</f>
        <v>-15379.999999999998</v>
      </c>
      <c r="H32" s="89">
        <f>+H33+H34+H35+H36+H37</f>
        <v>-30470.400000000001</v>
      </c>
    </row>
    <row r="33" spans="1:9" s="17" customFormat="1" ht="19.5" customHeight="1">
      <c r="A33" s="22"/>
      <c r="B33" s="22"/>
      <c r="C33" s="22"/>
      <c r="D33" s="24"/>
      <c r="E33" s="24"/>
      <c r="F33" s="86" t="s">
        <v>109</v>
      </c>
      <c r="G33" s="76">
        <v>-4461.8999999999996</v>
      </c>
      <c r="H33" s="29">
        <v>-9205.2000000000007</v>
      </c>
    </row>
    <row r="34" spans="1:9" s="17" customFormat="1" ht="19.5" customHeight="1">
      <c r="A34" s="22"/>
      <c r="B34" s="22"/>
      <c r="C34" s="22"/>
      <c r="D34" s="24"/>
      <c r="E34" s="24"/>
      <c r="F34" s="86" t="s">
        <v>128</v>
      </c>
      <c r="G34" s="76">
        <v>-8548.2999999999993</v>
      </c>
      <c r="H34" s="29">
        <v>-15873</v>
      </c>
      <c r="I34" s="121"/>
    </row>
    <row r="35" spans="1:9" s="17" customFormat="1" ht="19.5" customHeight="1">
      <c r="A35" s="22"/>
      <c r="B35" s="22"/>
      <c r="C35" s="22"/>
      <c r="D35" s="24"/>
      <c r="E35" s="24"/>
      <c r="F35" s="86" t="s">
        <v>537</v>
      </c>
      <c r="G35" s="75">
        <v>-576.79999999999995</v>
      </c>
      <c r="H35" s="29">
        <v>-769.1</v>
      </c>
      <c r="I35" s="121"/>
    </row>
    <row r="36" spans="1:9" s="17" customFormat="1" ht="19.5" customHeight="1">
      <c r="A36" s="22"/>
      <c r="B36" s="22"/>
      <c r="C36" s="22"/>
      <c r="D36" s="24"/>
      <c r="E36" s="24"/>
      <c r="F36" s="86" t="s">
        <v>129</v>
      </c>
      <c r="G36" s="46">
        <v>-293</v>
      </c>
      <c r="H36" s="46">
        <v>3059.1</v>
      </c>
    </row>
    <row r="37" spans="1:9" s="17" customFormat="1" ht="19.5" customHeight="1">
      <c r="A37" s="22"/>
      <c r="B37" s="22"/>
      <c r="C37" s="22"/>
      <c r="D37" s="24"/>
      <c r="E37" s="24"/>
      <c r="F37" s="86" t="s">
        <v>110</v>
      </c>
      <c r="G37" s="46">
        <v>-1500</v>
      </c>
      <c r="H37" s="46">
        <v>-7682.2</v>
      </c>
    </row>
    <row r="38" spans="1:9" s="14" customFormat="1" ht="35.25" customHeight="1">
      <c r="A38" s="20"/>
      <c r="B38" s="20"/>
      <c r="C38" s="20"/>
      <c r="D38" s="20"/>
      <c r="E38" s="110">
        <v>31001</v>
      </c>
      <c r="F38" s="111" t="s">
        <v>538</v>
      </c>
      <c r="G38" s="106">
        <f>+G40</f>
        <v>-143</v>
      </c>
      <c r="H38" s="16">
        <f>+H40</f>
        <v>12269.1</v>
      </c>
    </row>
    <row r="39" spans="1:9" s="14" customFormat="1" ht="21.75" customHeight="1">
      <c r="A39" s="20"/>
      <c r="B39" s="20"/>
      <c r="C39" s="20"/>
      <c r="D39" s="20"/>
      <c r="E39" s="20"/>
      <c r="F39" s="41" t="s">
        <v>30</v>
      </c>
      <c r="G39" s="107"/>
      <c r="H39" s="20"/>
    </row>
    <row r="40" spans="1:9" s="14" customFormat="1" ht="24" customHeight="1">
      <c r="A40" s="20"/>
      <c r="B40" s="20"/>
      <c r="C40" s="20"/>
      <c r="D40" s="20"/>
      <c r="E40" s="20"/>
      <c r="F40" s="28" t="s">
        <v>27</v>
      </c>
      <c r="G40" s="127">
        <f>+G42</f>
        <v>-143</v>
      </c>
      <c r="H40" s="127">
        <f>+H42</f>
        <v>12269.1</v>
      </c>
    </row>
    <row r="41" spans="1:9" s="14" customFormat="1" ht="35.25" customHeight="1">
      <c r="A41" s="20"/>
      <c r="B41" s="20"/>
      <c r="C41" s="20"/>
      <c r="D41" s="20"/>
      <c r="E41" s="20"/>
      <c r="F41" s="41" t="s">
        <v>31</v>
      </c>
      <c r="G41" s="46"/>
      <c r="H41" s="20"/>
    </row>
    <row r="42" spans="1:9" s="14" customFormat="1" ht="24.75" customHeight="1">
      <c r="A42" s="20"/>
      <c r="B42" s="20"/>
      <c r="C42" s="20"/>
      <c r="D42" s="20"/>
      <c r="E42" s="20"/>
      <c r="F42" s="41" t="s">
        <v>32</v>
      </c>
      <c r="G42" s="46">
        <f t="shared" ref="G42:G45" si="7">+G43</f>
        <v>-143</v>
      </c>
      <c r="H42" s="109">
        <f>+H43</f>
        <v>12269.1</v>
      </c>
    </row>
    <row r="43" spans="1:9" s="14" customFormat="1" ht="21.75" customHeight="1">
      <c r="A43" s="20"/>
      <c r="B43" s="20"/>
      <c r="C43" s="20"/>
      <c r="D43" s="20"/>
      <c r="E43" s="20"/>
      <c r="F43" s="41" t="s">
        <v>122</v>
      </c>
      <c r="G43" s="46">
        <f t="shared" si="7"/>
        <v>-143</v>
      </c>
      <c r="H43" s="109">
        <f>+H44</f>
        <v>12269.1</v>
      </c>
    </row>
    <row r="44" spans="1:9" s="14" customFormat="1" ht="21" customHeight="1">
      <c r="A44" s="20"/>
      <c r="B44" s="20"/>
      <c r="C44" s="20"/>
      <c r="D44" s="20"/>
      <c r="E44" s="20"/>
      <c r="F44" s="41" t="s">
        <v>123</v>
      </c>
      <c r="G44" s="46">
        <f t="shared" si="7"/>
        <v>-143</v>
      </c>
      <c r="H44" s="109">
        <f>+H45</f>
        <v>12269.1</v>
      </c>
    </row>
    <row r="45" spans="1:9" s="14" customFormat="1" ht="17.25" customHeight="1">
      <c r="A45" s="20"/>
      <c r="B45" s="20"/>
      <c r="C45" s="20"/>
      <c r="D45" s="20"/>
      <c r="E45" s="20"/>
      <c r="F45" s="41" t="s">
        <v>124</v>
      </c>
      <c r="G45" s="46">
        <f t="shared" si="7"/>
        <v>-143</v>
      </c>
      <c r="H45" s="46">
        <f>+H46</f>
        <v>12269.1</v>
      </c>
    </row>
    <row r="46" spans="1:9" s="14" customFormat="1" ht="24.75" customHeight="1">
      <c r="A46" s="20"/>
      <c r="B46" s="20"/>
      <c r="C46" s="20"/>
      <c r="D46" s="20"/>
      <c r="E46" s="20"/>
      <c r="F46" s="41" t="s">
        <v>125</v>
      </c>
      <c r="G46" s="46">
        <v>-143</v>
      </c>
      <c r="H46" s="46">
        <v>12269.1</v>
      </c>
    </row>
    <row r="47" spans="1:9" s="14" customFormat="1" ht="35.25" customHeight="1">
      <c r="A47" s="20"/>
      <c r="B47" s="20"/>
      <c r="C47" s="20"/>
      <c r="D47" s="20"/>
      <c r="E47" s="110">
        <v>31007</v>
      </c>
      <c r="F47" s="186" t="s">
        <v>522</v>
      </c>
      <c r="G47" s="115">
        <f>+G49</f>
        <v>12100</v>
      </c>
      <c r="H47" s="115">
        <f>+H49</f>
        <v>12100</v>
      </c>
    </row>
    <row r="48" spans="1:9" s="14" customFormat="1" ht="21.75" customHeight="1">
      <c r="A48" s="20"/>
      <c r="B48" s="20"/>
      <c r="C48" s="20"/>
      <c r="D48" s="20"/>
      <c r="E48" s="20"/>
      <c r="F48" s="41" t="s">
        <v>30</v>
      </c>
      <c r="G48" s="116"/>
      <c r="H48" s="116"/>
    </row>
    <row r="49" spans="1:8" s="14" customFormat="1" ht="24" customHeight="1">
      <c r="A49" s="20"/>
      <c r="B49" s="20"/>
      <c r="C49" s="20"/>
      <c r="D49" s="20"/>
      <c r="E49" s="20"/>
      <c r="F49" s="41" t="s">
        <v>27</v>
      </c>
      <c r="G49" s="116">
        <f>+G51</f>
        <v>12100</v>
      </c>
      <c r="H49" s="116">
        <f>+H51</f>
        <v>12100</v>
      </c>
    </row>
    <row r="50" spans="1:8" s="14" customFormat="1" ht="35.25" customHeight="1">
      <c r="A50" s="20"/>
      <c r="B50" s="20"/>
      <c r="C50" s="20"/>
      <c r="D50" s="20"/>
      <c r="E50" s="20"/>
      <c r="F50" s="41" t="s">
        <v>31</v>
      </c>
      <c r="G50" s="116"/>
      <c r="H50" s="116"/>
    </row>
    <row r="51" spans="1:8" s="14" customFormat="1" ht="24.75" customHeight="1">
      <c r="A51" s="20"/>
      <c r="B51" s="20"/>
      <c r="C51" s="20"/>
      <c r="D51" s="20"/>
      <c r="E51" s="20"/>
      <c r="F51" s="41" t="s">
        <v>32</v>
      </c>
      <c r="G51" s="115">
        <f t="shared" ref="G51:H53" si="8">+G52</f>
        <v>12100</v>
      </c>
      <c r="H51" s="115">
        <f t="shared" si="8"/>
        <v>12100</v>
      </c>
    </row>
    <row r="52" spans="1:8" s="14" customFormat="1" ht="21.75" customHeight="1">
      <c r="A52" s="20"/>
      <c r="B52" s="20"/>
      <c r="C52" s="20"/>
      <c r="D52" s="20"/>
      <c r="E52" s="20"/>
      <c r="F52" s="41" t="s">
        <v>122</v>
      </c>
      <c r="G52" s="101">
        <f t="shared" si="8"/>
        <v>12100</v>
      </c>
      <c r="H52" s="101">
        <f t="shared" si="8"/>
        <v>12100</v>
      </c>
    </row>
    <row r="53" spans="1:8" s="14" customFormat="1" ht="21" customHeight="1">
      <c r="A53" s="20"/>
      <c r="B53" s="20"/>
      <c r="C53" s="20"/>
      <c r="D53" s="20"/>
      <c r="E53" s="20"/>
      <c r="F53" s="41" t="s">
        <v>123</v>
      </c>
      <c r="G53" s="101">
        <f t="shared" si="8"/>
        <v>12100</v>
      </c>
      <c r="H53" s="101">
        <f t="shared" si="8"/>
        <v>12100</v>
      </c>
    </row>
    <row r="54" spans="1:8" s="14" customFormat="1" ht="17.25" customHeight="1">
      <c r="A54" s="20"/>
      <c r="B54" s="20"/>
      <c r="C54" s="20"/>
      <c r="D54" s="20"/>
      <c r="E54" s="20"/>
      <c r="F54" s="26" t="s">
        <v>539</v>
      </c>
      <c r="G54" s="116">
        <f>+G55+G56</f>
        <v>12100</v>
      </c>
      <c r="H54" s="116">
        <f>+H55+H56</f>
        <v>12100</v>
      </c>
    </row>
    <row r="55" spans="1:8" s="14" customFormat="1" ht="24.75" customHeight="1">
      <c r="A55" s="20"/>
      <c r="B55" s="20"/>
      <c r="C55" s="20"/>
      <c r="D55" s="20"/>
      <c r="E55" s="20"/>
      <c r="F55" s="41" t="s">
        <v>540</v>
      </c>
      <c r="G55" s="116">
        <v>11800</v>
      </c>
      <c r="H55" s="114">
        <v>11800</v>
      </c>
    </row>
    <row r="56" spans="1:8" s="14" customFormat="1" ht="24.75" customHeight="1">
      <c r="A56" s="20"/>
      <c r="B56" s="20"/>
      <c r="C56" s="20"/>
      <c r="D56" s="20"/>
      <c r="E56" s="20"/>
      <c r="F56" s="21" t="s">
        <v>541</v>
      </c>
      <c r="G56" s="116">
        <v>300</v>
      </c>
      <c r="H56" s="114">
        <v>300</v>
      </c>
    </row>
    <row r="57" spans="1:8" s="54" customFormat="1" ht="34.5">
      <c r="A57" s="59" t="s">
        <v>83</v>
      </c>
      <c r="B57" s="60"/>
      <c r="C57" s="60"/>
      <c r="D57" s="60"/>
      <c r="E57" s="60"/>
      <c r="F57" s="59" t="s">
        <v>84</v>
      </c>
      <c r="G57" s="77">
        <f t="shared" ref="G57:H57" si="9">G59</f>
        <v>0</v>
      </c>
      <c r="H57" s="90">
        <f t="shared" si="9"/>
        <v>0</v>
      </c>
    </row>
    <row r="58" spans="1:8" s="54" customFormat="1" ht="15.75" customHeight="1">
      <c r="A58" s="61"/>
      <c r="B58" s="61"/>
      <c r="C58" s="61"/>
      <c r="D58" s="61"/>
      <c r="E58" s="61"/>
      <c r="F58" s="61" t="s">
        <v>29</v>
      </c>
      <c r="G58" s="78"/>
      <c r="H58" s="57"/>
    </row>
    <row r="59" spans="1:8" s="54" customFormat="1" ht="33.75" customHeight="1">
      <c r="A59" s="61"/>
      <c r="B59" s="62" t="s">
        <v>33</v>
      </c>
      <c r="C59" s="61"/>
      <c r="D59" s="61"/>
      <c r="E59" s="61"/>
      <c r="F59" s="62" t="s">
        <v>85</v>
      </c>
      <c r="G59" s="79">
        <f t="shared" ref="G59:H59" si="10">G61</f>
        <v>0</v>
      </c>
      <c r="H59" s="90">
        <f t="shared" si="10"/>
        <v>0</v>
      </c>
    </row>
    <row r="60" spans="1:8" s="54" customFormat="1">
      <c r="A60" s="61"/>
      <c r="B60" s="61"/>
      <c r="C60" s="61"/>
      <c r="D60" s="61"/>
      <c r="E60" s="61"/>
      <c r="F60" s="61" t="s">
        <v>29</v>
      </c>
      <c r="G60" s="78"/>
      <c r="H60" s="57"/>
    </row>
    <row r="61" spans="1:8" s="54" customFormat="1">
      <c r="A61" s="61"/>
      <c r="B61" s="61"/>
      <c r="C61" s="62" t="s">
        <v>33</v>
      </c>
      <c r="D61" s="61"/>
      <c r="E61" s="61"/>
      <c r="F61" s="62" t="s">
        <v>73</v>
      </c>
      <c r="G61" s="79">
        <f t="shared" ref="G61:H61" si="11">G63</f>
        <v>0</v>
      </c>
      <c r="H61" s="90">
        <f t="shared" si="11"/>
        <v>0</v>
      </c>
    </row>
    <row r="62" spans="1:8" s="54" customFormat="1">
      <c r="A62" s="63"/>
      <c r="B62" s="63"/>
      <c r="C62" s="63"/>
      <c r="D62" s="61"/>
      <c r="E62" s="61"/>
      <c r="F62" s="61" t="s">
        <v>29</v>
      </c>
      <c r="G62" s="78"/>
      <c r="H62" s="57"/>
    </row>
    <row r="63" spans="1:8" s="66" customFormat="1">
      <c r="A63" s="64"/>
      <c r="B63" s="64"/>
      <c r="C63" s="64"/>
      <c r="D63" s="56"/>
      <c r="E63" s="56"/>
      <c r="F63" s="65" t="s">
        <v>72</v>
      </c>
      <c r="G63" s="80">
        <f t="shared" ref="G63:H63" si="12">G65</f>
        <v>0</v>
      </c>
      <c r="H63" s="91">
        <f t="shared" si="12"/>
        <v>0</v>
      </c>
    </row>
    <row r="64" spans="1:8" s="66" customFormat="1">
      <c r="A64" s="64"/>
      <c r="B64" s="64"/>
      <c r="C64" s="64"/>
      <c r="D64" s="56"/>
      <c r="E64" s="56"/>
      <c r="F64" s="53" t="s">
        <v>29</v>
      </c>
      <c r="G64" s="81"/>
      <c r="H64" s="92"/>
    </row>
    <row r="65" spans="1:8" s="54" customFormat="1">
      <c r="A65" s="53"/>
      <c r="B65" s="53"/>
      <c r="C65" s="53"/>
      <c r="D65" s="53" t="s">
        <v>86</v>
      </c>
      <c r="E65" s="53"/>
      <c r="F65" s="53" t="s">
        <v>73</v>
      </c>
      <c r="G65" s="82">
        <f>G67+G75</f>
        <v>0</v>
      </c>
      <c r="H65" s="58">
        <f>H67+H75</f>
        <v>0</v>
      </c>
    </row>
    <row r="66" spans="1:8" s="54" customFormat="1">
      <c r="A66" s="53"/>
      <c r="B66" s="53"/>
      <c r="C66" s="53"/>
      <c r="D66" s="53"/>
      <c r="E66" s="53"/>
      <c r="F66" s="53" t="s">
        <v>29</v>
      </c>
      <c r="G66" s="69"/>
      <c r="H66" s="69"/>
    </row>
    <row r="67" spans="1:8" s="54" customFormat="1">
      <c r="A67" s="53"/>
      <c r="B67" s="53"/>
      <c r="C67" s="53"/>
      <c r="D67" s="53"/>
      <c r="E67" s="53" t="s">
        <v>67</v>
      </c>
      <c r="F67" s="53" t="s">
        <v>73</v>
      </c>
      <c r="G67" s="112">
        <f t="shared" ref="G67:H67" si="13">G69</f>
        <v>12100</v>
      </c>
      <c r="H67" s="112">
        <f t="shared" si="13"/>
        <v>12100</v>
      </c>
    </row>
    <row r="68" spans="1:8" s="54" customFormat="1">
      <c r="A68" s="53"/>
      <c r="B68" s="53"/>
      <c r="C68" s="53"/>
      <c r="D68" s="53"/>
      <c r="E68" s="53"/>
      <c r="F68" s="53" t="s">
        <v>30</v>
      </c>
      <c r="G68" s="83"/>
      <c r="H68" s="57"/>
    </row>
    <row r="69" spans="1:8" s="54" customFormat="1">
      <c r="A69" s="53"/>
      <c r="B69" s="53"/>
      <c r="C69" s="53"/>
      <c r="D69" s="53"/>
      <c r="E69" s="53"/>
      <c r="F69" s="57" t="s">
        <v>72</v>
      </c>
      <c r="G69" s="85">
        <f t="shared" ref="G69:H69" si="14">G71</f>
        <v>12100</v>
      </c>
      <c r="H69" s="113">
        <f t="shared" si="14"/>
        <v>12100</v>
      </c>
    </row>
    <row r="70" spans="1:8" s="54" customFormat="1" ht="41.25" customHeight="1">
      <c r="A70" s="53"/>
      <c r="B70" s="53"/>
      <c r="C70" s="53"/>
      <c r="D70" s="53"/>
      <c r="E70" s="53"/>
      <c r="F70" s="53" t="s">
        <v>31</v>
      </c>
      <c r="G70" s="83"/>
      <c r="H70" s="57"/>
    </row>
    <row r="71" spans="1:8" s="54" customFormat="1">
      <c r="A71" s="53"/>
      <c r="B71" s="53"/>
      <c r="C71" s="53"/>
      <c r="D71" s="53"/>
      <c r="E71" s="53"/>
      <c r="F71" s="53" t="s">
        <v>32</v>
      </c>
      <c r="G71" s="82">
        <f t="shared" ref="G71:H73" si="15">G72</f>
        <v>12100</v>
      </c>
      <c r="H71" s="58">
        <f t="shared" si="15"/>
        <v>12100</v>
      </c>
    </row>
    <row r="72" spans="1:8" s="54" customFormat="1">
      <c r="A72" s="53"/>
      <c r="B72" s="53"/>
      <c r="C72" s="53"/>
      <c r="D72" s="53"/>
      <c r="E72" s="53"/>
      <c r="F72" s="53" t="s">
        <v>58</v>
      </c>
      <c r="G72" s="82">
        <f t="shared" si="15"/>
        <v>12100</v>
      </c>
      <c r="H72" s="58">
        <f t="shared" si="15"/>
        <v>12100</v>
      </c>
    </row>
    <row r="73" spans="1:8" s="54" customFormat="1">
      <c r="A73" s="53"/>
      <c r="B73" s="53"/>
      <c r="C73" s="53"/>
      <c r="D73" s="53"/>
      <c r="E73" s="53"/>
      <c r="F73" s="53" t="s">
        <v>87</v>
      </c>
      <c r="G73" s="82">
        <f t="shared" si="15"/>
        <v>12100</v>
      </c>
      <c r="H73" s="58">
        <f t="shared" si="15"/>
        <v>12100</v>
      </c>
    </row>
    <row r="74" spans="1:8" s="54" customFormat="1">
      <c r="A74" s="53"/>
      <c r="B74" s="53"/>
      <c r="C74" s="53"/>
      <c r="D74" s="53"/>
      <c r="E74" s="53"/>
      <c r="F74" s="53" t="s">
        <v>88</v>
      </c>
      <c r="G74" s="75">
        <v>12100</v>
      </c>
      <c r="H74" s="75">
        <v>12100</v>
      </c>
    </row>
    <row r="75" spans="1:8" s="54" customFormat="1">
      <c r="A75" s="53"/>
      <c r="B75" s="53"/>
      <c r="C75" s="53"/>
      <c r="D75" s="53"/>
      <c r="E75" s="53" t="s">
        <v>67</v>
      </c>
      <c r="F75" s="53" t="s">
        <v>73</v>
      </c>
      <c r="G75" s="84">
        <f t="shared" ref="G75:H75" si="16">G77</f>
        <v>-12100</v>
      </c>
      <c r="H75" s="112">
        <f t="shared" si="16"/>
        <v>-12100</v>
      </c>
    </row>
    <row r="76" spans="1:8" s="54" customFormat="1">
      <c r="A76" s="53"/>
      <c r="B76" s="53"/>
      <c r="C76" s="53"/>
      <c r="D76" s="53"/>
      <c r="E76" s="53"/>
      <c r="F76" s="53" t="s">
        <v>30</v>
      </c>
      <c r="G76" s="83"/>
      <c r="H76" s="57"/>
    </row>
    <row r="77" spans="1:8" s="54" customFormat="1">
      <c r="A77" s="53"/>
      <c r="B77" s="53"/>
      <c r="C77" s="53"/>
      <c r="D77" s="53"/>
      <c r="E77" s="53"/>
      <c r="F77" s="57" t="s">
        <v>72</v>
      </c>
      <c r="G77" s="85">
        <f t="shared" ref="G77:H77" si="17">G79</f>
        <v>-12100</v>
      </c>
      <c r="H77" s="113">
        <f t="shared" si="17"/>
        <v>-12100</v>
      </c>
    </row>
    <row r="78" spans="1:8" s="54" customFormat="1" ht="36" customHeight="1">
      <c r="A78" s="53"/>
      <c r="B78" s="53"/>
      <c r="C78" s="53"/>
      <c r="D78" s="53"/>
      <c r="E78" s="53"/>
      <c r="F78" s="53" t="s">
        <v>31</v>
      </c>
      <c r="G78" s="83"/>
      <c r="H78" s="57"/>
    </row>
    <row r="79" spans="1:8" s="54" customFormat="1">
      <c r="A79" s="53"/>
      <c r="B79" s="53"/>
      <c r="C79" s="53"/>
      <c r="D79" s="53"/>
      <c r="E79" s="53"/>
      <c r="F79" s="53" t="s">
        <v>32</v>
      </c>
      <c r="G79" s="82">
        <f t="shared" ref="G79:H81" si="18">G80</f>
        <v>-12100</v>
      </c>
      <c r="H79" s="58">
        <f t="shared" si="18"/>
        <v>-12100</v>
      </c>
    </row>
    <row r="80" spans="1:8" s="54" customFormat="1">
      <c r="A80" s="53"/>
      <c r="B80" s="53"/>
      <c r="C80" s="53"/>
      <c r="D80" s="53"/>
      <c r="E80" s="53"/>
      <c r="F80" s="53" t="s">
        <v>58</v>
      </c>
      <c r="G80" s="82">
        <f t="shared" si="18"/>
        <v>-12100</v>
      </c>
      <c r="H80" s="58">
        <f t="shared" si="18"/>
        <v>-12100</v>
      </c>
    </row>
    <row r="81" spans="1:8" s="54" customFormat="1">
      <c r="A81" s="53"/>
      <c r="B81" s="53"/>
      <c r="C81" s="53"/>
      <c r="D81" s="53"/>
      <c r="E81" s="53"/>
      <c r="F81" s="53" t="s">
        <v>87</v>
      </c>
      <c r="G81" s="82">
        <f t="shared" si="18"/>
        <v>-12100</v>
      </c>
      <c r="H81" s="58">
        <f t="shared" si="18"/>
        <v>-12100</v>
      </c>
    </row>
    <row r="82" spans="1:8" s="54" customFormat="1">
      <c r="A82" s="53"/>
      <c r="B82" s="53"/>
      <c r="C82" s="53"/>
      <c r="D82" s="53"/>
      <c r="E82" s="53"/>
      <c r="F82" s="53" t="s">
        <v>88</v>
      </c>
      <c r="G82" s="58">
        <f>-12100</f>
        <v>-12100</v>
      </c>
      <c r="H82" s="58">
        <f>-12100</f>
        <v>-12100</v>
      </c>
    </row>
    <row r="83" spans="1:8">
      <c r="A83" s="36"/>
      <c r="B83" s="36"/>
      <c r="C83" s="36"/>
      <c r="D83" s="36"/>
      <c r="E83" s="36"/>
      <c r="F83" s="37"/>
    </row>
    <row r="84" spans="1:8" s="31" customFormat="1">
      <c r="A84" s="323" t="s">
        <v>55</v>
      </c>
      <c r="B84" s="323"/>
      <c r="C84" s="323"/>
      <c r="D84" s="323"/>
      <c r="E84" s="323"/>
    </row>
    <row r="85" spans="1:8" s="31" customFormat="1">
      <c r="A85" s="32" t="s">
        <v>182</v>
      </c>
      <c r="B85" s="32"/>
      <c r="C85" s="32"/>
    </row>
    <row r="87" spans="1:8">
      <c r="F87" s="35"/>
    </row>
    <row r="88" spans="1:8">
      <c r="F88" s="35"/>
    </row>
  </sheetData>
  <mergeCells count="9">
    <mergeCell ref="A84:E84"/>
    <mergeCell ref="G7:H7"/>
    <mergeCell ref="D2:F2"/>
    <mergeCell ref="D3:F3"/>
    <mergeCell ref="A7:C7"/>
    <mergeCell ref="D7:E7"/>
    <mergeCell ref="F7:F8"/>
    <mergeCell ref="A5:I5"/>
    <mergeCell ref="H6:I6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AG77"/>
  <sheetViews>
    <sheetView showGridLines="0" topLeftCell="A16" zoomScaleNormal="100" workbookViewId="0">
      <selection activeCell="J72" sqref="J72"/>
    </sheetView>
  </sheetViews>
  <sheetFormatPr defaultRowHeight="17.25"/>
  <cols>
    <col min="1" max="1" width="31.7109375" style="4" customWidth="1"/>
    <col min="2" max="2" width="59.28515625" style="4" customWidth="1"/>
    <col min="3" max="3" width="15" style="4" customWidth="1"/>
    <col min="4" max="4" width="15.5703125" style="4" customWidth="1"/>
    <col min="5" max="5" width="9.140625" style="4"/>
    <col min="6" max="6" width="9.85546875" style="4" bestFit="1" customWidth="1"/>
    <col min="7" max="244" width="9.140625" style="4"/>
    <col min="245" max="245" width="31.7109375" style="4" customWidth="1"/>
    <col min="246" max="246" width="50.140625" style="4" bestFit="1" customWidth="1"/>
    <col min="247" max="247" width="19.42578125" style="4" bestFit="1" customWidth="1"/>
    <col min="248" max="249" width="16" style="4" bestFit="1" customWidth="1"/>
    <col min="250" max="500" width="9.140625" style="4"/>
    <col min="501" max="501" width="31.7109375" style="4" customWidth="1"/>
    <col min="502" max="502" width="50.140625" style="4" bestFit="1" customWidth="1"/>
    <col min="503" max="503" width="19.42578125" style="4" bestFit="1" customWidth="1"/>
    <col min="504" max="505" width="16" style="4" bestFit="1" customWidth="1"/>
    <col min="506" max="756" width="9.140625" style="4"/>
    <col min="757" max="757" width="31.7109375" style="4" customWidth="1"/>
    <col min="758" max="758" width="50.140625" style="4" bestFit="1" customWidth="1"/>
    <col min="759" max="759" width="19.42578125" style="4" bestFit="1" customWidth="1"/>
    <col min="760" max="761" width="16" style="4" bestFit="1" customWidth="1"/>
    <col min="762" max="1012" width="9.140625" style="4"/>
    <col min="1013" max="1013" width="31.7109375" style="4" customWidth="1"/>
    <col min="1014" max="1014" width="50.140625" style="4" bestFit="1" customWidth="1"/>
    <col min="1015" max="1015" width="19.42578125" style="4" bestFit="1" customWidth="1"/>
    <col min="1016" max="1017" width="16" style="4" bestFit="1" customWidth="1"/>
    <col min="1018" max="1268" width="9.140625" style="4"/>
    <col min="1269" max="1269" width="31.7109375" style="4" customWidth="1"/>
    <col min="1270" max="1270" width="50.140625" style="4" bestFit="1" customWidth="1"/>
    <col min="1271" max="1271" width="19.42578125" style="4" bestFit="1" customWidth="1"/>
    <col min="1272" max="1273" width="16" style="4" bestFit="1" customWidth="1"/>
    <col min="1274" max="1524" width="9.140625" style="4"/>
    <col min="1525" max="1525" width="31.7109375" style="4" customWidth="1"/>
    <col min="1526" max="1526" width="50.140625" style="4" bestFit="1" customWidth="1"/>
    <col min="1527" max="1527" width="19.42578125" style="4" bestFit="1" customWidth="1"/>
    <col min="1528" max="1529" width="16" style="4" bestFit="1" customWidth="1"/>
    <col min="1530" max="1780" width="9.140625" style="4"/>
    <col min="1781" max="1781" width="31.7109375" style="4" customWidth="1"/>
    <col min="1782" max="1782" width="50.140625" style="4" bestFit="1" customWidth="1"/>
    <col min="1783" max="1783" width="19.42578125" style="4" bestFit="1" customWidth="1"/>
    <col min="1784" max="1785" width="16" style="4" bestFit="1" customWidth="1"/>
    <col min="1786" max="2036" width="9.140625" style="4"/>
    <col min="2037" max="2037" width="31.7109375" style="4" customWidth="1"/>
    <col min="2038" max="2038" width="50.140625" style="4" bestFit="1" customWidth="1"/>
    <col min="2039" max="2039" width="19.42578125" style="4" bestFit="1" customWidth="1"/>
    <col min="2040" max="2041" width="16" style="4" bestFit="1" customWidth="1"/>
    <col min="2042" max="2292" width="9.140625" style="4"/>
    <col min="2293" max="2293" width="31.7109375" style="4" customWidth="1"/>
    <col min="2294" max="2294" width="50.140625" style="4" bestFit="1" customWidth="1"/>
    <col min="2295" max="2295" width="19.42578125" style="4" bestFit="1" customWidth="1"/>
    <col min="2296" max="2297" width="16" style="4" bestFit="1" customWidth="1"/>
    <col min="2298" max="2548" width="9.140625" style="4"/>
    <col min="2549" max="2549" width="31.7109375" style="4" customWidth="1"/>
    <col min="2550" max="2550" width="50.140625" style="4" bestFit="1" customWidth="1"/>
    <col min="2551" max="2551" width="19.42578125" style="4" bestFit="1" customWidth="1"/>
    <col min="2552" max="2553" width="16" style="4" bestFit="1" customWidth="1"/>
    <col min="2554" max="2804" width="9.140625" style="4"/>
    <col min="2805" max="2805" width="31.7109375" style="4" customWidth="1"/>
    <col min="2806" max="2806" width="50.140625" style="4" bestFit="1" customWidth="1"/>
    <col min="2807" max="2807" width="19.42578125" style="4" bestFit="1" customWidth="1"/>
    <col min="2808" max="2809" width="16" style="4" bestFit="1" customWidth="1"/>
    <col min="2810" max="3060" width="9.140625" style="4"/>
    <col min="3061" max="3061" width="31.7109375" style="4" customWidth="1"/>
    <col min="3062" max="3062" width="50.140625" style="4" bestFit="1" customWidth="1"/>
    <col min="3063" max="3063" width="19.42578125" style="4" bestFit="1" customWidth="1"/>
    <col min="3064" max="3065" width="16" style="4" bestFit="1" customWidth="1"/>
    <col min="3066" max="3316" width="9.140625" style="4"/>
    <col min="3317" max="3317" width="31.7109375" style="4" customWidth="1"/>
    <col min="3318" max="3318" width="50.140625" style="4" bestFit="1" customWidth="1"/>
    <col min="3319" max="3319" width="19.42578125" style="4" bestFit="1" customWidth="1"/>
    <col min="3320" max="3321" width="16" style="4" bestFit="1" customWidth="1"/>
    <col min="3322" max="3572" width="9.140625" style="4"/>
    <col min="3573" max="3573" width="31.7109375" style="4" customWidth="1"/>
    <col min="3574" max="3574" width="50.140625" style="4" bestFit="1" customWidth="1"/>
    <col min="3575" max="3575" width="19.42578125" style="4" bestFit="1" customWidth="1"/>
    <col min="3576" max="3577" width="16" style="4" bestFit="1" customWidth="1"/>
    <col min="3578" max="3828" width="9.140625" style="4"/>
    <col min="3829" max="3829" width="31.7109375" style="4" customWidth="1"/>
    <col min="3830" max="3830" width="50.140625" style="4" bestFit="1" customWidth="1"/>
    <col min="3831" max="3831" width="19.42578125" style="4" bestFit="1" customWidth="1"/>
    <col min="3832" max="3833" width="16" style="4" bestFit="1" customWidth="1"/>
    <col min="3834" max="4084" width="9.140625" style="4"/>
    <col min="4085" max="4085" width="31.7109375" style="4" customWidth="1"/>
    <col min="4086" max="4086" width="50.140625" style="4" bestFit="1" customWidth="1"/>
    <col min="4087" max="4087" width="19.42578125" style="4" bestFit="1" customWidth="1"/>
    <col min="4088" max="4089" width="16" style="4" bestFit="1" customWidth="1"/>
    <col min="4090" max="4340" width="9.140625" style="4"/>
    <col min="4341" max="4341" width="31.7109375" style="4" customWidth="1"/>
    <col min="4342" max="4342" width="50.140625" style="4" bestFit="1" customWidth="1"/>
    <col min="4343" max="4343" width="19.42578125" style="4" bestFit="1" customWidth="1"/>
    <col min="4344" max="4345" width="16" style="4" bestFit="1" customWidth="1"/>
    <col min="4346" max="4596" width="9.140625" style="4"/>
    <col min="4597" max="4597" width="31.7109375" style="4" customWidth="1"/>
    <col min="4598" max="4598" width="50.140625" style="4" bestFit="1" customWidth="1"/>
    <col min="4599" max="4599" width="19.42578125" style="4" bestFit="1" customWidth="1"/>
    <col min="4600" max="4601" width="16" style="4" bestFit="1" customWidth="1"/>
    <col min="4602" max="4852" width="9.140625" style="4"/>
    <col min="4853" max="4853" width="31.7109375" style="4" customWidth="1"/>
    <col min="4854" max="4854" width="50.140625" style="4" bestFit="1" customWidth="1"/>
    <col min="4855" max="4855" width="19.42578125" style="4" bestFit="1" customWidth="1"/>
    <col min="4856" max="4857" width="16" style="4" bestFit="1" customWidth="1"/>
    <col min="4858" max="5108" width="9.140625" style="4"/>
    <col min="5109" max="5109" width="31.7109375" style="4" customWidth="1"/>
    <col min="5110" max="5110" width="50.140625" style="4" bestFit="1" customWidth="1"/>
    <col min="5111" max="5111" width="19.42578125" style="4" bestFit="1" customWidth="1"/>
    <col min="5112" max="5113" width="16" style="4" bestFit="1" customWidth="1"/>
    <col min="5114" max="5364" width="9.140625" style="4"/>
    <col min="5365" max="5365" width="31.7109375" style="4" customWidth="1"/>
    <col min="5366" max="5366" width="50.140625" style="4" bestFit="1" customWidth="1"/>
    <col min="5367" max="5367" width="19.42578125" style="4" bestFit="1" customWidth="1"/>
    <col min="5368" max="5369" width="16" style="4" bestFit="1" customWidth="1"/>
    <col min="5370" max="5620" width="9.140625" style="4"/>
    <col min="5621" max="5621" width="31.7109375" style="4" customWidth="1"/>
    <col min="5622" max="5622" width="50.140625" style="4" bestFit="1" customWidth="1"/>
    <col min="5623" max="5623" width="19.42578125" style="4" bestFit="1" customWidth="1"/>
    <col min="5624" max="5625" width="16" style="4" bestFit="1" customWidth="1"/>
    <col min="5626" max="5876" width="9.140625" style="4"/>
    <col min="5877" max="5877" width="31.7109375" style="4" customWidth="1"/>
    <col min="5878" max="5878" width="50.140625" style="4" bestFit="1" customWidth="1"/>
    <col min="5879" max="5879" width="19.42578125" style="4" bestFit="1" customWidth="1"/>
    <col min="5880" max="5881" width="16" style="4" bestFit="1" customWidth="1"/>
    <col min="5882" max="6132" width="9.140625" style="4"/>
    <col min="6133" max="6133" width="31.7109375" style="4" customWidth="1"/>
    <col min="6134" max="6134" width="50.140625" style="4" bestFit="1" customWidth="1"/>
    <col min="6135" max="6135" width="19.42578125" style="4" bestFit="1" customWidth="1"/>
    <col min="6136" max="6137" width="16" style="4" bestFit="1" customWidth="1"/>
    <col min="6138" max="6388" width="9.140625" style="4"/>
    <col min="6389" max="6389" width="31.7109375" style="4" customWidth="1"/>
    <col min="6390" max="6390" width="50.140625" style="4" bestFit="1" customWidth="1"/>
    <col min="6391" max="6391" width="19.42578125" style="4" bestFit="1" customWidth="1"/>
    <col min="6392" max="6393" width="16" style="4" bestFit="1" customWidth="1"/>
    <col min="6394" max="6644" width="9.140625" style="4"/>
    <col min="6645" max="6645" width="31.7109375" style="4" customWidth="1"/>
    <col min="6646" max="6646" width="50.140625" style="4" bestFit="1" customWidth="1"/>
    <col min="6647" max="6647" width="19.42578125" style="4" bestFit="1" customWidth="1"/>
    <col min="6648" max="6649" width="16" style="4" bestFit="1" customWidth="1"/>
    <col min="6650" max="6900" width="9.140625" style="4"/>
    <col min="6901" max="6901" width="31.7109375" style="4" customWidth="1"/>
    <col min="6902" max="6902" width="50.140625" style="4" bestFit="1" customWidth="1"/>
    <col min="6903" max="6903" width="19.42578125" style="4" bestFit="1" customWidth="1"/>
    <col min="6904" max="6905" width="16" style="4" bestFit="1" customWidth="1"/>
    <col min="6906" max="7156" width="9.140625" style="4"/>
    <col min="7157" max="7157" width="31.7109375" style="4" customWidth="1"/>
    <col min="7158" max="7158" width="50.140625" style="4" bestFit="1" customWidth="1"/>
    <col min="7159" max="7159" width="19.42578125" style="4" bestFit="1" customWidth="1"/>
    <col min="7160" max="7161" width="16" style="4" bestFit="1" customWidth="1"/>
    <col min="7162" max="7412" width="9.140625" style="4"/>
    <col min="7413" max="7413" width="31.7109375" style="4" customWidth="1"/>
    <col min="7414" max="7414" width="50.140625" style="4" bestFit="1" customWidth="1"/>
    <col min="7415" max="7415" width="19.42578125" style="4" bestFit="1" customWidth="1"/>
    <col min="7416" max="7417" width="16" style="4" bestFit="1" customWidth="1"/>
    <col min="7418" max="7668" width="9.140625" style="4"/>
    <col min="7669" max="7669" width="31.7109375" style="4" customWidth="1"/>
    <col min="7670" max="7670" width="50.140625" style="4" bestFit="1" customWidth="1"/>
    <col min="7671" max="7671" width="19.42578125" style="4" bestFit="1" customWidth="1"/>
    <col min="7672" max="7673" width="16" style="4" bestFit="1" customWidth="1"/>
    <col min="7674" max="7924" width="9.140625" style="4"/>
    <col min="7925" max="7925" width="31.7109375" style="4" customWidth="1"/>
    <col min="7926" max="7926" width="50.140625" style="4" bestFit="1" customWidth="1"/>
    <col min="7927" max="7927" width="19.42578125" style="4" bestFit="1" customWidth="1"/>
    <col min="7928" max="7929" width="16" style="4" bestFit="1" customWidth="1"/>
    <col min="7930" max="8180" width="9.140625" style="4"/>
    <col min="8181" max="8181" width="31.7109375" style="4" customWidth="1"/>
    <col min="8182" max="8182" width="50.140625" style="4" bestFit="1" customWidth="1"/>
    <col min="8183" max="8183" width="19.42578125" style="4" bestFit="1" customWidth="1"/>
    <col min="8184" max="8185" width="16" style="4" bestFit="1" customWidth="1"/>
    <col min="8186" max="8436" width="9.140625" style="4"/>
    <col min="8437" max="8437" width="31.7109375" style="4" customWidth="1"/>
    <col min="8438" max="8438" width="50.140625" style="4" bestFit="1" customWidth="1"/>
    <col min="8439" max="8439" width="19.42578125" style="4" bestFit="1" customWidth="1"/>
    <col min="8440" max="8441" width="16" style="4" bestFit="1" customWidth="1"/>
    <col min="8442" max="8692" width="9.140625" style="4"/>
    <col min="8693" max="8693" width="31.7109375" style="4" customWidth="1"/>
    <col min="8694" max="8694" width="50.140625" style="4" bestFit="1" customWidth="1"/>
    <col min="8695" max="8695" width="19.42578125" style="4" bestFit="1" customWidth="1"/>
    <col min="8696" max="8697" width="16" style="4" bestFit="1" customWidth="1"/>
    <col min="8698" max="8948" width="9.140625" style="4"/>
    <col min="8949" max="8949" width="31.7109375" style="4" customWidth="1"/>
    <col min="8950" max="8950" width="50.140625" style="4" bestFit="1" customWidth="1"/>
    <col min="8951" max="8951" width="19.42578125" style="4" bestFit="1" customWidth="1"/>
    <col min="8952" max="8953" width="16" style="4" bestFit="1" customWidth="1"/>
    <col min="8954" max="9204" width="9.140625" style="4"/>
    <col min="9205" max="9205" width="31.7109375" style="4" customWidth="1"/>
    <col min="9206" max="9206" width="50.140625" style="4" bestFit="1" customWidth="1"/>
    <col min="9207" max="9207" width="19.42578125" style="4" bestFit="1" customWidth="1"/>
    <col min="9208" max="9209" width="16" style="4" bestFit="1" customWidth="1"/>
    <col min="9210" max="9460" width="9.140625" style="4"/>
    <col min="9461" max="9461" width="31.7109375" style="4" customWidth="1"/>
    <col min="9462" max="9462" width="50.140625" style="4" bestFit="1" customWidth="1"/>
    <col min="9463" max="9463" width="19.42578125" style="4" bestFit="1" customWidth="1"/>
    <col min="9464" max="9465" width="16" style="4" bestFit="1" customWidth="1"/>
    <col min="9466" max="9716" width="9.140625" style="4"/>
    <col min="9717" max="9717" width="31.7109375" style="4" customWidth="1"/>
    <col min="9718" max="9718" width="50.140625" style="4" bestFit="1" customWidth="1"/>
    <col min="9719" max="9719" width="19.42578125" style="4" bestFit="1" customWidth="1"/>
    <col min="9720" max="9721" width="16" style="4" bestFit="1" customWidth="1"/>
    <col min="9722" max="9972" width="9.140625" style="4"/>
    <col min="9973" max="9973" width="31.7109375" style="4" customWidth="1"/>
    <col min="9974" max="9974" width="50.140625" style="4" bestFit="1" customWidth="1"/>
    <col min="9975" max="9975" width="19.42578125" style="4" bestFit="1" customWidth="1"/>
    <col min="9976" max="9977" width="16" style="4" bestFit="1" customWidth="1"/>
    <col min="9978" max="10228" width="9.140625" style="4"/>
    <col min="10229" max="10229" width="31.7109375" style="4" customWidth="1"/>
    <col min="10230" max="10230" width="50.140625" style="4" bestFit="1" customWidth="1"/>
    <col min="10231" max="10231" width="19.42578125" style="4" bestFit="1" customWidth="1"/>
    <col min="10232" max="10233" width="16" style="4" bestFit="1" customWidth="1"/>
    <col min="10234" max="10484" width="9.140625" style="4"/>
    <col min="10485" max="10485" width="31.7109375" style="4" customWidth="1"/>
    <col min="10486" max="10486" width="50.140625" style="4" bestFit="1" customWidth="1"/>
    <col min="10487" max="10487" width="19.42578125" style="4" bestFit="1" customWidth="1"/>
    <col min="10488" max="10489" width="16" style="4" bestFit="1" customWidth="1"/>
    <col min="10490" max="10740" width="9.140625" style="4"/>
    <col min="10741" max="10741" width="31.7109375" style="4" customWidth="1"/>
    <col min="10742" max="10742" width="50.140625" style="4" bestFit="1" customWidth="1"/>
    <col min="10743" max="10743" width="19.42578125" style="4" bestFit="1" customWidth="1"/>
    <col min="10744" max="10745" width="16" style="4" bestFit="1" customWidth="1"/>
    <col min="10746" max="10996" width="9.140625" style="4"/>
    <col min="10997" max="10997" width="31.7109375" style="4" customWidth="1"/>
    <col min="10998" max="10998" width="50.140625" style="4" bestFit="1" customWidth="1"/>
    <col min="10999" max="10999" width="19.42578125" style="4" bestFit="1" customWidth="1"/>
    <col min="11000" max="11001" width="16" style="4" bestFit="1" customWidth="1"/>
    <col min="11002" max="11252" width="9.140625" style="4"/>
    <col min="11253" max="11253" width="31.7109375" style="4" customWidth="1"/>
    <col min="11254" max="11254" width="50.140625" style="4" bestFit="1" customWidth="1"/>
    <col min="11255" max="11255" width="19.42578125" style="4" bestFit="1" customWidth="1"/>
    <col min="11256" max="11257" width="16" style="4" bestFit="1" customWidth="1"/>
    <col min="11258" max="11508" width="9.140625" style="4"/>
    <col min="11509" max="11509" width="31.7109375" style="4" customWidth="1"/>
    <col min="11510" max="11510" width="50.140625" style="4" bestFit="1" customWidth="1"/>
    <col min="11511" max="11511" width="19.42578125" style="4" bestFit="1" customWidth="1"/>
    <col min="11512" max="11513" width="16" style="4" bestFit="1" customWidth="1"/>
    <col min="11514" max="11764" width="9.140625" style="4"/>
    <col min="11765" max="11765" width="31.7109375" style="4" customWidth="1"/>
    <col min="11766" max="11766" width="50.140625" style="4" bestFit="1" customWidth="1"/>
    <col min="11767" max="11767" width="19.42578125" style="4" bestFit="1" customWidth="1"/>
    <col min="11768" max="11769" width="16" style="4" bestFit="1" customWidth="1"/>
    <col min="11770" max="12020" width="9.140625" style="4"/>
    <col min="12021" max="12021" width="31.7109375" style="4" customWidth="1"/>
    <col min="12022" max="12022" width="50.140625" style="4" bestFit="1" customWidth="1"/>
    <col min="12023" max="12023" width="19.42578125" style="4" bestFit="1" customWidth="1"/>
    <col min="12024" max="12025" width="16" style="4" bestFit="1" customWidth="1"/>
    <col min="12026" max="12276" width="9.140625" style="4"/>
    <col min="12277" max="12277" width="31.7109375" style="4" customWidth="1"/>
    <col min="12278" max="12278" width="50.140625" style="4" bestFit="1" customWidth="1"/>
    <col min="12279" max="12279" width="19.42578125" style="4" bestFit="1" customWidth="1"/>
    <col min="12280" max="12281" width="16" style="4" bestFit="1" customWidth="1"/>
    <col min="12282" max="12532" width="9.140625" style="4"/>
    <col min="12533" max="12533" width="31.7109375" style="4" customWidth="1"/>
    <col min="12534" max="12534" width="50.140625" style="4" bestFit="1" customWidth="1"/>
    <col min="12535" max="12535" width="19.42578125" style="4" bestFit="1" customWidth="1"/>
    <col min="12536" max="12537" width="16" style="4" bestFit="1" customWidth="1"/>
    <col min="12538" max="12788" width="9.140625" style="4"/>
    <col min="12789" max="12789" width="31.7109375" style="4" customWidth="1"/>
    <col min="12790" max="12790" width="50.140625" style="4" bestFit="1" customWidth="1"/>
    <col min="12791" max="12791" width="19.42578125" style="4" bestFit="1" customWidth="1"/>
    <col min="12792" max="12793" width="16" style="4" bestFit="1" customWidth="1"/>
    <col min="12794" max="13044" width="9.140625" style="4"/>
    <col min="13045" max="13045" width="31.7109375" style="4" customWidth="1"/>
    <col min="13046" max="13046" width="50.140625" style="4" bestFit="1" customWidth="1"/>
    <col min="13047" max="13047" width="19.42578125" style="4" bestFit="1" customWidth="1"/>
    <col min="13048" max="13049" width="16" style="4" bestFit="1" customWidth="1"/>
    <col min="13050" max="13300" width="9.140625" style="4"/>
    <col min="13301" max="13301" width="31.7109375" style="4" customWidth="1"/>
    <col min="13302" max="13302" width="50.140625" style="4" bestFit="1" customWidth="1"/>
    <col min="13303" max="13303" width="19.42578125" style="4" bestFit="1" customWidth="1"/>
    <col min="13304" max="13305" width="16" style="4" bestFit="1" customWidth="1"/>
    <col min="13306" max="13556" width="9.140625" style="4"/>
    <col min="13557" max="13557" width="31.7109375" style="4" customWidth="1"/>
    <col min="13558" max="13558" width="50.140625" style="4" bestFit="1" customWidth="1"/>
    <col min="13559" max="13559" width="19.42578125" style="4" bestFit="1" customWidth="1"/>
    <col min="13560" max="13561" width="16" style="4" bestFit="1" customWidth="1"/>
    <col min="13562" max="13812" width="9.140625" style="4"/>
    <col min="13813" max="13813" width="31.7109375" style="4" customWidth="1"/>
    <col min="13814" max="13814" width="50.140625" style="4" bestFit="1" customWidth="1"/>
    <col min="13815" max="13815" width="19.42578125" style="4" bestFit="1" customWidth="1"/>
    <col min="13816" max="13817" width="16" style="4" bestFit="1" customWidth="1"/>
    <col min="13818" max="14068" width="9.140625" style="4"/>
    <col min="14069" max="14069" width="31.7109375" style="4" customWidth="1"/>
    <col min="14070" max="14070" width="50.140625" style="4" bestFit="1" customWidth="1"/>
    <col min="14071" max="14071" width="19.42578125" style="4" bestFit="1" customWidth="1"/>
    <col min="14072" max="14073" width="16" style="4" bestFit="1" customWidth="1"/>
    <col min="14074" max="14324" width="9.140625" style="4"/>
    <col min="14325" max="14325" width="31.7109375" style="4" customWidth="1"/>
    <col min="14326" max="14326" width="50.140625" style="4" bestFit="1" customWidth="1"/>
    <col min="14327" max="14327" width="19.42578125" style="4" bestFit="1" customWidth="1"/>
    <col min="14328" max="14329" width="16" style="4" bestFit="1" customWidth="1"/>
    <col min="14330" max="14580" width="9.140625" style="4"/>
    <col min="14581" max="14581" width="31.7109375" style="4" customWidth="1"/>
    <col min="14582" max="14582" width="50.140625" style="4" bestFit="1" customWidth="1"/>
    <col min="14583" max="14583" width="19.42578125" style="4" bestFit="1" customWidth="1"/>
    <col min="14584" max="14585" width="16" style="4" bestFit="1" customWidth="1"/>
    <col min="14586" max="14836" width="9.140625" style="4"/>
    <col min="14837" max="14837" width="31.7109375" style="4" customWidth="1"/>
    <col min="14838" max="14838" width="50.140625" style="4" bestFit="1" customWidth="1"/>
    <col min="14839" max="14839" width="19.42578125" style="4" bestFit="1" customWidth="1"/>
    <col min="14840" max="14841" width="16" style="4" bestFit="1" customWidth="1"/>
    <col min="14842" max="15092" width="9.140625" style="4"/>
    <col min="15093" max="15093" width="31.7109375" style="4" customWidth="1"/>
    <col min="15094" max="15094" width="50.140625" style="4" bestFit="1" customWidth="1"/>
    <col min="15095" max="15095" width="19.42578125" style="4" bestFit="1" customWidth="1"/>
    <col min="15096" max="15097" width="16" style="4" bestFit="1" customWidth="1"/>
    <col min="15098" max="15348" width="9.140625" style="4"/>
    <col min="15349" max="15349" width="31.7109375" style="4" customWidth="1"/>
    <col min="15350" max="15350" width="50.140625" style="4" bestFit="1" customWidth="1"/>
    <col min="15351" max="15351" width="19.42578125" style="4" bestFit="1" customWidth="1"/>
    <col min="15352" max="15353" width="16" style="4" bestFit="1" customWidth="1"/>
    <col min="15354" max="15604" width="9.140625" style="4"/>
    <col min="15605" max="15605" width="31.7109375" style="4" customWidth="1"/>
    <col min="15606" max="15606" width="50.140625" style="4" bestFit="1" customWidth="1"/>
    <col min="15607" max="15607" width="19.42578125" style="4" bestFit="1" customWidth="1"/>
    <col min="15608" max="15609" width="16" style="4" bestFit="1" customWidth="1"/>
    <col min="15610" max="15860" width="9.140625" style="4"/>
    <col min="15861" max="15861" width="31.7109375" style="4" customWidth="1"/>
    <col min="15862" max="15862" width="50.140625" style="4" bestFit="1" customWidth="1"/>
    <col min="15863" max="15863" width="19.42578125" style="4" bestFit="1" customWidth="1"/>
    <col min="15864" max="15865" width="16" style="4" bestFit="1" customWidth="1"/>
    <col min="15866" max="16116" width="9.140625" style="4"/>
    <col min="16117" max="16117" width="31.7109375" style="4" customWidth="1"/>
    <col min="16118" max="16118" width="50.140625" style="4" bestFit="1" customWidth="1"/>
    <col min="16119" max="16119" width="19.42578125" style="4" bestFit="1" customWidth="1"/>
    <col min="16120" max="16121" width="16" style="4" bestFit="1" customWidth="1"/>
    <col min="16122" max="16384" width="9.140625" style="4"/>
  </cols>
  <sheetData>
    <row r="1" spans="1:33" s="129" customFormat="1">
      <c r="C1" s="366" t="s">
        <v>89</v>
      </c>
      <c r="D1" s="366"/>
    </row>
    <row r="2" spans="1:33" s="130" customFormat="1">
      <c r="D2" s="192" t="s">
        <v>577</v>
      </c>
      <c r="I2" s="129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</row>
    <row r="3" spans="1:33" s="130" customFormat="1" ht="15.75" customHeight="1">
      <c r="C3" s="367" t="s">
        <v>48</v>
      </c>
      <c r="D3" s="367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</row>
    <row r="4" spans="1:33" ht="20.25" customHeight="1">
      <c r="I4" s="130"/>
    </row>
    <row r="5" spans="1:33" s="3" customFormat="1" ht="54.75" customHeight="1">
      <c r="A5" s="374" t="s">
        <v>566</v>
      </c>
      <c r="B5" s="374"/>
      <c r="C5" s="374"/>
      <c r="D5" s="374"/>
    </row>
    <row r="6" spans="1:33" s="3" customFormat="1" ht="18.75" customHeight="1">
      <c r="A6" s="197"/>
      <c r="B6" s="197"/>
    </row>
    <row r="7" spans="1:33" s="3" customFormat="1">
      <c r="A7" s="369" t="s">
        <v>11</v>
      </c>
      <c r="B7" s="369"/>
    </row>
    <row r="9" spans="1:33" ht="20.25" customHeight="1">
      <c r="A9" s="246" t="s">
        <v>36</v>
      </c>
      <c r="B9" s="247"/>
    </row>
    <row r="10" spans="1:33" ht="21.75" customHeight="1">
      <c r="A10" s="51" t="s">
        <v>0</v>
      </c>
      <c r="B10" s="47" t="s">
        <v>1</v>
      </c>
    </row>
    <row r="11" spans="1:33" ht="24" customHeight="1">
      <c r="A11" s="52">
        <v>1090</v>
      </c>
      <c r="B11" s="48" t="s">
        <v>10</v>
      </c>
    </row>
    <row r="12" spans="1:33" ht="34.5" customHeight="1">
      <c r="A12" s="50" t="s">
        <v>2</v>
      </c>
      <c r="B12" s="49"/>
    </row>
    <row r="13" spans="1:33" ht="72.75" customHeight="1">
      <c r="A13" s="55" t="s">
        <v>3</v>
      </c>
      <c r="B13" s="249">
        <v>1090</v>
      </c>
      <c r="C13" s="378" t="s">
        <v>112</v>
      </c>
      <c r="D13" s="378"/>
    </row>
    <row r="14" spans="1:33" ht="33.75" customHeight="1">
      <c r="A14" s="5" t="s">
        <v>4</v>
      </c>
      <c r="B14" s="250">
        <v>11001</v>
      </c>
      <c r="C14" s="252" t="s">
        <v>107</v>
      </c>
      <c r="D14" s="252" t="s">
        <v>68</v>
      </c>
    </row>
    <row r="15" spans="1:33" ht="26.25" customHeight="1">
      <c r="A15" s="55" t="s">
        <v>5</v>
      </c>
      <c r="B15" s="38" t="s">
        <v>56</v>
      </c>
      <c r="C15" s="379"/>
      <c r="D15" s="379"/>
      <c r="F15" s="67"/>
    </row>
    <row r="16" spans="1:33" ht="59.25" customHeight="1">
      <c r="A16" s="55" t="s">
        <v>6</v>
      </c>
      <c r="B16" s="39" t="s">
        <v>57</v>
      </c>
      <c r="C16" s="382"/>
      <c r="D16" s="382"/>
    </row>
    <row r="17" spans="1:6">
      <c r="A17" s="55" t="s">
        <v>7</v>
      </c>
      <c r="B17" s="40" t="s">
        <v>118</v>
      </c>
      <c r="C17" s="382"/>
      <c r="D17" s="382"/>
    </row>
    <row r="18" spans="1:6" ht="33" customHeight="1">
      <c r="A18" s="6" t="s">
        <v>37</v>
      </c>
      <c r="B18" s="256" t="s">
        <v>173</v>
      </c>
      <c r="C18" s="382"/>
      <c r="D18" s="382"/>
    </row>
    <row r="19" spans="1:6" ht="23.25" customHeight="1">
      <c r="A19" s="375" t="s">
        <v>8</v>
      </c>
      <c r="B19" s="376"/>
      <c r="C19" s="383"/>
      <c r="D19" s="383"/>
    </row>
    <row r="20" spans="1:6" ht="17.25" hidden="1" customHeight="1">
      <c r="A20" s="43" t="s">
        <v>38</v>
      </c>
      <c r="B20" s="44"/>
      <c r="C20" s="87"/>
      <c r="D20" s="87"/>
    </row>
    <row r="21" spans="1:6" ht="17.25" hidden="1" customHeight="1">
      <c r="A21" s="43" t="s">
        <v>39</v>
      </c>
      <c r="B21" s="44"/>
      <c r="C21" s="87"/>
      <c r="D21" s="87"/>
    </row>
    <row r="22" spans="1:6" ht="33" customHeight="1">
      <c r="A22" s="370" t="s">
        <v>9</v>
      </c>
      <c r="B22" s="371"/>
      <c r="C22" s="164">
        <f>+'2'!G18</f>
        <v>-11956.999999999998</v>
      </c>
      <c r="D22" s="46">
        <f>+'2'!H18</f>
        <v>-24369.100000000002</v>
      </c>
    </row>
    <row r="23" spans="1:6" s="129" customFormat="1" ht="146.25" customHeight="1">
      <c r="A23" s="119" t="s">
        <v>3</v>
      </c>
      <c r="B23" s="251">
        <v>1090</v>
      </c>
      <c r="C23" s="351" t="s">
        <v>593</v>
      </c>
      <c r="D23" s="352"/>
    </row>
    <row r="24" spans="1:6" ht="30" customHeight="1">
      <c r="A24" s="5" t="s">
        <v>4</v>
      </c>
      <c r="B24" s="250">
        <v>31001</v>
      </c>
      <c r="C24" s="252" t="s">
        <v>107</v>
      </c>
      <c r="D24" s="252" t="s">
        <v>68</v>
      </c>
    </row>
    <row r="25" spans="1:6" ht="33.75" customHeight="1">
      <c r="A25" s="55" t="s">
        <v>5</v>
      </c>
      <c r="B25" s="42" t="s">
        <v>538</v>
      </c>
      <c r="C25" s="379"/>
      <c r="D25" s="379"/>
      <c r="F25" s="67"/>
    </row>
    <row r="26" spans="1:6" ht="42" customHeight="1">
      <c r="A26" s="55" t="s">
        <v>6</v>
      </c>
      <c r="B26" s="248" t="s">
        <v>567</v>
      </c>
      <c r="C26" s="380"/>
      <c r="D26" s="380"/>
    </row>
    <row r="27" spans="1:6" ht="51.75">
      <c r="A27" s="55" t="s">
        <v>7</v>
      </c>
      <c r="B27" s="248" t="s">
        <v>181</v>
      </c>
      <c r="C27" s="380"/>
      <c r="D27" s="380"/>
    </row>
    <row r="28" spans="1:6" ht="33" customHeight="1">
      <c r="A28" s="6" t="s">
        <v>37</v>
      </c>
      <c r="B28" s="257" t="s">
        <v>173</v>
      </c>
      <c r="C28" s="380"/>
      <c r="D28" s="380"/>
    </row>
    <row r="29" spans="1:6" ht="15.75" customHeight="1">
      <c r="A29" s="375" t="s">
        <v>8</v>
      </c>
      <c r="B29" s="376"/>
      <c r="C29" s="381"/>
      <c r="D29" s="381"/>
    </row>
    <row r="30" spans="1:6" ht="17.25" hidden="1" customHeight="1">
      <c r="A30" s="43" t="s">
        <v>38</v>
      </c>
      <c r="B30" s="44"/>
      <c r="C30" s="87"/>
      <c r="D30" s="87"/>
    </row>
    <row r="31" spans="1:6" ht="17.25" hidden="1" customHeight="1">
      <c r="A31" s="43" t="s">
        <v>39</v>
      </c>
      <c r="B31" s="44"/>
      <c r="C31" s="87"/>
      <c r="D31" s="87"/>
    </row>
    <row r="32" spans="1:6">
      <c r="A32" s="384" t="s">
        <v>174</v>
      </c>
      <c r="B32" s="258" t="s">
        <v>175</v>
      </c>
      <c r="C32" s="108">
        <v>0</v>
      </c>
      <c r="D32" s="259">
        <v>7</v>
      </c>
    </row>
    <row r="33" spans="1:6" ht="34.5">
      <c r="A33" s="386"/>
      <c r="B33" s="258" t="s">
        <v>570</v>
      </c>
      <c r="C33" s="108">
        <v>0</v>
      </c>
      <c r="D33" s="259">
        <v>249</v>
      </c>
    </row>
    <row r="34" spans="1:6" s="3" customFormat="1" ht="40.5" customHeight="1">
      <c r="A34" s="191" t="s">
        <v>176</v>
      </c>
      <c r="B34" s="258" t="s">
        <v>177</v>
      </c>
      <c r="C34" s="108">
        <v>0</v>
      </c>
      <c r="D34" s="253">
        <v>10</v>
      </c>
    </row>
    <row r="35" spans="1:6" s="129" customFormat="1" ht="23.25" customHeight="1">
      <c r="A35" s="122" t="s">
        <v>9</v>
      </c>
      <c r="B35" s="123"/>
      <c r="C35" s="108">
        <f>+'2'!G38</f>
        <v>-143</v>
      </c>
      <c r="D35" s="108">
        <f>+'2'!H38</f>
        <v>12269.1</v>
      </c>
    </row>
    <row r="36" spans="1:6" ht="73.5" customHeight="1">
      <c r="A36" s="55" t="s">
        <v>3</v>
      </c>
      <c r="B36" s="249">
        <v>1090</v>
      </c>
      <c r="C36" s="378" t="s">
        <v>54</v>
      </c>
      <c r="D36" s="378"/>
    </row>
    <row r="37" spans="1:6" ht="30" customHeight="1">
      <c r="A37" s="5" t="s">
        <v>4</v>
      </c>
      <c r="B37" s="250">
        <v>31007</v>
      </c>
      <c r="C37" s="252" t="s">
        <v>107</v>
      </c>
      <c r="D37" s="252" t="s">
        <v>68</v>
      </c>
    </row>
    <row r="38" spans="1:6" ht="48" customHeight="1">
      <c r="A38" s="55" t="s">
        <v>5</v>
      </c>
      <c r="B38" s="258" t="s">
        <v>522</v>
      </c>
      <c r="C38" s="379"/>
      <c r="D38" s="379"/>
      <c r="F38" s="67"/>
    </row>
    <row r="39" spans="1:6" ht="35.25" customHeight="1">
      <c r="A39" s="55" t="s">
        <v>6</v>
      </c>
      <c r="B39" s="248" t="s">
        <v>584</v>
      </c>
      <c r="C39" s="380"/>
      <c r="D39" s="380"/>
    </row>
    <row r="40" spans="1:6" ht="51.75">
      <c r="A40" s="55" t="s">
        <v>7</v>
      </c>
      <c r="B40" s="248" t="s">
        <v>181</v>
      </c>
      <c r="C40" s="380"/>
      <c r="D40" s="380"/>
    </row>
    <row r="41" spans="1:6" ht="33" customHeight="1">
      <c r="A41" s="6" t="s">
        <v>37</v>
      </c>
      <c r="B41" s="257" t="s">
        <v>173</v>
      </c>
      <c r="C41" s="380"/>
      <c r="D41" s="380"/>
    </row>
    <row r="42" spans="1:6" ht="15.75" customHeight="1">
      <c r="A42" s="375" t="s">
        <v>8</v>
      </c>
      <c r="B42" s="376"/>
      <c r="C42" s="381"/>
      <c r="D42" s="381"/>
    </row>
    <row r="43" spans="1:6" ht="17.25" hidden="1" customHeight="1">
      <c r="A43" s="43" t="s">
        <v>38</v>
      </c>
      <c r="B43" s="44"/>
      <c r="C43" s="87"/>
      <c r="D43" s="87"/>
    </row>
    <row r="44" spans="1:6" ht="17.25" hidden="1" customHeight="1">
      <c r="A44" s="43" t="s">
        <v>39</v>
      </c>
      <c r="B44" s="44"/>
      <c r="C44" s="87"/>
      <c r="D44" s="87"/>
    </row>
    <row r="45" spans="1:6" ht="34.5">
      <c r="A45" s="384" t="s">
        <v>174</v>
      </c>
      <c r="B45" s="258" t="s">
        <v>573</v>
      </c>
      <c r="C45" s="259">
        <v>400</v>
      </c>
      <c r="D45" s="259">
        <v>400</v>
      </c>
    </row>
    <row r="46" spans="1:6" ht="25.5" customHeight="1">
      <c r="A46" s="385"/>
      <c r="B46" s="260" t="s">
        <v>574</v>
      </c>
      <c r="C46" s="259">
        <v>400</v>
      </c>
      <c r="D46" s="259">
        <v>400</v>
      </c>
    </row>
    <row r="47" spans="1:6" ht="42" customHeight="1">
      <c r="A47" s="385"/>
      <c r="B47" s="258" t="s">
        <v>575</v>
      </c>
      <c r="C47" s="259">
        <v>180</v>
      </c>
      <c r="D47" s="259">
        <v>180</v>
      </c>
    </row>
    <row r="48" spans="1:6" ht="27.75" customHeight="1">
      <c r="A48" s="385"/>
      <c r="B48" s="258" t="s">
        <v>572</v>
      </c>
      <c r="C48" s="259">
        <v>400</v>
      </c>
      <c r="D48" s="259">
        <v>400</v>
      </c>
    </row>
    <row r="49" spans="1:4" ht="34.5">
      <c r="A49" s="386"/>
      <c r="B49" s="258" t="s">
        <v>571</v>
      </c>
      <c r="C49" s="259">
        <v>1</v>
      </c>
      <c r="D49" s="259">
        <v>1</v>
      </c>
    </row>
    <row r="50" spans="1:4" s="129" customFormat="1" ht="23.25" customHeight="1">
      <c r="A50" s="261" t="s">
        <v>9</v>
      </c>
      <c r="B50" s="123"/>
      <c r="C50" s="108">
        <f>+'1'!D30</f>
        <v>12100</v>
      </c>
      <c r="D50" s="108">
        <f>+'1'!E30</f>
        <v>12100</v>
      </c>
    </row>
    <row r="51" spans="1:4" ht="21.75" customHeight="1">
      <c r="A51" s="194"/>
      <c r="B51" s="194"/>
    </row>
    <row r="52" spans="1:4" s="154" customFormat="1" ht="20.25" customHeight="1">
      <c r="A52" s="372" t="s">
        <v>72</v>
      </c>
      <c r="B52" s="372"/>
    </row>
    <row r="53" spans="1:4" s="154" customFormat="1">
      <c r="A53" s="373" t="s">
        <v>90</v>
      </c>
      <c r="B53" s="373"/>
    </row>
    <row r="54" spans="1:4" s="3" customFormat="1" ht="18" customHeight="1"/>
    <row r="55" spans="1:4" s="3" customFormat="1" ht="31.5" customHeight="1">
      <c r="A55" s="153" t="s">
        <v>91</v>
      </c>
      <c r="B55" s="153" t="s">
        <v>92</v>
      </c>
    </row>
    <row r="56" spans="1:4" s="3" customFormat="1" ht="20.25" customHeight="1">
      <c r="A56" s="165">
        <v>1139</v>
      </c>
      <c r="B56" s="166" t="s">
        <v>93</v>
      </c>
    </row>
    <row r="57" spans="1:4" s="3" customFormat="1">
      <c r="A57" s="193"/>
      <c r="B57" s="193"/>
    </row>
    <row r="58" spans="1:4" s="3" customFormat="1">
      <c r="A58" s="377" t="s">
        <v>94</v>
      </c>
      <c r="B58" s="377"/>
    </row>
    <row r="59" spans="1:4" s="3" customFormat="1" ht="75.75" customHeight="1">
      <c r="A59" s="193" t="s">
        <v>95</v>
      </c>
      <c r="B59" s="167">
        <v>1139</v>
      </c>
      <c r="C59" s="351" t="s">
        <v>54</v>
      </c>
      <c r="D59" s="352"/>
    </row>
    <row r="60" spans="1:4" s="3" customFormat="1">
      <c r="A60" s="193" t="s">
        <v>96</v>
      </c>
      <c r="B60" s="196" t="s">
        <v>97</v>
      </c>
      <c r="C60" s="252" t="s">
        <v>107</v>
      </c>
      <c r="D60" s="252" t="s">
        <v>68</v>
      </c>
    </row>
    <row r="61" spans="1:4" s="3" customFormat="1" ht="27" customHeight="1">
      <c r="A61" s="193" t="s">
        <v>98</v>
      </c>
      <c r="B61" s="193" t="s">
        <v>93</v>
      </c>
      <c r="C61" s="363"/>
      <c r="D61" s="363"/>
    </row>
    <row r="62" spans="1:4" s="3" customFormat="1" ht="86.25">
      <c r="A62" s="193" t="s">
        <v>99</v>
      </c>
      <c r="B62" s="193" t="s">
        <v>100</v>
      </c>
      <c r="C62" s="364"/>
      <c r="D62" s="364"/>
    </row>
    <row r="63" spans="1:4" s="3" customFormat="1" ht="22.5" customHeight="1">
      <c r="A63" s="193" t="s">
        <v>101</v>
      </c>
      <c r="B63" s="193" t="s">
        <v>102</v>
      </c>
      <c r="C63" s="364"/>
      <c r="D63" s="364"/>
    </row>
    <row r="64" spans="1:4" s="3" customFormat="1" ht="33.75" customHeight="1">
      <c r="A64" s="193" t="s">
        <v>103</v>
      </c>
      <c r="B64" s="193" t="s">
        <v>104</v>
      </c>
      <c r="C64" s="364"/>
      <c r="D64" s="364"/>
    </row>
    <row r="65" spans="1:5" s="3" customFormat="1" ht="17.25" customHeight="1">
      <c r="A65" s="330" t="s">
        <v>105</v>
      </c>
      <c r="B65" s="330"/>
      <c r="C65" s="365"/>
      <c r="D65" s="365"/>
    </row>
    <row r="66" spans="1:5" s="3" customFormat="1" ht="18.75" customHeight="1">
      <c r="A66" s="368" t="s">
        <v>106</v>
      </c>
      <c r="B66" s="368"/>
      <c r="C66" s="168">
        <f>+'2'!G67</f>
        <v>12100</v>
      </c>
      <c r="D66" s="168">
        <f>+'2'!H67</f>
        <v>12100</v>
      </c>
    </row>
    <row r="67" spans="1:5" s="3" customFormat="1" ht="80.25" customHeight="1">
      <c r="A67" s="193" t="s">
        <v>95</v>
      </c>
      <c r="B67" s="196">
        <v>1139</v>
      </c>
      <c r="C67" s="351" t="s">
        <v>112</v>
      </c>
      <c r="D67" s="352"/>
    </row>
    <row r="68" spans="1:5" s="3" customFormat="1" ht="52.5" customHeight="1">
      <c r="A68" s="193" t="s">
        <v>96</v>
      </c>
      <c r="B68" s="196" t="s">
        <v>97</v>
      </c>
      <c r="C68" s="252" t="s">
        <v>107</v>
      </c>
      <c r="D68" s="252" t="s">
        <v>68</v>
      </c>
    </row>
    <row r="69" spans="1:5" s="3" customFormat="1" ht="27" customHeight="1">
      <c r="A69" s="193" t="s">
        <v>98</v>
      </c>
      <c r="B69" s="193" t="s">
        <v>93</v>
      </c>
      <c r="C69" s="363"/>
      <c r="D69" s="363"/>
    </row>
    <row r="70" spans="1:5" s="3" customFormat="1" ht="86.25">
      <c r="A70" s="193" t="s">
        <v>99</v>
      </c>
      <c r="B70" s="193" t="s">
        <v>100</v>
      </c>
      <c r="C70" s="364"/>
      <c r="D70" s="364"/>
    </row>
    <row r="71" spans="1:5" s="3" customFormat="1" ht="22.5" customHeight="1">
      <c r="A71" s="193" t="s">
        <v>101</v>
      </c>
      <c r="B71" s="193" t="s">
        <v>102</v>
      </c>
      <c r="C71" s="364"/>
      <c r="D71" s="364"/>
    </row>
    <row r="72" spans="1:5" s="3" customFormat="1" ht="33.75" customHeight="1">
      <c r="A72" s="193" t="s">
        <v>103</v>
      </c>
      <c r="B72" s="193" t="s">
        <v>104</v>
      </c>
      <c r="C72" s="364"/>
      <c r="D72" s="364"/>
    </row>
    <row r="73" spans="1:5" s="3" customFormat="1" ht="17.25" customHeight="1">
      <c r="A73" s="330" t="s">
        <v>105</v>
      </c>
      <c r="B73" s="330"/>
      <c r="C73" s="365"/>
      <c r="D73" s="365"/>
    </row>
    <row r="74" spans="1:5" s="3" customFormat="1" ht="18.75" customHeight="1">
      <c r="A74" s="368" t="s">
        <v>106</v>
      </c>
      <c r="B74" s="368"/>
      <c r="C74" s="168">
        <f>+'2'!G75</f>
        <v>-12100</v>
      </c>
      <c r="D74" s="168">
        <f>+'2'!H75</f>
        <v>-12100</v>
      </c>
    </row>
    <row r="76" spans="1:5" s="31" customFormat="1">
      <c r="A76" s="323" t="s">
        <v>55</v>
      </c>
      <c r="B76" s="323"/>
      <c r="C76" s="323"/>
      <c r="D76" s="323"/>
      <c r="E76" s="323"/>
    </row>
    <row r="77" spans="1:5" s="31" customFormat="1">
      <c r="A77" s="32" t="s">
        <v>182</v>
      </c>
      <c r="B77" s="32"/>
      <c r="C77" s="32"/>
    </row>
  </sheetData>
  <mergeCells count="33">
    <mergeCell ref="A42:B42"/>
    <mergeCell ref="C23:D23"/>
    <mergeCell ref="C36:D36"/>
    <mergeCell ref="A45:A49"/>
    <mergeCell ref="A32:A33"/>
    <mergeCell ref="C59:D59"/>
    <mergeCell ref="C38:C42"/>
    <mergeCell ref="D38:D42"/>
    <mergeCell ref="C15:C19"/>
    <mergeCell ref="D15:D19"/>
    <mergeCell ref="C25:C29"/>
    <mergeCell ref="D25:D29"/>
    <mergeCell ref="C1:D1"/>
    <mergeCell ref="C3:D3"/>
    <mergeCell ref="A74:B74"/>
    <mergeCell ref="A73:B73"/>
    <mergeCell ref="A7:B7"/>
    <mergeCell ref="A22:B22"/>
    <mergeCell ref="A52:B52"/>
    <mergeCell ref="A53:B53"/>
    <mergeCell ref="A5:D5"/>
    <mergeCell ref="A19:B19"/>
    <mergeCell ref="A29:B29"/>
    <mergeCell ref="D61:D65"/>
    <mergeCell ref="A58:B58"/>
    <mergeCell ref="A65:B65"/>
    <mergeCell ref="A66:B66"/>
    <mergeCell ref="C13:D13"/>
    <mergeCell ref="C61:C65"/>
    <mergeCell ref="C69:C73"/>
    <mergeCell ref="C67:D67"/>
    <mergeCell ref="D69:D73"/>
    <mergeCell ref="A76:E76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77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F73"/>
  <sheetViews>
    <sheetView topLeftCell="A59" zoomScaleNormal="100" workbookViewId="0">
      <selection activeCell="C70" sqref="C70:D70"/>
    </sheetView>
  </sheetViews>
  <sheetFormatPr defaultRowHeight="17.25"/>
  <cols>
    <col min="1" max="1" width="39.85546875" style="3" customWidth="1"/>
    <col min="2" max="2" width="64.5703125" style="3" customWidth="1"/>
    <col min="3" max="3" width="14.42578125" style="3" customWidth="1"/>
    <col min="4" max="4" width="15.140625" style="3" customWidth="1"/>
    <col min="5" max="5" width="13.28515625" style="3" customWidth="1"/>
    <col min="6" max="16384" width="9.140625" style="3"/>
  </cols>
  <sheetData>
    <row r="1" spans="1:6" s="4" customFormat="1" ht="57" customHeight="1">
      <c r="B1" s="387" t="s">
        <v>578</v>
      </c>
      <c r="C1" s="387"/>
      <c r="D1" s="387"/>
    </row>
    <row r="2" spans="1:6" ht="43.5" customHeight="1">
      <c r="A2" s="388" t="s">
        <v>569</v>
      </c>
      <c r="B2" s="388"/>
      <c r="C2" s="388"/>
      <c r="D2" s="388"/>
      <c r="E2" s="388"/>
      <c r="F2" s="388"/>
    </row>
    <row r="3" spans="1:6">
      <c r="A3" s="369" t="s">
        <v>11</v>
      </c>
      <c r="B3" s="369"/>
      <c r="C3" s="369"/>
      <c r="D3" s="369"/>
      <c r="E3" s="369"/>
      <c r="F3" s="369"/>
    </row>
    <row r="4" spans="1:6" ht="7.5" customHeight="1">
      <c r="A4" s="68"/>
      <c r="B4" s="68"/>
      <c r="C4" s="195"/>
      <c r="D4" s="195"/>
      <c r="E4" s="195"/>
      <c r="F4" s="195"/>
    </row>
    <row r="5" spans="1:6">
      <c r="A5" s="1" t="s">
        <v>12</v>
      </c>
      <c r="B5" s="2"/>
      <c r="C5" s="2"/>
      <c r="D5" s="2"/>
      <c r="E5" s="2"/>
      <c r="F5" s="2"/>
    </row>
    <row r="6" spans="1:6" s="4" customFormat="1" ht="21.75" customHeight="1">
      <c r="A6" s="51" t="s">
        <v>0</v>
      </c>
      <c r="B6" s="47" t="s">
        <v>1</v>
      </c>
    </row>
    <row r="7" spans="1:6" s="4" customFormat="1" ht="24" customHeight="1">
      <c r="A7" s="52">
        <v>1090</v>
      </c>
      <c r="B7" s="48" t="s">
        <v>10</v>
      </c>
    </row>
    <row r="8" spans="1:6" s="4" customFormat="1" ht="34.5" customHeight="1">
      <c r="A8" s="50" t="s">
        <v>2</v>
      </c>
      <c r="B8" s="49"/>
    </row>
    <row r="9" spans="1:6" s="4" customFormat="1" ht="72.75" customHeight="1">
      <c r="A9" s="55" t="s">
        <v>3</v>
      </c>
      <c r="B9" s="249">
        <v>1090</v>
      </c>
      <c r="C9" s="378" t="s">
        <v>112</v>
      </c>
      <c r="D9" s="378"/>
    </row>
    <row r="10" spans="1:6" s="4" customFormat="1" ht="33.75" customHeight="1">
      <c r="A10" s="5" t="s">
        <v>4</v>
      </c>
      <c r="B10" s="250">
        <v>11001</v>
      </c>
      <c r="C10" s="252" t="s">
        <v>107</v>
      </c>
      <c r="D10" s="252" t="s">
        <v>68</v>
      </c>
    </row>
    <row r="11" spans="1:6" s="4" customFormat="1" ht="26.25" customHeight="1">
      <c r="A11" s="55" t="s">
        <v>5</v>
      </c>
      <c r="B11" s="38" t="s">
        <v>56</v>
      </c>
      <c r="C11" s="379"/>
      <c r="D11" s="379"/>
      <c r="F11" s="67"/>
    </row>
    <row r="12" spans="1:6" s="4" customFormat="1" ht="59.25" customHeight="1">
      <c r="A12" s="55" t="s">
        <v>6</v>
      </c>
      <c r="B12" s="39" t="s">
        <v>57</v>
      </c>
      <c r="C12" s="382"/>
      <c r="D12" s="382"/>
    </row>
    <row r="13" spans="1:6" s="4" customFormat="1">
      <c r="A13" s="55" t="s">
        <v>7</v>
      </c>
      <c r="B13" s="40" t="s">
        <v>118</v>
      </c>
      <c r="C13" s="382"/>
      <c r="D13" s="382"/>
    </row>
    <row r="14" spans="1:6" s="4" customFormat="1" ht="33" customHeight="1">
      <c r="A14" s="6" t="s">
        <v>37</v>
      </c>
      <c r="B14" s="256" t="s">
        <v>173</v>
      </c>
      <c r="C14" s="382"/>
      <c r="D14" s="382"/>
    </row>
    <row r="15" spans="1:6" s="4" customFormat="1" ht="23.25" customHeight="1">
      <c r="A15" s="375" t="s">
        <v>8</v>
      </c>
      <c r="B15" s="376"/>
      <c r="C15" s="383"/>
      <c r="D15" s="383"/>
    </row>
    <row r="16" spans="1:6" s="4" customFormat="1" ht="17.25" hidden="1" customHeight="1">
      <c r="A16" s="43" t="s">
        <v>38</v>
      </c>
      <c r="B16" s="44"/>
      <c r="C16" s="87"/>
      <c r="D16" s="87"/>
    </row>
    <row r="17" spans="1:6" s="4" customFormat="1" ht="17.25" hidden="1" customHeight="1">
      <c r="A17" s="43" t="s">
        <v>39</v>
      </c>
      <c r="B17" s="44"/>
      <c r="C17" s="87"/>
      <c r="D17" s="87"/>
    </row>
    <row r="18" spans="1:6" s="4" customFormat="1" ht="33" customHeight="1">
      <c r="A18" s="370" t="s">
        <v>9</v>
      </c>
      <c r="B18" s="371"/>
      <c r="C18" s="164">
        <f>+'3'!C22</f>
        <v>-11956.999999999998</v>
      </c>
      <c r="D18" s="164">
        <f>+'3'!D22</f>
        <v>-24369.100000000002</v>
      </c>
    </row>
    <row r="19" spans="1:6" s="129" customFormat="1" ht="146.25" customHeight="1">
      <c r="A19" s="119" t="s">
        <v>3</v>
      </c>
      <c r="B19" s="251">
        <v>1090</v>
      </c>
      <c r="C19" s="351" t="s">
        <v>593</v>
      </c>
      <c r="D19" s="352"/>
    </row>
    <row r="20" spans="1:6" s="4" customFormat="1" ht="30" customHeight="1">
      <c r="A20" s="5" t="s">
        <v>4</v>
      </c>
      <c r="B20" s="250">
        <v>31001</v>
      </c>
      <c r="C20" s="252" t="s">
        <v>107</v>
      </c>
      <c r="D20" s="252" t="s">
        <v>68</v>
      </c>
    </row>
    <row r="21" spans="1:6" s="4" customFormat="1" ht="33.75" customHeight="1">
      <c r="A21" s="55" t="s">
        <v>5</v>
      </c>
      <c r="B21" s="42" t="s">
        <v>538</v>
      </c>
      <c r="C21" s="379"/>
      <c r="D21" s="379"/>
      <c r="F21" s="67"/>
    </row>
    <row r="22" spans="1:6" s="4" customFormat="1" ht="42" customHeight="1">
      <c r="A22" s="55" t="s">
        <v>6</v>
      </c>
      <c r="B22" s="248" t="s">
        <v>567</v>
      </c>
      <c r="C22" s="380"/>
      <c r="D22" s="380"/>
    </row>
    <row r="23" spans="1:6" s="4" customFormat="1" ht="34.5">
      <c r="A23" s="55" t="s">
        <v>7</v>
      </c>
      <c r="B23" s="248" t="s">
        <v>181</v>
      </c>
      <c r="C23" s="380"/>
      <c r="D23" s="380"/>
    </row>
    <row r="24" spans="1:6" s="4" customFormat="1" ht="33" customHeight="1">
      <c r="A24" s="6" t="s">
        <v>37</v>
      </c>
      <c r="B24" s="257" t="s">
        <v>173</v>
      </c>
      <c r="C24" s="380"/>
      <c r="D24" s="380"/>
    </row>
    <row r="25" spans="1:6" s="4" customFormat="1" ht="15.75" customHeight="1">
      <c r="A25" s="375" t="s">
        <v>8</v>
      </c>
      <c r="B25" s="376"/>
      <c r="C25" s="381"/>
      <c r="D25" s="381"/>
    </row>
    <row r="26" spans="1:6" s="4" customFormat="1" ht="17.25" hidden="1" customHeight="1">
      <c r="A26" s="43" t="s">
        <v>38</v>
      </c>
      <c r="B26" s="44"/>
      <c r="C26" s="87"/>
      <c r="D26" s="87"/>
    </row>
    <row r="27" spans="1:6" s="4" customFormat="1" ht="17.25" hidden="1" customHeight="1">
      <c r="A27" s="43" t="s">
        <v>39</v>
      </c>
      <c r="B27" s="44"/>
      <c r="C27" s="87"/>
      <c r="D27" s="87"/>
    </row>
    <row r="28" spans="1:6" s="4" customFormat="1">
      <c r="A28" s="384" t="s">
        <v>174</v>
      </c>
      <c r="B28" s="258" t="s">
        <v>175</v>
      </c>
      <c r="C28" s="108">
        <v>0</v>
      </c>
      <c r="D28" s="259">
        <v>7</v>
      </c>
    </row>
    <row r="29" spans="1:6" s="4" customFormat="1" ht="34.5">
      <c r="A29" s="386"/>
      <c r="B29" s="258" t="s">
        <v>570</v>
      </c>
      <c r="C29" s="108">
        <v>0</v>
      </c>
      <c r="D29" s="259">
        <v>249</v>
      </c>
    </row>
    <row r="30" spans="1:6" ht="40.5" customHeight="1">
      <c r="A30" s="319" t="s">
        <v>176</v>
      </c>
      <c r="B30" s="258" t="s">
        <v>177</v>
      </c>
      <c r="C30" s="108">
        <v>0</v>
      </c>
      <c r="D30" s="253">
        <v>10</v>
      </c>
    </row>
    <row r="31" spans="1:6" s="129" customFormat="1" ht="23.25" customHeight="1">
      <c r="A31" s="122" t="s">
        <v>9</v>
      </c>
      <c r="B31" s="123"/>
      <c r="C31" s="108">
        <f>+'3'!C35</f>
        <v>-143</v>
      </c>
      <c r="D31" s="108">
        <f>+'3'!D35</f>
        <v>12269.1</v>
      </c>
    </row>
    <row r="32" spans="1:6" s="4" customFormat="1" ht="73.5" customHeight="1">
      <c r="A32" s="55" t="s">
        <v>3</v>
      </c>
      <c r="B32" s="249">
        <v>1090</v>
      </c>
      <c r="C32" s="378" t="s">
        <v>54</v>
      </c>
      <c r="D32" s="378"/>
    </row>
    <row r="33" spans="1:6" s="4" customFormat="1" ht="30" customHeight="1">
      <c r="A33" s="5" t="s">
        <v>4</v>
      </c>
      <c r="B33" s="250">
        <v>31007</v>
      </c>
      <c r="C33" s="252" t="s">
        <v>107</v>
      </c>
      <c r="D33" s="252" t="s">
        <v>68</v>
      </c>
    </row>
    <row r="34" spans="1:6" s="4" customFormat="1" ht="48" customHeight="1">
      <c r="A34" s="55" t="s">
        <v>5</v>
      </c>
      <c r="B34" s="258" t="s">
        <v>522</v>
      </c>
      <c r="C34" s="379"/>
      <c r="D34" s="379"/>
      <c r="F34" s="67"/>
    </row>
    <row r="35" spans="1:6" s="4" customFormat="1" ht="35.25" customHeight="1">
      <c r="A35" s="55" t="s">
        <v>6</v>
      </c>
      <c r="B35" s="248" t="s">
        <v>584</v>
      </c>
      <c r="C35" s="380"/>
      <c r="D35" s="380"/>
    </row>
    <row r="36" spans="1:6" s="4" customFormat="1" ht="34.5">
      <c r="A36" s="55" t="s">
        <v>7</v>
      </c>
      <c r="B36" s="248" t="s">
        <v>181</v>
      </c>
      <c r="C36" s="380"/>
      <c r="D36" s="380"/>
    </row>
    <row r="37" spans="1:6" s="4" customFormat="1" ht="33" customHeight="1">
      <c r="A37" s="6" t="s">
        <v>37</v>
      </c>
      <c r="B37" s="257" t="s">
        <v>173</v>
      </c>
      <c r="C37" s="380"/>
      <c r="D37" s="380"/>
    </row>
    <row r="38" spans="1:6" s="4" customFormat="1" ht="15.75" customHeight="1">
      <c r="A38" s="375" t="s">
        <v>8</v>
      </c>
      <c r="B38" s="376"/>
      <c r="C38" s="381"/>
      <c r="D38" s="381"/>
    </row>
    <row r="39" spans="1:6" s="4" customFormat="1" ht="17.25" hidden="1" customHeight="1">
      <c r="A39" s="43" t="s">
        <v>38</v>
      </c>
      <c r="B39" s="44"/>
      <c r="C39" s="87"/>
      <c r="D39" s="87"/>
    </row>
    <row r="40" spans="1:6" s="4" customFormat="1" ht="17.25" hidden="1" customHeight="1">
      <c r="A40" s="43" t="s">
        <v>39</v>
      </c>
      <c r="B40" s="44"/>
      <c r="C40" s="87"/>
      <c r="D40" s="87"/>
    </row>
    <row r="41" spans="1:6" s="4" customFormat="1" ht="34.5">
      <c r="A41" s="384" t="s">
        <v>174</v>
      </c>
      <c r="B41" s="258" t="s">
        <v>573</v>
      </c>
      <c r="C41" s="259">
        <v>400</v>
      </c>
      <c r="D41" s="259">
        <v>400</v>
      </c>
    </row>
    <row r="42" spans="1:6" s="4" customFormat="1" ht="25.5" customHeight="1">
      <c r="A42" s="385"/>
      <c r="B42" s="260" t="s">
        <v>574</v>
      </c>
      <c r="C42" s="259">
        <v>400</v>
      </c>
      <c r="D42" s="259">
        <v>400</v>
      </c>
    </row>
    <row r="43" spans="1:6" s="4" customFormat="1" ht="42" customHeight="1">
      <c r="A43" s="385"/>
      <c r="B43" s="258" t="s">
        <v>575</v>
      </c>
      <c r="C43" s="259">
        <v>180</v>
      </c>
      <c r="D43" s="259">
        <v>180</v>
      </c>
    </row>
    <row r="44" spans="1:6" s="4" customFormat="1" ht="27.75" customHeight="1">
      <c r="A44" s="385"/>
      <c r="B44" s="258" t="s">
        <v>572</v>
      </c>
      <c r="C44" s="259">
        <v>400</v>
      </c>
      <c r="D44" s="259">
        <v>400</v>
      </c>
    </row>
    <row r="45" spans="1:6" s="4" customFormat="1">
      <c r="A45" s="386"/>
      <c r="B45" s="258" t="s">
        <v>571</v>
      </c>
      <c r="C45" s="259">
        <v>1</v>
      </c>
      <c r="D45" s="259">
        <v>1</v>
      </c>
    </row>
    <row r="46" spans="1:6" s="129" customFormat="1" ht="23.25" customHeight="1">
      <c r="A46" s="261" t="s">
        <v>9</v>
      </c>
      <c r="B46" s="123"/>
      <c r="C46" s="108">
        <f>+'3'!C50</f>
        <v>12100</v>
      </c>
      <c r="D46" s="108">
        <f>+'3'!D50</f>
        <v>12100</v>
      </c>
    </row>
    <row r="47" spans="1:6" s="4" customFormat="1" ht="21.75" customHeight="1">
      <c r="A47" s="194"/>
      <c r="B47" s="194"/>
    </row>
    <row r="48" spans="1:6" s="154" customFormat="1" ht="20.25" customHeight="1">
      <c r="A48" s="372" t="s">
        <v>72</v>
      </c>
      <c r="B48" s="372"/>
    </row>
    <row r="49" spans="1:4" s="154" customFormat="1">
      <c r="A49" s="373" t="s">
        <v>90</v>
      </c>
      <c r="B49" s="373"/>
    </row>
    <row r="50" spans="1:4" ht="18" customHeight="1"/>
    <row r="51" spans="1:4" ht="31.5" customHeight="1">
      <c r="A51" s="153" t="s">
        <v>91</v>
      </c>
      <c r="B51" s="153" t="s">
        <v>92</v>
      </c>
    </row>
    <row r="52" spans="1:4" ht="20.25" customHeight="1">
      <c r="A52" s="165">
        <v>1139</v>
      </c>
      <c r="B52" s="166" t="s">
        <v>93</v>
      </c>
    </row>
    <row r="53" spans="1:4">
      <c r="A53" s="317"/>
      <c r="B53" s="317"/>
    </row>
    <row r="54" spans="1:4">
      <c r="A54" s="377" t="s">
        <v>94</v>
      </c>
      <c r="B54" s="377"/>
    </row>
    <row r="55" spans="1:4" ht="75.75" customHeight="1">
      <c r="A55" s="317" t="s">
        <v>95</v>
      </c>
      <c r="B55" s="167">
        <v>1139</v>
      </c>
      <c r="C55" s="351" t="s">
        <v>54</v>
      </c>
      <c r="D55" s="352"/>
    </row>
    <row r="56" spans="1:4">
      <c r="A56" s="317" t="s">
        <v>96</v>
      </c>
      <c r="B56" s="318" t="s">
        <v>97</v>
      </c>
      <c r="C56" s="252" t="s">
        <v>107</v>
      </c>
      <c r="D56" s="252" t="s">
        <v>68</v>
      </c>
    </row>
    <row r="57" spans="1:4" ht="27" customHeight="1">
      <c r="A57" s="317" t="s">
        <v>98</v>
      </c>
      <c r="B57" s="317" t="s">
        <v>93</v>
      </c>
      <c r="C57" s="363"/>
      <c r="D57" s="363"/>
    </row>
    <row r="58" spans="1:4" ht="69">
      <c r="A58" s="317" t="s">
        <v>99</v>
      </c>
      <c r="B58" s="317" t="s">
        <v>100</v>
      </c>
      <c r="C58" s="364"/>
      <c r="D58" s="364"/>
    </row>
    <row r="59" spans="1:4" ht="22.5" customHeight="1">
      <c r="A59" s="317" t="s">
        <v>101</v>
      </c>
      <c r="B59" s="317" t="s">
        <v>102</v>
      </c>
      <c r="C59" s="364"/>
      <c r="D59" s="364"/>
    </row>
    <row r="60" spans="1:4" ht="33.75" customHeight="1">
      <c r="A60" s="317" t="s">
        <v>103</v>
      </c>
      <c r="B60" s="317" t="s">
        <v>104</v>
      </c>
      <c r="C60" s="364"/>
      <c r="D60" s="364"/>
    </row>
    <row r="61" spans="1:4" ht="17.25" customHeight="1">
      <c r="A61" s="330" t="s">
        <v>105</v>
      </c>
      <c r="B61" s="330"/>
      <c r="C61" s="365"/>
      <c r="D61" s="365"/>
    </row>
    <row r="62" spans="1:4" ht="18.75" customHeight="1">
      <c r="A62" s="368" t="s">
        <v>106</v>
      </c>
      <c r="B62" s="368"/>
      <c r="C62" s="168">
        <f>+'3'!C66</f>
        <v>12100</v>
      </c>
      <c r="D62" s="168">
        <f>+'3'!D66</f>
        <v>12100</v>
      </c>
    </row>
    <row r="63" spans="1:4" ht="80.25" customHeight="1">
      <c r="A63" s="317" t="s">
        <v>95</v>
      </c>
      <c r="B63" s="318">
        <v>1139</v>
      </c>
      <c r="C63" s="351" t="s">
        <v>112</v>
      </c>
      <c r="D63" s="352"/>
    </row>
    <row r="64" spans="1:4" ht="52.5" customHeight="1">
      <c r="A64" s="317" t="s">
        <v>96</v>
      </c>
      <c r="B64" s="318" t="s">
        <v>97</v>
      </c>
      <c r="C64" s="252" t="s">
        <v>107</v>
      </c>
      <c r="D64" s="252" t="s">
        <v>68</v>
      </c>
    </row>
    <row r="65" spans="1:5" ht="27" customHeight="1">
      <c r="A65" s="317" t="s">
        <v>98</v>
      </c>
      <c r="B65" s="317" t="s">
        <v>93</v>
      </c>
      <c r="C65" s="363"/>
      <c r="D65" s="363"/>
    </row>
    <row r="66" spans="1:5" ht="69">
      <c r="A66" s="317" t="s">
        <v>99</v>
      </c>
      <c r="B66" s="317" t="s">
        <v>100</v>
      </c>
      <c r="C66" s="364"/>
      <c r="D66" s="364"/>
    </row>
    <row r="67" spans="1:5" ht="22.5" customHeight="1">
      <c r="A67" s="317" t="s">
        <v>101</v>
      </c>
      <c r="B67" s="317" t="s">
        <v>102</v>
      </c>
      <c r="C67" s="364"/>
      <c r="D67" s="364"/>
    </row>
    <row r="68" spans="1:5" ht="33.75" customHeight="1">
      <c r="A68" s="317" t="s">
        <v>103</v>
      </c>
      <c r="B68" s="317" t="s">
        <v>104</v>
      </c>
      <c r="C68" s="364"/>
      <c r="D68" s="364"/>
    </row>
    <row r="69" spans="1:5" ht="17.25" customHeight="1">
      <c r="A69" s="330" t="s">
        <v>105</v>
      </c>
      <c r="B69" s="330"/>
      <c r="C69" s="365"/>
      <c r="D69" s="365"/>
    </row>
    <row r="70" spans="1:5" ht="18.75" customHeight="1">
      <c r="A70" s="368" t="s">
        <v>106</v>
      </c>
      <c r="B70" s="368"/>
      <c r="C70" s="168">
        <f>+'3'!C74</f>
        <v>-12100</v>
      </c>
      <c r="D70" s="168">
        <f>+'3'!D74</f>
        <v>-12100</v>
      </c>
    </row>
    <row r="71" spans="1:5" s="4" customFormat="1"/>
    <row r="72" spans="1:5" s="31" customFormat="1">
      <c r="A72" s="323" t="s">
        <v>55</v>
      </c>
      <c r="B72" s="323"/>
      <c r="C72" s="323"/>
      <c r="D72" s="323"/>
      <c r="E72" s="323"/>
    </row>
    <row r="73" spans="1:5" s="31" customFormat="1">
      <c r="A73" s="32" t="s">
        <v>182</v>
      </c>
      <c r="B73" s="32"/>
      <c r="C73" s="32"/>
    </row>
  </sheetData>
  <mergeCells count="33">
    <mergeCell ref="A72:E72"/>
    <mergeCell ref="B1:D1"/>
    <mergeCell ref="C3:F3"/>
    <mergeCell ref="A3:B3"/>
    <mergeCell ref="A2:F2"/>
    <mergeCell ref="C9:D9"/>
    <mergeCell ref="C11:C15"/>
    <mergeCell ref="D11:D15"/>
    <mergeCell ref="A15:B15"/>
    <mergeCell ref="A18:B18"/>
    <mergeCell ref="C19:D19"/>
    <mergeCell ref="C21:C25"/>
    <mergeCell ref="D21:D25"/>
    <mergeCell ref="A25:B25"/>
    <mergeCell ref="A28:A29"/>
    <mergeCell ref="C32:D32"/>
    <mergeCell ref="C34:C38"/>
    <mergeCell ref="D34:D38"/>
    <mergeCell ref="A38:B38"/>
    <mergeCell ref="A41:A45"/>
    <mergeCell ref="A48:B48"/>
    <mergeCell ref="A49:B49"/>
    <mergeCell ref="A54:B54"/>
    <mergeCell ref="C55:D55"/>
    <mergeCell ref="C57:C61"/>
    <mergeCell ref="D57:D61"/>
    <mergeCell ref="A61:B61"/>
    <mergeCell ref="A70:B70"/>
    <mergeCell ref="A62:B62"/>
    <mergeCell ref="C63:D63"/>
    <mergeCell ref="C65:C69"/>
    <mergeCell ref="D65:D69"/>
    <mergeCell ref="A69:B69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topLeftCell="A7" zoomScaleNormal="100" zoomScaleSheetLayoutView="100" workbookViewId="0">
      <selection activeCell="K10" sqref="K10"/>
    </sheetView>
  </sheetViews>
  <sheetFormatPr defaultRowHeight="17.25"/>
  <cols>
    <col min="1" max="1" width="7.42578125" style="206" customWidth="1"/>
    <col min="2" max="2" width="15.7109375" style="206" customWidth="1"/>
    <col min="3" max="3" width="64.7109375" style="201" customWidth="1"/>
    <col min="4" max="4" width="17.140625" style="223" customWidth="1"/>
    <col min="5" max="5" width="17.85546875" style="223" customWidth="1"/>
    <col min="6" max="6" width="18.7109375" style="223" bestFit="1" customWidth="1"/>
    <col min="7" max="7" width="17.140625" style="223" customWidth="1"/>
    <col min="8" max="8" width="18.140625" style="223" customWidth="1"/>
    <col min="9" max="9" width="9.5703125" style="201" customWidth="1"/>
    <col min="10" max="11" width="9.140625" style="201"/>
    <col min="12" max="12" width="13.28515625" style="201" customWidth="1"/>
    <col min="13" max="16384" width="9.140625" style="201"/>
  </cols>
  <sheetData>
    <row r="1" spans="1:11">
      <c r="A1" s="389" t="s">
        <v>543</v>
      </c>
      <c r="B1" s="389"/>
      <c r="C1" s="389"/>
      <c r="D1" s="389"/>
      <c r="E1" s="389"/>
      <c r="F1" s="389"/>
      <c r="G1" s="389"/>
      <c r="H1" s="389"/>
    </row>
    <row r="2" spans="1:11" ht="48" customHeight="1">
      <c r="A2" s="276"/>
      <c r="B2" s="276"/>
      <c r="C2" s="276"/>
      <c r="D2" s="276"/>
      <c r="E2" s="276"/>
      <c r="F2" s="390" t="s">
        <v>579</v>
      </c>
      <c r="G2" s="390"/>
      <c r="H2" s="390"/>
    </row>
    <row r="3" spans="1:11" ht="51.75" customHeight="1">
      <c r="A3" s="202"/>
      <c r="B3" s="202"/>
      <c r="C3" s="391" t="s">
        <v>568</v>
      </c>
      <c r="D3" s="391"/>
      <c r="E3" s="391"/>
      <c r="F3" s="391"/>
      <c r="G3" s="391"/>
      <c r="H3" s="391"/>
    </row>
    <row r="4" spans="1:11">
      <c r="A4" s="203"/>
      <c r="B4" s="203"/>
      <c r="C4" s="204"/>
      <c r="D4" s="205"/>
      <c r="E4" s="205"/>
      <c r="F4" s="205"/>
      <c r="G4" s="392" t="s">
        <v>544</v>
      </c>
      <c r="H4" s="392"/>
    </row>
    <row r="5" spans="1:11" s="206" customFormat="1" ht="55.5" customHeight="1">
      <c r="A5" s="393" t="s">
        <v>545</v>
      </c>
      <c r="B5" s="394"/>
      <c r="C5" s="395" t="s">
        <v>546</v>
      </c>
      <c r="D5" s="397" t="s">
        <v>547</v>
      </c>
      <c r="E5" s="399" t="s">
        <v>548</v>
      </c>
      <c r="F5" s="400"/>
      <c r="G5" s="400"/>
      <c r="H5" s="401"/>
    </row>
    <row r="6" spans="1:11" s="206" customFormat="1" ht="138">
      <c r="A6" s="207" t="s">
        <v>549</v>
      </c>
      <c r="B6" s="207" t="s">
        <v>550</v>
      </c>
      <c r="C6" s="396"/>
      <c r="D6" s="398"/>
      <c r="E6" s="208" t="s">
        <v>551</v>
      </c>
      <c r="F6" s="208" t="s">
        <v>552</v>
      </c>
      <c r="G6" s="208" t="s">
        <v>553</v>
      </c>
      <c r="H6" s="208" t="s">
        <v>554</v>
      </c>
    </row>
    <row r="7" spans="1:11">
      <c r="A7" s="207"/>
      <c r="B7" s="207"/>
      <c r="C7" s="209" t="s">
        <v>555</v>
      </c>
      <c r="D7" s="210"/>
      <c r="E7" s="210"/>
      <c r="F7" s="210"/>
      <c r="G7" s="211"/>
      <c r="H7" s="211"/>
    </row>
    <row r="8" spans="1:11" s="206" customFormat="1" ht="34.5">
      <c r="A8" s="212"/>
      <c r="B8" s="213"/>
      <c r="C8" s="213" t="s">
        <v>556</v>
      </c>
      <c r="D8" s="211">
        <f>+D10+D13</f>
        <v>24369.1</v>
      </c>
      <c r="E8" s="211">
        <f t="shared" ref="E8:G8" si="0">+E10+E13</f>
        <v>11800</v>
      </c>
      <c r="F8" s="211">
        <f t="shared" si="0"/>
        <v>0</v>
      </c>
      <c r="G8" s="211">
        <f t="shared" si="0"/>
        <v>300</v>
      </c>
      <c r="H8" s="211">
        <f>+H10+H13</f>
        <v>12269.1</v>
      </c>
    </row>
    <row r="9" spans="1:11" s="206" customFormat="1">
      <c r="A9" s="212"/>
      <c r="B9" s="212"/>
      <c r="C9" s="212" t="s">
        <v>557</v>
      </c>
      <c r="D9" s="211"/>
      <c r="E9" s="211"/>
      <c r="F9" s="210"/>
      <c r="G9" s="214"/>
      <c r="H9" s="215"/>
    </row>
    <row r="10" spans="1:11" s="264" customFormat="1" ht="34.5">
      <c r="A10" s="263">
        <v>1090</v>
      </c>
      <c r="B10" s="263">
        <v>31001</v>
      </c>
      <c r="C10" s="111" t="s">
        <v>538</v>
      </c>
      <c r="D10" s="290">
        <f>+D12</f>
        <v>12269.1</v>
      </c>
      <c r="E10" s="290"/>
      <c r="F10" s="290"/>
      <c r="G10" s="270"/>
      <c r="H10" s="271">
        <f>+H12</f>
        <v>12269.1</v>
      </c>
      <c r="I10" s="265"/>
      <c r="J10" s="265"/>
      <c r="K10" s="265"/>
    </row>
    <row r="11" spans="1:11" s="264" customFormat="1">
      <c r="A11" s="263"/>
      <c r="B11" s="263"/>
      <c r="C11" s="212" t="s">
        <v>576</v>
      </c>
      <c r="D11" s="266"/>
      <c r="E11" s="267"/>
      <c r="F11" s="267"/>
      <c r="G11" s="270"/>
      <c r="H11" s="271"/>
      <c r="I11" s="265"/>
      <c r="J11" s="265"/>
      <c r="K11" s="265"/>
    </row>
    <row r="12" spans="1:11" s="264" customFormat="1">
      <c r="A12" s="263"/>
      <c r="B12" s="263"/>
      <c r="C12" s="268" t="s">
        <v>27</v>
      </c>
      <c r="D12" s="267">
        <f>+H12</f>
        <v>12269.1</v>
      </c>
      <c r="E12" s="267"/>
      <c r="F12" s="267"/>
      <c r="G12" s="273"/>
      <c r="H12" s="274">
        <f>+'4'!D31</f>
        <v>12269.1</v>
      </c>
      <c r="I12" s="265"/>
      <c r="J12" s="265"/>
      <c r="K12" s="265"/>
    </row>
    <row r="13" spans="1:11" s="264" customFormat="1" ht="34.5">
      <c r="A13" s="263">
        <v>1090</v>
      </c>
      <c r="B13" s="263">
        <v>31007</v>
      </c>
      <c r="C13" s="269" t="s">
        <v>522</v>
      </c>
      <c r="D13" s="290">
        <f>+D15</f>
        <v>12100</v>
      </c>
      <c r="E13" s="290">
        <f t="shared" ref="E13:F13" si="1">E15</f>
        <v>11800</v>
      </c>
      <c r="F13" s="290">
        <f t="shared" si="1"/>
        <v>0</v>
      </c>
      <c r="G13" s="272">
        <f>+G15</f>
        <v>300</v>
      </c>
      <c r="H13" s="271"/>
      <c r="I13" s="265"/>
      <c r="J13" s="265"/>
      <c r="K13" s="265"/>
    </row>
    <row r="14" spans="1:11" s="264" customFormat="1">
      <c r="A14" s="263"/>
      <c r="B14" s="263"/>
      <c r="C14" s="212" t="s">
        <v>576</v>
      </c>
      <c r="D14" s="266"/>
      <c r="E14" s="267"/>
      <c r="F14" s="267"/>
      <c r="G14" s="270"/>
      <c r="H14" s="271"/>
      <c r="I14" s="265"/>
      <c r="J14" s="265"/>
      <c r="K14" s="265"/>
    </row>
    <row r="15" spans="1:11" s="264" customFormat="1">
      <c r="A15" s="263"/>
      <c r="B15" s="263"/>
      <c r="C15" s="268" t="s">
        <v>27</v>
      </c>
      <c r="D15" s="267">
        <f>+E15+G15</f>
        <v>12100</v>
      </c>
      <c r="E15" s="267">
        <v>11800</v>
      </c>
      <c r="F15" s="267"/>
      <c r="G15" s="275">
        <v>300</v>
      </c>
      <c r="H15" s="271"/>
      <c r="I15" s="265"/>
      <c r="J15" s="265"/>
      <c r="K15" s="265"/>
    </row>
    <row r="16" spans="1:11">
      <c r="A16" s="216"/>
      <c r="B16" s="217"/>
      <c r="C16" s="218"/>
      <c r="D16" s="219"/>
      <c r="E16" s="219"/>
      <c r="F16" s="220"/>
      <c r="G16" s="221"/>
      <c r="H16" s="222"/>
    </row>
    <row r="17" spans="1:8">
      <c r="A17" s="216"/>
      <c r="B17" s="217"/>
      <c r="C17" s="218"/>
      <c r="D17" s="219"/>
      <c r="E17" s="219"/>
      <c r="F17" s="220"/>
      <c r="G17" s="221"/>
      <c r="H17" s="222"/>
    </row>
    <row r="18" spans="1:8">
      <c r="A18" s="216"/>
      <c r="B18" s="217"/>
      <c r="C18" s="218"/>
      <c r="D18" s="219"/>
      <c r="E18" s="219"/>
      <c r="F18" s="220"/>
      <c r="G18" s="221"/>
      <c r="H18" s="222"/>
    </row>
    <row r="19" spans="1:8" s="31" customFormat="1">
      <c r="A19" s="323" t="s">
        <v>55</v>
      </c>
      <c r="B19" s="323"/>
      <c r="C19" s="323"/>
      <c r="D19" s="323"/>
      <c r="E19" s="323"/>
    </row>
    <row r="20" spans="1:8" s="31" customFormat="1">
      <c r="A20" s="32" t="s">
        <v>182</v>
      </c>
      <c r="B20" s="32"/>
      <c r="C20" s="32"/>
    </row>
  </sheetData>
  <autoFilter ref="A1:H20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9">
    <mergeCell ref="A19:E19"/>
    <mergeCell ref="A1:H1"/>
    <mergeCell ref="F2:H2"/>
    <mergeCell ref="C3:H3"/>
    <mergeCell ref="G4:H4"/>
    <mergeCell ref="A5:B5"/>
    <mergeCell ref="C5:C6"/>
    <mergeCell ref="D5:D6"/>
    <mergeCell ref="E5:H5"/>
  </mergeCells>
  <pageMargins left="0.2" right="0.22" top="0.74803149606299213" bottom="0.74803149606299213" header="0.31496062992125984" footer="0.31496062992125984"/>
  <pageSetup paperSize="9" scale="56" orientation="portrait" verticalDpi="300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AE136"/>
  <sheetViews>
    <sheetView topLeftCell="A7" zoomScaleNormal="100" zoomScaleSheetLayoutView="100" workbookViewId="0">
      <selection activeCell="K11" sqref="K11"/>
    </sheetView>
  </sheetViews>
  <sheetFormatPr defaultRowHeight="17.25"/>
  <cols>
    <col min="1" max="1" width="12.140625" style="244" customWidth="1"/>
    <col min="2" max="2" width="12.42578125" style="244" customWidth="1"/>
    <col min="3" max="3" width="62.42578125" style="224" customWidth="1"/>
    <col min="4" max="4" width="17.42578125" style="235" customWidth="1"/>
    <col min="5" max="5" width="20.42578125" style="245" customWidth="1"/>
    <col min="6" max="6" width="14.28515625" style="224" customWidth="1"/>
    <col min="7" max="7" width="12.42578125" style="224" bestFit="1" customWidth="1"/>
    <col min="8" max="16384" width="9.140625" style="224"/>
  </cols>
  <sheetData>
    <row r="1" spans="1:31" s="199" customFormat="1">
      <c r="F1" s="126" t="s">
        <v>580</v>
      </c>
    </row>
    <row r="2" spans="1:31" s="8" customFormat="1">
      <c r="F2" s="190" t="s">
        <v>577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s="8" customFormat="1" ht="15.75" customHeight="1">
      <c r="F3" s="190" t="s">
        <v>48</v>
      </c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77.25" customHeight="1">
      <c r="A4" s="403" t="s">
        <v>581</v>
      </c>
      <c r="B4" s="403"/>
      <c r="C4" s="403"/>
      <c r="D4" s="403"/>
      <c r="E4" s="403"/>
      <c r="F4" s="403"/>
    </row>
    <row r="5" spans="1:31">
      <c r="A5" s="225"/>
      <c r="B5" s="225"/>
      <c r="C5" s="226"/>
      <c r="D5" s="362" t="s">
        <v>544</v>
      </c>
      <c r="E5" s="362"/>
    </row>
    <row r="6" spans="1:31" ht="69" customHeight="1">
      <c r="A6" s="407" t="s">
        <v>545</v>
      </c>
      <c r="B6" s="408"/>
      <c r="C6" s="411" t="s">
        <v>558</v>
      </c>
      <c r="D6" s="414" t="s">
        <v>548</v>
      </c>
      <c r="E6" s="415"/>
    </row>
    <row r="7" spans="1:31" s="227" customFormat="1" ht="13.5" customHeight="1">
      <c r="A7" s="409"/>
      <c r="B7" s="410"/>
      <c r="C7" s="412"/>
      <c r="D7" s="416" t="s">
        <v>559</v>
      </c>
      <c r="E7" s="416" t="s">
        <v>560</v>
      </c>
    </row>
    <row r="8" spans="1:31" s="227" customFormat="1" ht="38.25">
      <c r="A8" s="228" t="s">
        <v>549</v>
      </c>
      <c r="B8" s="228" t="s">
        <v>550</v>
      </c>
      <c r="C8" s="413"/>
      <c r="D8" s="416"/>
      <c r="E8" s="416"/>
    </row>
    <row r="9" spans="1:31">
      <c r="A9" s="229"/>
      <c r="B9" s="229"/>
      <c r="C9" s="230" t="s">
        <v>555</v>
      </c>
      <c r="D9" s="231"/>
      <c r="E9" s="232"/>
    </row>
    <row r="10" spans="1:31" ht="34.5">
      <c r="A10" s="233"/>
      <c r="B10" s="234"/>
      <c r="C10" s="213" t="s">
        <v>556</v>
      </c>
      <c r="D10" s="231">
        <f>+D12+D15</f>
        <v>11957</v>
      </c>
      <c r="E10" s="231">
        <f>+E12+E15</f>
        <v>24369.1</v>
      </c>
      <c r="G10" s="235"/>
    </row>
    <row r="11" spans="1:31">
      <c r="A11" s="233"/>
      <c r="B11" s="233"/>
      <c r="C11" s="233" t="s">
        <v>557</v>
      </c>
      <c r="D11" s="236"/>
      <c r="E11" s="237"/>
    </row>
    <row r="12" spans="1:31" s="240" customFormat="1" ht="42" customHeight="1">
      <c r="A12" s="402">
        <v>1090</v>
      </c>
      <c r="B12" s="238">
        <v>31001</v>
      </c>
      <c r="C12" s="111" t="s">
        <v>538</v>
      </c>
      <c r="D12" s="239">
        <f>+'2'!G38</f>
        <v>-143</v>
      </c>
      <c r="E12" s="239">
        <f>+'2'!H38</f>
        <v>12269.1</v>
      </c>
    </row>
    <row r="13" spans="1:31">
      <c r="A13" s="402"/>
      <c r="B13" s="233"/>
      <c r="C13" s="198" t="s">
        <v>561</v>
      </c>
      <c r="D13" s="239"/>
      <c r="E13" s="239"/>
    </row>
    <row r="14" spans="1:31">
      <c r="A14" s="402"/>
      <c r="B14" s="233"/>
      <c r="C14" s="241" t="s">
        <v>562</v>
      </c>
      <c r="D14" s="239"/>
      <c r="E14" s="239"/>
    </row>
    <row r="15" spans="1:31" s="240" customFormat="1" ht="42" customHeight="1">
      <c r="A15" s="404">
        <v>1090</v>
      </c>
      <c r="B15" s="238">
        <v>31007</v>
      </c>
      <c r="C15" s="186" t="s">
        <v>522</v>
      </c>
      <c r="D15" s="239">
        <f>+D19+D20</f>
        <v>12100</v>
      </c>
      <c r="E15" s="239">
        <f>+E19+E20</f>
        <v>12100</v>
      </c>
    </row>
    <row r="16" spans="1:31">
      <c r="A16" s="405"/>
      <c r="B16" s="233"/>
      <c r="C16" s="198" t="s">
        <v>561</v>
      </c>
      <c r="D16" s="239"/>
      <c r="E16" s="239"/>
    </row>
    <row r="17" spans="1:6">
      <c r="A17" s="405"/>
      <c r="B17" s="233"/>
      <c r="C17" s="241" t="s">
        <v>562</v>
      </c>
      <c r="D17" s="239"/>
      <c r="E17" s="239"/>
    </row>
    <row r="18" spans="1:6">
      <c r="A18" s="405"/>
      <c r="B18" s="233"/>
      <c r="C18" s="198" t="s">
        <v>563</v>
      </c>
      <c r="D18" s="239"/>
      <c r="E18" s="239"/>
    </row>
    <row r="19" spans="1:6" ht="49.5" customHeight="1">
      <c r="A19" s="405"/>
      <c r="B19" s="233"/>
      <c r="C19" s="248" t="s">
        <v>584</v>
      </c>
      <c r="D19" s="278">
        <f>+'5'!E15</f>
        <v>11800</v>
      </c>
      <c r="E19" s="278">
        <v>11800</v>
      </c>
    </row>
    <row r="20" spans="1:6" s="8" customFormat="1" ht="34.5">
      <c r="A20" s="406"/>
      <c r="B20" s="242"/>
      <c r="C20" s="303" t="s">
        <v>582</v>
      </c>
      <c r="D20" s="277">
        <v>300</v>
      </c>
      <c r="E20" s="302">
        <v>300</v>
      </c>
    </row>
    <row r="21" spans="1:6" s="8" customFormat="1">
      <c r="A21" s="279"/>
      <c r="B21" s="9"/>
      <c r="C21" s="218"/>
      <c r="D21" s="219"/>
      <c r="E21" s="243"/>
    </row>
    <row r="22" spans="1:6" s="31" customFormat="1">
      <c r="A22" s="323" t="s">
        <v>55</v>
      </c>
      <c r="B22" s="323"/>
      <c r="C22" s="323"/>
      <c r="D22" s="323"/>
      <c r="E22" s="323"/>
    </row>
    <row r="23" spans="1:6" s="31" customFormat="1">
      <c r="A23" s="32" t="s">
        <v>182</v>
      </c>
      <c r="B23" s="32"/>
      <c r="C23" s="32"/>
    </row>
    <row r="24" spans="1:6" s="244" customFormat="1">
      <c r="C24" s="224"/>
      <c r="D24" s="235"/>
      <c r="E24" s="245"/>
      <c r="F24" s="224"/>
    </row>
    <row r="25" spans="1:6" s="244" customFormat="1">
      <c r="C25" s="224"/>
      <c r="D25" s="235"/>
      <c r="E25" s="245"/>
      <c r="F25" s="224"/>
    </row>
    <row r="26" spans="1:6" s="244" customFormat="1">
      <c r="C26" s="224"/>
      <c r="D26" s="235"/>
      <c r="E26" s="245"/>
      <c r="F26" s="224"/>
    </row>
    <row r="27" spans="1:6" s="244" customFormat="1">
      <c r="C27" s="224"/>
      <c r="D27" s="235"/>
      <c r="E27" s="245"/>
      <c r="F27" s="224"/>
    </row>
    <row r="28" spans="1:6" s="244" customFormat="1">
      <c r="C28" s="224"/>
      <c r="D28" s="235"/>
      <c r="E28" s="245"/>
      <c r="F28" s="224"/>
    </row>
    <row r="29" spans="1:6" s="244" customFormat="1">
      <c r="C29" s="224"/>
      <c r="D29" s="235"/>
      <c r="E29" s="245"/>
      <c r="F29" s="224"/>
    </row>
    <row r="30" spans="1:6" s="244" customFormat="1">
      <c r="C30" s="224"/>
      <c r="D30" s="235"/>
      <c r="E30" s="245"/>
      <c r="F30" s="224"/>
    </row>
    <row r="31" spans="1:6" s="244" customFormat="1">
      <c r="C31" s="224"/>
      <c r="D31" s="235"/>
      <c r="E31" s="245"/>
      <c r="F31" s="224"/>
    </row>
    <row r="32" spans="1:6" s="244" customFormat="1">
      <c r="C32" s="224"/>
      <c r="D32" s="235"/>
      <c r="E32" s="245"/>
      <c r="F32" s="224"/>
    </row>
    <row r="33" spans="3:6" s="244" customFormat="1">
      <c r="C33" s="224"/>
      <c r="D33" s="235"/>
      <c r="E33" s="245"/>
      <c r="F33" s="224"/>
    </row>
    <row r="34" spans="3:6" s="244" customFormat="1">
      <c r="C34" s="224"/>
      <c r="D34" s="235"/>
      <c r="E34" s="245"/>
      <c r="F34" s="224"/>
    </row>
    <row r="35" spans="3:6" s="244" customFormat="1">
      <c r="C35" s="224"/>
      <c r="D35" s="235"/>
      <c r="E35" s="245"/>
      <c r="F35" s="224"/>
    </row>
    <row r="36" spans="3:6" s="244" customFormat="1">
      <c r="C36" s="224"/>
      <c r="D36" s="235"/>
      <c r="E36" s="245"/>
      <c r="F36" s="224"/>
    </row>
    <row r="37" spans="3:6" s="244" customFormat="1">
      <c r="C37" s="224"/>
      <c r="D37" s="235"/>
      <c r="E37" s="245"/>
      <c r="F37" s="224"/>
    </row>
    <row r="38" spans="3:6" s="244" customFormat="1">
      <c r="C38" s="224"/>
      <c r="D38" s="235"/>
      <c r="E38" s="245"/>
      <c r="F38" s="224"/>
    </row>
    <row r="39" spans="3:6" s="244" customFormat="1">
      <c r="C39" s="224"/>
      <c r="D39" s="235"/>
      <c r="E39" s="245"/>
      <c r="F39" s="224"/>
    </row>
    <row r="40" spans="3:6" s="244" customFormat="1">
      <c r="C40" s="224"/>
      <c r="D40" s="235"/>
      <c r="E40" s="245"/>
      <c r="F40" s="224"/>
    </row>
    <row r="41" spans="3:6" s="244" customFormat="1">
      <c r="C41" s="224"/>
      <c r="D41" s="235"/>
      <c r="E41" s="245"/>
      <c r="F41" s="224"/>
    </row>
    <row r="42" spans="3:6" s="244" customFormat="1">
      <c r="C42" s="224"/>
      <c r="D42" s="235"/>
      <c r="E42" s="245"/>
      <c r="F42" s="224"/>
    </row>
    <row r="43" spans="3:6" s="244" customFormat="1">
      <c r="C43" s="224"/>
      <c r="D43" s="235"/>
      <c r="E43" s="245"/>
      <c r="F43" s="224"/>
    </row>
    <row r="44" spans="3:6" s="244" customFormat="1">
      <c r="C44" s="224"/>
      <c r="D44" s="235"/>
      <c r="E44" s="245"/>
      <c r="F44" s="224"/>
    </row>
    <row r="45" spans="3:6" s="244" customFormat="1">
      <c r="C45" s="224"/>
      <c r="D45" s="235"/>
      <c r="E45" s="245"/>
      <c r="F45" s="224"/>
    </row>
    <row r="46" spans="3:6" s="244" customFormat="1">
      <c r="C46" s="224"/>
      <c r="D46" s="235"/>
      <c r="E46" s="245"/>
      <c r="F46" s="224"/>
    </row>
    <row r="47" spans="3:6" s="244" customFormat="1">
      <c r="C47" s="224"/>
      <c r="D47" s="235"/>
      <c r="E47" s="245"/>
      <c r="F47" s="224"/>
    </row>
    <row r="48" spans="3:6" s="244" customFormat="1">
      <c r="C48" s="224"/>
      <c r="D48" s="235"/>
      <c r="E48" s="245"/>
      <c r="F48" s="224"/>
    </row>
    <row r="49" spans="3:6" s="244" customFormat="1">
      <c r="C49" s="224"/>
      <c r="D49" s="235"/>
      <c r="E49" s="245"/>
      <c r="F49" s="224"/>
    </row>
    <row r="50" spans="3:6" s="244" customFormat="1">
      <c r="C50" s="224"/>
      <c r="D50" s="235"/>
      <c r="E50" s="245"/>
      <c r="F50" s="224"/>
    </row>
    <row r="51" spans="3:6" s="244" customFormat="1">
      <c r="C51" s="224"/>
      <c r="D51" s="235"/>
      <c r="E51" s="245"/>
      <c r="F51" s="224"/>
    </row>
    <row r="52" spans="3:6" s="244" customFormat="1">
      <c r="C52" s="224"/>
      <c r="D52" s="235"/>
      <c r="E52" s="245"/>
      <c r="F52" s="224"/>
    </row>
    <row r="53" spans="3:6" s="244" customFormat="1">
      <c r="C53" s="224"/>
      <c r="D53" s="235"/>
      <c r="E53" s="245"/>
      <c r="F53" s="224"/>
    </row>
    <row r="54" spans="3:6" s="244" customFormat="1">
      <c r="C54" s="224"/>
      <c r="D54" s="235"/>
      <c r="E54" s="245"/>
      <c r="F54" s="224"/>
    </row>
    <row r="55" spans="3:6" s="244" customFormat="1">
      <c r="C55" s="224"/>
      <c r="D55" s="235"/>
      <c r="E55" s="245"/>
      <c r="F55" s="224"/>
    </row>
    <row r="56" spans="3:6" s="244" customFormat="1">
      <c r="C56" s="224"/>
      <c r="D56" s="235"/>
      <c r="E56" s="245"/>
      <c r="F56" s="224"/>
    </row>
    <row r="57" spans="3:6" s="244" customFormat="1">
      <c r="C57" s="224"/>
      <c r="D57" s="235"/>
      <c r="E57" s="245"/>
      <c r="F57" s="224"/>
    </row>
    <row r="58" spans="3:6" s="244" customFormat="1">
      <c r="C58" s="224"/>
      <c r="D58" s="235"/>
      <c r="E58" s="245"/>
      <c r="F58" s="224"/>
    </row>
    <row r="59" spans="3:6" s="244" customFormat="1">
      <c r="C59" s="224"/>
      <c r="D59" s="235"/>
      <c r="E59" s="245"/>
      <c r="F59" s="224"/>
    </row>
    <row r="60" spans="3:6" s="244" customFormat="1">
      <c r="C60" s="224"/>
      <c r="D60" s="235"/>
      <c r="E60" s="245"/>
      <c r="F60" s="224"/>
    </row>
    <row r="61" spans="3:6" s="244" customFormat="1">
      <c r="C61" s="224"/>
      <c r="D61" s="235"/>
      <c r="E61" s="245"/>
      <c r="F61" s="224"/>
    </row>
    <row r="62" spans="3:6" s="244" customFormat="1">
      <c r="C62" s="224"/>
      <c r="D62" s="235"/>
      <c r="E62" s="245"/>
      <c r="F62" s="224"/>
    </row>
    <row r="63" spans="3:6" s="244" customFormat="1">
      <c r="C63" s="224"/>
      <c r="D63" s="235"/>
      <c r="E63" s="245"/>
      <c r="F63" s="224"/>
    </row>
    <row r="64" spans="3:6" s="244" customFormat="1">
      <c r="C64" s="224"/>
      <c r="D64" s="235"/>
      <c r="E64" s="245"/>
      <c r="F64" s="224"/>
    </row>
    <row r="65" spans="3:6" s="244" customFormat="1">
      <c r="C65" s="224"/>
      <c r="D65" s="235"/>
      <c r="E65" s="245"/>
      <c r="F65" s="224"/>
    </row>
    <row r="66" spans="3:6" s="244" customFormat="1">
      <c r="C66" s="224"/>
      <c r="D66" s="235"/>
      <c r="E66" s="245"/>
      <c r="F66" s="224"/>
    </row>
    <row r="67" spans="3:6" s="244" customFormat="1">
      <c r="C67" s="224"/>
      <c r="D67" s="235"/>
      <c r="E67" s="245"/>
      <c r="F67" s="224"/>
    </row>
    <row r="68" spans="3:6" s="244" customFormat="1">
      <c r="C68" s="224"/>
      <c r="D68" s="235"/>
      <c r="E68" s="245"/>
      <c r="F68" s="224"/>
    </row>
    <row r="69" spans="3:6" s="244" customFormat="1">
      <c r="C69" s="224"/>
      <c r="D69" s="235"/>
      <c r="E69" s="245"/>
      <c r="F69" s="224"/>
    </row>
    <row r="70" spans="3:6" s="244" customFormat="1">
      <c r="C70" s="224"/>
      <c r="D70" s="235"/>
      <c r="E70" s="245"/>
      <c r="F70" s="224"/>
    </row>
    <row r="71" spans="3:6" s="244" customFormat="1">
      <c r="C71" s="224"/>
      <c r="D71" s="235"/>
      <c r="E71" s="245"/>
      <c r="F71" s="224"/>
    </row>
    <row r="72" spans="3:6" s="244" customFormat="1">
      <c r="C72" s="224"/>
      <c r="D72" s="235"/>
      <c r="E72" s="245"/>
      <c r="F72" s="224"/>
    </row>
    <row r="73" spans="3:6" s="244" customFormat="1">
      <c r="C73" s="224"/>
      <c r="D73" s="235"/>
      <c r="E73" s="245"/>
      <c r="F73" s="224"/>
    </row>
    <row r="74" spans="3:6" s="244" customFormat="1">
      <c r="C74" s="224"/>
      <c r="D74" s="235"/>
      <c r="E74" s="245"/>
      <c r="F74" s="224"/>
    </row>
    <row r="75" spans="3:6" s="244" customFormat="1">
      <c r="C75" s="224"/>
      <c r="D75" s="235"/>
      <c r="E75" s="245"/>
      <c r="F75" s="224"/>
    </row>
    <row r="76" spans="3:6" s="244" customFormat="1">
      <c r="C76" s="224"/>
      <c r="D76" s="235"/>
      <c r="E76" s="245"/>
      <c r="F76" s="224"/>
    </row>
    <row r="77" spans="3:6" s="244" customFormat="1">
      <c r="C77" s="224"/>
      <c r="D77" s="235"/>
      <c r="E77" s="245"/>
      <c r="F77" s="224"/>
    </row>
    <row r="78" spans="3:6" s="244" customFormat="1">
      <c r="C78" s="224"/>
      <c r="D78" s="235"/>
      <c r="E78" s="245"/>
      <c r="F78" s="224"/>
    </row>
    <row r="79" spans="3:6" s="244" customFormat="1">
      <c r="C79" s="224"/>
      <c r="D79" s="235"/>
      <c r="E79" s="245"/>
      <c r="F79" s="224"/>
    </row>
    <row r="80" spans="3:6" s="244" customFormat="1">
      <c r="C80" s="224"/>
      <c r="D80" s="235"/>
      <c r="E80" s="245"/>
      <c r="F80" s="224"/>
    </row>
    <row r="81" spans="3:6" s="244" customFormat="1">
      <c r="C81" s="224"/>
      <c r="D81" s="235"/>
      <c r="E81" s="245"/>
      <c r="F81" s="224"/>
    </row>
    <row r="82" spans="3:6" s="244" customFormat="1">
      <c r="C82" s="224"/>
      <c r="D82" s="235"/>
      <c r="E82" s="245"/>
      <c r="F82" s="224"/>
    </row>
    <row r="83" spans="3:6" s="244" customFormat="1">
      <c r="C83" s="224"/>
      <c r="D83" s="235"/>
      <c r="E83" s="245"/>
      <c r="F83" s="224"/>
    </row>
    <row r="84" spans="3:6" s="244" customFormat="1">
      <c r="C84" s="224"/>
      <c r="D84" s="235"/>
      <c r="E84" s="245"/>
      <c r="F84" s="224"/>
    </row>
    <row r="85" spans="3:6" s="244" customFormat="1">
      <c r="C85" s="224"/>
      <c r="D85" s="235"/>
      <c r="E85" s="245"/>
      <c r="F85" s="224"/>
    </row>
    <row r="86" spans="3:6" s="244" customFormat="1">
      <c r="C86" s="224"/>
      <c r="D86" s="235"/>
      <c r="E86" s="245"/>
      <c r="F86" s="224"/>
    </row>
    <row r="87" spans="3:6" s="244" customFormat="1">
      <c r="C87" s="224"/>
      <c r="D87" s="235"/>
      <c r="E87" s="245"/>
      <c r="F87" s="224"/>
    </row>
    <row r="88" spans="3:6" s="244" customFormat="1">
      <c r="C88" s="224"/>
      <c r="D88" s="235"/>
      <c r="E88" s="245"/>
      <c r="F88" s="224"/>
    </row>
    <row r="89" spans="3:6" s="244" customFormat="1">
      <c r="C89" s="224"/>
      <c r="D89" s="235"/>
      <c r="E89" s="245"/>
      <c r="F89" s="224"/>
    </row>
    <row r="90" spans="3:6" s="244" customFormat="1">
      <c r="C90" s="224"/>
      <c r="D90" s="235"/>
      <c r="E90" s="245"/>
      <c r="F90" s="224"/>
    </row>
    <row r="91" spans="3:6" s="244" customFormat="1">
      <c r="C91" s="224"/>
      <c r="D91" s="235"/>
      <c r="E91" s="245"/>
      <c r="F91" s="224"/>
    </row>
    <row r="92" spans="3:6" s="244" customFormat="1">
      <c r="C92" s="224"/>
      <c r="D92" s="235"/>
      <c r="E92" s="245"/>
      <c r="F92" s="224"/>
    </row>
    <row r="93" spans="3:6" s="244" customFormat="1">
      <c r="C93" s="224"/>
      <c r="D93" s="235"/>
      <c r="E93" s="245"/>
      <c r="F93" s="224"/>
    </row>
    <row r="94" spans="3:6" s="244" customFormat="1">
      <c r="C94" s="224"/>
      <c r="D94" s="235"/>
      <c r="E94" s="245"/>
      <c r="F94" s="224"/>
    </row>
    <row r="95" spans="3:6" s="244" customFormat="1">
      <c r="C95" s="224"/>
      <c r="D95" s="235"/>
      <c r="E95" s="245"/>
      <c r="F95" s="224"/>
    </row>
    <row r="96" spans="3:6" s="244" customFormat="1">
      <c r="C96" s="224"/>
      <c r="D96" s="235"/>
      <c r="E96" s="245"/>
      <c r="F96" s="224"/>
    </row>
    <row r="97" spans="3:6" s="244" customFormat="1">
      <c r="C97" s="224"/>
      <c r="D97" s="235"/>
      <c r="E97" s="245"/>
      <c r="F97" s="224"/>
    </row>
    <row r="98" spans="3:6" s="244" customFormat="1">
      <c r="C98" s="224"/>
      <c r="D98" s="235"/>
      <c r="E98" s="245"/>
      <c r="F98" s="224"/>
    </row>
    <row r="99" spans="3:6" s="244" customFormat="1">
      <c r="C99" s="224"/>
      <c r="D99" s="235"/>
      <c r="E99" s="245"/>
      <c r="F99" s="224"/>
    </row>
    <row r="100" spans="3:6" s="244" customFormat="1">
      <c r="C100" s="224"/>
      <c r="D100" s="235"/>
      <c r="E100" s="245"/>
      <c r="F100" s="224"/>
    </row>
    <row r="101" spans="3:6" s="244" customFormat="1">
      <c r="C101" s="224"/>
      <c r="D101" s="235"/>
      <c r="E101" s="245"/>
      <c r="F101" s="224"/>
    </row>
    <row r="102" spans="3:6" s="244" customFormat="1">
      <c r="C102" s="224"/>
      <c r="D102" s="235"/>
      <c r="E102" s="245"/>
      <c r="F102" s="224"/>
    </row>
    <row r="103" spans="3:6" s="244" customFormat="1">
      <c r="C103" s="224"/>
      <c r="D103" s="235"/>
      <c r="E103" s="245"/>
      <c r="F103" s="224"/>
    </row>
    <row r="104" spans="3:6" s="244" customFormat="1">
      <c r="C104" s="224"/>
      <c r="D104" s="235"/>
      <c r="E104" s="245"/>
      <c r="F104" s="224"/>
    </row>
    <row r="105" spans="3:6" s="244" customFormat="1">
      <c r="C105" s="224"/>
      <c r="D105" s="235"/>
      <c r="E105" s="245"/>
      <c r="F105" s="224"/>
    </row>
    <row r="106" spans="3:6" s="244" customFormat="1">
      <c r="C106" s="224"/>
      <c r="D106" s="235"/>
      <c r="E106" s="245"/>
      <c r="F106" s="224"/>
    </row>
    <row r="107" spans="3:6" s="244" customFormat="1">
      <c r="C107" s="224"/>
      <c r="D107" s="235"/>
      <c r="E107" s="245"/>
      <c r="F107" s="224"/>
    </row>
    <row r="108" spans="3:6" s="244" customFormat="1">
      <c r="C108" s="224"/>
      <c r="D108" s="235"/>
      <c r="E108" s="245"/>
      <c r="F108" s="224"/>
    </row>
    <row r="109" spans="3:6" s="244" customFormat="1">
      <c r="C109" s="224"/>
      <c r="D109" s="235"/>
      <c r="E109" s="245"/>
      <c r="F109" s="224"/>
    </row>
    <row r="110" spans="3:6" s="244" customFormat="1">
      <c r="C110" s="224"/>
      <c r="D110" s="235"/>
      <c r="E110" s="245"/>
      <c r="F110" s="224"/>
    </row>
    <row r="111" spans="3:6" s="244" customFormat="1">
      <c r="C111" s="224"/>
      <c r="D111" s="235"/>
      <c r="E111" s="245"/>
      <c r="F111" s="224"/>
    </row>
    <row r="112" spans="3:6" s="244" customFormat="1">
      <c r="C112" s="224"/>
      <c r="D112" s="235"/>
      <c r="E112" s="245"/>
      <c r="F112" s="224"/>
    </row>
    <row r="113" spans="3:6" s="244" customFormat="1">
      <c r="C113" s="224"/>
      <c r="D113" s="235"/>
      <c r="E113" s="245"/>
      <c r="F113" s="224"/>
    </row>
    <row r="114" spans="3:6" s="244" customFormat="1">
      <c r="C114" s="224"/>
      <c r="D114" s="235"/>
      <c r="E114" s="245"/>
      <c r="F114" s="224"/>
    </row>
    <row r="115" spans="3:6" s="244" customFormat="1">
      <c r="C115" s="224"/>
      <c r="D115" s="235"/>
      <c r="E115" s="245"/>
      <c r="F115" s="224"/>
    </row>
    <row r="116" spans="3:6" s="244" customFormat="1">
      <c r="C116" s="224"/>
      <c r="D116" s="235"/>
      <c r="E116" s="245"/>
      <c r="F116" s="224"/>
    </row>
    <row r="117" spans="3:6" s="244" customFormat="1">
      <c r="C117" s="224"/>
      <c r="D117" s="235"/>
      <c r="E117" s="245"/>
      <c r="F117" s="224"/>
    </row>
    <row r="118" spans="3:6" s="244" customFormat="1">
      <c r="C118" s="224"/>
      <c r="D118" s="235"/>
      <c r="E118" s="245"/>
      <c r="F118" s="224"/>
    </row>
    <row r="119" spans="3:6" s="244" customFormat="1">
      <c r="C119" s="224"/>
      <c r="D119" s="235"/>
      <c r="E119" s="245"/>
      <c r="F119" s="224"/>
    </row>
    <row r="120" spans="3:6" s="244" customFormat="1">
      <c r="C120" s="224"/>
      <c r="D120" s="235"/>
      <c r="E120" s="245"/>
      <c r="F120" s="224"/>
    </row>
    <row r="121" spans="3:6" s="244" customFormat="1">
      <c r="C121" s="224"/>
      <c r="D121" s="235"/>
      <c r="E121" s="245"/>
      <c r="F121" s="224"/>
    </row>
    <row r="122" spans="3:6" s="244" customFormat="1">
      <c r="C122" s="224"/>
      <c r="D122" s="235"/>
      <c r="E122" s="245"/>
      <c r="F122" s="224"/>
    </row>
    <row r="123" spans="3:6" s="244" customFormat="1">
      <c r="C123" s="224"/>
      <c r="D123" s="235"/>
      <c r="E123" s="245"/>
      <c r="F123" s="224"/>
    </row>
    <row r="124" spans="3:6" s="244" customFormat="1">
      <c r="C124" s="224"/>
      <c r="D124" s="235"/>
      <c r="E124" s="245"/>
      <c r="F124" s="224"/>
    </row>
    <row r="125" spans="3:6" s="244" customFormat="1">
      <c r="C125" s="224"/>
      <c r="D125" s="235"/>
      <c r="E125" s="245"/>
      <c r="F125" s="224"/>
    </row>
    <row r="126" spans="3:6" s="244" customFormat="1">
      <c r="C126" s="224"/>
      <c r="D126" s="235"/>
      <c r="E126" s="245"/>
      <c r="F126" s="224"/>
    </row>
    <row r="127" spans="3:6" s="244" customFormat="1">
      <c r="C127" s="224"/>
      <c r="D127" s="235"/>
      <c r="E127" s="245"/>
      <c r="F127" s="224"/>
    </row>
    <row r="128" spans="3:6" s="244" customFormat="1">
      <c r="C128" s="224"/>
      <c r="D128" s="235"/>
      <c r="E128" s="245"/>
      <c r="F128" s="224"/>
    </row>
    <row r="129" spans="3:6" s="244" customFormat="1">
      <c r="C129" s="224"/>
      <c r="D129" s="235"/>
      <c r="E129" s="245"/>
      <c r="F129" s="224"/>
    </row>
    <row r="130" spans="3:6" s="244" customFormat="1">
      <c r="C130" s="224"/>
      <c r="D130" s="235"/>
      <c r="E130" s="245"/>
      <c r="F130" s="224"/>
    </row>
    <row r="131" spans="3:6" s="244" customFormat="1">
      <c r="C131" s="224"/>
      <c r="D131" s="235"/>
      <c r="E131" s="245"/>
      <c r="F131" s="224"/>
    </row>
    <row r="132" spans="3:6" s="244" customFormat="1">
      <c r="C132" s="224"/>
      <c r="D132" s="235"/>
      <c r="E132" s="245"/>
      <c r="F132" s="224"/>
    </row>
    <row r="133" spans="3:6" s="244" customFormat="1">
      <c r="C133" s="224"/>
      <c r="D133" s="235"/>
      <c r="E133" s="245"/>
      <c r="F133" s="224"/>
    </row>
    <row r="134" spans="3:6" s="244" customFormat="1">
      <c r="C134" s="224"/>
      <c r="D134" s="235"/>
      <c r="E134" s="245"/>
      <c r="F134" s="224"/>
    </row>
    <row r="135" spans="3:6" s="244" customFormat="1">
      <c r="C135" s="224"/>
      <c r="D135" s="235"/>
      <c r="E135" s="245"/>
      <c r="F135" s="224"/>
    </row>
    <row r="136" spans="3:6" s="244" customFormat="1">
      <c r="C136" s="224"/>
      <c r="D136" s="235"/>
      <c r="E136" s="245"/>
      <c r="F136" s="224"/>
    </row>
  </sheetData>
  <mergeCells count="10">
    <mergeCell ref="A22:E22"/>
    <mergeCell ref="A12:A14"/>
    <mergeCell ref="A4:F4"/>
    <mergeCell ref="A15:A20"/>
    <mergeCell ref="D5:E5"/>
    <mergeCell ref="A6:B7"/>
    <mergeCell ref="C6:C8"/>
    <mergeCell ref="D6:E6"/>
    <mergeCell ref="D7:D8"/>
    <mergeCell ref="E7:E8"/>
  </mergeCells>
  <pageMargins left="0.2" right="0.2" top="0.2" bottom="0.23" header="0.21" footer="0.23"/>
  <pageSetup paperSize="9" scale="8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304"/>
  <sheetViews>
    <sheetView topLeftCell="A217" zoomScaleNormal="100" workbookViewId="0">
      <selection activeCell="N281" sqref="N281"/>
    </sheetView>
  </sheetViews>
  <sheetFormatPr defaultRowHeight="17.25"/>
  <cols>
    <col min="1" max="1" width="19.85546875" style="94" customWidth="1"/>
    <col min="2" max="2" width="41.85546875" style="94" customWidth="1"/>
    <col min="3" max="3" width="14.5703125" style="94" customWidth="1"/>
    <col min="4" max="4" width="12.140625" style="94" customWidth="1"/>
    <col min="5" max="6" width="15.7109375" style="94" customWidth="1"/>
    <col min="7" max="7" width="23.7109375" style="281" customWidth="1"/>
    <col min="8" max="8" width="9.140625" style="94"/>
    <col min="9" max="9" width="10.140625" style="94" bestFit="1" customWidth="1"/>
    <col min="10" max="16384" width="9.140625" style="94"/>
  </cols>
  <sheetData>
    <row r="1" spans="1:8">
      <c r="F1" s="417" t="s">
        <v>583</v>
      </c>
      <c r="G1" s="417"/>
    </row>
    <row r="2" spans="1:8">
      <c r="E2" s="417" t="s">
        <v>116</v>
      </c>
      <c r="F2" s="417"/>
      <c r="G2" s="417"/>
    </row>
    <row r="3" spans="1:8">
      <c r="E3" s="417" t="s">
        <v>13</v>
      </c>
      <c r="F3" s="417"/>
      <c r="G3" s="417"/>
    </row>
    <row r="4" spans="1:8" s="304" customFormat="1" ht="63" customHeight="1">
      <c r="A4" s="418" t="s">
        <v>592</v>
      </c>
      <c r="B4" s="418"/>
      <c r="C4" s="418"/>
      <c r="D4" s="418"/>
      <c r="E4" s="418"/>
      <c r="F4" s="418"/>
      <c r="G4" s="418"/>
      <c r="H4" s="418"/>
    </row>
    <row r="5" spans="1:8">
      <c r="A5" s="419" t="s">
        <v>34</v>
      </c>
      <c r="B5" s="420"/>
      <c r="C5" s="420"/>
      <c r="D5" s="420"/>
      <c r="E5" s="420"/>
      <c r="F5" s="420"/>
      <c r="G5" s="421" t="s">
        <v>113</v>
      </c>
    </row>
    <row r="6" spans="1:8" ht="16.5" customHeight="1">
      <c r="A6" s="424" t="s">
        <v>14</v>
      </c>
      <c r="B6" s="426" t="s">
        <v>15</v>
      </c>
      <c r="C6" s="426" t="s">
        <v>35</v>
      </c>
      <c r="D6" s="426" t="s">
        <v>16</v>
      </c>
      <c r="E6" s="426" t="s">
        <v>17</v>
      </c>
      <c r="F6" s="426" t="s">
        <v>18</v>
      </c>
      <c r="G6" s="422"/>
    </row>
    <row r="7" spans="1:8" ht="170.25" customHeight="1">
      <c r="A7" s="425"/>
      <c r="B7" s="426"/>
      <c r="C7" s="426"/>
      <c r="D7" s="426"/>
      <c r="E7" s="426"/>
      <c r="F7" s="426"/>
      <c r="G7" s="423"/>
    </row>
    <row r="8" spans="1:8" ht="27" customHeight="1">
      <c r="A8" s="428" t="s">
        <v>27</v>
      </c>
      <c r="B8" s="429"/>
      <c r="C8" s="429"/>
      <c r="D8" s="429"/>
      <c r="E8" s="429"/>
      <c r="F8" s="430"/>
      <c r="G8" s="16">
        <f>+G9</f>
        <v>8.9999999781866791E-3</v>
      </c>
    </row>
    <row r="9" spans="1:8" ht="36" customHeight="1">
      <c r="A9" s="124" t="s">
        <v>63</v>
      </c>
      <c r="B9" s="124" t="s">
        <v>64</v>
      </c>
      <c r="C9" s="124" t="s">
        <v>65</v>
      </c>
      <c r="D9" s="431" t="s">
        <v>52</v>
      </c>
      <c r="E9" s="432"/>
      <c r="F9" s="433"/>
      <c r="G9" s="88">
        <f>+G10+G255+G299</f>
        <v>8.9999999781866791E-3</v>
      </c>
    </row>
    <row r="10" spans="1:8" ht="31.5" customHeight="1">
      <c r="A10" s="125" t="s">
        <v>66</v>
      </c>
      <c r="B10" s="434" t="s">
        <v>56</v>
      </c>
      <c r="C10" s="435"/>
      <c r="D10" s="435"/>
      <c r="E10" s="435"/>
      <c r="F10" s="436"/>
      <c r="G10" s="16">
        <f>+G11+G227</f>
        <v>-24369.091000000022</v>
      </c>
    </row>
    <row r="11" spans="1:8" ht="25.5" customHeight="1">
      <c r="A11" s="95" t="s">
        <v>60</v>
      </c>
      <c r="B11" s="96"/>
      <c r="C11" s="96"/>
      <c r="D11" s="96"/>
      <c r="E11" s="96"/>
      <c r="F11" s="97"/>
      <c r="G11" s="282">
        <f>SUM(G12:G226)</f>
        <v>-30470.336000000025</v>
      </c>
    </row>
    <row r="12" spans="1:8" ht="25.5" customHeight="1">
      <c r="A12" s="301" t="s">
        <v>183</v>
      </c>
      <c r="B12" s="301" t="s">
        <v>184</v>
      </c>
      <c r="C12" s="305" t="s">
        <v>69</v>
      </c>
      <c r="D12" s="305" t="s">
        <v>61</v>
      </c>
      <c r="E12" s="170"/>
      <c r="F12" s="306"/>
      <c r="G12" s="150">
        <v>-6</v>
      </c>
    </row>
    <row r="13" spans="1:8" ht="37.5" customHeight="1">
      <c r="A13" s="301" t="s">
        <v>185</v>
      </c>
      <c r="B13" s="301" t="s">
        <v>186</v>
      </c>
      <c r="C13" s="305" t="s">
        <v>69</v>
      </c>
      <c r="D13" s="305" t="s">
        <v>61</v>
      </c>
      <c r="E13" s="171"/>
      <c r="F13" s="306"/>
      <c r="G13" s="150">
        <v>-27.6</v>
      </c>
    </row>
    <row r="14" spans="1:8" ht="32.25" customHeight="1">
      <c r="A14" s="301" t="s">
        <v>187</v>
      </c>
      <c r="B14" s="301" t="s">
        <v>179</v>
      </c>
      <c r="C14" s="305" t="s">
        <v>69</v>
      </c>
      <c r="D14" s="305" t="s">
        <v>61</v>
      </c>
      <c r="E14" s="170"/>
      <c r="F14" s="306"/>
      <c r="G14" s="150">
        <v>-266</v>
      </c>
    </row>
    <row r="15" spans="1:8" ht="25.5" customHeight="1">
      <c r="A15" s="301" t="s">
        <v>188</v>
      </c>
      <c r="B15" s="301" t="s">
        <v>164</v>
      </c>
      <c r="C15" s="305" t="s">
        <v>69</v>
      </c>
      <c r="D15" s="305" t="s">
        <v>165</v>
      </c>
      <c r="E15" s="170"/>
      <c r="F15" s="306"/>
      <c r="G15" s="150">
        <v>-4</v>
      </c>
    </row>
    <row r="16" spans="1:8" ht="25.5" customHeight="1">
      <c r="A16" s="301" t="s">
        <v>189</v>
      </c>
      <c r="B16" s="301" t="s">
        <v>190</v>
      </c>
      <c r="C16" s="305" t="s">
        <v>69</v>
      </c>
      <c r="D16" s="305" t="s">
        <v>61</v>
      </c>
      <c r="E16" s="170"/>
      <c r="F16" s="306"/>
      <c r="G16" s="150">
        <v>-1.6319999999999999</v>
      </c>
    </row>
    <row r="17" spans="1:11" ht="25.5" customHeight="1">
      <c r="A17" s="301" t="s">
        <v>192</v>
      </c>
      <c r="B17" s="301" t="s">
        <v>193</v>
      </c>
      <c r="C17" s="305" t="s">
        <v>69</v>
      </c>
      <c r="D17" s="305" t="s">
        <v>61</v>
      </c>
      <c r="E17" s="170"/>
      <c r="F17" s="307"/>
      <c r="G17" s="150">
        <v>-20</v>
      </c>
    </row>
    <row r="18" spans="1:11" ht="25.5" customHeight="1">
      <c r="A18" s="301" t="s">
        <v>194</v>
      </c>
      <c r="B18" s="301" t="s">
        <v>195</v>
      </c>
      <c r="C18" s="305" t="s">
        <v>69</v>
      </c>
      <c r="D18" s="305" t="s">
        <v>61</v>
      </c>
      <c r="E18" s="170"/>
      <c r="F18" s="306"/>
      <c r="G18" s="150">
        <v>-520</v>
      </c>
    </row>
    <row r="19" spans="1:11" ht="25.5" customHeight="1">
      <c r="A19" s="301" t="s">
        <v>196</v>
      </c>
      <c r="B19" s="301" t="s">
        <v>161</v>
      </c>
      <c r="C19" s="305" t="s">
        <v>69</v>
      </c>
      <c r="D19" s="305" t="s">
        <v>61</v>
      </c>
      <c r="E19" s="171"/>
      <c r="F19" s="306"/>
      <c r="G19" s="150">
        <v>-20</v>
      </c>
    </row>
    <row r="20" spans="1:11" ht="25.5" customHeight="1">
      <c r="A20" s="301" t="s">
        <v>197</v>
      </c>
      <c r="B20" s="301" t="s">
        <v>198</v>
      </c>
      <c r="C20" s="305" t="s">
        <v>69</v>
      </c>
      <c r="D20" s="305" t="s">
        <v>61</v>
      </c>
      <c r="E20" s="170"/>
      <c r="F20" s="306"/>
      <c r="G20" s="150">
        <v>-24</v>
      </c>
    </row>
    <row r="21" spans="1:11" ht="25.5" customHeight="1">
      <c r="A21" s="301" t="s">
        <v>199</v>
      </c>
      <c r="B21" s="301" t="s">
        <v>190</v>
      </c>
      <c r="C21" s="305" t="s">
        <v>69</v>
      </c>
      <c r="D21" s="305" t="s">
        <v>61</v>
      </c>
      <c r="E21" s="170"/>
      <c r="F21" s="306"/>
      <c r="G21" s="150">
        <v>-6.9</v>
      </c>
    </row>
    <row r="22" spans="1:11" ht="25.5" customHeight="1">
      <c r="A22" s="301" t="s">
        <v>200</v>
      </c>
      <c r="B22" s="301" t="s">
        <v>191</v>
      </c>
      <c r="C22" s="305" t="s">
        <v>69</v>
      </c>
      <c r="D22" s="305" t="s">
        <v>61</v>
      </c>
      <c r="E22" s="170"/>
      <c r="F22" s="308"/>
      <c r="G22" s="150">
        <v>-840</v>
      </c>
    </row>
    <row r="23" spans="1:11" ht="25.5" customHeight="1">
      <c r="A23" s="301" t="s">
        <v>201</v>
      </c>
      <c r="B23" s="301" t="s">
        <v>160</v>
      </c>
      <c r="C23" s="305" t="s">
        <v>69</v>
      </c>
      <c r="D23" s="305" t="s">
        <v>61</v>
      </c>
      <c r="E23" s="170"/>
      <c r="F23" s="306"/>
      <c r="G23" s="150">
        <v>-14</v>
      </c>
    </row>
    <row r="24" spans="1:11" ht="25.5" customHeight="1">
      <c r="A24" s="301" t="s">
        <v>202</v>
      </c>
      <c r="B24" s="301" t="s">
        <v>203</v>
      </c>
      <c r="C24" s="305" t="s">
        <v>69</v>
      </c>
      <c r="D24" s="305" t="s">
        <v>61</v>
      </c>
      <c r="E24" s="170"/>
      <c r="F24" s="306"/>
      <c r="G24" s="150">
        <v>-175</v>
      </c>
    </row>
    <row r="25" spans="1:11" ht="25.5" customHeight="1">
      <c r="A25" s="301" t="s">
        <v>204</v>
      </c>
      <c r="B25" s="301" t="s">
        <v>205</v>
      </c>
      <c r="C25" s="305" t="s">
        <v>69</v>
      </c>
      <c r="D25" s="305" t="s">
        <v>61</v>
      </c>
      <c r="E25" s="170"/>
      <c r="F25" s="306"/>
      <c r="G25" s="150">
        <v>-84.4</v>
      </c>
    </row>
    <row r="26" spans="1:11" ht="25.5" customHeight="1">
      <c r="A26" s="301" t="s">
        <v>206</v>
      </c>
      <c r="B26" s="301" t="s">
        <v>207</v>
      </c>
      <c r="C26" s="305" t="s">
        <v>69</v>
      </c>
      <c r="D26" s="305" t="s">
        <v>61</v>
      </c>
      <c r="E26" s="170"/>
      <c r="F26" s="308"/>
      <c r="G26" s="150">
        <v>-10</v>
      </c>
    </row>
    <row r="27" spans="1:11" ht="25.5" customHeight="1">
      <c r="A27" s="301" t="s">
        <v>208</v>
      </c>
      <c r="B27" s="301" t="s">
        <v>209</v>
      </c>
      <c r="C27" s="305" t="s">
        <v>69</v>
      </c>
      <c r="D27" s="305" t="s">
        <v>61</v>
      </c>
      <c r="E27" s="170"/>
      <c r="F27" s="306"/>
      <c r="G27" s="150">
        <v>-52</v>
      </c>
    </row>
    <row r="28" spans="1:11" ht="25.5" customHeight="1">
      <c r="A28" s="301" t="s">
        <v>210</v>
      </c>
      <c r="B28" s="301" t="s">
        <v>191</v>
      </c>
      <c r="C28" s="305" t="s">
        <v>69</v>
      </c>
      <c r="D28" s="305" t="s">
        <v>61</v>
      </c>
      <c r="E28" s="170"/>
      <c r="F28" s="306"/>
      <c r="G28" s="150">
        <v>-2892.8</v>
      </c>
    </row>
    <row r="29" spans="1:11" ht="15.75" customHeight="1">
      <c r="A29" s="301" t="s">
        <v>211</v>
      </c>
      <c r="B29" s="301" t="s">
        <v>190</v>
      </c>
      <c r="C29" s="305" t="s">
        <v>69</v>
      </c>
      <c r="D29" s="305" t="s">
        <v>61</v>
      </c>
      <c r="E29" s="170"/>
      <c r="F29" s="306"/>
      <c r="G29" s="150">
        <v>-51.06</v>
      </c>
    </row>
    <row r="30" spans="1:11" ht="15.75" customHeight="1">
      <c r="A30" s="301" t="s">
        <v>212</v>
      </c>
      <c r="B30" s="301" t="s">
        <v>191</v>
      </c>
      <c r="C30" s="305" t="s">
        <v>69</v>
      </c>
      <c r="D30" s="305" t="s">
        <v>61</v>
      </c>
      <c r="E30" s="170"/>
      <c r="F30" s="308"/>
      <c r="G30" s="150">
        <v>-1302</v>
      </c>
    </row>
    <row r="31" spans="1:11" ht="15.75" customHeight="1">
      <c r="A31" s="301" t="s">
        <v>213</v>
      </c>
      <c r="B31" s="301" t="s">
        <v>214</v>
      </c>
      <c r="C31" s="305" t="s">
        <v>69</v>
      </c>
      <c r="D31" s="305" t="s">
        <v>61</v>
      </c>
      <c r="E31" s="170"/>
      <c r="F31" s="307"/>
      <c r="G31" s="150">
        <v>-9</v>
      </c>
    </row>
    <row r="32" spans="1:11" ht="15.75" customHeight="1">
      <c r="A32" s="301" t="s">
        <v>215</v>
      </c>
      <c r="B32" s="301" t="s">
        <v>216</v>
      </c>
      <c r="C32" s="305" t="s">
        <v>69</v>
      </c>
      <c r="D32" s="305" t="s">
        <v>61</v>
      </c>
      <c r="E32" s="171"/>
      <c r="F32" s="306"/>
      <c r="G32" s="150">
        <v>-451</v>
      </c>
      <c r="I32" s="117"/>
      <c r="K32" s="98"/>
    </row>
    <row r="33" spans="1:7">
      <c r="A33" s="301" t="s">
        <v>217</v>
      </c>
      <c r="B33" s="301" t="s">
        <v>218</v>
      </c>
      <c r="C33" s="305" t="s">
        <v>69</v>
      </c>
      <c r="D33" s="305" t="s">
        <v>61</v>
      </c>
      <c r="E33" s="170"/>
      <c r="F33" s="306"/>
      <c r="G33" s="150">
        <v>-55</v>
      </c>
    </row>
    <row r="34" spans="1:7">
      <c r="A34" s="301" t="s">
        <v>219</v>
      </c>
      <c r="B34" s="301" t="s">
        <v>119</v>
      </c>
      <c r="C34" s="305" t="s">
        <v>69</v>
      </c>
      <c r="D34" s="305" t="s">
        <v>61</v>
      </c>
      <c r="E34" s="170"/>
      <c r="F34" s="308"/>
      <c r="G34" s="150">
        <v>-78</v>
      </c>
    </row>
    <row r="35" spans="1:7">
      <c r="A35" s="301" t="s">
        <v>220</v>
      </c>
      <c r="B35" s="301" t="s">
        <v>221</v>
      </c>
      <c r="C35" s="305" t="s">
        <v>69</v>
      </c>
      <c r="D35" s="305" t="s">
        <v>61</v>
      </c>
      <c r="E35" s="170"/>
      <c r="F35" s="307"/>
      <c r="G35" s="150">
        <v>-135</v>
      </c>
    </row>
    <row r="36" spans="1:7">
      <c r="A36" s="301" t="s">
        <v>222</v>
      </c>
      <c r="B36" s="301" t="s">
        <v>223</v>
      </c>
      <c r="C36" s="305" t="s">
        <v>69</v>
      </c>
      <c r="D36" s="305" t="s">
        <v>61</v>
      </c>
      <c r="E36" s="170"/>
      <c r="F36" s="306"/>
      <c r="G36" s="150">
        <v>-108</v>
      </c>
    </row>
    <row r="37" spans="1:7" ht="34.5">
      <c r="A37" s="301" t="s">
        <v>224</v>
      </c>
      <c r="B37" s="301" t="s">
        <v>162</v>
      </c>
      <c r="C37" s="305" t="s">
        <v>69</v>
      </c>
      <c r="D37" s="305" t="s">
        <v>61</v>
      </c>
      <c r="E37" s="171"/>
      <c r="F37" s="306"/>
      <c r="G37" s="150">
        <v>-17</v>
      </c>
    </row>
    <row r="38" spans="1:7">
      <c r="A38" s="301" t="s">
        <v>225</v>
      </c>
      <c r="B38" s="301" t="s">
        <v>137</v>
      </c>
      <c r="C38" s="305" t="s">
        <v>69</v>
      </c>
      <c r="D38" s="305" t="s">
        <v>61</v>
      </c>
      <c r="E38" s="170"/>
      <c r="F38" s="306"/>
      <c r="G38" s="150">
        <v>-48</v>
      </c>
    </row>
    <row r="39" spans="1:7" ht="34.5">
      <c r="A39" s="301" t="s">
        <v>167</v>
      </c>
      <c r="B39" s="301" t="s">
        <v>136</v>
      </c>
      <c r="C39" s="305" t="s">
        <v>69</v>
      </c>
      <c r="D39" s="305" t="s">
        <v>61</v>
      </c>
      <c r="E39" s="170"/>
      <c r="F39" s="306"/>
      <c r="G39" s="150">
        <v>-45</v>
      </c>
    </row>
    <row r="40" spans="1:7">
      <c r="A40" s="301" t="s">
        <v>226</v>
      </c>
      <c r="B40" s="301" t="s">
        <v>227</v>
      </c>
      <c r="C40" s="305" t="s">
        <v>69</v>
      </c>
      <c r="D40" s="305" t="s">
        <v>61</v>
      </c>
      <c r="E40" s="170"/>
      <c r="F40" s="306"/>
      <c r="G40" s="150">
        <v>-11.5</v>
      </c>
    </row>
    <row r="41" spans="1:7">
      <c r="A41" s="301" t="s">
        <v>168</v>
      </c>
      <c r="B41" s="301" t="s">
        <v>135</v>
      </c>
      <c r="C41" s="305" t="s">
        <v>69</v>
      </c>
      <c r="D41" s="305" t="s">
        <v>228</v>
      </c>
      <c r="E41" s="170"/>
      <c r="F41" s="308"/>
      <c r="G41" s="150">
        <v>-580.79999999999995</v>
      </c>
    </row>
    <row r="42" spans="1:7" ht="34.5">
      <c r="A42" s="301" t="s">
        <v>229</v>
      </c>
      <c r="B42" s="301" t="s">
        <v>191</v>
      </c>
      <c r="C42" s="305" t="s">
        <v>69</v>
      </c>
      <c r="D42" s="305" t="s">
        <v>61</v>
      </c>
      <c r="E42" s="170"/>
      <c r="F42" s="307"/>
      <c r="G42" s="150">
        <v>-79.992000000000004</v>
      </c>
    </row>
    <row r="43" spans="1:7">
      <c r="A43" s="301" t="s">
        <v>230</v>
      </c>
      <c r="B43" s="301" t="s">
        <v>156</v>
      </c>
      <c r="C43" s="305" t="s">
        <v>69</v>
      </c>
      <c r="D43" s="305" t="s">
        <v>165</v>
      </c>
      <c r="E43" s="170"/>
      <c r="F43" s="306"/>
      <c r="G43" s="150">
        <v>-330</v>
      </c>
    </row>
    <row r="44" spans="1:7" ht="34.5">
      <c r="A44" s="301" t="s">
        <v>231</v>
      </c>
      <c r="B44" s="301" t="s">
        <v>232</v>
      </c>
      <c r="C44" s="305" t="s">
        <v>69</v>
      </c>
      <c r="D44" s="305" t="s">
        <v>61</v>
      </c>
      <c r="E44" s="171"/>
      <c r="F44" s="306"/>
      <c r="G44" s="150">
        <v>-52</v>
      </c>
    </row>
    <row r="45" spans="1:7">
      <c r="A45" s="301" t="s">
        <v>233</v>
      </c>
      <c r="B45" s="301" t="s">
        <v>234</v>
      </c>
      <c r="C45" s="305" t="s">
        <v>69</v>
      </c>
      <c r="D45" s="305" t="s">
        <v>61</v>
      </c>
      <c r="E45" s="170"/>
      <c r="F45" s="306"/>
      <c r="G45" s="150">
        <v>-80</v>
      </c>
    </row>
    <row r="46" spans="1:7">
      <c r="A46" s="301" t="s">
        <v>235</v>
      </c>
      <c r="B46" s="301" t="s">
        <v>190</v>
      </c>
      <c r="C46" s="305" t="s">
        <v>69</v>
      </c>
      <c r="D46" s="305" t="s">
        <v>61</v>
      </c>
      <c r="E46" s="170"/>
      <c r="F46" s="306"/>
      <c r="G46" s="150">
        <v>-7.2</v>
      </c>
    </row>
    <row r="47" spans="1:7">
      <c r="A47" s="301" t="s">
        <v>236</v>
      </c>
      <c r="B47" s="301" t="s">
        <v>158</v>
      </c>
      <c r="C47" s="305" t="s">
        <v>69</v>
      </c>
      <c r="D47" s="305" t="s">
        <v>120</v>
      </c>
      <c r="E47" s="170"/>
      <c r="F47" s="307"/>
      <c r="G47" s="150">
        <v>-12.5</v>
      </c>
    </row>
    <row r="48" spans="1:7" ht="32.25" customHeight="1">
      <c r="A48" s="301" t="s">
        <v>237</v>
      </c>
      <c r="B48" s="301" t="s">
        <v>132</v>
      </c>
      <c r="C48" s="305" t="s">
        <v>69</v>
      </c>
      <c r="D48" s="305" t="s">
        <v>61</v>
      </c>
      <c r="E48" s="170"/>
      <c r="F48" s="306"/>
      <c r="G48" s="150">
        <v>-30</v>
      </c>
    </row>
    <row r="49" spans="1:7">
      <c r="A49" s="301" t="s">
        <v>238</v>
      </c>
      <c r="B49" s="301" t="s">
        <v>133</v>
      </c>
      <c r="C49" s="305" t="s">
        <v>69</v>
      </c>
      <c r="D49" s="305" t="s">
        <v>61</v>
      </c>
      <c r="E49" s="171"/>
      <c r="F49" s="306"/>
      <c r="G49" s="150">
        <v>-52</v>
      </c>
    </row>
    <row r="50" spans="1:7">
      <c r="A50" s="301" t="s">
        <v>239</v>
      </c>
      <c r="B50" s="301" t="s">
        <v>240</v>
      </c>
      <c r="C50" s="305" t="s">
        <v>69</v>
      </c>
      <c r="D50" s="305" t="s">
        <v>61</v>
      </c>
      <c r="E50" s="170"/>
      <c r="F50" s="306"/>
      <c r="G50" s="150">
        <v>-28.027999999999999</v>
      </c>
    </row>
    <row r="51" spans="1:7">
      <c r="A51" s="301" t="s">
        <v>241</v>
      </c>
      <c r="B51" s="301" t="s">
        <v>242</v>
      </c>
      <c r="C51" s="305" t="s">
        <v>69</v>
      </c>
      <c r="D51" s="305" t="s">
        <v>61</v>
      </c>
      <c r="E51" s="170"/>
      <c r="F51" s="306"/>
      <c r="G51" s="150">
        <v>-250</v>
      </c>
    </row>
    <row r="52" spans="1:7">
      <c r="A52" s="301" t="s">
        <v>243</v>
      </c>
      <c r="B52" s="301" t="s">
        <v>244</v>
      </c>
      <c r="C52" s="305" t="s">
        <v>69</v>
      </c>
      <c r="D52" s="305" t="s">
        <v>61</v>
      </c>
      <c r="E52" s="170"/>
      <c r="F52" s="306"/>
      <c r="G52" s="150">
        <v>-96</v>
      </c>
    </row>
    <row r="53" spans="1:7">
      <c r="A53" s="301" t="s">
        <v>245</v>
      </c>
      <c r="B53" s="301" t="s">
        <v>179</v>
      </c>
      <c r="C53" s="305" t="s">
        <v>69</v>
      </c>
      <c r="D53" s="305" t="s">
        <v>61</v>
      </c>
      <c r="E53" s="170"/>
      <c r="F53" s="308"/>
      <c r="G53" s="150">
        <v>-70</v>
      </c>
    </row>
    <row r="54" spans="1:7">
      <c r="A54" s="301" t="s">
        <v>246</v>
      </c>
      <c r="B54" s="301" t="s">
        <v>134</v>
      </c>
      <c r="C54" s="305" t="s">
        <v>69</v>
      </c>
      <c r="D54" s="305" t="s">
        <v>61</v>
      </c>
      <c r="E54" s="170"/>
      <c r="F54" s="306"/>
      <c r="G54" s="150">
        <v>-200.8</v>
      </c>
    </row>
    <row r="55" spans="1:7" ht="29.25" customHeight="1">
      <c r="A55" s="301" t="s">
        <v>247</v>
      </c>
      <c r="B55" s="301" t="s">
        <v>248</v>
      </c>
      <c r="C55" s="305" t="s">
        <v>69</v>
      </c>
      <c r="D55" s="305" t="s">
        <v>61</v>
      </c>
      <c r="E55" s="170"/>
      <c r="F55" s="306"/>
      <c r="G55" s="150">
        <v>-21</v>
      </c>
    </row>
    <row r="56" spans="1:7" ht="37.5" customHeight="1">
      <c r="A56" s="301" t="s">
        <v>249</v>
      </c>
      <c r="B56" s="301" t="s">
        <v>159</v>
      </c>
      <c r="C56" s="305" t="s">
        <v>69</v>
      </c>
      <c r="D56" s="305" t="s">
        <v>61</v>
      </c>
      <c r="E56" s="170"/>
      <c r="F56" s="306"/>
      <c r="G56" s="150">
        <v>-8</v>
      </c>
    </row>
    <row r="57" spans="1:7" ht="25.5" customHeight="1">
      <c r="A57" s="301" t="s">
        <v>250</v>
      </c>
      <c r="B57" s="301" t="s">
        <v>251</v>
      </c>
      <c r="C57" s="305" t="s">
        <v>69</v>
      </c>
      <c r="D57" s="305" t="s">
        <v>61</v>
      </c>
      <c r="E57" s="170"/>
      <c r="F57" s="308"/>
      <c r="G57" s="150">
        <v>-250</v>
      </c>
    </row>
    <row r="58" spans="1:7" ht="25.5" customHeight="1">
      <c r="A58" s="301" t="s">
        <v>252</v>
      </c>
      <c r="B58" s="301" t="s">
        <v>157</v>
      </c>
      <c r="C58" s="305" t="s">
        <v>69</v>
      </c>
      <c r="D58" s="305" t="s">
        <v>61</v>
      </c>
      <c r="E58" s="170"/>
      <c r="F58" s="307"/>
      <c r="G58" s="150">
        <v>-24</v>
      </c>
    </row>
    <row r="59" spans="1:7" ht="25.5" customHeight="1">
      <c r="A59" s="301" t="s">
        <v>253</v>
      </c>
      <c r="B59" s="301" t="s">
        <v>134</v>
      </c>
      <c r="C59" s="305" t="s">
        <v>69</v>
      </c>
      <c r="D59" s="305" t="s">
        <v>61</v>
      </c>
      <c r="E59" s="170"/>
      <c r="F59" s="306"/>
      <c r="G59" s="150">
        <v>-502</v>
      </c>
    </row>
    <row r="60" spans="1:7" ht="25.5" customHeight="1">
      <c r="A60" s="301" t="s">
        <v>254</v>
      </c>
      <c r="B60" s="301" t="s">
        <v>255</v>
      </c>
      <c r="C60" s="305" t="s">
        <v>69</v>
      </c>
      <c r="D60" s="305" t="s">
        <v>61</v>
      </c>
      <c r="E60" s="170"/>
      <c r="F60" s="306"/>
      <c r="G60" s="150">
        <v>-40.799999999999997</v>
      </c>
    </row>
    <row r="61" spans="1:7" ht="25.5" customHeight="1">
      <c r="A61" s="301" t="s">
        <v>256</v>
      </c>
      <c r="B61" s="301" t="s">
        <v>163</v>
      </c>
      <c r="C61" s="305" t="s">
        <v>69</v>
      </c>
      <c r="D61" s="305" t="s">
        <v>61</v>
      </c>
      <c r="E61" s="170"/>
      <c r="F61" s="306"/>
      <c r="G61" s="150">
        <v>-14.48</v>
      </c>
    </row>
    <row r="62" spans="1:7" ht="25.5" customHeight="1">
      <c r="A62" s="301" t="s">
        <v>257</v>
      </c>
      <c r="B62" s="301" t="s">
        <v>163</v>
      </c>
      <c r="C62" s="305" t="s">
        <v>69</v>
      </c>
      <c r="D62" s="305" t="s">
        <v>61</v>
      </c>
      <c r="E62" s="170"/>
      <c r="F62" s="306"/>
      <c r="G62" s="150">
        <v>-30</v>
      </c>
    </row>
    <row r="63" spans="1:7" ht="25.5" customHeight="1">
      <c r="A63" s="301" t="s">
        <v>258</v>
      </c>
      <c r="B63" s="301" t="s">
        <v>163</v>
      </c>
      <c r="C63" s="305" t="s">
        <v>69</v>
      </c>
      <c r="D63" s="305" t="s">
        <v>61</v>
      </c>
      <c r="E63" s="170"/>
      <c r="F63" s="308"/>
      <c r="G63" s="150">
        <v>-54</v>
      </c>
    </row>
    <row r="64" spans="1:7" ht="33" customHeight="1">
      <c r="A64" s="301" t="s">
        <v>259</v>
      </c>
      <c r="B64" s="301" t="s">
        <v>163</v>
      </c>
      <c r="C64" s="305" t="s">
        <v>69</v>
      </c>
      <c r="D64" s="305" t="s">
        <v>61</v>
      </c>
      <c r="E64" s="170"/>
      <c r="F64" s="307"/>
      <c r="G64" s="150">
        <v>-36</v>
      </c>
    </row>
    <row r="65" spans="1:7" ht="36" customHeight="1">
      <c r="A65" s="301" t="s">
        <v>260</v>
      </c>
      <c r="B65" s="301" t="s">
        <v>163</v>
      </c>
      <c r="C65" s="305" t="s">
        <v>69</v>
      </c>
      <c r="D65" s="305" t="s">
        <v>61</v>
      </c>
      <c r="E65" s="170"/>
      <c r="F65" s="306"/>
      <c r="G65" s="150">
        <v>-34.049999999999997</v>
      </c>
    </row>
    <row r="66" spans="1:7" ht="39.75" customHeight="1">
      <c r="A66" s="301" t="s">
        <v>261</v>
      </c>
      <c r="B66" s="301" t="s">
        <v>144</v>
      </c>
      <c r="C66" s="305" t="s">
        <v>69</v>
      </c>
      <c r="D66" s="305" t="s">
        <v>61</v>
      </c>
      <c r="E66" s="171"/>
      <c r="F66" s="306"/>
      <c r="G66" s="150">
        <v>-52.02</v>
      </c>
    </row>
    <row r="67" spans="1:7">
      <c r="A67" s="301" t="s">
        <v>262</v>
      </c>
      <c r="B67" s="301" t="s">
        <v>163</v>
      </c>
      <c r="C67" s="305" t="s">
        <v>69</v>
      </c>
      <c r="D67" s="305" t="s">
        <v>61</v>
      </c>
      <c r="E67" s="170"/>
      <c r="F67" s="308"/>
      <c r="G67" s="150">
        <v>-2800</v>
      </c>
    </row>
    <row r="68" spans="1:7">
      <c r="A68" s="301" t="s">
        <v>263</v>
      </c>
      <c r="B68" s="301" t="s">
        <v>163</v>
      </c>
      <c r="C68" s="305" t="s">
        <v>69</v>
      </c>
      <c r="D68" s="305" t="s">
        <v>61</v>
      </c>
      <c r="E68" s="170"/>
      <c r="F68" s="307"/>
      <c r="G68" s="150">
        <v>-1136</v>
      </c>
    </row>
    <row r="69" spans="1:7">
      <c r="A69" s="301" t="s">
        <v>264</v>
      </c>
      <c r="B69" s="301" t="s">
        <v>163</v>
      </c>
      <c r="C69" s="305" t="s">
        <v>69</v>
      </c>
      <c r="D69" s="305" t="s">
        <v>61</v>
      </c>
      <c r="E69" s="170"/>
      <c r="F69" s="306"/>
      <c r="G69" s="150">
        <v>-24</v>
      </c>
    </row>
    <row r="70" spans="1:7">
      <c r="A70" s="301" t="s">
        <v>265</v>
      </c>
      <c r="B70" s="301" t="s">
        <v>163</v>
      </c>
      <c r="C70" s="305" t="s">
        <v>69</v>
      </c>
      <c r="D70" s="305" t="s">
        <v>61</v>
      </c>
      <c r="E70" s="170"/>
      <c r="F70" s="306"/>
      <c r="G70" s="150">
        <v>-40</v>
      </c>
    </row>
    <row r="71" spans="1:7">
      <c r="A71" s="301" t="s">
        <v>266</v>
      </c>
      <c r="B71" s="301" t="s">
        <v>163</v>
      </c>
      <c r="C71" s="305" t="s">
        <v>69</v>
      </c>
      <c r="D71" s="305" t="s">
        <v>61</v>
      </c>
      <c r="E71" s="170"/>
      <c r="F71" s="308"/>
      <c r="G71" s="150">
        <v>-31.2</v>
      </c>
    </row>
    <row r="72" spans="1:7">
      <c r="A72" s="301" t="s">
        <v>267</v>
      </c>
      <c r="B72" s="301" t="s">
        <v>163</v>
      </c>
      <c r="C72" s="305" t="s">
        <v>69</v>
      </c>
      <c r="D72" s="305" t="s">
        <v>61</v>
      </c>
      <c r="E72" s="170"/>
      <c r="F72" s="306"/>
      <c r="G72" s="150">
        <v>-57.695999999999998</v>
      </c>
    </row>
    <row r="73" spans="1:7">
      <c r="A73" s="301" t="s">
        <v>268</v>
      </c>
      <c r="B73" s="301" t="s">
        <v>163</v>
      </c>
      <c r="C73" s="305" t="s">
        <v>69</v>
      </c>
      <c r="D73" s="305" t="s">
        <v>61</v>
      </c>
      <c r="E73" s="170"/>
      <c r="F73" s="306"/>
      <c r="G73" s="150">
        <v>-40</v>
      </c>
    </row>
    <row r="74" spans="1:7">
      <c r="A74" s="301" t="s">
        <v>269</v>
      </c>
      <c r="B74" s="301" t="s">
        <v>163</v>
      </c>
      <c r="C74" s="305" t="s">
        <v>69</v>
      </c>
      <c r="D74" s="305" t="s">
        <v>61</v>
      </c>
      <c r="E74" s="170"/>
      <c r="F74" s="306"/>
      <c r="G74" s="150">
        <v>-78</v>
      </c>
    </row>
    <row r="75" spans="1:7">
      <c r="A75" s="301" t="s">
        <v>270</v>
      </c>
      <c r="B75" s="301" t="s">
        <v>144</v>
      </c>
      <c r="C75" s="305" t="s">
        <v>69</v>
      </c>
      <c r="D75" s="305" t="s">
        <v>61</v>
      </c>
      <c r="E75" s="170"/>
      <c r="F75" s="306"/>
      <c r="G75" s="150">
        <v>-36.06</v>
      </c>
    </row>
    <row r="76" spans="1:7">
      <c r="A76" s="301" t="s">
        <v>271</v>
      </c>
      <c r="B76" s="301" t="s">
        <v>144</v>
      </c>
      <c r="C76" s="305" t="s">
        <v>69</v>
      </c>
      <c r="D76" s="305" t="s">
        <v>61</v>
      </c>
      <c r="E76" s="170"/>
      <c r="F76" s="308"/>
      <c r="G76" s="150">
        <v>-23.24</v>
      </c>
    </row>
    <row r="77" spans="1:7" s="31" customFormat="1">
      <c r="A77" s="301" t="s">
        <v>272</v>
      </c>
      <c r="B77" s="301" t="s">
        <v>163</v>
      </c>
      <c r="C77" s="305" t="s">
        <v>69</v>
      </c>
      <c r="D77" s="305" t="s">
        <v>61</v>
      </c>
      <c r="E77" s="170"/>
      <c r="F77" s="307"/>
      <c r="G77" s="150">
        <v>-44</v>
      </c>
    </row>
    <row r="78" spans="1:7" s="31" customFormat="1">
      <c r="A78" s="301" t="s">
        <v>273</v>
      </c>
      <c r="B78" s="301" t="s">
        <v>144</v>
      </c>
      <c r="C78" s="305" t="s">
        <v>69</v>
      </c>
      <c r="D78" s="305" t="s">
        <v>61</v>
      </c>
      <c r="E78" s="170"/>
      <c r="F78" s="306"/>
      <c r="G78" s="150">
        <v>-324.5</v>
      </c>
    </row>
    <row r="79" spans="1:7">
      <c r="A79" s="301" t="s">
        <v>274</v>
      </c>
      <c r="B79" s="301" t="s">
        <v>163</v>
      </c>
      <c r="C79" s="305" t="s">
        <v>69</v>
      </c>
      <c r="D79" s="305" t="s">
        <v>61</v>
      </c>
      <c r="E79" s="171"/>
      <c r="F79" s="306"/>
      <c r="G79" s="150">
        <v>-55.607999999999997</v>
      </c>
    </row>
    <row r="80" spans="1:7">
      <c r="A80" s="301" t="s">
        <v>275</v>
      </c>
      <c r="B80" s="301" t="s">
        <v>163</v>
      </c>
      <c r="C80" s="305" t="s">
        <v>69</v>
      </c>
      <c r="D80" s="305" t="s">
        <v>61</v>
      </c>
      <c r="E80" s="170"/>
      <c r="F80" s="306"/>
      <c r="G80" s="150">
        <v>-2160</v>
      </c>
    </row>
    <row r="81" spans="1:7">
      <c r="A81" s="301" t="s">
        <v>276</v>
      </c>
      <c r="B81" s="301" t="s">
        <v>144</v>
      </c>
      <c r="C81" s="305" t="s">
        <v>69</v>
      </c>
      <c r="D81" s="305" t="s">
        <v>61</v>
      </c>
      <c r="E81" s="170"/>
      <c r="F81" s="306"/>
      <c r="G81" s="150">
        <v>-56</v>
      </c>
    </row>
    <row r="82" spans="1:7">
      <c r="A82" s="301" t="s">
        <v>277</v>
      </c>
      <c r="B82" s="301" t="s">
        <v>144</v>
      </c>
      <c r="C82" s="305" t="s">
        <v>69</v>
      </c>
      <c r="D82" s="305" t="s">
        <v>61</v>
      </c>
      <c r="E82" s="170"/>
      <c r="F82" s="306"/>
      <c r="G82" s="150">
        <v>-37</v>
      </c>
    </row>
    <row r="83" spans="1:7">
      <c r="A83" s="301" t="s">
        <v>278</v>
      </c>
      <c r="B83" s="301" t="s">
        <v>140</v>
      </c>
      <c r="C83" s="305" t="s">
        <v>69</v>
      </c>
      <c r="D83" s="305" t="s">
        <v>114</v>
      </c>
      <c r="E83" s="170"/>
      <c r="F83" s="308"/>
      <c r="G83" s="150">
        <v>-3750</v>
      </c>
    </row>
    <row r="84" spans="1:7">
      <c r="A84" s="301" t="s">
        <v>279</v>
      </c>
      <c r="B84" s="301" t="s">
        <v>163</v>
      </c>
      <c r="C84" s="305" t="s">
        <v>69</v>
      </c>
      <c r="D84" s="305" t="s">
        <v>61</v>
      </c>
      <c r="E84" s="170"/>
      <c r="F84" s="307"/>
      <c r="G84" s="150">
        <v>-100.34399999999999</v>
      </c>
    </row>
    <row r="85" spans="1:7">
      <c r="A85" s="301" t="s">
        <v>280</v>
      </c>
      <c r="B85" s="301" t="s">
        <v>163</v>
      </c>
      <c r="C85" s="305" t="s">
        <v>69</v>
      </c>
      <c r="D85" s="305" t="s">
        <v>61</v>
      </c>
      <c r="E85" s="170"/>
      <c r="F85" s="306"/>
      <c r="G85" s="150">
        <v>-72</v>
      </c>
    </row>
    <row r="86" spans="1:7">
      <c r="A86" s="301" t="s">
        <v>281</v>
      </c>
      <c r="B86" s="301" t="s">
        <v>163</v>
      </c>
      <c r="C86" s="305" t="s">
        <v>69</v>
      </c>
      <c r="D86" s="305" t="s">
        <v>61</v>
      </c>
      <c r="E86" s="171"/>
      <c r="F86" s="306"/>
      <c r="G86" s="150">
        <v>-216</v>
      </c>
    </row>
    <row r="87" spans="1:7">
      <c r="A87" s="301" t="s">
        <v>282</v>
      </c>
      <c r="B87" s="301" t="s">
        <v>163</v>
      </c>
      <c r="C87" s="305" t="s">
        <v>69</v>
      </c>
      <c r="D87" s="305" t="s">
        <v>61</v>
      </c>
      <c r="E87" s="170"/>
      <c r="F87" s="306"/>
      <c r="G87" s="150">
        <v>-27.972000000000001</v>
      </c>
    </row>
    <row r="88" spans="1:7">
      <c r="A88" s="301" t="s">
        <v>283</v>
      </c>
      <c r="B88" s="301" t="s">
        <v>163</v>
      </c>
      <c r="C88" s="305" t="s">
        <v>69</v>
      </c>
      <c r="D88" s="305" t="s">
        <v>61</v>
      </c>
      <c r="E88" s="170"/>
      <c r="F88" s="306"/>
      <c r="G88" s="150">
        <v>-64.8</v>
      </c>
    </row>
    <row r="89" spans="1:7" ht="86.25">
      <c r="A89" s="301" t="s">
        <v>284</v>
      </c>
      <c r="B89" s="301" t="s">
        <v>142</v>
      </c>
      <c r="C89" s="305" t="s">
        <v>69</v>
      </c>
      <c r="D89" s="305" t="s">
        <v>114</v>
      </c>
      <c r="E89" s="170"/>
      <c r="F89" s="306"/>
      <c r="G89" s="150">
        <v>-2511</v>
      </c>
    </row>
    <row r="90" spans="1:7" ht="86.25">
      <c r="A90" s="301" t="s">
        <v>285</v>
      </c>
      <c r="B90" s="301" t="s">
        <v>142</v>
      </c>
      <c r="C90" s="305" t="s">
        <v>69</v>
      </c>
      <c r="D90" s="305" t="s">
        <v>114</v>
      </c>
      <c r="E90" s="170"/>
      <c r="F90" s="308"/>
      <c r="G90" s="150">
        <v>-857.5</v>
      </c>
    </row>
    <row r="91" spans="1:7" ht="34.5">
      <c r="A91" s="301" t="s">
        <v>286</v>
      </c>
      <c r="B91" s="301" t="s">
        <v>143</v>
      </c>
      <c r="C91" s="305" t="s">
        <v>69</v>
      </c>
      <c r="D91" s="305" t="s">
        <v>114</v>
      </c>
      <c r="E91" s="170"/>
      <c r="F91" s="306"/>
      <c r="G91" s="150">
        <v>-852</v>
      </c>
    </row>
    <row r="92" spans="1:7">
      <c r="A92" s="301" t="s">
        <v>287</v>
      </c>
      <c r="B92" s="301" t="s">
        <v>138</v>
      </c>
      <c r="C92" s="305" t="s">
        <v>69</v>
      </c>
      <c r="D92" s="305" t="s">
        <v>114</v>
      </c>
      <c r="E92" s="171"/>
      <c r="F92" s="306"/>
      <c r="G92" s="150">
        <v>-5100</v>
      </c>
    </row>
    <row r="93" spans="1:7">
      <c r="A93" s="301" t="s">
        <v>288</v>
      </c>
      <c r="B93" s="301" t="s">
        <v>163</v>
      </c>
      <c r="C93" s="305" t="s">
        <v>69</v>
      </c>
      <c r="D93" s="305" t="s">
        <v>61</v>
      </c>
      <c r="E93" s="170"/>
      <c r="F93" s="306"/>
      <c r="G93" s="150">
        <v>-36.06</v>
      </c>
    </row>
    <row r="94" spans="1:7">
      <c r="A94" s="301" t="s">
        <v>289</v>
      </c>
      <c r="B94" s="301" t="s">
        <v>141</v>
      </c>
      <c r="C94" s="305" t="s">
        <v>69</v>
      </c>
      <c r="D94" s="305" t="s">
        <v>114</v>
      </c>
      <c r="E94" s="170"/>
      <c r="F94" s="306"/>
      <c r="G94" s="150">
        <v>-3168.9</v>
      </c>
    </row>
    <row r="95" spans="1:7">
      <c r="A95" s="301" t="s">
        <v>290</v>
      </c>
      <c r="B95" s="301" t="s">
        <v>141</v>
      </c>
      <c r="C95" s="305" t="s">
        <v>69</v>
      </c>
      <c r="D95" s="305" t="s">
        <v>114</v>
      </c>
      <c r="E95" s="170"/>
      <c r="F95" s="306"/>
      <c r="G95" s="150">
        <v>-303</v>
      </c>
    </row>
    <row r="96" spans="1:7" ht="34.5">
      <c r="A96" s="301" t="s">
        <v>291</v>
      </c>
      <c r="B96" s="301" t="s">
        <v>143</v>
      </c>
      <c r="C96" s="305" t="s">
        <v>69</v>
      </c>
      <c r="D96" s="305" t="s">
        <v>114</v>
      </c>
      <c r="E96" s="170"/>
      <c r="F96" s="308"/>
      <c r="G96" s="150">
        <v>-1506</v>
      </c>
    </row>
    <row r="97" spans="1:7">
      <c r="A97" s="301" t="s">
        <v>292</v>
      </c>
      <c r="B97" s="301" t="s">
        <v>141</v>
      </c>
      <c r="C97" s="305" t="s">
        <v>69</v>
      </c>
      <c r="D97" s="305" t="s">
        <v>114</v>
      </c>
      <c r="E97" s="170"/>
      <c r="F97" s="307"/>
      <c r="G97" s="150">
        <v>-2265</v>
      </c>
    </row>
    <row r="98" spans="1:7">
      <c r="A98" s="301" t="s">
        <v>293</v>
      </c>
      <c r="B98" s="301" t="s">
        <v>141</v>
      </c>
      <c r="C98" s="305" t="s">
        <v>69</v>
      </c>
      <c r="D98" s="305" t="s">
        <v>114</v>
      </c>
      <c r="E98" s="170"/>
      <c r="F98" s="306"/>
      <c r="G98" s="150">
        <v>-2250</v>
      </c>
    </row>
    <row r="99" spans="1:7">
      <c r="A99" s="301" t="s">
        <v>294</v>
      </c>
      <c r="B99" s="301" t="s">
        <v>138</v>
      </c>
      <c r="C99" s="305" t="s">
        <v>69</v>
      </c>
      <c r="D99" s="305" t="s">
        <v>114</v>
      </c>
      <c r="E99" s="171"/>
      <c r="F99" s="306"/>
      <c r="G99" s="150">
        <v>-83.316999999999993</v>
      </c>
    </row>
    <row r="100" spans="1:7">
      <c r="A100" s="301" t="s">
        <v>139</v>
      </c>
      <c r="B100" s="301" t="s">
        <v>140</v>
      </c>
      <c r="C100" s="305" t="s">
        <v>69</v>
      </c>
      <c r="D100" s="305" t="s">
        <v>114</v>
      </c>
      <c r="E100" s="170"/>
      <c r="F100" s="306"/>
      <c r="G100" s="150">
        <v>-1331.13</v>
      </c>
    </row>
    <row r="101" spans="1:7">
      <c r="A101" s="301" t="s">
        <v>295</v>
      </c>
      <c r="B101" s="301" t="s">
        <v>296</v>
      </c>
      <c r="C101" s="305" t="s">
        <v>69</v>
      </c>
      <c r="D101" s="305" t="s">
        <v>114</v>
      </c>
      <c r="E101" s="170"/>
      <c r="F101" s="306"/>
      <c r="G101" s="150">
        <v>-1044.288</v>
      </c>
    </row>
    <row r="102" spans="1:7">
      <c r="A102" s="301" t="s">
        <v>297</v>
      </c>
      <c r="B102" s="301" t="s">
        <v>146</v>
      </c>
      <c r="C102" s="305" t="s">
        <v>69</v>
      </c>
      <c r="D102" s="305" t="s">
        <v>61</v>
      </c>
      <c r="E102" s="170"/>
      <c r="F102" s="307"/>
      <c r="G102" s="150">
        <v>-105.455</v>
      </c>
    </row>
    <row r="103" spans="1:7">
      <c r="A103" s="301" t="s">
        <v>298</v>
      </c>
      <c r="B103" s="301" t="s">
        <v>164</v>
      </c>
      <c r="C103" s="305" t="s">
        <v>69</v>
      </c>
      <c r="D103" s="305" t="s">
        <v>165</v>
      </c>
      <c r="E103" s="171"/>
      <c r="F103" s="306"/>
      <c r="G103" s="150">
        <v>-4</v>
      </c>
    </row>
    <row r="104" spans="1:7">
      <c r="A104" s="301" t="s">
        <v>299</v>
      </c>
      <c r="B104" s="301" t="s">
        <v>145</v>
      </c>
      <c r="C104" s="305" t="s">
        <v>69</v>
      </c>
      <c r="D104" s="305" t="s">
        <v>114</v>
      </c>
      <c r="E104" s="170"/>
      <c r="F104" s="306"/>
      <c r="G104" s="150">
        <v>-105.7</v>
      </c>
    </row>
    <row r="105" spans="1:7">
      <c r="A105" s="301" t="s">
        <v>300</v>
      </c>
      <c r="B105" s="301" t="s">
        <v>301</v>
      </c>
      <c r="C105" s="305" t="s">
        <v>69</v>
      </c>
      <c r="D105" s="305" t="s">
        <v>114</v>
      </c>
      <c r="E105" s="170"/>
      <c r="F105" s="306"/>
      <c r="G105" s="150">
        <v>-8.6180000000000003</v>
      </c>
    </row>
    <row r="106" spans="1:7" ht="34.5">
      <c r="A106" s="301" t="s">
        <v>302</v>
      </c>
      <c r="B106" s="301" t="s">
        <v>147</v>
      </c>
      <c r="C106" s="305" t="s">
        <v>69</v>
      </c>
      <c r="D106" s="305" t="s">
        <v>114</v>
      </c>
      <c r="E106" s="170"/>
      <c r="F106" s="306"/>
      <c r="G106" s="150">
        <v>-216</v>
      </c>
    </row>
    <row r="107" spans="1:7">
      <c r="A107" s="301" t="s">
        <v>303</v>
      </c>
      <c r="B107" s="301" t="s">
        <v>304</v>
      </c>
      <c r="C107" s="305" t="s">
        <v>69</v>
      </c>
      <c r="D107" s="305" t="s">
        <v>228</v>
      </c>
      <c r="E107" s="170"/>
      <c r="F107" s="307"/>
      <c r="G107" s="150">
        <v>-7.0209999999999999</v>
      </c>
    </row>
    <row r="108" spans="1:7">
      <c r="A108" s="301" t="s">
        <v>305</v>
      </c>
      <c r="B108" s="301" t="s">
        <v>306</v>
      </c>
      <c r="C108" s="305" t="s">
        <v>69</v>
      </c>
      <c r="D108" s="305" t="s">
        <v>61</v>
      </c>
      <c r="E108" s="170"/>
      <c r="F108" s="306"/>
      <c r="G108" s="150">
        <v>-5.5</v>
      </c>
    </row>
    <row r="109" spans="1:7">
      <c r="A109" s="301" t="s">
        <v>166</v>
      </c>
      <c r="B109" s="301" t="s">
        <v>152</v>
      </c>
      <c r="C109" s="305" t="s">
        <v>69</v>
      </c>
      <c r="D109" s="305" t="s">
        <v>61</v>
      </c>
      <c r="E109" s="170"/>
      <c r="F109" s="306"/>
      <c r="G109" s="150">
        <v>-215.6</v>
      </c>
    </row>
    <row r="110" spans="1:7">
      <c r="A110" s="301" t="s">
        <v>307</v>
      </c>
      <c r="B110" s="301" t="s">
        <v>148</v>
      </c>
      <c r="C110" s="305" t="s">
        <v>69</v>
      </c>
      <c r="D110" s="305" t="s">
        <v>114</v>
      </c>
      <c r="E110" s="170"/>
      <c r="F110" s="306"/>
      <c r="G110" s="150">
        <v>-90</v>
      </c>
    </row>
    <row r="111" spans="1:7">
      <c r="A111" s="301" t="s">
        <v>308</v>
      </c>
      <c r="B111" s="301" t="s">
        <v>309</v>
      </c>
      <c r="C111" s="305" t="s">
        <v>69</v>
      </c>
      <c r="D111" s="305" t="s">
        <v>61</v>
      </c>
      <c r="E111" s="170"/>
      <c r="F111" s="308"/>
      <c r="G111" s="150">
        <v>-600</v>
      </c>
    </row>
    <row r="112" spans="1:7">
      <c r="A112" s="301" t="s">
        <v>154</v>
      </c>
      <c r="B112" s="301" t="s">
        <v>152</v>
      </c>
      <c r="C112" s="305" t="s">
        <v>69</v>
      </c>
      <c r="D112" s="305" t="s">
        <v>61</v>
      </c>
      <c r="E112" s="170"/>
      <c r="F112" s="307"/>
      <c r="G112" s="150">
        <v>-180</v>
      </c>
    </row>
    <row r="113" spans="1:7">
      <c r="A113" s="301" t="s">
        <v>153</v>
      </c>
      <c r="B113" s="301" t="s">
        <v>152</v>
      </c>
      <c r="C113" s="305" t="s">
        <v>69</v>
      </c>
      <c r="D113" s="305" t="s">
        <v>61</v>
      </c>
      <c r="E113" s="170"/>
      <c r="F113" s="306"/>
      <c r="G113" s="150">
        <v>-280.8</v>
      </c>
    </row>
    <row r="114" spans="1:7">
      <c r="A114" s="301" t="s">
        <v>310</v>
      </c>
      <c r="B114" s="301" t="s">
        <v>152</v>
      </c>
      <c r="C114" s="305" t="s">
        <v>69</v>
      </c>
      <c r="D114" s="305" t="s">
        <v>61</v>
      </c>
      <c r="E114" s="171"/>
      <c r="F114" s="306"/>
      <c r="G114" s="150">
        <v>-460</v>
      </c>
    </row>
    <row r="115" spans="1:7">
      <c r="A115" s="301" t="s">
        <v>311</v>
      </c>
      <c r="B115" s="301" t="s">
        <v>152</v>
      </c>
      <c r="C115" s="305" t="s">
        <v>69</v>
      </c>
      <c r="D115" s="305" t="s">
        <v>61</v>
      </c>
      <c r="E115" s="170"/>
      <c r="F115" s="306"/>
      <c r="G115" s="150">
        <v>-488</v>
      </c>
    </row>
    <row r="116" spans="1:7" ht="34.5">
      <c r="A116" s="301" t="s">
        <v>312</v>
      </c>
      <c r="B116" s="301" t="s">
        <v>313</v>
      </c>
      <c r="C116" s="305" t="s">
        <v>69</v>
      </c>
      <c r="D116" s="305" t="s">
        <v>61</v>
      </c>
      <c r="E116" s="170"/>
      <c r="F116" s="306"/>
      <c r="G116" s="150">
        <v>-12</v>
      </c>
    </row>
    <row r="117" spans="1:7">
      <c r="A117" s="301" t="s">
        <v>155</v>
      </c>
      <c r="B117" s="301" t="s">
        <v>152</v>
      </c>
      <c r="C117" s="305" t="s">
        <v>69</v>
      </c>
      <c r="D117" s="305" t="s">
        <v>61</v>
      </c>
      <c r="E117" s="170"/>
      <c r="F117" s="306"/>
      <c r="G117" s="150">
        <v>-78.400000000000006</v>
      </c>
    </row>
    <row r="118" spans="1:7">
      <c r="A118" s="301" t="s">
        <v>314</v>
      </c>
      <c r="B118" s="301" t="s">
        <v>315</v>
      </c>
      <c r="C118" s="305" t="s">
        <v>69</v>
      </c>
      <c r="D118" s="305" t="s">
        <v>62</v>
      </c>
      <c r="E118" s="170"/>
      <c r="F118" s="307"/>
      <c r="G118" s="150">
        <v>-40</v>
      </c>
    </row>
    <row r="119" spans="1:7" ht="34.5">
      <c r="A119" s="301" t="s">
        <v>316</v>
      </c>
      <c r="B119" s="301" t="s">
        <v>317</v>
      </c>
      <c r="C119" s="305" t="s">
        <v>69</v>
      </c>
      <c r="D119" s="305" t="s">
        <v>61</v>
      </c>
      <c r="E119" s="170"/>
      <c r="F119" s="306"/>
      <c r="G119" s="150">
        <v>-14</v>
      </c>
    </row>
    <row r="120" spans="1:7">
      <c r="A120" s="301" t="s">
        <v>318</v>
      </c>
      <c r="B120" s="301" t="s">
        <v>319</v>
      </c>
      <c r="C120" s="305" t="s">
        <v>69</v>
      </c>
      <c r="D120" s="305" t="s">
        <v>61</v>
      </c>
      <c r="E120" s="171"/>
      <c r="F120" s="306"/>
      <c r="G120" s="150">
        <v>-2856.5</v>
      </c>
    </row>
    <row r="121" spans="1:7">
      <c r="A121" s="301" t="s">
        <v>320</v>
      </c>
      <c r="B121" s="301" t="s">
        <v>164</v>
      </c>
      <c r="C121" s="305" t="s">
        <v>69</v>
      </c>
      <c r="D121" s="305" t="s">
        <v>165</v>
      </c>
      <c r="E121" s="170"/>
      <c r="F121" s="306"/>
      <c r="G121" s="150">
        <v>-161.19999999999999</v>
      </c>
    </row>
    <row r="122" spans="1:7" ht="34.5">
      <c r="A122" s="301" t="s">
        <v>321</v>
      </c>
      <c r="B122" s="301" t="s">
        <v>313</v>
      </c>
      <c r="C122" s="305" t="s">
        <v>69</v>
      </c>
      <c r="D122" s="305" t="s">
        <v>61</v>
      </c>
      <c r="E122" s="170"/>
      <c r="F122" s="306"/>
      <c r="G122" s="150">
        <v>-1426.8</v>
      </c>
    </row>
    <row r="123" spans="1:7">
      <c r="A123" s="301" t="s">
        <v>322</v>
      </c>
      <c r="B123" s="301" t="s">
        <v>323</v>
      </c>
      <c r="C123" s="305" t="s">
        <v>69</v>
      </c>
      <c r="D123" s="305" t="s">
        <v>61</v>
      </c>
      <c r="E123" s="170"/>
      <c r="F123" s="308"/>
      <c r="G123" s="150">
        <v>-76</v>
      </c>
    </row>
    <row r="124" spans="1:7">
      <c r="A124" s="301" t="s">
        <v>324</v>
      </c>
      <c r="B124" s="301" t="s">
        <v>325</v>
      </c>
      <c r="C124" s="305" t="s">
        <v>69</v>
      </c>
      <c r="D124" s="305" t="s">
        <v>61</v>
      </c>
      <c r="E124" s="170"/>
      <c r="F124" s="306"/>
      <c r="G124" s="150">
        <v>-76.8</v>
      </c>
    </row>
    <row r="125" spans="1:7">
      <c r="A125" s="301" t="s">
        <v>326</v>
      </c>
      <c r="B125" s="301" t="s">
        <v>315</v>
      </c>
      <c r="C125" s="305" t="s">
        <v>69</v>
      </c>
      <c r="D125" s="305" t="s">
        <v>62</v>
      </c>
      <c r="E125" s="170"/>
      <c r="F125" s="306"/>
      <c r="G125" s="150">
        <v>-66</v>
      </c>
    </row>
    <row r="126" spans="1:7">
      <c r="A126" s="301" t="s">
        <v>327</v>
      </c>
      <c r="B126" s="301" t="s">
        <v>315</v>
      </c>
      <c r="C126" s="305" t="s">
        <v>69</v>
      </c>
      <c r="D126" s="305" t="s">
        <v>62</v>
      </c>
      <c r="E126" s="170"/>
      <c r="F126" s="306"/>
      <c r="G126" s="150">
        <v>-1260</v>
      </c>
    </row>
    <row r="127" spans="1:7">
      <c r="A127" s="301" t="s">
        <v>151</v>
      </c>
      <c r="B127" s="301" t="s">
        <v>152</v>
      </c>
      <c r="C127" s="305" t="s">
        <v>69</v>
      </c>
      <c r="D127" s="305" t="s">
        <v>61</v>
      </c>
      <c r="E127" s="170"/>
      <c r="F127" s="306"/>
      <c r="G127" s="150">
        <v>-280.8</v>
      </c>
    </row>
    <row r="128" spans="1:7">
      <c r="A128" s="301" t="s">
        <v>328</v>
      </c>
      <c r="B128" s="301" t="s">
        <v>152</v>
      </c>
      <c r="C128" s="305" t="s">
        <v>69</v>
      </c>
      <c r="D128" s="305" t="s">
        <v>61</v>
      </c>
      <c r="E128" s="170"/>
      <c r="F128" s="308"/>
      <c r="G128" s="150">
        <v>-300</v>
      </c>
    </row>
    <row r="129" spans="1:7">
      <c r="A129" s="301" t="s">
        <v>329</v>
      </c>
      <c r="B129" s="301" t="s">
        <v>330</v>
      </c>
      <c r="C129" s="305" t="s">
        <v>69</v>
      </c>
      <c r="D129" s="305" t="s">
        <v>61</v>
      </c>
      <c r="E129" s="171"/>
      <c r="F129" s="306"/>
      <c r="G129" s="150">
        <v>-34.799999999999997</v>
      </c>
    </row>
    <row r="130" spans="1:7">
      <c r="A130" s="301" t="s">
        <v>331</v>
      </c>
      <c r="B130" s="301" t="s">
        <v>330</v>
      </c>
      <c r="C130" s="305" t="s">
        <v>69</v>
      </c>
      <c r="D130" s="305" t="s">
        <v>61</v>
      </c>
      <c r="E130" s="170"/>
      <c r="F130" s="306"/>
      <c r="G130" s="150">
        <v>-87.5</v>
      </c>
    </row>
    <row r="131" spans="1:7">
      <c r="A131" s="301" t="s">
        <v>332</v>
      </c>
      <c r="B131" s="301" t="s">
        <v>149</v>
      </c>
      <c r="C131" s="305" t="s">
        <v>69</v>
      </c>
      <c r="D131" s="305" t="s">
        <v>61</v>
      </c>
      <c r="E131" s="170"/>
      <c r="F131" s="306"/>
      <c r="G131" s="150">
        <v>-60</v>
      </c>
    </row>
    <row r="132" spans="1:7">
      <c r="A132" s="301" t="s">
        <v>333</v>
      </c>
      <c r="B132" s="301" t="s">
        <v>150</v>
      </c>
      <c r="C132" s="305" t="s">
        <v>69</v>
      </c>
      <c r="D132" s="305" t="s">
        <v>62</v>
      </c>
      <c r="E132" s="170"/>
      <c r="F132" s="306"/>
      <c r="G132" s="150">
        <v>-124</v>
      </c>
    </row>
    <row r="133" spans="1:7">
      <c r="A133" s="301" t="s">
        <v>334</v>
      </c>
      <c r="B133" s="301" t="s">
        <v>150</v>
      </c>
      <c r="C133" s="305" t="s">
        <v>69</v>
      </c>
      <c r="D133" s="305" t="s">
        <v>62</v>
      </c>
      <c r="E133" s="170"/>
      <c r="F133" s="308"/>
      <c r="G133" s="150">
        <v>-72</v>
      </c>
    </row>
    <row r="134" spans="1:7">
      <c r="A134" s="301" t="s">
        <v>335</v>
      </c>
      <c r="B134" s="301" t="s">
        <v>150</v>
      </c>
      <c r="C134" s="305" t="s">
        <v>69</v>
      </c>
      <c r="D134" s="305" t="s">
        <v>62</v>
      </c>
      <c r="E134" s="170"/>
      <c r="F134" s="307"/>
      <c r="G134" s="150">
        <v>-498</v>
      </c>
    </row>
    <row r="135" spans="1:7">
      <c r="A135" s="301" t="s">
        <v>336</v>
      </c>
      <c r="B135" s="301" t="s">
        <v>330</v>
      </c>
      <c r="C135" s="305" t="s">
        <v>69</v>
      </c>
      <c r="D135" s="305" t="s">
        <v>61</v>
      </c>
      <c r="E135" s="170"/>
      <c r="F135" s="306"/>
      <c r="G135" s="150">
        <v>-105</v>
      </c>
    </row>
    <row r="136" spans="1:7">
      <c r="A136" s="301" t="s">
        <v>337</v>
      </c>
      <c r="B136" s="301" t="s">
        <v>150</v>
      </c>
      <c r="C136" s="305" t="s">
        <v>69</v>
      </c>
      <c r="D136" s="305" t="s">
        <v>62</v>
      </c>
      <c r="E136" s="171"/>
      <c r="F136" s="306"/>
      <c r="G136" s="150">
        <v>-510</v>
      </c>
    </row>
    <row r="137" spans="1:7">
      <c r="A137" s="301" t="s">
        <v>338</v>
      </c>
      <c r="B137" s="301" t="s">
        <v>150</v>
      </c>
      <c r="C137" s="305" t="s">
        <v>69</v>
      </c>
      <c r="D137" s="305" t="s">
        <v>62</v>
      </c>
      <c r="E137" s="170"/>
      <c r="F137" s="306"/>
      <c r="G137" s="150">
        <v>-236</v>
      </c>
    </row>
    <row r="138" spans="1:7">
      <c r="A138" s="301" t="s">
        <v>339</v>
      </c>
      <c r="B138" s="301" t="s">
        <v>340</v>
      </c>
      <c r="C138" s="305" t="s">
        <v>69</v>
      </c>
      <c r="D138" s="305" t="s">
        <v>61</v>
      </c>
      <c r="E138" s="170"/>
      <c r="F138" s="306"/>
      <c r="G138" s="150">
        <v>-1320</v>
      </c>
    </row>
    <row r="139" spans="1:7" ht="34.5">
      <c r="A139" s="301" t="s">
        <v>341</v>
      </c>
      <c r="B139" s="301" t="s">
        <v>313</v>
      </c>
      <c r="C139" s="305" t="s">
        <v>69</v>
      </c>
      <c r="D139" s="305" t="s">
        <v>61</v>
      </c>
      <c r="E139" s="170"/>
      <c r="F139" s="306"/>
      <c r="G139" s="150">
        <v>-150</v>
      </c>
    </row>
    <row r="140" spans="1:7" ht="34.5">
      <c r="A140" s="301" t="s">
        <v>342</v>
      </c>
      <c r="B140" s="301" t="s">
        <v>313</v>
      </c>
      <c r="C140" s="305" t="s">
        <v>69</v>
      </c>
      <c r="D140" s="305" t="s">
        <v>61</v>
      </c>
      <c r="E140" s="170"/>
      <c r="F140" s="308"/>
      <c r="G140" s="150">
        <v>-344</v>
      </c>
    </row>
    <row r="141" spans="1:7" ht="34.5">
      <c r="A141" s="301" t="s">
        <v>343</v>
      </c>
      <c r="B141" s="301" t="s">
        <v>344</v>
      </c>
      <c r="C141" s="305" t="s">
        <v>69</v>
      </c>
      <c r="D141" s="305" t="s">
        <v>114</v>
      </c>
      <c r="E141" s="170"/>
      <c r="F141" s="306"/>
      <c r="G141" s="172">
        <v>-21.9</v>
      </c>
    </row>
    <row r="142" spans="1:7" ht="34.5">
      <c r="A142" s="301" t="s">
        <v>345</v>
      </c>
      <c r="B142" s="301" t="s">
        <v>344</v>
      </c>
      <c r="C142" s="305" t="s">
        <v>69</v>
      </c>
      <c r="D142" s="305" t="s">
        <v>114</v>
      </c>
      <c r="E142" s="171"/>
      <c r="F142" s="306"/>
      <c r="G142" s="172">
        <v>-24.7</v>
      </c>
    </row>
    <row r="143" spans="1:7">
      <c r="A143" s="301" t="s">
        <v>346</v>
      </c>
      <c r="B143" s="301" t="s">
        <v>347</v>
      </c>
      <c r="C143" s="305" t="s">
        <v>69</v>
      </c>
      <c r="D143" s="305" t="s">
        <v>61</v>
      </c>
      <c r="E143" s="170"/>
      <c r="F143" s="306"/>
      <c r="G143" s="172">
        <v>-6.1059999999999999</v>
      </c>
    </row>
    <row r="144" spans="1:7" ht="34.5">
      <c r="A144" s="301" t="s">
        <v>348</v>
      </c>
      <c r="B144" s="301" t="s">
        <v>349</v>
      </c>
      <c r="C144" s="305" t="s">
        <v>69</v>
      </c>
      <c r="D144" s="305" t="s">
        <v>61</v>
      </c>
      <c r="E144" s="170"/>
      <c r="F144" s="306"/>
      <c r="G144" s="172">
        <v>-9.01</v>
      </c>
    </row>
    <row r="145" spans="1:7">
      <c r="A145" s="301" t="s">
        <v>350</v>
      </c>
      <c r="B145" s="301" t="s">
        <v>351</v>
      </c>
      <c r="C145" s="305" t="s">
        <v>69</v>
      </c>
      <c r="D145" s="305" t="s">
        <v>61</v>
      </c>
      <c r="E145" s="170"/>
      <c r="F145" s="306"/>
      <c r="G145" s="172">
        <v>-8.1820000000000004</v>
      </c>
    </row>
    <row r="146" spans="1:7">
      <c r="A146" s="301" t="s">
        <v>352</v>
      </c>
      <c r="B146" s="301" t="s">
        <v>353</v>
      </c>
      <c r="C146" s="305" t="s">
        <v>69</v>
      </c>
      <c r="D146" s="305" t="s">
        <v>114</v>
      </c>
      <c r="E146" s="171"/>
      <c r="F146" s="306"/>
      <c r="G146" s="172">
        <v>-10.762</v>
      </c>
    </row>
    <row r="147" spans="1:7">
      <c r="A147" s="301" t="s">
        <v>354</v>
      </c>
      <c r="B147" s="301" t="s">
        <v>355</v>
      </c>
      <c r="C147" s="305" t="s">
        <v>69</v>
      </c>
      <c r="D147" s="305" t="s">
        <v>61</v>
      </c>
      <c r="E147" s="170"/>
      <c r="F147" s="306"/>
      <c r="G147" s="172">
        <v>-12</v>
      </c>
    </row>
    <row r="148" spans="1:7">
      <c r="A148" s="301" t="s">
        <v>356</v>
      </c>
      <c r="B148" s="301" t="s">
        <v>357</v>
      </c>
      <c r="C148" s="305" t="s">
        <v>69</v>
      </c>
      <c r="D148" s="305" t="s">
        <v>61</v>
      </c>
      <c r="E148" s="170"/>
      <c r="F148" s="306"/>
      <c r="G148" s="172">
        <v>-10.4</v>
      </c>
    </row>
    <row r="149" spans="1:7">
      <c r="A149" s="301" t="s">
        <v>359</v>
      </c>
      <c r="B149" s="301" t="s">
        <v>360</v>
      </c>
      <c r="C149" s="305" t="s">
        <v>69</v>
      </c>
      <c r="D149" s="305" t="s">
        <v>61</v>
      </c>
      <c r="E149" s="170"/>
      <c r="F149" s="306"/>
      <c r="G149" s="172">
        <v>-134.6</v>
      </c>
    </row>
    <row r="150" spans="1:7">
      <c r="A150" s="301" t="s">
        <v>361</v>
      </c>
      <c r="B150" s="301" t="s">
        <v>362</v>
      </c>
      <c r="C150" s="305" t="s">
        <v>69</v>
      </c>
      <c r="D150" s="305" t="s">
        <v>61</v>
      </c>
      <c r="E150" s="171"/>
      <c r="F150" s="306"/>
      <c r="G150" s="172">
        <v>-8.4</v>
      </c>
    </row>
    <row r="151" spans="1:7" ht="48.75" customHeight="1">
      <c r="A151" s="301" t="s">
        <v>363</v>
      </c>
      <c r="B151" s="301" t="s">
        <v>364</v>
      </c>
      <c r="C151" s="305" t="s">
        <v>69</v>
      </c>
      <c r="D151" s="305" t="s">
        <v>61</v>
      </c>
      <c r="E151" s="170"/>
      <c r="F151" s="306"/>
      <c r="G151" s="172">
        <v>-9.9</v>
      </c>
    </row>
    <row r="152" spans="1:7" ht="51.75">
      <c r="A152" s="301" t="s">
        <v>365</v>
      </c>
      <c r="B152" s="301" t="s">
        <v>366</v>
      </c>
      <c r="C152" s="305" t="s">
        <v>69</v>
      </c>
      <c r="D152" s="305" t="s">
        <v>61</v>
      </c>
      <c r="E152" s="170"/>
      <c r="F152" s="306"/>
      <c r="G152" s="172">
        <v>-3</v>
      </c>
    </row>
    <row r="153" spans="1:7" ht="69">
      <c r="A153" s="301" t="s">
        <v>367</v>
      </c>
      <c r="B153" s="301" t="s">
        <v>368</v>
      </c>
      <c r="C153" s="305" t="s">
        <v>69</v>
      </c>
      <c r="D153" s="305" t="s">
        <v>61</v>
      </c>
      <c r="E153" s="170"/>
      <c r="F153" s="306"/>
      <c r="G153" s="172">
        <v>-7.32</v>
      </c>
    </row>
    <row r="154" spans="1:7">
      <c r="A154" s="301" t="s">
        <v>369</v>
      </c>
      <c r="B154" s="301" t="s">
        <v>358</v>
      </c>
      <c r="C154" s="305" t="s">
        <v>69</v>
      </c>
      <c r="D154" s="305" t="s">
        <v>61</v>
      </c>
      <c r="E154" s="170"/>
      <c r="F154" s="308"/>
      <c r="G154" s="172">
        <v>-9.6</v>
      </c>
    </row>
    <row r="155" spans="1:7" ht="69">
      <c r="A155" s="301" t="s">
        <v>370</v>
      </c>
      <c r="B155" s="301" t="s">
        <v>371</v>
      </c>
      <c r="C155" s="305" t="s">
        <v>69</v>
      </c>
      <c r="D155" s="305" t="s">
        <v>61</v>
      </c>
      <c r="E155" s="170"/>
      <c r="F155" s="307"/>
      <c r="G155" s="172">
        <v>-9.7200000000000006</v>
      </c>
    </row>
    <row r="156" spans="1:7">
      <c r="A156" s="301" t="s">
        <v>372</v>
      </c>
      <c r="B156" s="301" t="s">
        <v>358</v>
      </c>
      <c r="C156" s="305" t="s">
        <v>69</v>
      </c>
      <c r="D156" s="305" t="s">
        <v>61</v>
      </c>
      <c r="E156" s="170"/>
      <c r="F156" s="306"/>
      <c r="G156" s="172">
        <v>-52.8</v>
      </c>
    </row>
    <row r="157" spans="1:7">
      <c r="A157" s="301" t="s">
        <v>373</v>
      </c>
      <c r="B157" s="301" t="s">
        <v>358</v>
      </c>
      <c r="C157" s="305" t="s">
        <v>69</v>
      </c>
      <c r="D157" s="305" t="s">
        <v>61</v>
      </c>
      <c r="E157" s="171"/>
      <c r="F157" s="306"/>
      <c r="G157" s="172">
        <v>-5</v>
      </c>
    </row>
    <row r="158" spans="1:7">
      <c r="A158" s="301" t="s">
        <v>374</v>
      </c>
      <c r="B158" s="301" t="s">
        <v>375</v>
      </c>
      <c r="C158" s="305" t="s">
        <v>69</v>
      </c>
      <c r="D158" s="305" t="s">
        <v>61</v>
      </c>
      <c r="E158" s="170"/>
      <c r="F158" s="306"/>
      <c r="G158" s="172">
        <v>-20.3</v>
      </c>
    </row>
    <row r="159" spans="1:7">
      <c r="A159" s="301" t="s">
        <v>376</v>
      </c>
      <c r="B159" s="301" t="s">
        <v>375</v>
      </c>
      <c r="C159" s="305" t="s">
        <v>69</v>
      </c>
      <c r="D159" s="305" t="s">
        <v>61</v>
      </c>
      <c r="E159" s="170"/>
      <c r="F159" s="306"/>
      <c r="G159" s="172">
        <v>-21.754999999999999</v>
      </c>
    </row>
    <row r="160" spans="1:7">
      <c r="A160" s="301" t="s">
        <v>377</v>
      </c>
      <c r="B160" s="301" t="s">
        <v>378</v>
      </c>
      <c r="C160" s="305" t="s">
        <v>69</v>
      </c>
      <c r="D160" s="305" t="s">
        <v>61</v>
      </c>
      <c r="E160" s="170"/>
      <c r="F160" s="306"/>
      <c r="G160" s="172">
        <v>-115.5</v>
      </c>
    </row>
    <row r="161" spans="1:7" ht="34.5">
      <c r="A161" s="301" t="s">
        <v>379</v>
      </c>
      <c r="B161" s="301" t="s">
        <v>380</v>
      </c>
      <c r="C161" s="305" t="s">
        <v>69</v>
      </c>
      <c r="D161" s="305" t="s">
        <v>61</v>
      </c>
      <c r="E161" s="170"/>
      <c r="F161" s="306"/>
      <c r="G161" s="172">
        <v>-56</v>
      </c>
    </row>
    <row r="162" spans="1:7">
      <c r="A162" s="301" t="s">
        <v>381</v>
      </c>
      <c r="B162" s="301" t="s">
        <v>382</v>
      </c>
      <c r="C162" s="305" t="s">
        <v>69</v>
      </c>
      <c r="D162" s="305" t="s">
        <v>165</v>
      </c>
      <c r="E162" s="171"/>
      <c r="F162" s="306"/>
      <c r="G162" s="172">
        <v>-2.7</v>
      </c>
    </row>
    <row r="163" spans="1:7">
      <c r="A163" s="301" t="s">
        <v>383</v>
      </c>
      <c r="B163" s="301" t="s">
        <v>384</v>
      </c>
      <c r="C163" s="305" t="s">
        <v>69</v>
      </c>
      <c r="D163" s="305" t="s">
        <v>165</v>
      </c>
      <c r="E163" s="170"/>
      <c r="F163" s="306"/>
      <c r="G163" s="172">
        <v>-1</v>
      </c>
    </row>
    <row r="164" spans="1:7">
      <c r="A164" s="301" t="s">
        <v>385</v>
      </c>
      <c r="B164" s="301" t="s">
        <v>386</v>
      </c>
      <c r="C164" s="305" t="s">
        <v>69</v>
      </c>
      <c r="D164" s="305" t="s">
        <v>61</v>
      </c>
      <c r="E164" s="170"/>
      <c r="F164" s="306"/>
      <c r="G164" s="172">
        <v>-2.4</v>
      </c>
    </row>
    <row r="165" spans="1:7">
      <c r="A165" s="301" t="s">
        <v>387</v>
      </c>
      <c r="B165" s="301" t="s">
        <v>386</v>
      </c>
      <c r="C165" s="305" t="s">
        <v>69</v>
      </c>
      <c r="D165" s="305" t="s">
        <v>61</v>
      </c>
      <c r="E165" s="171"/>
      <c r="F165" s="306"/>
      <c r="G165" s="172">
        <v>-3.5</v>
      </c>
    </row>
    <row r="166" spans="1:7">
      <c r="A166" s="301" t="s">
        <v>388</v>
      </c>
      <c r="B166" s="301" t="s">
        <v>389</v>
      </c>
      <c r="C166" s="305" t="s">
        <v>69</v>
      </c>
      <c r="D166" s="305" t="s">
        <v>61</v>
      </c>
      <c r="E166" s="170"/>
      <c r="F166" s="306"/>
      <c r="G166" s="172">
        <v>-12.32</v>
      </c>
    </row>
    <row r="167" spans="1:7">
      <c r="A167" s="301" t="s">
        <v>390</v>
      </c>
      <c r="B167" s="301" t="s">
        <v>391</v>
      </c>
      <c r="C167" s="305" t="s">
        <v>69</v>
      </c>
      <c r="D167" s="305" t="s">
        <v>61</v>
      </c>
      <c r="E167" s="170"/>
      <c r="F167" s="306"/>
      <c r="G167" s="172">
        <v>-190.19</v>
      </c>
    </row>
    <row r="168" spans="1:7">
      <c r="A168" s="301" t="s">
        <v>591</v>
      </c>
      <c r="B168" s="301" t="s">
        <v>416</v>
      </c>
      <c r="C168" s="301" t="s">
        <v>69</v>
      </c>
      <c r="D168" s="301" t="s">
        <v>61</v>
      </c>
      <c r="E168" s="301" t="s">
        <v>420</v>
      </c>
      <c r="F168" s="301">
        <v>50</v>
      </c>
      <c r="G168" s="283">
        <f>+E168*F168/1000</f>
        <v>250</v>
      </c>
    </row>
    <row r="169" spans="1:7">
      <c r="A169" s="301" t="s">
        <v>417</v>
      </c>
      <c r="B169" s="301" t="s">
        <v>418</v>
      </c>
      <c r="C169" s="301" t="s">
        <v>69</v>
      </c>
      <c r="D169" s="301" t="s">
        <v>61</v>
      </c>
      <c r="E169" s="301" t="s">
        <v>419</v>
      </c>
      <c r="F169" s="301">
        <v>25</v>
      </c>
      <c r="G169" s="283">
        <f t="shared" ref="G169:G188" si="0">+E169*F169/1000</f>
        <v>74</v>
      </c>
    </row>
    <row r="170" spans="1:7">
      <c r="A170" s="301">
        <v>30197622</v>
      </c>
      <c r="B170" s="301" t="s">
        <v>421</v>
      </c>
      <c r="C170" s="301" t="s">
        <v>422</v>
      </c>
      <c r="D170" s="301" t="s">
        <v>228</v>
      </c>
      <c r="E170" s="301" t="s">
        <v>423</v>
      </c>
      <c r="F170" s="301">
        <v>700</v>
      </c>
      <c r="G170" s="283">
        <f t="shared" si="0"/>
        <v>420</v>
      </c>
    </row>
    <row r="171" spans="1:7">
      <c r="A171" s="301">
        <v>9134200</v>
      </c>
      <c r="B171" s="301" t="s">
        <v>424</v>
      </c>
      <c r="C171" s="301" t="s">
        <v>422</v>
      </c>
      <c r="D171" s="301" t="s">
        <v>114</v>
      </c>
      <c r="E171" s="301" t="s">
        <v>425</v>
      </c>
      <c r="F171" s="301">
        <v>30000</v>
      </c>
      <c r="G171" s="283">
        <f t="shared" si="0"/>
        <v>13200</v>
      </c>
    </row>
    <row r="172" spans="1:7">
      <c r="A172" s="301">
        <v>34351200</v>
      </c>
      <c r="B172" s="301" t="s">
        <v>426</v>
      </c>
      <c r="C172" s="301" t="s">
        <v>422</v>
      </c>
      <c r="D172" s="301" t="s">
        <v>61</v>
      </c>
      <c r="E172" s="301">
        <v>21500</v>
      </c>
      <c r="F172" s="301">
        <v>4</v>
      </c>
      <c r="G172" s="283">
        <f t="shared" si="0"/>
        <v>86</v>
      </c>
    </row>
    <row r="173" spans="1:7">
      <c r="A173" s="301">
        <v>34351200</v>
      </c>
      <c r="B173" s="301" t="s">
        <v>426</v>
      </c>
      <c r="C173" s="301" t="s">
        <v>422</v>
      </c>
      <c r="D173" s="301" t="s">
        <v>61</v>
      </c>
      <c r="E173" s="301">
        <v>21500</v>
      </c>
      <c r="F173" s="301">
        <v>4</v>
      </c>
      <c r="G173" s="283">
        <f t="shared" si="0"/>
        <v>86</v>
      </c>
    </row>
    <row r="174" spans="1:7">
      <c r="A174" s="301">
        <v>34351200</v>
      </c>
      <c r="B174" s="301" t="s">
        <v>426</v>
      </c>
      <c r="C174" s="301" t="s">
        <v>422</v>
      </c>
      <c r="D174" s="301" t="s">
        <v>61</v>
      </c>
      <c r="E174" s="301">
        <v>24000</v>
      </c>
      <c r="F174" s="301">
        <v>8</v>
      </c>
      <c r="G174" s="283">
        <f t="shared" si="0"/>
        <v>192</v>
      </c>
    </row>
    <row r="175" spans="1:7">
      <c r="A175" s="301">
        <v>34351200</v>
      </c>
      <c r="B175" s="301" t="s">
        <v>426</v>
      </c>
      <c r="C175" s="301" t="s">
        <v>422</v>
      </c>
      <c r="D175" s="301" t="s">
        <v>61</v>
      </c>
      <c r="E175" s="301">
        <v>25000</v>
      </c>
      <c r="F175" s="301">
        <v>8</v>
      </c>
      <c r="G175" s="283">
        <f t="shared" si="0"/>
        <v>200</v>
      </c>
    </row>
    <row r="176" spans="1:7">
      <c r="A176" s="301">
        <v>34351200</v>
      </c>
      <c r="B176" s="301" t="s">
        <v>426</v>
      </c>
      <c r="C176" s="301" t="s">
        <v>422</v>
      </c>
      <c r="D176" s="301" t="s">
        <v>61</v>
      </c>
      <c r="E176" s="301">
        <v>41000</v>
      </c>
      <c r="F176" s="301">
        <v>12</v>
      </c>
      <c r="G176" s="283">
        <f t="shared" si="0"/>
        <v>492</v>
      </c>
    </row>
    <row r="177" spans="1:14" s="309" customFormat="1">
      <c r="A177" s="301">
        <v>31442100</v>
      </c>
      <c r="B177" s="301" t="s">
        <v>524</v>
      </c>
      <c r="C177" s="301" t="s">
        <v>422</v>
      </c>
      <c r="D177" s="301" t="s">
        <v>61</v>
      </c>
      <c r="E177" s="301">
        <v>86000</v>
      </c>
      <c r="F177" s="301">
        <v>4</v>
      </c>
      <c r="G177" s="283">
        <f t="shared" si="0"/>
        <v>344</v>
      </c>
      <c r="I177" s="187"/>
      <c r="J177" s="188"/>
      <c r="K177" s="188"/>
      <c r="L177" s="291"/>
      <c r="M177" s="189"/>
      <c r="N177" s="292"/>
    </row>
    <row r="178" spans="1:14" s="309" customFormat="1">
      <c r="A178" s="301">
        <v>31442100</v>
      </c>
      <c r="B178" s="301" t="s">
        <v>524</v>
      </c>
      <c r="C178" s="301" t="s">
        <v>422</v>
      </c>
      <c r="D178" s="301" t="s">
        <v>61</v>
      </c>
      <c r="E178" s="301">
        <v>25000</v>
      </c>
      <c r="F178" s="301">
        <v>4</v>
      </c>
      <c r="G178" s="283">
        <f t="shared" si="0"/>
        <v>100</v>
      </c>
      <c r="I178" s="187"/>
      <c r="J178" s="188"/>
      <c r="K178" s="188"/>
      <c r="L178" s="291"/>
      <c r="M178" s="189"/>
      <c r="N178" s="292"/>
    </row>
    <row r="179" spans="1:14" s="309" customFormat="1">
      <c r="A179" s="301">
        <v>42121190</v>
      </c>
      <c r="B179" s="301" t="s">
        <v>525</v>
      </c>
      <c r="C179" s="301" t="s">
        <v>422</v>
      </c>
      <c r="D179" s="301" t="s">
        <v>61</v>
      </c>
      <c r="E179" s="301">
        <v>30500</v>
      </c>
      <c r="F179" s="301">
        <v>10</v>
      </c>
      <c r="G179" s="283">
        <f t="shared" si="0"/>
        <v>305</v>
      </c>
      <c r="I179" s="293"/>
      <c r="J179" s="291"/>
      <c r="K179" s="291"/>
      <c r="L179" s="291"/>
      <c r="M179" s="291"/>
      <c r="N179" s="294"/>
    </row>
    <row r="180" spans="1:14" s="309" customFormat="1" ht="34.5">
      <c r="A180" s="301">
        <v>34311170</v>
      </c>
      <c r="B180" s="301" t="s">
        <v>526</v>
      </c>
      <c r="C180" s="301" t="s">
        <v>422</v>
      </c>
      <c r="D180" s="301" t="s">
        <v>61</v>
      </c>
      <c r="E180" s="301">
        <v>128000</v>
      </c>
      <c r="F180" s="301">
        <v>5</v>
      </c>
      <c r="G180" s="283">
        <f t="shared" si="0"/>
        <v>640</v>
      </c>
      <c r="I180" s="293"/>
      <c r="J180" s="291"/>
      <c r="K180" s="291"/>
      <c r="L180" s="291"/>
      <c r="M180" s="291"/>
      <c r="N180" s="294"/>
    </row>
    <row r="181" spans="1:14" s="309" customFormat="1">
      <c r="A181" s="301">
        <v>42121230</v>
      </c>
      <c r="B181" s="301" t="s">
        <v>527</v>
      </c>
      <c r="C181" s="301" t="s">
        <v>422</v>
      </c>
      <c r="D181" s="301" t="s">
        <v>61</v>
      </c>
      <c r="E181" s="301">
        <v>13000</v>
      </c>
      <c r="F181" s="301">
        <v>10</v>
      </c>
      <c r="G181" s="283">
        <f t="shared" si="0"/>
        <v>130</v>
      </c>
      <c r="I181" s="293"/>
      <c r="J181" s="291"/>
      <c r="K181" s="291"/>
      <c r="L181" s="291"/>
      <c r="M181" s="291"/>
      <c r="N181" s="294"/>
    </row>
    <row r="182" spans="1:14" s="309" customFormat="1">
      <c r="A182" s="301">
        <v>34311140</v>
      </c>
      <c r="B182" s="301" t="s">
        <v>528</v>
      </c>
      <c r="C182" s="301" t="s">
        <v>422</v>
      </c>
      <c r="D182" s="301" t="s">
        <v>61</v>
      </c>
      <c r="E182" s="301">
        <v>50000</v>
      </c>
      <c r="F182" s="301">
        <v>5</v>
      </c>
      <c r="G182" s="283">
        <f t="shared" si="0"/>
        <v>250</v>
      </c>
      <c r="I182" s="293"/>
      <c r="J182" s="291"/>
      <c r="K182" s="291"/>
      <c r="L182" s="291"/>
      <c r="M182" s="291"/>
      <c r="N182" s="294"/>
    </row>
    <row r="183" spans="1:14" s="309" customFormat="1">
      <c r="A183" s="301">
        <v>34311140</v>
      </c>
      <c r="B183" s="301" t="s">
        <v>528</v>
      </c>
      <c r="C183" s="301" t="s">
        <v>422</v>
      </c>
      <c r="D183" s="301" t="s">
        <v>61</v>
      </c>
      <c r="E183" s="301">
        <v>52000</v>
      </c>
      <c r="F183" s="301">
        <v>10</v>
      </c>
      <c r="G183" s="283">
        <f t="shared" si="0"/>
        <v>520</v>
      </c>
      <c r="I183" s="293"/>
      <c r="J183" s="291"/>
      <c r="K183" s="291"/>
      <c r="L183" s="291"/>
      <c r="M183" s="291"/>
      <c r="N183" s="294"/>
    </row>
    <row r="184" spans="1:14" s="309" customFormat="1">
      <c r="A184" s="301">
        <v>34311140</v>
      </c>
      <c r="B184" s="301" t="s">
        <v>528</v>
      </c>
      <c r="C184" s="301" t="s">
        <v>422</v>
      </c>
      <c r="D184" s="301" t="s">
        <v>61</v>
      </c>
      <c r="E184" s="301">
        <v>9800</v>
      </c>
      <c r="F184" s="301">
        <v>10</v>
      </c>
      <c r="G184" s="283">
        <f t="shared" si="0"/>
        <v>98</v>
      </c>
      <c r="I184" s="293"/>
      <c r="J184" s="291"/>
      <c r="K184" s="291"/>
      <c r="L184" s="291"/>
      <c r="M184" s="291"/>
      <c r="N184" s="294"/>
    </row>
    <row r="185" spans="1:14" s="309" customFormat="1">
      <c r="A185" s="301">
        <v>34311140</v>
      </c>
      <c r="B185" s="301" t="s">
        <v>528</v>
      </c>
      <c r="C185" s="301" t="s">
        <v>422</v>
      </c>
      <c r="D185" s="301" t="s">
        <v>61</v>
      </c>
      <c r="E185" s="301">
        <v>17500</v>
      </c>
      <c r="F185" s="301">
        <v>10</v>
      </c>
      <c r="G185" s="283">
        <f t="shared" si="0"/>
        <v>175</v>
      </c>
      <c r="I185" s="293"/>
      <c r="J185" s="291"/>
      <c r="K185" s="291"/>
      <c r="L185" s="291"/>
      <c r="M185" s="291"/>
      <c r="N185" s="294"/>
    </row>
    <row r="186" spans="1:14" s="309" customFormat="1">
      <c r="A186" s="301">
        <v>34311140</v>
      </c>
      <c r="B186" s="301" t="s">
        <v>528</v>
      </c>
      <c r="C186" s="301" t="s">
        <v>422</v>
      </c>
      <c r="D186" s="301" t="s">
        <v>61</v>
      </c>
      <c r="E186" s="301">
        <v>1100</v>
      </c>
      <c r="F186" s="301">
        <v>10</v>
      </c>
      <c r="G186" s="283">
        <f t="shared" si="0"/>
        <v>11</v>
      </c>
      <c r="I186" s="293"/>
      <c r="J186" s="291"/>
      <c r="K186" s="291"/>
      <c r="L186" s="291"/>
      <c r="M186" s="291"/>
      <c r="N186" s="294"/>
    </row>
    <row r="187" spans="1:14" s="309" customFormat="1">
      <c r="A187" s="301">
        <v>34311140</v>
      </c>
      <c r="B187" s="301" t="s">
        <v>528</v>
      </c>
      <c r="C187" s="301" t="s">
        <v>422</v>
      </c>
      <c r="D187" s="301" t="s">
        <v>61</v>
      </c>
      <c r="E187" s="301">
        <v>2200</v>
      </c>
      <c r="F187" s="301">
        <v>10</v>
      </c>
      <c r="G187" s="283">
        <f t="shared" si="0"/>
        <v>22</v>
      </c>
      <c r="I187" s="293"/>
      <c r="J187" s="291"/>
      <c r="K187" s="291"/>
      <c r="L187" s="291"/>
      <c r="M187" s="291"/>
      <c r="N187" s="294"/>
    </row>
    <row r="188" spans="1:14" s="309" customFormat="1">
      <c r="A188" s="301">
        <v>34311140</v>
      </c>
      <c r="B188" s="301" t="s">
        <v>528</v>
      </c>
      <c r="C188" s="301" t="s">
        <v>422</v>
      </c>
      <c r="D188" s="301" t="s">
        <v>61</v>
      </c>
      <c r="E188" s="301">
        <v>2000</v>
      </c>
      <c r="F188" s="301">
        <v>10</v>
      </c>
      <c r="G188" s="283">
        <f t="shared" si="0"/>
        <v>20</v>
      </c>
      <c r="I188" s="293"/>
      <c r="J188" s="291"/>
      <c r="K188" s="291"/>
      <c r="L188" s="291"/>
      <c r="M188" s="291"/>
      <c r="N188" s="294"/>
    </row>
    <row r="189" spans="1:14" ht="36" customHeight="1">
      <c r="A189" s="301" t="s">
        <v>430</v>
      </c>
      <c r="B189" s="301" t="s">
        <v>431</v>
      </c>
      <c r="C189" s="301" t="s">
        <v>69</v>
      </c>
      <c r="D189" s="301" t="s">
        <v>61</v>
      </c>
      <c r="E189" s="301">
        <v>433000</v>
      </c>
      <c r="F189" s="301">
        <v>9</v>
      </c>
      <c r="G189" s="283">
        <f>E189*F189/1000</f>
        <v>3897</v>
      </c>
    </row>
    <row r="190" spans="1:14">
      <c r="A190" s="301">
        <v>35821400</v>
      </c>
      <c r="B190" s="301" t="s">
        <v>432</v>
      </c>
      <c r="C190" s="301" t="s">
        <v>422</v>
      </c>
      <c r="D190" s="301" t="s">
        <v>61</v>
      </c>
      <c r="E190" s="301">
        <v>5500</v>
      </c>
      <c r="F190" s="301">
        <v>50</v>
      </c>
      <c r="G190" s="283">
        <f t="shared" ref="G190:G192" si="1">E190*F190/1000</f>
        <v>275</v>
      </c>
    </row>
    <row r="191" spans="1:14">
      <c r="A191" s="301">
        <v>44521190</v>
      </c>
      <c r="B191" s="301" t="s">
        <v>433</v>
      </c>
      <c r="C191" s="301" t="s">
        <v>422</v>
      </c>
      <c r="D191" s="301" t="s">
        <v>61</v>
      </c>
      <c r="E191" s="301">
        <v>300000</v>
      </c>
      <c r="F191" s="301">
        <v>1</v>
      </c>
      <c r="G191" s="283">
        <f t="shared" si="1"/>
        <v>300</v>
      </c>
    </row>
    <row r="192" spans="1:14">
      <c r="A192" s="301">
        <v>42121420</v>
      </c>
      <c r="B192" s="301" t="s">
        <v>434</v>
      </c>
      <c r="C192" s="301" t="s">
        <v>422</v>
      </c>
      <c r="D192" s="301" t="s">
        <v>61</v>
      </c>
      <c r="E192" s="301">
        <v>350000</v>
      </c>
      <c r="F192" s="301">
        <v>1</v>
      </c>
      <c r="G192" s="283">
        <f t="shared" si="1"/>
        <v>350</v>
      </c>
    </row>
    <row r="193" spans="1:8">
      <c r="A193" s="310" t="s">
        <v>435</v>
      </c>
      <c r="B193" s="176" t="s">
        <v>436</v>
      </c>
      <c r="C193" s="177" t="s">
        <v>422</v>
      </c>
      <c r="D193" s="177" t="s">
        <v>61</v>
      </c>
      <c r="E193" s="177">
        <v>33000</v>
      </c>
      <c r="F193" s="177">
        <v>5</v>
      </c>
      <c r="G193" s="172">
        <f>E193*F193/1000</f>
        <v>165</v>
      </c>
      <c r="H193" s="178"/>
    </row>
    <row r="194" spans="1:8">
      <c r="A194" s="310" t="s">
        <v>435</v>
      </c>
      <c r="B194" s="176" t="s">
        <v>436</v>
      </c>
      <c r="C194" s="177" t="s">
        <v>422</v>
      </c>
      <c r="D194" s="177" t="s">
        <v>61</v>
      </c>
      <c r="E194" s="177">
        <v>15000</v>
      </c>
      <c r="F194" s="177">
        <v>10</v>
      </c>
      <c r="G194" s="172">
        <f t="shared" ref="G194:G226" si="2">E194*F194/1000</f>
        <v>150</v>
      </c>
      <c r="H194" s="178"/>
    </row>
    <row r="195" spans="1:8">
      <c r="A195" s="301">
        <v>44322200</v>
      </c>
      <c r="B195" s="176" t="s">
        <v>437</v>
      </c>
      <c r="C195" s="177" t="s">
        <v>422</v>
      </c>
      <c r="D195" s="177" t="s">
        <v>62</v>
      </c>
      <c r="E195" s="177">
        <v>380</v>
      </c>
      <c r="F195" s="177">
        <v>400</v>
      </c>
      <c r="G195" s="172">
        <f t="shared" si="2"/>
        <v>152</v>
      </c>
      <c r="H195" s="178"/>
    </row>
    <row r="196" spans="1:8">
      <c r="A196" s="301" t="s">
        <v>438</v>
      </c>
      <c r="B196" s="176" t="s">
        <v>439</v>
      </c>
      <c r="C196" s="177" t="s">
        <v>422</v>
      </c>
      <c r="D196" s="177" t="s">
        <v>62</v>
      </c>
      <c r="E196" s="177">
        <v>100</v>
      </c>
      <c r="F196" s="177">
        <v>450</v>
      </c>
      <c r="G196" s="172">
        <f t="shared" si="2"/>
        <v>45</v>
      </c>
      <c r="H196" s="178"/>
    </row>
    <row r="197" spans="1:8" ht="34.5">
      <c r="A197" s="301">
        <v>44111710</v>
      </c>
      <c r="B197" s="295" t="s">
        <v>440</v>
      </c>
      <c r="C197" s="177" t="s">
        <v>422</v>
      </c>
      <c r="D197" s="296" t="s">
        <v>441</v>
      </c>
      <c r="E197" s="299">
        <v>4000</v>
      </c>
      <c r="F197" s="297">
        <v>100</v>
      </c>
      <c r="G197" s="172">
        <f t="shared" si="2"/>
        <v>400</v>
      </c>
      <c r="H197" s="178"/>
    </row>
    <row r="198" spans="1:8" ht="34.5">
      <c r="A198" s="301" t="s">
        <v>442</v>
      </c>
      <c r="B198" s="295" t="s">
        <v>443</v>
      </c>
      <c r="C198" s="177" t="s">
        <v>422</v>
      </c>
      <c r="D198" s="296" t="s">
        <v>441</v>
      </c>
      <c r="E198" s="299">
        <v>3800</v>
      </c>
      <c r="F198" s="297">
        <v>10</v>
      </c>
      <c r="G198" s="172">
        <f t="shared" si="2"/>
        <v>38</v>
      </c>
      <c r="H198" s="178"/>
    </row>
    <row r="199" spans="1:8">
      <c r="A199" s="301" t="s">
        <v>444</v>
      </c>
      <c r="B199" s="295" t="s">
        <v>445</v>
      </c>
      <c r="C199" s="177" t="s">
        <v>422</v>
      </c>
      <c r="D199" s="296" t="s">
        <v>228</v>
      </c>
      <c r="E199" s="299">
        <v>80</v>
      </c>
      <c r="F199" s="297">
        <v>1200</v>
      </c>
      <c r="G199" s="172">
        <f t="shared" si="2"/>
        <v>96</v>
      </c>
      <c r="H199" s="178"/>
    </row>
    <row r="200" spans="1:8">
      <c r="A200" s="301" t="s">
        <v>446</v>
      </c>
      <c r="B200" s="295" t="s">
        <v>447</v>
      </c>
      <c r="C200" s="177" t="s">
        <v>422</v>
      </c>
      <c r="D200" s="296" t="s">
        <v>61</v>
      </c>
      <c r="E200" s="299">
        <v>9000</v>
      </c>
      <c r="F200" s="297">
        <v>6</v>
      </c>
      <c r="G200" s="172">
        <f t="shared" si="2"/>
        <v>54</v>
      </c>
      <c r="H200" s="178"/>
    </row>
    <row r="201" spans="1:8">
      <c r="A201" s="301" t="s">
        <v>448</v>
      </c>
      <c r="B201" s="295" t="s">
        <v>449</v>
      </c>
      <c r="C201" s="177" t="s">
        <v>422</v>
      </c>
      <c r="D201" s="296" t="s">
        <v>61</v>
      </c>
      <c r="E201" s="299">
        <v>30000</v>
      </c>
      <c r="F201" s="297">
        <v>1</v>
      </c>
      <c r="G201" s="172">
        <f t="shared" si="2"/>
        <v>30</v>
      </c>
      <c r="H201" s="178"/>
    </row>
    <row r="202" spans="1:8">
      <c r="A202" s="301">
        <v>44192400</v>
      </c>
      <c r="B202" s="295" t="s">
        <v>450</v>
      </c>
      <c r="C202" s="177" t="s">
        <v>422</v>
      </c>
      <c r="D202" s="296" t="s">
        <v>228</v>
      </c>
      <c r="E202" s="299">
        <v>100</v>
      </c>
      <c r="F202" s="297">
        <v>200</v>
      </c>
      <c r="G202" s="172">
        <f t="shared" si="2"/>
        <v>20</v>
      </c>
      <c r="H202" s="178"/>
    </row>
    <row r="203" spans="1:8">
      <c r="A203" s="301" t="s">
        <v>451</v>
      </c>
      <c r="B203" s="295" t="s">
        <v>452</v>
      </c>
      <c r="C203" s="177" t="s">
        <v>422</v>
      </c>
      <c r="D203" s="296" t="s">
        <v>228</v>
      </c>
      <c r="E203" s="299">
        <v>50</v>
      </c>
      <c r="F203" s="297">
        <v>4500</v>
      </c>
      <c r="G203" s="172">
        <f t="shared" si="2"/>
        <v>225</v>
      </c>
      <c r="H203" s="178"/>
    </row>
    <row r="204" spans="1:8">
      <c r="A204" s="301">
        <v>44111414</v>
      </c>
      <c r="B204" s="295" t="s">
        <v>453</v>
      </c>
      <c r="C204" s="177" t="s">
        <v>422</v>
      </c>
      <c r="D204" s="296" t="s">
        <v>228</v>
      </c>
      <c r="E204" s="299">
        <v>850</v>
      </c>
      <c r="F204" s="297">
        <v>250</v>
      </c>
      <c r="G204" s="172">
        <f t="shared" si="2"/>
        <v>212.5</v>
      </c>
      <c r="H204" s="178"/>
    </row>
    <row r="205" spans="1:8">
      <c r="A205" s="301" t="s">
        <v>454</v>
      </c>
      <c r="B205" s="295" t="s">
        <v>455</v>
      </c>
      <c r="C205" s="177" t="s">
        <v>422</v>
      </c>
      <c r="D205" s="296" t="s">
        <v>441</v>
      </c>
      <c r="E205" s="299">
        <v>2200</v>
      </c>
      <c r="F205" s="297">
        <v>2</v>
      </c>
      <c r="G205" s="172">
        <f t="shared" si="2"/>
        <v>4.4000000000000004</v>
      </c>
      <c r="H205" s="178"/>
    </row>
    <row r="206" spans="1:8">
      <c r="A206" s="301">
        <v>31684400</v>
      </c>
      <c r="B206" s="295" t="s">
        <v>456</v>
      </c>
      <c r="C206" s="177" t="s">
        <v>422</v>
      </c>
      <c r="D206" s="296" t="s">
        <v>61</v>
      </c>
      <c r="E206" s="299">
        <v>700</v>
      </c>
      <c r="F206" s="297">
        <v>40</v>
      </c>
      <c r="G206" s="172">
        <f t="shared" si="2"/>
        <v>28</v>
      </c>
      <c r="H206" s="178"/>
    </row>
    <row r="207" spans="1:8">
      <c r="A207" s="301" t="s">
        <v>435</v>
      </c>
      <c r="B207" s="176" t="s">
        <v>436</v>
      </c>
      <c r="C207" s="177" t="s">
        <v>422</v>
      </c>
      <c r="D207" s="296" t="s">
        <v>61</v>
      </c>
      <c r="E207" s="299">
        <v>4800</v>
      </c>
      <c r="F207" s="297">
        <v>5</v>
      </c>
      <c r="G207" s="172">
        <f t="shared" si="2"/>
        <v>24</v>
      </c>
      <c r="H207" s="178"/>
    </row>
    <row r="208" spans="1:8">
      <c r="A208" s="301" t="s">
        <v>457</v>
      </c>
      <c r="B208" s="295" t="s">
        <v>458</v>
      </c>
      <c r="C208" s="177" t="s">
        <v>422</v>
      </c>
      <c r="D208" s="296" t="s">
        <v>61</v>
      </c>
      <c r="E208" s="299">
        <v>750</v>
      </c>
      <c r="F208" s="297">
        <v>30</v>
      </c>
      <c r="G208" s="172">
        <f t="shared" si="2"/>
        <v>22.5</v>
      </c>
      <c r="H208" s="178"/>
    </row>
    <row r="209" spans="1:8">
      <c r="A209" s="301" t="s">
        <v>459</v>
      </c>
      <c r="B209" s="295" t="s">
        <v>460</v>
      </c>
      <c r="C209" s="177" t="s">
        <v>422</v>
      </c>
      <c r="D209" s="296" t="s">
        <v>441</v>
      </c>
      <c r="E209" s="299">
        <v>6000</v>
      </c>
      <c r="F209" s="297">
        <v>150</v>
      </c>
      <c r="G209" s="172">
        <f t="shared" si="2"/>
        <v>900</v>
      </c>
      <c r="H209" s="178"/>
    </row>
    <row r="210" spans="1:8">
      <c r="A210" s="301" t="s">
        <v>461</v>
      </c>
      <c r="B210" s="179" t="s">
        <v>462</v>
      </c>
      <c r="C210" s="177" t="s">
        <v>422</v>
      </c>
      <c r="D210" s="180" t="s">
        <v>228</v>
      </c>
      <c r="E210" s="180">
        <v>287.5</v>
      </c>
      <c r="F210" s="180">
        <v>800</v>
      </c>
      <c r="G210" s="172">
        <f t="shared" si="2"/>
        <v>230</v>
      </c>
      <c r="H210" s="178"/>
    </row>
    <row r="211" spans="1:8">
      <c r="A211" s="301" t="s">
        <v>463</v>
      </c>
      <c r="B211" s="179" t="s">
        <v>464</v>
      </c>
      <c r="C211" s="177" t="s">
        <v>69</v>
      </c>
      <c r="D211" s="180" t="s">
        <v>61</v>
      </c>
      <c r="E211" s="180">
        <v>700</v>
      </c>
      <c r="F211" s="180">
        <v>26</v>
      </c>
      <c r="G211" s="172">
        <f t="shared" si="2"/>
        <v>18.2</v>
      </c>
      <c r="H211" s="178"/>
    </row>
    <row r="212" spans="1:8">
      <c r="A212" s="301" t="s">
        <v>463</v>
      </c>
      <c r="B212" s="179" t="s">
        <v>464</v>
      </c>
      <c r="C212" s="177" t="s">
        <v>69</v>
      </c>
      <c r="D212" s="180" t="s">
        <v>61</v>
      </c>
      <c r="E212" s="180">
        <v>1300</v>
      </c>
      <c r="F212" s="180">
        <v>50</v>
      </c>
      <c r="G212" s="172">
        <f t="shared" si="2"/>
        <v>65</v>
      </c>
      <c r="H212" s="178"/>
    </row>
    <row r="213" spans="1:8">
      <c r="A213" s="301">
        <v>44531110</v>
      </c>
      <c r="B213" s="179" t="s">
        <v>465</v>
      </c>
      <c r="C213" s="177" t="s">
        <v>69</v>
      </c>
      <c r="D213" s="180" t="s">
        <v>228</v>
      </c>
      <c r="E213" s="180">
        <v>1400</v>
      </c>
      <c r="F213" s="180">
        <v>3</v>
      </c>
      <c r="G213" s="172">
        <f t="shared" si="2"/>
        <v>4.2</v>
      </c>
      <c r="H213" s="178"/>
    </row>
    <row r="214" spans="1:8">
      <c r="A214" s="301">
        <v>44191700</v>
      </c>
      <c r="B214" s="179" t="s">
        <v>466</v>
      </c>
      <c r="C214" s="177" t="s">
        <v>422</v>
      </c>
      <c r="D214" s="180" t="s">
        <v>228</v>
      </c>
      <c r="E214" s="180">
        <v>240</v>
      </c>
      <c r="F214" s="180">
        <v>50</v>
      </c>
      <c r="G214" s="172">
        <f t="shared" si="2"/>
        <v>12</v>
      </c>
      <c r="H214" s="178"/>
    </row>
    <row r="215" spans="1:8">
      <c r="A215" s="301">
        <v>44531110</v>
      </c>
      <c r="B215" s="179" t="s">
        <v>465</v>
      </c>
      <c r="C215" s="177" t="s">
        <v>69</v>
      </c>
      <c r="D215" s="180" t="s">
        <v>228</v>
      </c>
      <c r="E215" s="180">
        <v>4000</v>
      </c>
      <c r="F215" s="180">
        <v>1</v>
      </c>
      <c r="G215" s="172">
        <f t="shared" si="2"/>
        <v>4</v>
      </c>
      <c r="H215" s="178"/>
    </row>
    <row r="216" spans="1:8">
      <c r="A216" s="301">
        <v>44531110</v>
      </c>
      <c r="B216" s="179" t="s">
        <v>465</v>
      </c>
      <c r="C216" s="177" t="s">
        <v>69</v>
      </c>
      <c r="D216" s="180" t="s">
        <v>228</v>
      </c>
      <c r="E216" s="180">
        <v>5000</v>
      </c>
      <c r="F216" s="180">
        <v>2</v>
      </c>
      <c r="G216" s="172">
        <f t="shared" si="2"/>
        <v>10</v>
      </c>
      <c r="H216" s="178"/>
    </row>
    <row r="217" spans="1:8">
      <c r="A217" s="301" t="s">
        <v>467</v>
      </c>
      <c r="B217" s="179" t="s">
        <v>468</v>
      </c>
      <c r="C217" s="177" t="s">
        <v>422</v>
      </c>
      <c r="D217" s="180" t="s">
        <v>469</v>
      </c>
      <c r="E217" s="180">
        <v>3000</v>
      </c>
      <c r="F217" s="180">
        <v>68</v>
      </c>
      <c r="G217" s="172">
        <f t="shared" si="2"/>
        <v>204</v>
      </c>
      <c r="H217" s="178"/>
    </row>
    <row r="218" spans="1:8">
      <c r="A218" s="301" t="s">
        <v>470</v>
      </c>
      <c r="B218" s="179" t="s">
        <v>471</v>
      </c>
      <c r="C218" s="177" t="s">
        <v>422</v>
      </c>
      <c r="D218" s="180" t="s">
        <v>61</v>
      </c>
      <c r="E218" s="180">
        <v>33000</v>
      </c>
      <c r="F218" s="180">
        <v>5</v>
      </c>
      <c r="G218" s="172">
        <f t="shared" si="2"/>
        <v>165</v>
      </c>
      <c r="H218" s="178"/>
    </row>
    <row r="219" spans="1:8">
      <c r="A219" s="301">
        <v>44192400</v>
      </c>
      <c r="B219" s="179" t="s">
        <v>472</v>
      </c>
      <c r="C219" s="177" t="s">
        <v>422</v>
      </c>
      <c r="D219" s="180" t="s">
        <v>228</v>
      </c>
      <c r="E219" s="180">
        <v>78</v>
      </c>
      <c r="F219" s="180">
        <v>450</v>
      </c>
      <c r="G219" s="172">
        <f t="shared" si="2"/>
        <v>35.1</v>
      </c>
      <c r="H219" s="178"/>
    </row>
    <row r="220" spans="1:8">
      <c r="A220" s="301" t="s">
        <v>473</v>
      </c>
      <c r="B220" s="179" t="s">
        <v>474</v>
      </c>
      <c r="C220" s="177" t="s">
        <v>422</v>
      </c>
      <c r="D220" s="180" t="s">
        <v>475</v>
      </c>
      <c r="E220" s="180">
        <v>10</v>
      </c>
      <c r="F220" s="180">
        <v>4000</v>
      </c>
      <c r="G220" s="172">
        <f t="shared" si="2"/>
        <v>40</v>
      </c>
      <c r="H220" s="178"/>
    </row>
    <row r="221" spans="1:8">
      <c r="A221" s="301" t="s">
        <v>476</v>
      </c>
      <c r="B221" s="179" t="s">
        <v>477</v>
      </c>
      <c r="C221" s="177" t="s">
        <v>422</v>
      </c>
      <c r="D221" s="180" t="s">
        <v>62</v>
      </c>
      <c r="E221" s="180">
        <v>300</v>
      </c>
      <c r="F221" s="180">
        <v>80</v>
      </c>
      <c r="G221" s="172">
        <f t="shared" si="2"/>
        <v>24</v>
      </c>
      <c r="H221" s="178"/>
    </row>
    <row r="222" spans="1:8">
      <c r="A222" s="301">
        <v>44322200</v>
      </c>
      <c r="B222" s="176" t="s">
        <v>437</v>
      </c>
      <c r="C222" s="177" t="s">
        <v>422</v>
      </c>
      <c r="D222" s="180" t="s">
        <v>62</v>
      </c>
      <c r="E222" s="180">
        <v>230</v>
      </c>
      <c r="F222" s="180">
        <v>200</v>
      </c>
      <c r="G222" s="172">
        <f t="shared" si="2"/>
        <v>46</v>
      </c>
      <c r="H222" s="178"/>
    </row>
    <row r="223" spans="1:8">
      <c r="A223" s="301">
        <v>44322200</v>
      </c>
      <c r="B223" s="176" t="s">
        <v>437</v>
      </c>
      <c r="C223" s="177" t="s">
        <v>422</v>
      </c>
      <c r="D223" s="180" t="s">
        <v>62</v>
      </c>
      <c r="E223" s="180">
        <v>550</v>
      </c>
      <c r="F223" s="180">
        <v>100</v>
      </c>
      <c r="G223" s="172">
        <f t="shared" si="2"/>
        <v>55</v>
      </c>
      <c r="H223" s="178"/>
    </row>
    <row r="224" spans="1:8">
      <c r="A224" s="301">
        <v>31681700</v>
      </c>
      <c r="B224" s="179" t="s">
        <v>478</v>
      </c>
      <c r="C224" s="177" t="s">
        <v>422</v>
      </c>
      <c r="D224" s="180" t="s">
        <v>61</v>
      </c>
      <c r="E224" s="180">
        <v>2000</v>
      </c>
      <c r="F224" s="180">
        <v>2</v>
      </c>
      <c r="G224" s="172">
        <f t="shared" si="2"/>
        <v>4</v>
      </c>
      <c r="H224" s="178"/>
    </row>
    <row r="225" spans="1:8">
      <c r="A225" s="301">
        <v>31211140</v>
      </c>
      <c r="B225" s="179" t="s">
        <v>479</v>
      </c>
      <c r="C225" s="177" t="s">
        <v>422</v>
      </c>
      <c r="D225" s="180" t="s">
        <v>61</v>
      </c>
      <c r="E225" s="180">
        <v>1700</v>
      </c>
      <c r="F225" s="180">
        <v>10</v>
      </c>
      <c r="G225" s="172">
        <f t="shared" si="2"/>
        <v>17</v>
      </c>
      <c r="H225" s="178"/>
    </row>
    <row r="226" spans="1:8">
      <c r="A226" s="301">
        <v>44192300</v>
      </c>
      <c r="B226" s="179" t="s">
        <v>480</v>
      </c>
      <c r="C226" s="177" t="s">
        <v>422</v>
      </c>
      <c r="D226" s="180" t="s">
        <v>469</v>
      </c>
      <c r="E226" s="180">
        <v>2300</v>
      </c>
      <c r="F226" s="180">
        <v>5</v>
      </c>
      <c r="G226" s="172">
        <f t="shared" si="2"/>
        <v>11.5</v>
      </c>
      <c r="H226" s="178"/>
    </row>
    <row r="227" spans="1:8" s="184" customFormat="1" ht="31.5" customHeight="1">
      <c r="A227" s="181" t="s">
        <v>530</v>
      </c>
      <c r="B227" s="182"/>
      <c r="C227" s="182"/>
      <c r="D227" s="182"/>
      <c r="E227" s="182"/>
      <c r="F227" s="183"/>
      <c r="G227" s="282">
        <f>SUM(G228:G254)</f>
        <v>6101.2450000000008</v>
      </c>
    </row>
    <row r="228" spans="1:8" ht="64.5" customHeight="1">
      <c r="A228" s="311" t="s">
        <v>586</v>
      </c>
      <c r="B228" s="301" t="s">
        <v>587</v>
      </c>
      <c r="C228" s="301" t="s">
        <v>429</v>
      </c>
      <c r="D228" s="301" t="s">
        <v>115</v>
      </c>
      <c r="E228" s="301">
        <v>3585000</v>
      </c>
      <c r="F228" s="301">
        <v>1</v>
      </c>
      <c r="G228" s="283">
        <f>F228*E228/1000</f>
        <v>3585</v>
      </c>
    </row>
    <row r="229" spans="1:8" ht="34.5">
      <c r="A229" s="311" t="s">
        <v>402</v>
      </c>
      <c r="B229" s="305" t="s">
        <v>170</v>
      </c>
      <c r="C229" s="305" t="s">
        <v>69</v>
      </c>
      <c r="D229" s="305" t="s">
        <v>115</v>
      </c>
      <c r="E229" s="305"/>
      <c r="F229" s="305"/>
      <c r="G229" s="150">
        <v>-11</v>
      </c>
    </row>
    <row r="230" spans="1:8" ht="34.5">
      <c r="A230" s="311" t="s">
        <v>403</v>
      </c>
      <c r="B230" s="305" t="s">
        <v>169</v>
      </c>
      <c r="C230" s="305" t="s">
        <v>69</v>
      </c>
      <c r="D230" s="305" t="s">
        <v>115</v>
      </c>
      <c r="E230" s="305"/>
      <c r="F230" s="305"/>
      <c r="G230" s="150">
        <v>-5.12</v>
      </c>
    </row>
    <row r="231" spans="1:8" ht="34.5">
      <c r="A231" s="311" t="s">
        <v>404</v>
      </c>
      <c r="B231" s="305" t="s">
        <v>405</v>
      </c>
      <c r="C231" s="305" t="s">
        <v>69</v>
      </c>
      <c r="D231" s="305" t="s">
        <v>115</v>
      </c>
      <c r="E231" s="305"/>
      <c r="F231" s="305"/>
      <c r="G231" s="150">
        <v>-64</v>
      </c>
    </row>
    <row r="232" spans="1:8" ht="34.5">
      <c r="A232" s="311" t="s">
        <v>406</v>
      </c>
      <c r="B232" s="305" t="s">
        <v>131</v>
      </c>
      <c r="C232" s="305" t="s">
        <v>69</v>
      </c>
      <c r="D232" s="305" t="s">
        <v>115</v>
      </c>
      <c r="E232" s="305"/>
      <c r="F232" s="305"/>
      <c r="G232" s="150">
        <v>-5.2</v>
      </c>
    </row>
    <row r="233" spans="1:8" ht="34.5">
      <c r="A233" s="311" t="s">
        <v>407</v>
      </c>
      <c r="B233" s="305" t="s">
        <v>131</v>
      </c>
      <c r="C233" s="305" t="s">
        <v>69</v>
      </c>
      <c r="D233" s="305" t="s">
        <v>115</v>
      </c>
      <c r="E233" s="305"/>
      <c r="F233" s="305"/>
      <c r="G233" s="150">
        <v>-84</v>
      </c>
    </row>
    <row r="234" spans="1:8" ht="34.5">
      <c r="A234" s="311" t="s">
        <v>408</v>
      </c>
      <c r="B234" s="305" t="s">
        <v>131</v>
      </c>
      <c r="C234" s="305" t="s">
        <v>69</v>
      </c>
      <c r="D234" s="305" t="s">
        <v>115</v>
      </c>
      <c r="E234" s="305"/>
      <c r="F234" s="305"/>
      <c r="G234" s="150">
        <v>-12.24</v>
      </c>
    </row>
    <row r="235" spans="1:8" ht="34.5">
      <c r="A235" s="311" t="s">
        <v>409</v>
      </c>
      <c r="B235" s="305" t="s">
        <v>131</v>
      </c>
      <c r="C235" s="305" t="s">
        <v>69</v>
      </c>
      <c r="D235" s="305" t="s">
        <v>115</v>
      </c>
      <c r="E235" s="305"/>
      <c r="F235" s="305"/>
      <c r="G235" s="150">
        <v>-14.71</v>
      </c>
    </row>
    <row r="236" spans="1:8" ht="34.5">
      <c r="A236" s="311" t="s">
        <v>410</v>
      </c>
      <c r="B236" s="305" t="s">
        <v>131</v>
      </c>
      <c r="C236" s="305" t="s">
        <v>69</v>
      </c>
      <c r="D236" s="305" t="s">
        <v>115</v>
      </c>
      <c r="E236" s="305"/>
      <c r="F236" s="305"/>
      <c r="G236" s="150">
        <v>-12</v>
      </c>
    </row>
    <row r="237" spans="1:8" ht="34.5">
      <c r="A237" s="311" t="s">
        <v>411</v>
      </c>
      <c r="B237" s="305" t="s">
        <v>131</v>
      </c>
      <c r="C237" s="305" t="s">
        <v>69</v>
      </c>
      <c r="D237" s="305" t="s">
        <v>115</v>
      </c>
      <c r="E237" s="305"/>
      <c r="F237" s="305"/>
      <c r="G237" s="150">
        <v>-7.9</v>
      </c>
    </row>
    <row r="238" spans="1:8" ht="34.5">
      <c r="A238" s="311" t="s">
        <v>412</v>
      </c>
      <c r="B238" s="305" t="s">
        <v>131</v>
      </c>
      <c r="C238" s="305" t="s">
        <v>69</v>
      </c>
      <c r="D238" s="305" t="s">
        <v>115</v>
      </c>
      <c r="E238" s="305"/>
      <c r="F238" s="305"/>
      <c r="G238" s="150">
        <v>-55.685000000000002</v>
      </c>
    </row>
    <row r="239" spans="1:8" ht="34.5">
      <c r="A239" s="311" t="s">
        <v>413</v>
      </c>
      <c r="B239" s="305" t="s">
        <v>131</v>
      </c>
      <c r="C239" s="305" t="s">
        <v>69</v>
      </c>
      <c r="D239" s="305" t="s">
        <v>115</v>
      </c>
      <c r="E239" s="305"/>
      <c r="F239" s="305"/>
      <c r="G239" s="150">
        <v>-30.9</v>
      </c>
    </row>
    <row r="240" spans="1:8" ht="34.5">
      <c r="A240" s="305">
        <v>79821200</v>
      </c>
      <c r="B240" s="305" t="s">
        <v>427</v>
      </c>
      <c r="C240" s="305" t="s">
        <v>422</v>
      </c>
      <c r="D240" s="305" t="s">
        <v>115</v>
      </c>
      <c r="E240" s="305">
        <v>45000</v>
      </c>
      <c r="F240" s="305">
        <v>1</v>
      </c>
      <c r="G240" s="284">
        <f>E240*F240/1000</f>
        <v>45</v>
      </c>
    </row>
    <row r="241" spans="1:10" ht="34.5">
      <c r="A241" s="305">
        <v>79821200</v>
      </c>
      <c r="B241" s="305" t="s">
        <v>427</v>
      </c>
      <c r="C241" s="305" t="s">
        <v>422</v>
      </c>
      <c r="D241" s="305" t="s">
        <v>115</v>
      </c>
      <c r="E241" s="305">
        <v>20000</v>
      </c>
      <c r="F241" s="305">
        <v>1</v>
      </c>
      <c r="G241" s="284">
        <f t="shared" ref="G241:G251" si="3">E241*F241/1000</f>
        <v>20</v>
      </c>
    </row>
    <row r="242" spans="1:10" ht="34.5">
      <c r="A242" s="305">
        <v>79821200</v>
      </c>
      <c r="B242" s="305" t="s">
        <v>427</v>
      </c>
      <c r="C242" s="305" t="s">
        <v>422</v>
      </c>
      <c r="D242" s="305" t="s">
        <v>115</v>
      </c>
      <c r="E242" s="305">
        <v>4000</v>
      </c>
      <c r="F242" s="305">
        <v>1</v>
      </c>
      <c r="G242" s="284">
        <f t="shared" si="3"/>
        <v>4</v>
      </c>
    </row>
    <row r="243" spans="1:10" ht="34.5">
      <c r="A243" s="305">
        <v>79821200</v>
      </c>
      <c r="B243" s="305" t="s">
        <v>427</v>
      </c>
      <c r="C243" s="305" t="s">
        <v>422</v>
      </c>
      <c r="D243" s="305" t="s">
        <v>115</v>
      </c>
      <c r="E243" s="305">
        <v>95000</v>
      </c>
      <c r="F243" s="305">
        <v>1</v>
      </c>
      <c r="G243" s="284">
        <f t="shared" si="3"/>
        <v>95</v>
      </c>
    </row>
    <row r="244" spans="1:10" ht="34.5">
      <c r="A244" s="305">
        <v>79821200</v>
      </c>
      <c r="B244" s="305" t="s">
        <v>427</v>
      </c>
      <c r="C244" s="305" t="s">
        <v>422</v>
      </c>
      <c r="D244" s="305" t="s">
        <v>115</v>
      </c>
      <c r="E244" s="305">
        <v>65000</v>
      </c>
      <c r="F244" s="305">
        <v>1</v>
      </c>
      <c r="G244" s="284">
        <f t="shared" si="3"/>
        <v>65</v>
      </c>
    </row>
    <row r="245" spans="1:10" ht="34.5">
      <c r="A245" s="305">
        <v>79821200</v>
      </c>
      <c r="B245" s="305" t="s">
        <v>427</v>
      </c>
      <c r="C245" s="305" t="s">
        <v>422</v>
      </c>
      <c r="D245" s="305" t="s">
        <v>115</v>
      </c>
      <c r="E245" s="305">
        <v>38000</v>
      </c>
      <c r="F245" s="305">
        <v>1</v>
      </c>
      <c r="G245" s="284">
        <f t="shared" si="3"/>
        <v>38</v>
      </c>
    </row>
    <row r="246" spans="1:10" ht="34.5">
      <c r="A246" s="305">
        <v>79821200</v>
      </c>
      <c r="B246" s="305" t="s">
        <v>427</v>
      </c>
      <c r="C246" s="305" t="s">
        <v>422</v>
      </c>
      <c r="D246" s="305" t="s">
        <v>115</v>
      </c>
      <c r="E246" s="305">
        <v>76000</v>
      </c>
      <c r="F246" s="305">
        <v>1</v>
      </c>
      <c r="G246" s="284">
        <f t="shared" si="3"/>
        <v>76</v>
      </c>
    </row>
    <row r="247" spans="1:10" ht="34.5">
      <c r="A247" s="305">
        <v>79821200</v>
      </c>
      <c r="B247" s="305" t="s">
        <v>427</v>
      </c>
      <c r="C247" s="305" t="s">
        <v>422</v>
      </c>
      <c r="D247" s="305" t="s">
        <v>115</v>
      </c>
      <c r="E247" s="305">
        <v>19000</v>
      </c>
      <c r="F247" s="305">
        <v>1</v>
      </c>
      <c r="G247" s="284">
        <f t="shared" si="3"/>
        <v>19</v>
      </c>
    </row>
    <row r="248" spans="1:10" ht="34.5">
      <c r="A248" s="305">
        <v>79821200</v>
      </c>
      <c r="B248" s="305" t="s">
        <v>427</v>
      </c>
      <c r="C248" s="305" t="s">
        <v>422</v>
      </c>
      <c r="D248" s="305" t="s">
        <v>115</v>
      </c>
      <c r="E248" s="305">
        <v>14000</v>
      </c>
      <c r="F248" s="305">
        <v>1</v>
      </c>
      <c r="G248" s="284">
        <f t="shared" si="3"/>
        <v>14</v>
      </c>
    </row>
    <row r="249" spans="1:10" ht="34.5">
      <c r="A249" s="305">
        <v>79821200</v>
      </c>
      <c r="B249" s="305" t="s">
        <v>427</v>
      </c>
      <c r="C249" s="305" t="s">
        <v>422</v>
      </c>
      <c r="D249" s="305" t="s">
        <v>115</v>
      </c>
      <c r="E249" s="305">
        <v>19000</v>
      </c>
      <c r="F249" s="305">
        <v>1</v>
      </c>
      <c r="G249" s="284">
        <f t="shared" si="3"/>
        <v>19</v>
      </c>
    </row>
    <row r="250" spans="1:10" ht="34.5">
      <c r="A250" s="305">
        <v>79821200</v>
      </c>
      <c r="B250" s="305" t="s">
        <v>427</v>
      </c>
      <c r="C250" s="305" t="s">
        <v>422</v>
      </c>
      <c r="D250" s="305" t="s">
        <v>115</v>
      </c>
      <c r="E250" s="305">
        <v>14000</v>
      </c>
      <c r="F250" s="305">
        <v>1</v>
      </c>
      <c r="G250" s="284">
        <f t="shared" si="3"/>
        <v>14</v>
      </c>
    </row>
    <row r="251" spans="1:10" ht="34.5">
      <c r="A251" s="305">
        <v>79821200</v>
      </c>
      <c r="B251" s="305" t="s">
        <v>427</v>
      </c>
      <c r="C251" s="305" t="s">
        <v>422</v>
      </c>
      <c r="D251" s="305" t="s">
        <v>115</v>
      </c>
      <c r="E251" s="305">
        <v>10000</v>
      </c>
      <c r="F251" s="305">
        <v>1</v>
      </c>
      <c r="G251" s="284">
        <f t="shared" si="3"/>
        <v>10</v>
      </c>
    </row>
    <row r="252" spans="1:10" ht="34.5">
      <c r="A252" s="305" t="s">
        <v>588</v>
      </c>
      <c r="B252" s="305" t="s">
        <v>428</v>
      </c>
      <c r="C252" s="305" t="s">
        <v>429</v>
      </c>
      <c r="D252" s="305" t="s">
        <v>115</v>
      </c>
      <c r="E252" s="305">
        <v>1000000</v>
      </c>
      <c r="F252" s="305">
        <v>1</v>
      </c>
      <c r="G252" s="284">
        <f>E252*F252/1000</f>
        <v>1000</v>
      </c>
      <c r="J252" s="281"/>
    </row>
    <row r="253" spans="1:10" ht="34.5">
      <c r="A253" s="305" t="s">
        <v>589</v>
      </c>
      <c r="B253" s="305" t="s">
        <v>428</v>
      </c>
      <c r="C253" s="305" t="s">
        <v>429</v>
      </c>
      <c r="D253" s="305" t="s">
        <v>115</v>
      </c>
      <c r="E253" s="305">
        <v>400000</v>
      </c>
      <c r="F253" s="305">
        <v>1</v>
      </c>
      <c r="G253" s="284">
        <f t="shared" ref="G253:G254" si="4">E253*F253/1000</f>
        <v>400</v>
      </c>
    </row>
    <row r="254" spans="1:10" ht="34.5">
      <c r="A254" s="305">
        <v>50111130</v>
      </c>
      <c r="B254" s="305" t="s">
        <v>428</v>
      </c>
      <c r="C254" s="305" t="s">
        <v>69</v>
      </c>
      <c r="D254" s="305" t="s">
        <v>115</v>
      </c>
      <c r="E254" s="305">
        <v>1000000</v>
      </c>
      <c r="F254" s="305">
        <v>1</v>
      </c>
      <c r="G254" s="284">
        <f t="shared" si="4"/>
        <v>1000</v>
      </c>
    </row>
    <row r="255" spans="1:10" ht="31.5" customHeight="1">
      <c r="A255" s="298" t="s">
        <v>415</v>
      </c>
      <c r="B255" s="434" t="s">
        <v>414</v>
      </c>
      <c r="C255" s="435"/>
      <c r="D255" s="435"/>
      <c r="E255" s="435"/>
      <c r="F255" s="436"/>
      <c r="G255" s="173">
        <f>+G256</f>
        <v>12269.1</v>
      </c>
    </row>
    <row r="256" spans="1:10" ht="25.5" customHeight="1">
      <c r="A256" s="95" t="s">
        <v>60</v>
      </c>
      <c r="B256" s="96"/>
      <c r="C256" s="96"/>
      <c r="D256" s="96"/>
      <c r="E256" s="96"/>
      <c r="F256" s="97"/>
      <c r="G256" s="173">
        <f>SUM(G257:P298)</f>
        <v>12269.1</v>
      </c>
    </row>
    <row r="257" spans="1:7">
      <c r="A257" s="312" t="s">
        <v>392</v>
      </c>
      <c r="B257" s="301" t="s">
        <v>393</v>
      </c>
      <c r="C257" s="305" t="s">
        <v>69</v>
      </c>
      <c r="D257" s="305" t="s">
        <v>61</v>
      </c>
      <c r="E257" s="170"/>
      <c r="F257" s="308"/>
      <c r="G257" s="172">
        <v>-6.1</v>
      </c>
    </row>
    <row r="258" spans="1:7">
      <c r="A258" s="312" t="s">
        <v>394</v>
      </c>
      <c r="B258" s="301" t="s">
        <v>395</v>
      </c>
      <c r="C258" s="305" t="s">
        <v>69</v>
      </c>
      <c r="D258" s="305" t="s">
        <v>61</v>
      </c>
      <c r="E258" s="170"/>
      <c r="F258" s="307"/>
      <c r="G258" s="172">
        <v>-140.1</v>
      </c>
    </row>
    <row r="259" spans="1:7">
      <c r="A259" s="312" t="s">
        <v>396</v>
      </c>
      <c r="B259" s="301" t="s">
        <v>397</v>
      </c>
      <c r="C259" s="305" t="s">
        <v>69</v>
      </c>
      <c r="D259" s="305" t="s">
        <v>61</v>
      </c>
      <c r="E259" s="171"/>
      <c r="F259" s="306"/>
      <c r="G259" s="172">
        <v>-15</v>
      </c>
    </row>
    <row r="260" spans="1:7">
      <c r="A260" s="312" t="s">
        <v>398</v>
      </c>
      <c r="B260" s="301" t="s">
        <v>399</v>
      </c>
      <c r="C260" s="305" t="s">
        <v>69</v>
      </c>
      <c r="D260" s="305" t="s">
        <v>61</v>
      </c>
      <c r="E260" s="170"/>
      <c r="F260" s="306"/>
      <c r="G260" s="172">
        <v>-35.5</v>
      </c>
    </row>
    <row r="261" spans="1:7">
      <c r="A261" s="312" t="s">
        <v>171</v>
      </c>
      <c r="B261" s="301" t="s">
        <v>172</v>
      </c>
      <c r="C261" s="305" t="s">
        <v>69</v>
      </c>
      <c r="D261" s="305" t="s">
        <v>61</v>
      </c>
      <c r="E261" s="170"/>
      <c r="F261" s="306"/>
      <c r="G261" s="172">
        <v>-40.200000000000003</v>
      </c>
    </row>
    <row r="262" spans="1:7">
      <c r="A262" s="312" t="s">
        <v>400</v>
      </c>
      <c r="B262" s="301" t="s">
        <v>180</v>
      </c>
      <c r="C262" s="305" t="s">
        <v>69</v>
      </c>
      <c r="D262" s="305" t="s">
        <v>61</v>
      </c>
      <c r="E262" s="170"/>
      <c r="F262" s="306"/>
      <c r="G262" s="172">
        <v>-6</v>
      </c>
    </row>
    <row r="263" spans="1:7">
      <c r="A263" s="312" t="s">
        <v>401</v>
      </c>
      <c r="B263" s="301" t="s">
        <v>172</v>
      </c>
      <c r="C263" s="305" t="s">
        <v>69</v>
      </c>
      <c r="D263" s="305" t="s">
        <v>61</v>
      </c>
      <c r="E263" s="170"/>
      <c r="F263" s="308"/>
      <c r="G263" s="172">
        <v>-75</v>
      </c>
    </row>
    <row r="264" spans="1:7">
      <c r="A264" s="313">
        <v>30239140</v>
      </c>
      <c r="B264" s="301" t="s">
        <v>481</v>
      </c>
      <c r="C264" s="305" t="s">
        <v>422</v>
      </c>
      <c r="D264" s="305" t="s">
        <v>61</v>
      </c>
      <c r="E264" s="299">
        <v>77000</v>
      </c>
      <c r="F264" s="297">
        <v>7</v>
      </c>
      <c r="G264" s="172">
        <f>F264*E264/1000</f>
        <v>539</v>
      </c>
    </row>
    <row r="265" spans="1:7" ht="34.5">
      <c r="A265" s="313">
        <v>31211210</v>
      </c>
      <c r="B265" s="301" t="s">
        <v>482</v>
      </c>
      <c r="C265" s="305" t="s">
        <v>422</v>
      </c>
      <c r="D265" s="305" t="s">
        <v>61</v>
      </c>
      <c r="E265" s="299">
        <v>35000</v>
      </c>
      <c r="F265" s="297">
        <v>2</v>
      </c>
      <c r="G265" s="172">
        <f t="shared" ref="G265:G298" si="5">F265*E265/1000</f>
        <v>70</v>
      </c>
    </row>
    <row r="266" spans="1:7">
      <c r="A266" s="313" t="s">
        <v>483</v>
      </c>
      <c r="B266" s="301" t="s">
        <v>484</v>
      </c>
      <c r="C266" s="305" t="s">
        <v>69</v>
      </c>
      <c r="D266" s="305" t="s">
        <v>61</v>
      </c>
      <c r="E266" s="299">
        <v>139200</v>
      </c>
      <c r="F266" s="180">
        <v>10</v>
      </c>
      <c r="G266" s="172">
        <f t="shared" si="5"/>
        <v>1392</v>
      </c>
    </row>
    <row r="267" spans="1:7">
      <c r="A267" s="313">
        <v>32341110</v>
      </c>
      <c r="B267" s="301" t="s">
        <v>485</v>
      </c>
      <c r="C267" s="305" t="s">
        <v>422</v>
      </c>
      <c r="D267" s="305" t="s">
        <v>61</v>
      </c>
      <c r="E267" s="299">
        <v>315000</v>
      </c>
      <c r="F267" s="180">
        <v>2</v>
      </c>
      <c r="G267" s="172">
        <f t="shared" si="5"/>
        <v>630</v>
      </c>
    </row>
    <row r="268" spans="1:7">
      <c r="A268" s="313">
        <v>30231200</v>
      </c>
      <c r="B268" s="301" t="s">
        <v>486</v>
      </c>
      <c r="C268" s="305" t="s">
        <v>422</v>
      </c>
      <c r="D268" s="305" t="s">
        <v>61</v>
      </c>
      <c r="E268" s="299">
        <v>246000</v>
      </c>
      <c r="F268" s="180">
        <v>1</v>
      </c>
      <c r="G268" s="172">
        <f t="shared" si="5"/>
        <v>246</v>
      </c>
    </row>
    <row r="269" spans="1:7">
      <c r="A269" s="313" t="s">
        <v>487</v>
      </c>
      <c r="B269" s="301" t="s">
        <v>488</v>
      </c>
      <c r="C269" s="305" t="s">
        <v>422</v>
      </c>
      <c r="D269" s="305" t="s">
        <v>61</v>
      </c>
      <c r="E269" s="299">
        <v>13000</v>
      </c>
      <c r="F269" s="180">
        <v>5</v>
      </c>
      <c r="G269" s="172">
        <f t="shared" si="5"/>
        <v>65</v>
      </c>
    </row>
    <row r="270" spans="1:7">
      <c r="A270" s="313" t="s">
        <v>489</v>
      </c>
      <c r="B270" s="301" t="s">
        <v>490</v>
      </c>
      <c r="C270" s="305" t="s">
        <v>69</v>
      </c>
      <c r="D270" s="305" t="s">
        <v>61</v>
      </c>
      <c r="E270" s="299">
        <v>6900</v>
      </c>
      <c r="F270" s="180">
        <v>40</v>
      </c>
      <c r="G270" s="172">
        <f t="shared" si="5"/>
        <v>276</v>
      </c>
    </row>
    <row r="271" spans="1:7">
      <c r="A271" s="313">
        <v>39111220</v>
      </c>
      <c r="B271" s="301" t="s">
        <v>491</v>
      </c>
      <c r="C271" s="305" t="s">
        <v>422</v>
      </c>
      <c r="D271" s="305" t="s">
        <v>61</v>
      </c>
      <c r="E271" s="299">
        <v>90000</v>
      </c>
      <c r="F271" s="180">
        <v>3</v>
      </c>
      <c r="G271" s="172">
        <f t="shared" si="5"/>
        <v>270</v>
      </c>
    </row>
    <row r="272" spans="1:7">
      <c r="A272" s="313">
        <v>39121360</v>
      </c>
      <c r="B272" s="301" t="s">
        <v>492</v>
      </c>
      <c r="C272" s="305" t="s">
        <v>422</v>
      </c>
      <c r="D272" s="305" t="s">
        <v>61</v>
      </c>
      <c r="E272" s="299">
        <v>120000</v>
      </c>
      <c r="F272" s="180">
        <v>3</v>
      </c>
      <c r="G272" s="172">
        <f t="shared" si="5"/>
        <v>360</v>
      </c>
    </row>
    <row r="273" spans="1:7">
      <c r="A273" s="313">
        <v>39111230</v>
      </c>
      <c r="B273" s="301" t="s">
        <v>493</v>
      </c>
      <c r="C273" s="305" t="s">
        <v>422</v>
      </c>
      <c r="D273" s="305" t="s">
        <v>61</v>
      </c>
      <c r="E273" s="299">
        <v>200000</v>
      </c>
      <c r="F273" s="180">
        <v>2</v>
      </c>
      <c r="G273" s="172">
        <f t="shared" si="5"/>
        <v>400</v>
      </c>
    </row>
    <row r="274" spans="1:7">
      <c r="A274" s="313" t="s">
        <v>494</v>
      </c>
      <c r="B274" s="301" t="s">
        <v>495</v>
      </c>
      <c r="C274" s="305" t="s">
        <v>422</v>
      </c>
      <c r="D274" s="305" t="s">
        <v>61</v>
      </c>
      <c r="E274" s="299">
        <v>20000</v>
      </c>
      <c r="F274" s="180">
        <v>6</v>
      </c>
      <c r="G274" s="172">
        <f t="shared" si="5"/>
        <v>120</v>
      </c>
    </row>
    <row r="275" spans="1:7">
      <c r="A275" s="313" t="s">
        <v>496</v>
      </c>
      <c r="B275" s="301" t="s">
        <v>495</v>
      </c>
      <c r="C275" s="305" t="s">
        <v>422</v>
      </c>
      <c r="D275" s="305" t="s">
        <v>61</v>
      </c>
      <c r="E275" s="299">
        <v>27000</v>
      </c>
      <c r="F275" s="180">
        <v>3</v>
      </c>
      <c r="G275" s="172">
        <f t="shared" si="5"/>
        <v>81</v>
      </c>
    </row>
    <row r="276" spans="1:7">
      <c r="A276" s="313">
        <v>39121520</v>
      </c>
      <c r="B276" s="301" t="s">
        <v>497</v>
      </c>
      <c r="C276" s="305" t="s">
        <v>422</v>
      </c>
      <c r="D276" s="305" t="s">
        <v>61</v>
      </c>
      <c r="E276" s="299">
        <v>30000</v>
      </c>
      <c r="F276" s="180">
        <v>4</v>
      </c>
      <c r="G276" s="172">
        <f t="shared" si="5"/>
        <v>120</v>
      </c>
    </row>
    <row r="277" spans="1:7">
      <c r="A277" s="313">
        <v>39121520</v>
      </c>
      <c r="B277" s="301" t="s">
        <v>497</v>
      </c>
      <c r="C277" s="305" t="s">
        <v>422</v>
      </c>
      <c r="D277" s="305" t="s">
        <v>61</v>
      </c>
      <c r="E277" s="299">
        <v>40000</v>
      </c>
      <c r="F277" s="180">
        <v>3</v>
      </c>
      <c r="G277" s="172">
        <f t="shared" si="5"/>
        <v>120</v>
      </c>
    </row>
    <row r="278" spans="1:7">
      <c r="A278" s="313">
        <v>39141260</v>
      </c>
      <c r="B278" s="301" t="s">
        <v>498</v>
      </c>
      <c r="C278" s="305" t="s">
        <v>422</v>
      </c>
      <c r="D278" s="305" t="s">
        <v>61</v>
      </c>
      <c r="E278" s="299">
        <v>30000</v>
      </c>
      <c r="F278" s="180">
        <v>4</v>
      </c>
      <c r="G278" s="172">
        <f t="shared" si="5"/>
        <v>120</v>
      </c>
    </row>
    <row r="279" spans="1:7">
      <c r="A279" s="313">
        <v>32324900</v>
      </c>
      <c r="B279" s="301" t="s">
        <v>499</v>
      </c>
      <c r="C279" s="305" t="s">
        <v>422</v>
      </c>
      <c r="D279" s="305" t="s">
        <v>61</v>
      </c>
      <c r="E279" s="180">
        <v>200000</v>
      </c>
      <c r="F279" s="180">
        <v>5</v>
      </c>
      <c r="G279" s="172">
        <f t="shared" si="5"/>
        <v>1000</v>
      </c>
    </row>
    <row r="280" spans="1:7">
      <c r="A280" s="313" t="s">
        <v>500</v>
      </c>
      <c r="B280" s="301" t="s">
        <v>501</v>
      </c>
      <c r="C280" s="305" t="s">
        <v>422</v>
      </c>
      <c r="D280" s="305" t="s">
        <v>61</v>
      </c>
      <c r="E280" s="180">
        <v>250000</v>
      </c>
      <c r="F280" s="180">
        <v>4</v>
      </c>
      <c r="G280" s="172">
        <f t="shared" si="5"/>
        <v>1000</v>
      </c>
    </row>
    <row r="281" spans="1:7">
      <c r="A281" s="313" t="s">
        <v>502</v>
      </c>
      <c r="B281" s="301" t="s">
        <v>503</v>
      </c>
      <c r="C281" s="305" t="s">
        <v>69</v>
      </c>
      <c r="D281" s="305" t="s">
        <v>61</v>
      </c>
      <c r="E281" s="180">
        <v>57000</v>
      </c>
      <c r="F281" s="180">
        <v>6</v>
      </c>
      <c r="G281" s="172">
        <f t="shared" si="5"/>
        <v>342</v>
      </c>
    </row>
    <row r="282" spans="1:7">
      <c r="A282" s="313" t="s">
        <v>504</v>
      </c>
      <c r="B282" s="301" t="s">
        <v>505</v>
      </c>
      <c r="C282" s="305" t="s">
        <v>69</v>
      </c>
      <c r="D282" s="305" t="s">
        <v>61</v>
      </c>
      <c r="E282" s="180">
        <v>30000</v>
      </c>
      <c r="F282" s="180">
        <v>3</v>
      </c>
      <c r="G282" s="172">
        <f t="shared" si="5"/>
        <v>90</v>
      </c>
    </row>
    <row r="283" spans="1:7">
      <c r="A283" s="313" t="s">
        <v>506</v>
      </c>
      <c r="B283" s="301" t="s">
        <v>507</v>
      </c>
      <c r="C283" s="305" t="s">
        <v>422</v>
      </c>
      <c r="D283" s="305" t="s">
        <v>61</v>
      </c>
      <c r="E283" s="180">
        <v>25000</v>
      </c>
      <c r="F283" s="180">
        <v>10</v>
      </c>
      <c r="G283" s="172">
        <f t="shared" si="5"/>
        <v>250</v>
      </c>
    </row>
    <row r="284" spans="1:7">
      <c r="A284" s="313">
        <v>39141300</v>
      </c>
      <c r="B284" s="301" t="s">
        <v>505</v>
      </c>
      <c r="C284" s="305" t="s">
        <v>422</v>
      </c>
      <c r="D284" s="305" t="s">
        <v>61</v>
      </c>
      <c r="E284" s="180">
        <v>80000</v>
      </c>
      <c r="F284" s="180">
        <v>2</v>
      </c>
      <c r="G284" s="172">
        <f t="shared" si="5"/>
        <v>160</v>
      </c>
    </row>
    <row r="285" spans="1:7">
      <c r="A285" s="313">
        <v>39141100</v>
      </c>
      <c r="B285" s="301" t="s">
        <v>508</v>
      </c>
      <c r="C285" s="305" t="s">
        <v>422</v>
      </c>
      <c r="D285" s="305" t="s">
        <v>61</v>
      </c>
      <c r="E285" s="180">
        <v>55000</v>
      </c>
      <c r="F285" s="180">
        <v>16</v>
      </c>
      <c r="G285" s="172">
        <f t="shared" si="5"/>
        <v>880</v>
      </c>
    </row>
    <row r="286" spans="1:7">
      <c r="A286" s="313">
        <v>39141260</v>
      </c>
      <c r="B286" s="301" t="s">
        <v>498</v>
      </c>
      <c r="C286" s="305" t="s">
        <v>422</v>
      </c>
      <c r="D286" s="305" t="s">
        <v>61</v>
      </c>
      <c r="E286" s="180">
        <v>20000</v>
      </c>
      <c r="F286" s="180">
        <v>76</v>
      </c>
      <c r="G286" s="172">
        <f t="shared" si="5"/>
        <v>1520</v>
      </c>
    </row>
    <row r="287" spans="1:7">
      <c r="A287" s="313" t="s">
        <v>509</v>
      </c>
      <c r="B287" s="301" t="s">
        <v>510</v>
      </c>
      <c r="C287" s="305" t="s">
        <v>422</v>
      </c>
      <c r="D287" s="305" t="s">
        <v>61</v>
      </c>
      <c r="E287" s="180">
        <v>25000</v>
      </c>
      <c r="F287" s="180">
        <v>13</v>
      </c>
      <c r="G287" s="172">
        <f t="shared" si="5"/>
        <v>325</v>
      </c>
    </row>
    <row r="288" spans="1:7">
      <c r="A288" s="313">
        <v>39111140</v>
      </c>
      <c r="B288" s="301" t="s">
        <v>490</v>
      </c>
      <c r="C288" s="305" t="s">
        <v>422</v>
      </c>
      <c r="D288" s="305" t="s">
        <v>61</v>
      </c>
      <c r="E288" s="180">
        <v>40000</v>
      </c>
      <c r="F288" s="180">
        <v>6</v>
      </c>
      <c r="G288" s="172">
        <f t="shared" si="5"/>
        <v>240</v>
      </c>
    </row>
    <row r="289" spans="1:7">
      <c r="A289" s="313">
        <v>39121520</v>
      </c>
      <c r="B289" s="301" t="s">
        <v>497</v>
      </c>
      <c r="C289" s="305" t="s">
        <v>422</v>
      </c>
      <c r="D289" s="305" t="s">
        <v>61</v>
      </c>
      <c r="E289" s="180">
        <v>35000</v>
      </c>
      <c r="F289" s="180">
        <v>3</v>
      </c>
      <c r="G289" s="172">
        <f t="shared" si="5"/>
        <v>105</v>
      </c>
    </row>
    <row r="290" spans="1:7">
      <c r="A290" s="313" t="s">
        <v>506</v>
      </c>
      <c r="B290" s="301" t="s">
        <v>511</v>
      </c>
      <c r="C290" s="305" t="s">
        <v>422</v>
      </c>
      <c r="D290" s="305" t="s">
        <v>61</v>
      </c>
      <c r="E290" s="180">
        <v>20000</v>
      </c>
      <c r="F290" s="180">
        <v>5</v>
      </c>
      <c r="G290" s="172">
        <f t="shared" si="5"/>
        <v>100</v>
      </c>
    </row>
    <row r="291" spans="1:7">
      <c r="A291" s="313">
        <v>39141340</v>
      </c>
      <c r="B291" s="301" t="s">
        <v>512</v>
      </c>
      <c r="C291" s="305" t="s">
        <v>422</v>
      </c>
      <c r="D291" s="305" t="s">
        <v>61</v>
      </c>
      <c r="E291" s="180">
        <v>250000</v>
      </c>
      <c r="F291" s="180">
        <v>2</v>
      </c>
      <c r="G291" s="172">
        <f t="shared" si="5"/>
        <v>500</v>
      </c>
    </row>
    <row r="292" spans="1:7">
      <c r="A292" s="313">
        <v>37431250</v>
      </c>
      <c r="B292" s="301" t="s">
        <v>513</v>
      </c>
      <c r="C292" s="305" t="s">
        <v>69</v>
      </c>
      <c r="D292" s="305" t="s">
        <v>61</v>
      </c>
      <c r="E292" s="180">
        <v>400000</v>
      </c>
      <c r="F292" s="180">
        <v>1</v>
      </c>
      <c r="G292" s="172">
        <f t="shared" si="5"/>
        <v>400</v>
      </c>
    </row>
    <row r="293" spans="1:7">
      <c r="A293" s="313">
        <v>37431370</v>
      </c>
      <c r="B293" s="301" t="s">
        <v>514</v>
      </c>
      <c r="C293" s="305" t="s">
        <v>69</v>
      </c>
      <c r="D293" s="305" t="s">
        <v>61</v>
      </c>
      <c r="E293" s="180">
        <v>350000</v>
      </c>
      <c r="F293" s="180">
        <v>1</v>
      </c>
      <c r="G293" s="172">
        <f t="shared" si="5"/>
        <v>350</v>
      </c>
    </row>
    <row r="294" spans="1:7">
      <c r="A294" s="313">
        <v>37431270</v>
      </c>
      <c r="B294" s="301" t="s">
        <v>515</v>
      </c>
      <c r="C294" s="305" t="s">
        <v>69</v>
      </c>
      <c r="D294" s="305" t="s">
        <v>61</v>
      </c>
      <c r="E294" s="180">
        <v>15000</v>
      </c>
      <c r="F294" s="180">
        <v>2</v>
      </c>
      <c r="G294" s="172">
        <f t="shared" si="5"/>
        <v>30</v>
      </c>
    </row>
    <row r="295" spans="1:7">
      <c r="A295" s="313">
        <v>37431270</v>
      </c>
      <c r="B295" s="301" t="s">
        <v>515</v>
      </c>
      <c r="C295" s="305" t="s">
        <v>69</v>
      </c>
      <c r="D295" s="305" t="s">
        <v>61</v>
      </c>
      <c r="E295" s="180">
        <v>20000</v>
      </c>
      <c r="F295" s="180">
        <v>2</v>
      </c>
      <c r="G295" s="172">
        <f t="shared" si="5"/>
        <v>40</v>
      </c>
    </row>
    <row r="296" spans="1:7">
      <c r="A296" s="313">
        <v>37431370</v>
      </c>
      <c r="B296" s="301" t="s">
        <v>514</v>
      </c>
      <c r="C296" s="305" t="s">
        <v>69</v>
      </c>
      <c r="D296" s="305" t="s">
        <v>61</v>
      </c>
      <c r="E296" s="180">
        <v>250000</v>
      </c>
      <c r="F296" s="180">
        <v>1</v>
      </c>
      <c r="G296" s="172">
        <f t="shared" si="5"/>
        <v>250</v>
      </c>
    </row>
    <row r="297" spans="1:7">
      <c r="A297" s="313">
        <v>37431282</v>
      </c>
      <c r="B297" s="301" t="s">
        <v>516</v>
      </c>
      <c r="C297" s="305" t="s">
        <v>69</v>
      </c>
      <c r="D297" s="305" t="s">
        <v>61</v>
      </c>
      <c r="E297" s="180">
        <v>130000</v>
      </c>
      <c r="F297" s="180">
        <v>1</v>
      </c>
      <c r="G297" s="172">
        <f t="shared" si="5"/>
        <v>130</v>
      </c>
    </row>
    <row r="298" spans="1:7">
      <c r="A298" s="313">
        <v>38551100</v>
      </c>
      <c r="B298" s="174" t="s">
        <v>517</v>
      </c>
      <c r="C298" s="305" t="s">
        <v>69</v>
      </c>
      <c r="D298" s="314" t="s">
        <v>61</v>
      </c>
      <c r="E298" s="315">
        <v>33000</v>
      </c>
      <c r="F298" s="315">
        <v>2</v>
      </c>
      <c r="G298" s="185">
        <f t="shared" si="5"/>
        <v>66</v>
      </c>
    </row>
    <row r="299" spans="1:7" ht="54.75" customHeight="1">
      <c r="A299" s="280" t="s">
        <v>523</v>
      </c>
      <c r="B299" s="300" t="s">
        <v>522</v>
      </c>
      <c r="C299" s="419"/>
      <c r="D299" s="420"/>
      <c r="E299" s="420"/>
      <c r="F299" s="427"/>
      <c r="G299" s="285">
        <f>+G300</f>
        <v>12100</v>
      </c>
    </row>
    <row r="300" spans="1:7" s="184" customFormat="1" ht="31.5" customHeight="1">
      <c r="A300" s="181" t="s">
        <v>529</v>
      </c>
      <c r="B300" s="182"/>
      <c r="C300" s="182"/>
      <c r="D300" s="182"/>
      <c r="E300" s="182"/>
      <c r="F300" s="183"/>
      <c r="G300" s="150">
        <f>SUM(G301:G304)</f>
        <v>12100</v>
      </c>
    </row>
    <row r="301" spans="1:7" ht="51.75">
      <c r="A301" s="316" t="s">
        <v>531</v>
      </c>
      <c r="B301" s="305" t="s">
        <v>518</v>
      </c>
      <c r="C301" s="305" t="s">
        <v>590</v>
      </c>
      <c r="D301" s="305" t="s">
        <v>115</v>
      </c>
      <c r="E301" s="305">
        <v>9500000</v>
      </c>
      <c r="F301" s="305">
        <v>1</v>
      </c>
      <c r="G301" s="284">
        <f t="shared" ref="G301:G304" si="6">F301*E301/1000</f>
        <v>9500</v>
      </c>
    </row>
    <row r="302" spans="1:7" ht="51.75">
      <c r="A302" s="316" t="s">
        <v>532</v>
      </c>
      <c r="B302" s="305" t="s">
        <v>519</v>
      </c>
      <c r="C302" s="305" t="s">
        <v>590</v>
      </c>
      <c r="D302" s="305" t="s">
        <v>115</v>
      </c>
      <c r="E302" s="305">
        <v>1800000</v>
      </c>
      <c r="F302" s="305">
        <v>1</v>
      </c>
      <c r="G302" s="284">
        <f t="shared" si="6"/>
        <v>1800</v>
      </c>
    </row>
    <row r="303" spans="1:7" ht="42" customHeight="1">
      <c r="A303" s="316" t="s">
        <v>533</v>
      </c>
      <c r="B303" s="305" t="s">
        <v>520</v>
      </c>
      <c r="C303" s="305" t="s">
        <v>429</v>
      </c>
      <c r="D303" s="305" t="s">
        <v>115</v>
      </c>
      <c r="E303" s="305">
        <v>500000</v>
      </c>
      <c r="F303" s="305">
        <v>1</v>
      </c>
      <c r="G303" s="284">
        <f t="shared" si="6"/>
        <v>500</v>
      </c>
    </row>
    <row r="304" spans="1:7" ht="34.5">
      <c r="A304" s="316" t="s">
        <v>534</v>
      </c>
      <c r="B304" s="305" t="s">
        <v>521</v>
      </c>
      <c r="C304" s="305" t="s">
        <v>429</v>
      </c>
      <c r="D304" s="305" t="s">
        <v>115</v>
      </c>
      <c r="E304" s="305">
        <v>300000</v>
      </c>
      <c r="F304" s="305">
        <v>1</v>
      </c>
      <c r="G304" s="284">
        <f t="shared" si="6"/>
        <v>300</v>
      </c>
    </row>
  </sheetData>
  <mergeCells count="17">
    <mergeCell ref="C299:F299"/>
    <mergeCell ref="E6:E7"/>
    <mergeCell ref="F6:F7"/>
    <mergeCell ref="A8:F8"/>
    <mergeCell ref="D9:F9"/>
    <mergeCell ref="B10:F10"/>
    <mergeCell ref="B255:F255"/>
    <mergeCell ref="F1:G1"/>
    <mergeCell ref="E2:G2"/>
    <mergeCell ref="E3:G3"/>
    <mergeCell ref="A4:H4"/>
    <mergeCell ref="A5:F5"/>
    <mergeCell ref="G5:G7"/>
    <mergeCell ref="A6:A7"/>
    <mergeCell ref="B6:B7"/>
    <mergeCell ref="C6:C7"/>
    <mergeCell ref="D6:D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Mkoyan</cp:lastModifiedBy>
  <cp:lastPrinted>2021-08-11T11:34:09Z</cp:lastPrinted>
  <dcterms:created xsi:type="dcterms:W3CDTF">2017-12-06T07:28:20Z</dcterms:created>
  <dcterms:modified xsi:type="dcterms:W3CDTF">2021-09-14T11:52:18Z</dcterms:modified>
</cp:coreProperties>
</file>