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870" activeTab="4"/>
  </bookViews>
  <sheets>
    <sheet name="1" sheetId="77" r:id="rId1"/>
    <sheet name="2" sheetId="76" r:id="rId2"/>
    <sheet name="3" sheetId="80" r:id="rId3"/>
    <sheet name="4" sheetId="78" r:id="rId4"/>
    <sheet name="5" sheetId="85" r:id="rId5"/>
  </sheets>
  <definedNames>
    <definedName name="_xlnm._FilterDatabase" localSheetId="0" hidden="1">'1'!$A$10:$E$75</definedName>
    <definedName name="_xlnm._FilterDatabase" localSheetId="1" hidden="1">'2'!$A$34:$H$85</definedName>
    <definedName name="_xlnm._FilterDatabase" localSheetId="2" hidden="1">'3'!#REF!</definedName>
    <definedName name="_xlnm._FilterDatabase" localSheetId="3" hidden="1">'4'!#REF!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'1'!$A$1:$E$95</definedName>
    <definedName name="_xlnm.Print_Area" localSheetId="1">'2'!$A$1:$H$112</definedName>
    <definedName name="_xlnm.Print_Area" localSheetId="2">'3'!$A$1:$D$106</definedName>
    <definedName name="_xlnm.Print_Area" localSheetId="3">'4'!$A$1:$D$116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H101" i="76" l="1"/>
  <c r="G101" i="76"/>
  <c r="B38" i="78" l="1"/>
  <c r="I16" i="85" l="1"/>
  <c r="I11" i="85" l="1"/>
  <c r="E83" i="77"/>
  <c r="D83" i="77"/>
  <c r="E95" i="77" l="1"/>
  <c r="D95" i="77"/>
  <c r="E57" i="77"/>
  <c r="D57" i="77"/>
  <c r="H74" i="76" l="1"/>
  <c r="H73" i="76" s="1"/>
  <c r="H72" i="76" s="1"/>
  <c r="H71" i="76" s="1"/>
  <c r="H69" i="76" s="1"/>
  <c r="H67" i="76" s="1"/>
  <c r="H66" i="76" s="1"/>
  <c r="H64" i="76" s="1"/>
  <c r="G74" i="76"/>
  <c r="G73" i="76" s="1"/>
  <c r="G72" i="76" s="1"/>
  <c r="G71" i="76" s="1"/>
  <c r="G69" i="76" s="1"/>
  <c r="G67" i="76" s="1"/>
  <c r="G66" i="76" s="1"/>
  <c r="G64" i="76" s="1"/>
  <c r="H96" i="76" l="1"/>
  <c r="H95" i="76" s="1"/>
  <c r="H94" i="76" s="1"/>
  <c r="H93" i="76" s="1"/>
  <c r="H92" i="76" s="1"/>
  <c r="H90" i="76" s="1"/>
  <c r="H88" i="76" s="1"/>
  <c r="G96" i="76"/>
  <c r="G95" i="76" s="1"/>
  <c r="G94" i="76" s="1"/>
  <c r="G93" i="76" s="1"/>
  <c r="G92" i="76" s="1"/>
  <c r="G90" i="76" s="1"/>
  <c r="G88" i="76" s="1"/>
  <c r="E76" i="77"/>
  <c r="D32" i="78" s="1"/>
  <c r="D76" i="77"/>
  <c r="C32" i="78" s="1"/>
  <c r="C90" i="80" l="1"/>
  <c r="D90" i="80"/>
  <c r="H61" i="76"/>
  <c r="G61" i="76"/>
  <c r="E23" i="77"/>
  <c r="D23" i="77"/>
  <c r="J75" i="76" l="1"/>
  <c r="C80" i="80" l="1"/>
  <c r="C22" i="78" s="1"/>
  <c r="D80" i="80"/>
  <c r="D22" i="78" s="1"/>
  <c r="C67" i="80"/>
  <c r="C100" i="78" s="1"/>
  <c r="D67" i="80"/>
  <c r="D100" i="78" s="1"/>
  <c r="C51" i="80"/>
  <c r="C84" i="78" s="1"/>
  <c r="D51" i="80"/>
  <c r="D84" i="78" s="1"/>
  <c r="C23" i="80"/>
  <c r="D23" i="80"/>
  <c r="D51" i="78" l="1"/>
  <c r="C51" i="78"/>
  <c r="G85" i="76"/>
  <c r="H85" i="76"/>
  <c r="G44" i="76"/>
  <c r="H44" i="76"/>
  <c r="H43" i="76" s="1"/>
  <c r="H42" i="76" s="1"/>
  <c r="H41" i="76" s="1"/>
  <c r="H39" i="76" s="1"/>
  <c r="H37" i="76" s="1"/>
  <c r="H36" i="76" s="1"/>
  <c r="H34" i="76" s="1"/>
  <c r="G27" i="76"/>
  <c r="G26" i="76" s="1"/>
  <c r="G25" i="76" s="1"/>
  <c r="G24" i="76" s="1"/>
  <c r="G22" i="76" s="1"/>
  <c r="G20" i="76" s="1"/>
  <c r="G19" i="76" s="1"/>
  <c r="H27" i="76"/>
  <c r="H26" i="76" s="1"/>
  <c r="H25" i="76" s="1"/>
  <c r="H24" i="76" s="1"/>
  <c r="H22" i="76" s="1"/>
  <c r="H20" i="76" s="1"/>
  <c r="H19" i="76" s="1"/>
  <c r="G58" i="76"/>
  <c r="G57" i="76" s="1"/>
  <c r="G56" i="76" s="1"/>
  <c r="H58" i="76"/>
  <c r="H57" i="76" s="1"/>
  <c r="H56" i="76" s="1"/>
  <c r="H55" i="76" s="1"/>
  <c r="H53" i="76" s="1"/>
  <c r="H51" i="76" s="1"/>
  <c r="H49" i="76" s="1"/>
  <c r="H47" i="76" s="1"/>
  <c r="G60" i="76"/>
  <c r="H60" i="76"/>
  <c r="G43" i="76"/>
  <c r="G42" i="76" s="1"/>
  <c r="G41" i="76" s="1"/>
  <c r="G39" i="76" s="1"/>
  <c r="G37" i="76" s="1"/>
  <c r="G36" i="76" s="1"/>
  <c r="G34" i="76" s="1"/>
  <c r="G32" i="76" l="1"/>
  <c r="G30" i="76" s="1"/>
  <c r="G86" i="76"/>
  <c r="H17" i="76"/>
  <c r="H15" i="76" s="1"/>
  <c r="H13" i="76" s="1"/>
  <c r="H11" i="76" s="1"/>
  <c r="H32" i="76"/>
  <c r="H30" i="76" s="1"/>
  <c r="H86" i="76"/>
  <c r="G17" i="76"/>
  <c r="G15" i="76" s="1"/>
  <c r="G13" i="76" s="1"/>
  <c r="G11" i="76" s="1"/>
  <c r="G55" i="76"/>
  <c r="G53" i="76" s="1"/>
  <c r="G51" i="76" s="1"/>
  <c r="G49" i="76" s="1"/>
  <c r="G47" i="76" s="1"/>
  <c r="E50" i="77"/>
  <c r="D50" i="77"/>
  <c r="D31" i="77" l="1"/>
  <c r="E31" i="77" l="1"/>
  <c r="D24" i="77"/>
  <c r="C37" i="80"/>
  <c r="D70" i="77"/>
  <c r="D63" i="77" s="1"/>
  <c r="E70" i="77"/>
  <c r="E63" i="77" s="1"/>
  <c r="D44" i="77"/>
  <c r="D37" i="77" s="1"/>
  <c r="E44" i="77"/>
  <c r="E37" i="77" s="1"/>
  <c r="D18" i="77"/>
  <c r="D11" i="77" s="1"/>
  <c r="E18" i="77"/>
  <c r="E11" i="77" s="1"/>
  <c r="C67" i="78" l="1"/>
  <c r="D10" i="77"/>
  <c r="D37" i="80"/>
  <c r="E24" i="77"/>
  <c r="H84" i="76"/>
  <c r="H83" i="76" s="1"/>
  <c r="H82" i="76" s="1"/>
  <c r="H80" i="76" s="1"/>
  <c r="H78" i="76" s="1"/>
  <c r="H77" i="76" s="1"/>
  <c r="H75" i="76" s="1"/>
  <c r="H62" i="76" s="1"/>
  <c r="G84" i="76"/>
  <c r="G83" i="76" s="1"/>
  <c r="G82" i="76" s="1"/>
  <c r="G80" i="76" s="1"/>
  <c r="G78" i="76" s="1"/>
  <c r="G77" i="76" s="1"/>
  <c r="G75" i="76" s="1"/>
  <c r="G62" i="76" s="1"/>
  <c r="E10" i="77" l="1"/>
  <c r="D67" i="78"/>
  <c r="G112" i="76"/>
  <c r="C105" i="80" s="1"/>
  <c r="C106" i="80" s="1"/>
  <c r="D90" i="77"/>
  <c r="E90" i="77" l="1"/>
  <c r="H112" i="76"/>
  <c r="E82" i="77"/>
  <c r="E9" i="77" s="1"/>
  <c r="D82" i="77"/>
  <c r="D9" i="77" s="1"/>
  <c r="H45" i="76"/>
  <c r="G45" i="76"/>
  <c r="H28" i="76" l="1"/>
  <c r="H9" i="76" s="1"/>
  <c r="G28" i="76"/>
  <c r="G9" i="76" s="1"/>
  <c r="C115" i="78"/>
  <c r="C116" i="78" s="1"/>
  <c r="G111" i="76"/>
  <c r="G109" i="76" s="1"/>
  <c r="G107" i="76" s="1"/>
  <c r="G105" i="76" s="1"/>
  <c r="G103" i="76" s="1"/>
  <c r="D105" i="80"/>
  <c r="H111" i="76"/>
  <c r="H109" i="76" s="1"/>
  <c r="H107" i="76" s="1"/>
  <c r="H105" i="76" s="1"/>
  <c r="H103" i="76" s="1"/>
  <c r="D115" i="78" l="1"/>
  <c r="D116" i="78" s="1"/>
  <c r="D106" i="80"/>
  <c r="G99" i="76"/>
  <c r="G97" i="76" s="1"/>
  <c r="G8" i="76" s="1"/>
  <c r="H99" i="76"/>
  <c r="H97" i="76" s="1"/>
  <c r="H8" i="76" s="1"/>
</calcChain>
</file>

<file path=xl/sharedStrings.xml><?xml version="1.0" encoding="utf-8"?>
<sst xmlns="http://schemas.openxmlformats.org/spreadsheetml/2006/main" count="589" uniqueCount="225">
  <si>
    <t xml:space="preserve"> </t>
  </si>
  <si>
    <t xml:space="preserve"> -----------------ի N -----------Ն որոշման</t>
  </si>
  <si>
    <t xml:space="preserve">
Ծրագրային դասիչը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</si>
  <si>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</si>
  <si>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</si>
  <si>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</si>
  <si>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</si>
  <si>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</si>
  <si>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</si>
  <si>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</si>
  <si>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</si>
  <si>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</si>
  <si>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</si>
  <si>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</si>
  <si>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</si>
  <si>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</si>
  <si>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</si>
  <si>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</si>
  <si>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</si>
  <si>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</si>
  <si>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Տրանսֆերտների տրամադրում </t>
  </si>
  <si>
    <t xml:space="preserve"> Միջոցառման տեսակը` </t>
  </si>
  <si>
    <t xml:space="preserve"> ՀՀ կառավարության 2021 թվականի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</si>
  <si>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</si>
  <si>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</si>
  <si>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</si>
  <si>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</si>
  <si>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</si>
  <si>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</si>
  <si>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</si>
  <si>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</si>
  <si>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</si>
  <si>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</si>
  <si>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այդ թվում`</t>
  </si>
  <si>
    <t>հազ. դրամ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</si>
  <si>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</si>
  <si>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</si>
  <si>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</si>
  <si>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ԸՆԴԱՄԵՆԸ ԾԱԽՍԵՐ</t>
  </si>
  <si>
    <t xml:space="preserve"> 10</t>
  </si>
  <si>
    <t xml:space="preserve"> ՍՈՑԻԱԼԱԿԱՆ ՊԱՇՏՊԱՆՈՒԹՅՈՒՆ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</si>
  <si>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</si>
  <si>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</si>
  <si>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</si>
  <si>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</si>
  <si>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1205</t>
  </si>
  <si>
    <t xml:space="preserve"> 1011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</si>
  <si>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</si>
  <si>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</si>
  <si>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</si>
  <si>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</si>
  <si>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</si>
  <si>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</si>
  <si>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</si>
  <si>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</si>
  <si>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</si>
  <si>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</si>
  <si>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</si>
  <si>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Ինն ամիս </t>
  </si>
  <si>
    <t xml:space="preserve"> Տարի </t>
  </si>
  <si>
    <t xml:space="preserve"> 1011 </t>
  </si>
  <si>
    <t xml:space="preserve"> Անապահով սոցիալական խմբերին աջակցություն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</si>
  <si>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</si>
  <si>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>04</t>
  </si>
  <si>
    <t>02</t>
  </si>
  <si>
    <t>Սոցիալական պաշտպանություն (այլ դասերին չպատկանող)</t>
  </si>
  <si>
    <t>՛09</t>
  </si>
  <si>
    <t>՛02</t>
  </si>
  <si>
    <t>Սոցիալական ապահովություն</t>
  </si>
  <si>
    <t xml:space="preserve"> ՀՀ աշխատանքի և սոցիալական հարցերի նախարարության միասնական սոցիալական  ծառայություն</t>
  </si>
  <si>
    <t>Ցուցանիշների փոփոխությունները (Նվազեցումները նշված են փակագծերում)</t>
  </si>
  <si>
    <t xml:space="preserve">ՄԱՍ 2.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</si>
  <si>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</si>
  <si>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</si>
  <si>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</si>
  <si>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</si>
  <si>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ՀԻՄՆԱԿԱՆ ԲԱԺԻՆՆԵՐԻՆ ՉԴԱՍՎՈՂ ՊԱՀՈՒՍՏԱՅԻՆ ՖՈՆԴԵՐ</t>
  </si>
  <si>
    <t>այդ թվում՝</t>
  </si>
  <si>
    <t>01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</si>
  <si>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</si>
  <si>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</si>
  <si>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</si>
  <si>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</si>
  <si>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</si>
  <si>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</si>
  <si>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</si>
  <si>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</si>
  <si>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</si>
  <si>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ՄԱՍ 2. ՊԵՏԱԿԱՆ ՄԱՐՄՆԻ ԳԾՈՎ ԱՐԴՅՈՒՆՔԱՅԻՆ (ԿԱՏԱՐՈՂԱԿԱՆ) ՑՈՒՑԱՆԻՇՆԵՐԸ</t>
  </si>
  <si>
    <t>Ցուցանիշների փոփոխությունները (ավելացումները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</si>
  <si>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</si>
  <si>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</si>
  <si>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Միջոցառման վրա կատարվող ծախսը (հազար դրամ)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</si>
  <si>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</si>
  <si>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</si>
  <si>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</si>
  <si>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 Միջոցառման վրա կատարվող ծախսը (հազար դրամ) </t>
  </si>
  <si>
    <t xml:space="preserve"> 1139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</si>
  <si>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</si>
  <si>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</si>
  <si>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Սոցիալական դեպքի վարման ծառայության ձեռք բերում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</si>
  <si>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</si>
  <si>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</si>
  <si>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 xml:space="preserve"> Սոցիալական պաշտպանության ոլորտում իրականացվող ծրագրերի ազդեցության և արդյունավետության բարելավում</t>
  </si>
  <si>
    <t xml:space="preserve"> Հաշմանդամություն ունեցող անձանց աջակցություն</t>
  </si>
  <si>
    <t xml:space="preserve"> Հաշմանդամություն ունեցող անձանց հիմնական պահանջմունքների և սոցիալական կարիքների բավարարում և սոցիալական ներառում հասարակություն</t>
  </si>
  <si>
    <t xml:space="preserve"> Հաշմանդամություն ունեցող անձանց մատուցվող սոցիալական ծառայությունների հասցեականության և արդյունավետության բարձրացում</t>
  </si>
  <si>
    <t xml:space="preserve"> Հոգեկան առողջության խնդիրներ ունեցող անձանց շուրջօրյա խնամքի ծառայություններ</t>
  </si>
  <si>
    <t xml:space="preserve"> Հոգեկան առողջության խնդիրներ ունեցող անձանց կացարանով ապահովում և շուրջօրյա խնամքի ծառայությունների տրամադրում</t>
  </si>
  <si>
    <t xml:space="preserve"> ԱՊՀ տարածքում Հայրենական մեծ պատերազմի հաշմանդամների և մասնակիցների օդային տրանսպորտով մատուցվող ծառայությունների դիմաց փոխհատուցում</t>
  </si>
  <si>
    <t xml:space="preserve"> ԱՊՀ տարածքում Հայրենական մեծ պատերազմի հաշմանդամների և մասնակիցների օդային տրանսպորտով մատուցվող ծառայությունների դիմաց չստացված եկամուտների փոխհատուցում</t>
  </si>
  <si>
    <t xml:space="preserve"> Սոցիալական պաշտպանություն (այլ դասերին չպատկանող)</t>
  </si>
  <si>
    <t xml:space="preserve"> 11003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</si>
  <si>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</si>
  <si>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</si>
  <si>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</si>
  <si>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Ծառայողական գործուղումների գծով ծախսեր</t>
  </si>
  <si>
    <t xml:space="preserve"> - Ներքին գործուղումներ</t>
  </si>
  <si>
    <t xml:space="preserve"> 12008</t>
  </si>
  <si>
    <t xml:space="preserve"> Հանրային իրազեկման միջոցառումների իրականացում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</si>
  <si>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</si>
  <si>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</si>
  <si>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</si>
  <si>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</si>
  <si>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</si>
  <si>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</si>
  <si>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Ցուցանիշների փոփոխություն (ավելացումները նշված են դրական նշանով)         </t>
  </si>
  <si>
    <t xml:space="preserve"> Միավորի գինը</t>
  </si>
  <si>
    <t xml:space="preserve"> Քանակը</t>
  </si>
  <si>
    <t xml:space="preserve"> Գումարը  (հազար դրամով)</t>
  </si>
  <si>
    <t xml:space="preserve"> Խումբ N 09</t>
  </si>
  <si>
    <t xml:space="preserve"> Դաս N 02</t>
  </si>
  <si>
    <t xml:space="preserve"> ՄԱՍ III. ԾԱՌԱՅՈՒԹՅՈՒՆՆԵՐ</t>
  </si>
  <si>
    <t xml:space="preserve"> Սոց. պաշտպ. ոլորտի վերաբերյալ տեսահոլովակների պատրաստում, ԶԼՄ-ներով իրադարձային աշխատանքների լուսաբանում, բուկլետների և գրքույկների տպագրում և տարածում (այդ թվում` թրաֆիքինգի դեմ պայքարի, տրամադրվող սոցիալական աջակցության, զբաղվածության և այլ հարցեր)</t>
  </si>
  <si>
    <t xml:space="preserve"> 11011</t>
  </si>
  <si>
    <t xml:space="preserve"> Անաշխատունակություն</t>
  </si>
  <si>
    <t xml:space="preserve"> Վատառողջություն և անաշխատունակություն</t>
  </si>
  <si>
    <t xml:space="preserve"> ՏՆՏԵՍԱԿԱՆ ՀԱՐԱԲԵՐՈՒԹՅՈՒՆՆԵՐ</t>
  </si>
  <si>
    <t xml:space="preserve"> Օդային տրանսպորտ</t>
  </si>
  <si>
    <t xml:space="preserve"> Տրանսպորտ</t>
  </si>
  <si>
    <t>05</t>
  </si>
  <si>
    <t xml:space="preserve"> ՀՀ տարածքային կառավարման և ենթակառուցվածքների նախարարություն</t>
  </si>
  <si>
    <t xml:space="preserve"> ԸՆԴԱՄԵՆԸ </t>
  </si>
  <si>
    <t xml:space="preserve"> 11003 </t>
  </si>
  <si>
    <t xml:space="preserve"> Սոցիալական դեպքի վարման ծառայության ձեռք բերում </t>
  </si>
  <si>
    <t xml:space="preserve"> Ընտանիքի, դրա յուրաքանչյուր անդամի, սոցիալական գնահատման իրականացում՛ անապահով սոցիալական խմբերին հայտնաբերելու համար՛ սոցիալական աջակցության տարածքային մարմինների սոցիալական աշխատողների կողմից տնային այցելությունների միջոցով </t>
  </si>
  <si>
    <t xml:space="preserve"> Ծառայությունների մատուցում </t>
  </si>
  <si>
    <t xml:space="preserve"> Միջոցառումն իրականացնողի անվանումը </t>
  </si>
  <si>
    <t xml:space="preserve"> ՀՀ աշխատանքի և սոցիալական հարցերի նախարարություն </t>
  </si>
  <si>
    <t xml:space="preserve"> Միջոցառումն իրականացնողի անվանումը? </t>
  </si>
  <si>
    <t xml:space="preserve"> 12008 </t>
  </si>
  <si>
    <t xml:space="preserve">Հաշմանդամություն ունեցող անձանց աջակցություն </t>
  </si>
  <si>
    <t xml:space="preserve"> 1160 </t>
  </si>
  <si>
    <t xml:space="preserve"> 11011 </t>
  </si>
  <si>
    <t xml:space="preserve"> Հոգեկան առողջության խնդիրներ ունեցող անձանց շուրջօրյա խնամքի ծառայություններ </t>
  </si>
  <si>
    <t xml:space="preserve"> Հոգեկան առողջության խնդիրներ ունեցող անձանց կացարանով ապահովում և շուրջօրյա խնամքի ծառայությունների տրամադրում </t>
  </si>
  <si>
    <t xml:space="preserve"> Մասնագիտացված կազմակերպություններ </t>
  </si>
  <si>
    <t xml:space="preserve"> Սոցիալական պաշտպանության բնագավառում պետական քաղաքականության մշակում, ծրագրերի համակարգում և մոնիթորինգ </t>
  </si>
  <si>
    <t xml:space="preserve"> 1117 </t>
  </si>
  <si>
    <t xml:space="preserve"> Հանրային իրազեկման միջոցառումների իրականացում </t>
  </si>
  <si>
    <t xml:space="preserve"> Սոց. պաշտպ. ոլորտի վերաբերյալ տեսահոլովակների պատրաստում, ԶԼՄ-ներով իրադարձային աշխատանքների լուսաբանում, բուկլետների և գրքույկների տպագրում և տարածում (այդ թվում` թրաֆիքինգի դեմ պայքարի, տրամադրվող սոցիալական աջակցության, զբաղվածության և այլ հարցեր) </t>
  </si>
  <si>
    <t xml:space="preserve">  Սոցիալական ապահովություն</t>
  </si>
  <si>
    <t xml:space="preserve"> ԱՊՀ տարածքում Հայրենական մեծ պատերազմի հաշմանդամների և մասնակիցների օդային տրանսպորտով մատուցվող ծառայությունների դիմաց փոխհատուցում </t>
  </si>
  <si>
    <t xml:space="preserve"> ԱՊՀ տարածքում Հայրենական մեծ պատերազմի հաշմանդամների և մասնակիցների օդային տրանսպորտով մատուցվող ծառայությունների դիմաց չստացված եկամուտների փոխհատուցում </t>
  </si>
  <si>
    <t xml:space="preserve"> Օդային տրանսպորտից օգտվող, արտոնյալ երթևեկելու իրավունք ունեցող ՀՀ քաղաքացիներ հանդիսացող Հայրենական մեծ պատերազմի հաշմանդամներ, մասնակիցներ </t>
  </si>
  <si>
    <t xml:space="preserve">ՀՀ աշխատանքի և սոցիալական հարցերի նախարարության միասնական սոցիալական 
 ծառայություն
</t>
  </si>
  <si>
    <t>ՀՀ աշխատանքի և սոցիալական հարցերի նախարարություն</t>
  </si>
  <si>
    <t xml:space="preserve">ՀՀ աշխատանքի և սոցիալական հարցերի նախարարություն
</t>
  </si>
  <si>
    <t>Հավելված N 1</t>
  </si>
  <si>
    <t>Ընտանիքի, դրա յուրաքանչյուր անդամի, սոցիալական գնահատման իրականացում՝ անապահով սոցիալական խմբերին հայտնաբերելու համար՝ սոցիալական աջակցության տարածքային մարմինների սոցիալական աշխատողների կողմից տնային այցելությունների միջոցով</t>
  </si>
  <si>
    <t>Հավելված N3</t>
  </si>
  <si>
    <t>Ցուցանիշների փոփոխությունները ավելացումները նշված են դրական նշանով, իսկ նվազեցումները՝ փակագծերում</t>
  </si>
  <si>
    <t>Բաժին N 10</t>
  </si>
  <si>
    <t xml:space="preserve"> Սոցիալական պաշտպանությանը տրամադրվող օժանդակ ծառայություններ (այլ դասերին չպատկանող)</t>
  </si>
  <si>
    <t xml:space="preserve"> 1117   11003</t>
  </si>
  <si>
    <t>Հանրային իրազեկման միջոցառումների իրականացում</t>
  </si>
  <si>
    <t>92211100-2</t>
  </si>
  <si>
    <t>ռադիոարտադրանքի հետ կապված ծառայություններ</t>
  </si>
  <si>
    <t>ԳՀ</t>
  </si>
  <si>
    <t xml:space="preserve"> դրամ</t>
  </si>
  <si>
    <t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վեցամսյա սոցիալական աջակցության
տրամադրում 
</t>
  </si>
  <si>
    <t>Արցախի Հանրապետության վերահսկողությունից դուրս մնացած
համայնքներում հաշվառված չափահաս քաղաքացիներին ժամանակավոր հյուրընկալողների ծախսերի փոխհատուցման վեցամսյա
սոցիալական աջակցության տրամադրում՝ հյուրընկալի կողմից
էլեկտրոնային եղանակով ներկայացվող դիմումի հիման վրա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</si>
  <si>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</t>
  </si>
  <si>
    <t xml:space="preserve">Ռազմական դրությամբ պայմանավորված՝ Արցախի
Հանրապետության վերահսկողությունից դուրս մնացած
համայնքներում հաշվառված չափահաս քաղաքացիներին
ժամանակավոր հյուրընկալողների ծախսերի փոխհատուցման
վեցամսյա սոցիալական աջակցության տրամադրում </t>
  </si>
  <si>
    <t xml:space="preserve">Արցախի Հանրապետության վերահսկողությունից դուրս
մնացած համայնքներում հաշվառված չափահաս
քաղաքացիներին ժամանակավոր հյուրընկալողների
ծախսերի փոխհատուցման վեցամսյա սոցիալական
աջակցության տրամադրում՝ հյուրընկալի կողմից էլեկտրոնային եղանակով ներկայացվող դիմումի հիման վրա 
</t>
  </si>
  <si>
    <t xml:space="preserve">ՀՀ կառավարության 2020 թվականի դեկտեմբերի 17-ի
N 2072-Լ որոշման պահանջներին համապատասխան </t>
  </si>
  <si>
    <t>Շահառուների թվաքանակ</t>
  </si>
  <si>
    <t xml:space="preserve">Ռազմական դրությամբ պայմանավորված՝ Արցախի
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 </t>
  </si>
  <si>
    <t xml:space="preserve"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տրամադրում՝ հյուրընկալի կողմից էլեկտրոնային եղանակով ներկայացվող դիմումի հիման վրա 
</t>
  </si>
  <si>
    <t xml:space="preserve">ՀՀ կառավարության 2020 թվականի դեկտեմբերի 17-ի N 2072-Լ որոշման պահանջներին համապատասխան </t>
  </si>
  <si>
    <t xml:space="preserve"> Տունայցերի թիվ </t>
  </si>
  <si>
    <t xml:space="preserve"> տունայցի արդյունքում սոցիալական ծառայություն ստացած ընտանիքների (անձանց) թիվ </t>
  </si>
  <si>
    <t xml:space="preserve">  Շահառուների թիվ, մարդ </t>
  </si>
  <si>
    <t xml:space="preserve"> Հեռուստահաղորդումների տևողություն, րոպե </t>
  </si>
  <si>
    <t xml:space="preserve"> Ուղևորների քանակ, մարդ </t>
  </si>
  <si>
    <t xml:space="preserve"> Ցուցանիշների փոփոխությունները (Ավելացումները նշված են դրական, իսկ նվազեցումները՝ փակագծերում) </t>
  </si>
  <si>
    <t xml:space="preserve"> Միջոցառումն իրականացնողի անվանումը` </t>
  </si>
  <si>
    <t>ՄԱՍ III ԾԱՌԱՅՈՒԹՅՈՒՆՆԵՐ</t>
  </si>
  <si>
    <t>բջջային հեռախոսների ծառայություններ</t>
  </si>
  <si>
    <t>դրամ</t>
  </si>
  <si>
    <t xml:space="preserve"> Սոցիալական աջակցություն անաշխատունակության դեպքում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</si>
  <si>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</si>
  <si>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</si>
  <si>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 xml:space="preserve"> Ժամանակավոր անաշխատունակության դեպքում նպաստ</t>
  </si>
  <si>
    <t xml:space="preserve"> - Հիվանդության և հաշմանդամության նպաստներ բյուջեից</t>
  </si>
  <si>
    <t xml:space="preserve"> 1082 </t>
  </si>
  <si>
    <t xml:space="preserve"> 12001 </t>
  </si>
  <si>
    <t xml:space="preserve"> Ժամանակավոր անաշխատունակության դեպքում նպաստ 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</si>
  <si>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</si>
  <si>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 xml:space="preserve">  Օրենքով սահմանված կարգով ու չափով եկամտային հարկ (շահութահարկ)  վճարած վարձու աշխատողներ, նոտարներ և անհատ ձեռնարկատերեր 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</si>
  <si>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</si>
  <si>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 Սոցիալական աջակցություն անաշխատունակության դեպքում </t>
  </si>
  <si>
    <t xml:space="preserve">    Ժամանակավոր անաշխատունակության օրերի թիվ, օր </t>
  </si>
  <si>
    <t>Հավելված N2</t>
  </si>
  <si>
    <t>Հավելված N 4</t>
  </si>
  <si>
    <t>Հավելված N 5</t>
  </si>
  <si>
    <t>ՀՀ աշխատանքի և սոցիալական հարցերի նախարարության միասնական սոցիալական ծառայություն</t>
  </si>
  <si>
    <t xml:space="preserve"> Դաս N 01</t>
  </si>
  <si>
    <t>1011 11003</t>
  </si>
  <si>
    <t xml:space="preserve">ՀԱՅԱՍՏԱՆԻ ՀԱՆՐԱՊԵՏՈՒԹՅԱՆ 2021 ԹՎԱԿԱՆԻ ՊԵՏԱԿԱՆ ԲՅՈՒՋԵԻ ՄԱՍԻՆ» ՀԱՅԱՍՏԱՆԻ ՀԱՆՐԱՊԵՏՈՒԹՅԱՆ ՕՐԵՆՔԻ 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</si>
  <si>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 </t>
  </si>
  <si>
    <t>ՀԱՅԱՍՏԱՆԻ ՀԱՆՐԱՊԵՏՈՒԹՅԱՆ ԿԱՌԱՎԱՐՈՒԹՅԱՆ 2020 ԹՎԱԿԱՆԻ ԴԵԿՏԵՄԲԵՐԻ 30-Ի N 2215-Ն N 9 ՀԱՎԵԼՎԱԾԻ N 9.16 ԱՂՅՈՒՍԱԿԻ  ԵՎ 9.47 ԱՂՅՈՒՍԱԿՆԵՐՈՒՄ ԿԱՏԱՐՎՈՂ ՓՈՓՈԽՈՒԹՅՈՒՆՆԵՐԸ</t>
  </si>
  <si>
    <t xml:space="preserve">
 ՀԱՅԱՍՏԱՆԻ ՀԱՆՐԱՊԵՏՈՒԹՅԱՆ ԿԱՌԱՎԱՐՈՒԹՅԱՆ 2021 ԹՎԱԿԱՆԻ ԴԵԿՏԵՄԲԵՐԻ307Ի N 2215-Ն ՈՐՈՇՄԱՆ N 9.1 ՀԱՎԵԼՎԱԾԻ  N 9.1.8, N 9.1.16, N 9.1.20 ԵՎ 9.1.58 ԱՂՅՈՒՍԱԿՆԵՐՈՒՄ ԿԱՏԱՐՎՈՂ ՓՈՓՈԽՈՒԹՅՈՒՆՆԵՐԸ</t>
  </si>
  <si>
    <t xml:space="preserve"> ՀԱՅԱՍՏԱՆԻ ՀԱՆՐԱՊԵՏՈՒԹՅԱՆ ԿԱՌԱՎԱՐՈՒԹՅԱՆ 2020 ԹՎԱԿԱՆԻ ԴԵԿՏԵՄԲԵՐԻ 30-Ի N 2215-Ն ՈՐՈՇՄԱՆ N 10 ՀԱՎԵԼՎԱԾՈՒՄ ԿԱՏԱՐՎՈՂ ՓՈՓՈԽՈՒԹՅՈՒՆՆԵՐԸ </t>
  </si>
  <si>
    <t>64211130-2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</si>
</sst>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.00\ _ _-;\-* #,##0.00\ _ _-;_-* &quot;-&quot;??\ _ _-;_-@_-"/>
    <numFmt numFmtId="169" formatCode="##,##0;\(##,##0\);\-"/>
    <numFmt numFmtId="170" formatCode="0.0_);\(0.0\)"/>
  </numFmts>
  <fonts count="6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b/>
      <i/>
      <sz val="12"/>
      <name val="GHEA Grapalat"/>
      <family val="3"/>
    </font>
    <font>
      <sz val="10"/>
      <color theme="1"/>
      <name val="Arial Narrow"/>
      <family val="2"/>
    </font>
    <font>
      <sz val="12"/>
      <name val="GHEA Grapalat"/>
      <family val="2"/>
    </font>
    <font>
      <sz val="12"/>
      <color theme="1"/>
      <name val="GHEA Grapalat"/>
      <family val="3"/>
    </font>
    <font>
      <sz val="12"/>
      <color theme="0"/>
      <name val="GHEA Grapalat"/>
      <family val="3"/>
    </font>
    <font>
      <sz val="10"/>
      <name val="Times Armenian"/>
    </font>
    <font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44">
    <xf numFmtId="0" fontId="0" fillId="0" borderId="0"/>
    <xf numFmtId="43" fontId="8" fillId="0" borderId="0" applyFont="0" applyFill="0" applyBorder="0" applyAlignment="0" applyProtection="0"/>
    <xf numFmtId="0" fontId="17" fillId="0" borderId="0">
      <alignment horizontal="left" vertical="top" wrapText="1"/>
    </xf>
    <xf numFmtId="0" fontId="18" fillId="0" borderId="0">
      <alignment horizontal="left" vertical="top" wrapText="1"/>
    </xf>
    <xf numFmtId="0" fontId="9" fillId="0" borderId="0"/>
    <xf numFmtId="0" fontId="8" fillId="0" borderId="0"/>
    <xf numFmtId="0" fontId="9" fillId="0" borderId="0"/>
    <xf numFmtId="0" fontId="16" fillId="0" borderId="0"/>
    <xf numFmtId="0" fontId="11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0" fillId="0" borderId="0"/>
    <xf numFmtId="9" fontId="16" fillId="0" borderId="0" applyFont="0" applyFill="0" applyBorder="0" applyAlignment="0" applyProtection="0"/>
    <xf numFmtId="167" fontId="18" fillId="0" borderId="0" applyFill="0" applyBorder="0" applyProtection="0">
      <alignment horizontal="right" vertical="top"/>
    </xf>
    <xf numFmtId="0" fontId="10" fillId="0" borderId="0"/>
    <xf numFmtId="0" fontId="20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3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15" applyNumberFormat="0" applyAlignment="0" applyProtection="0"/>
    <xf numFmtId="0" fontId="28" fillId="7" borderId="16" applyNumberFormat="0" applyAlignment="0" applyProtection="0"/>
    <xf numFmtId="0" fontId="29" fillId="7" borderId="15" applyNumberFormat="0" applyAlignment="0" applyProtection="0"/>
    <xf numFmtId="0" fontId="30" fillId="0" borderId="17" applyNumberFormat="0" applyFill="0" applyAlignment="0" applyProtection="0"/>
    <xf numFmtId="0" fontId="31" fillId="8" borderId="18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0" applyNumberFormat="0" applyFill="0" applyAlignment="0" applyProtection="0"/>
    <xf numFmtId="0" fontId="35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5" fillId="33" borderId="0" applyNumberFormat="0" applyBorder="0" applyAlignment="0" applyProtection="0"/>
    <xf numFmtId="43" fontId="36" fillId="0" borderId="0" applyFont="0" applyFill="0" applyBorder="0" applyAlignment="0" applyProtection="0"/>
    <xf numFmtId="0" fontId="7" fillId="9" borderId="19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9" applyNumberFormat="0" applyFont="0" applyAlignment="0" applyProtection="0"/>
    <xf numFmtId="0" fontId="37" fillId="0" borderId="0"/>
    <xf numFmtId="0" fontId="5" fillId="11" borderId="0" applyNumberFormat="0" applyBorder="0" applyAlignment="0" applyProtection="0"/>
    <xf numFmtId="0" fontId="40" fillId="11" borderId="0" applyNumberFormat="0" applyBorder="0" applyAlignment="0" applyProtection="0"/>
    <xf numFmtId="0" fontId="5" fillId="15" borderId="0" applyNumberFormat="0" applyBorder="0" applyAlignment="0" applyProtection="0"/>
    <xf numFmtId="0" fontId="40" fillId="15" borderId="0" applyNumberFormat="0" applyBorder="0" applyAlignment="0" applyProtection="0"/>
    <xf numFmtId="0" fontId="5" fillId="19" borderId="0" applyNumberFormat="0" applyBorder="0" applyAlignment="0" applyProtection="0"/>
    <xf numFmtId="0" fontId="40" fillId="19" borderId="0" applyNumberFormat="0" applyBorder="0" applyAlignment="0" applyProtection="0"/>
    <xf numFmtId="0" fontId="5" fillId="23" borderId="0" applyNumberFormat="0" applyBorder="0" applyAlignment="0" applyProtection="0"/>
    <xf numFmtId="0" fontId="40" fillId="23" borderId="0" applyNumberFormat="0" applyBorder="0" applyAlignment="0" applyProtection="0"/>
    <xf numFmtId="0" fontId="5" fillId="27" borderId="0" applyNumberFormat="0" applyBorder="0" applyAlignment="0" applyProtection="0"/>
    <xf numFmtId="0" fontId="40" fillId="27" borderId="0" applyNumberFormat="0" applyBorder="0" applyAlignment="0" applyProtection="0"/>
    <xf numFmtId="0" fontId="5" fillId="31" borderId="0" applyNumberFormat="0" applyBorder="0" applyAlignment="0" applyProtection="0"/>
    <xf numFmtId="0" fontId="40" fillId="31" borderId="0" applyNumberFormat="0" applyBorder="0" applyAlignment="0" applyProtection="0"/>
    <xf numFmtId="0" fontId="5" fillId="12" borderId="0" applyNumberFormat="0" applyBorder="0" applyAlignment="0" applyProtection="0"/>
    <xf numFmtId="0" fontId="40" fillId="12" borderId="0" applyNumberFormat="0" applyBorder="0" applyAlignment="0" applyProtection="0"/>
    <xf numFmtId="0" fontId="5" fillId="16" borderId="0" applyNumberFormat="0" applyBorder="0" applyAlignment="0" applyProtection="0"/>
    <xf numFmtId="0" fontId="40" fillId="16" borderId="0" applyNumberFormat="0" applyBorder="0" applyAlignment="0" applyProtection="0"/>
    <xf numFmtId="0" fontId="5" fillId="20" borderId="0" applyNumberFormat="0" applyBorder="0" applyAlignment="0" applyProtection="0"/>
    <xf numFmtId="0" fontId="40" fillId="20" borderId="0" applyNumberFormat="0" applyBorder="0" applyAlignment="0" applyProtection="0"/>
    <xf numFmtId="0" fontId="5" fillId="24" borderId="0" applyNumberFormat="0" applyBorder="0" applyAlignment="0" applyProtection="0"/>
    <xf numFmtId="0" fontId="40" fillId="24" borderId="0" applyNumberFormat="0" applyBorder="0" applyAlignment="0" applyProtection="0"/>
    <xf numFmtId="0" fontId="5" fillId="28" borderId="0" applyNumberFormat="0" applyBorder="0" applyAlignment="0" applyProtection="0"/>
    <xf numFmtId="0" fontId="40" fillId="28" borderId="0" applyNumberFormat="0" applyBorder="0" applyAlignment="0" applyProtection="0"/>
    <xf numFmtId="0" fontId="5" fillId="32" borderId="0" applyNumberFormat="0" applyBorder="0" applyAlignment="0" applyProtection="0"/>
    <xf numFmtId="0" fontId="40" fillId="32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1" fillId="33" borderId="0" applyNumberFormat="0" applyBorder="0" applyAlignment="0" applyProtection="0"/>
    <xf numFmtId="0" fontId="41" fillId="10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42" fillId="4" borderId="0" applyNumberFormat="0" applyBorder="0" applyAlignment="0" applyProtection="0"/>
    <xf numFmtId="0" fontId="43" fillId="7" borderId="15" applyNumberFormat="0" applyAlignment="0" applyProtection="0"/>
    <xf numFmtId="0" fontId="44" fillId="8" borderId="18" applyNumberFormat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" borderId="0" applyNumberFormat="0" applyBorder="0" applyAlignment="0" applyProtection="0"/>
    <xf numFmtId="0" fontId="47" fillId="0" borderId="12" applyNumberFormat="0" applyFill="0" applyAlignment="0" applyProtection="0"/>
    <xf numFmtId="0" fontId="48" fillId="0" borderId="13" applyNumberFormat="0" applyFill="0" applyAlignment="0" applyProtection="0"/>
    <xf numFmtId="0" fontId="49" fillId="0" borderId="14" applyNumberFormat="0" applyFill="0" applyAlignment="0" applyProtection="0"/>
    <xf numFmtId="0" fontId="49" fillId="0" borderId="0" applyNumberFormat="0" applyFill="0" applyBorder="0" applyAlignment="0" applyProtection="0"/>
    <xf numFmtId="0" fontId="50" fillId="6" borderId="15" applyNumberFormat="0" applyAlignment="0" applyProtection="0"/>
    <xf numFmtId="0" fontId="51" fillId="0" borderId="17" applyNumberFormat="0" applyFill="0" applyAlignment="0" applyProtection="0"/>
    <xf numFmtId="0" fontId="52" fillId="5" borderId="0" applyNumberFormat="0" applyBorder="0" applyAlignment="0" applyProtection="0"/>
    <xf numFmtId="0" fontId="38" fillId="0" borderId="0"/>
    <xf numFmtId="0" fontId="38" fillId="0" borderId="0"/>
    <xf numFmtId="0" fontId="18" fillId="0" borderId="0">
      <alignment horizontal="left" vertical="top" wrapText="1"/>
    </xf>
    <xf numFmtId="0" fontId="53" fillId="0" borderId="0"/>
    <xf numFmtId="0" fontId="54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40" fillId="9" borderId="19" applyNumberFormat="0" applyFont="0" applyAlignment="0" applyProtection="0"/>
    <xf numFmtId="0" fontId="5" fillId="9" borderId="19" applyNumberFormat="0" applyFont="0" applyAlignment="0" applyProtection="0"/>
    <xf numFmtId="0" fontId="55" fillId="7" borderId="16" applyNumberFormat="0" applyAlignment="0" applyProtection="0"/>
    <xf numFmtId="0" fontId="56" fillId="0" borderId="0" applyNumberFormat="0" applyFill="0" applyBorder="0" applyAlignment="0" applyProtection="0"/>
    <xf numFmtId="0" fontId="57" fillId="0" borderId="20" applyNumberFormat="0" applyFill="0" applyAlignment="0" applyProtection="0"/>
    <xf numFmtId="0" fontId="58" fillId="0" borderId="0" applyNumberFormat="0" applyFill="0" applyBorder="0" applyAlignment="0" applyProtection="0"/>
    <xf numFmtId="0" fontId="39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9" applyNumberFormat="0" applyFont="0" applyAlignment="0" applyProtection="0"/>
    <xf numFmtId="167" fontId="59" fillId="0" borderId="0" applyFill="0" applyBorder="0" applyProtection="0">
      <alignment horizontal="right" vertical="top"/>
    </xf>
    <xf numFmtId="0" fontId="37" fillId="0" borderId="0"/>
    <xf numFmtId="0" fontId="61" fillId="0" borderId="0"/>
    <xf numFmtId="0" fontId="3" fillId="0" borderId="0"/>
    <xf numFmtId="168" fontId="3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65" fillId="0" borderId="0"/>
    <xf numFmtId="0" fontId="37" fillId="0" borderId="0"/>
    <xf numFmtId="43" fontId="37" fillId="0" borderId="0" applyFont="0" applyFill="0" applyBorder="0" applyAlignment="0" applyProtection="0"/>
    <xf numFmtId="0" fontId="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0" fontId="37" fillId="0" borderId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</cellStyleXfs>
  <cellXfs count="209">
    <xf numFmtId="0" fontId="0" fillId="0" borderId="0" xfId="0"/>
    <xf numFmtId="0" fontId="12" fillId="2" borderId="6" xfId="0" applyFont="1" applyFill="1" applyBorder="1" applyAlignment="1">
      <alignment horizontal="center" vertical="center" wrapText="1"/>
    </xf>
    <xf numFmtId="0" fontId="12" fillId="2" borderId="0" xfId="14" applyFont="1" applyFill="1" applyAlignment="1">
      <alignment horizontal="center"/>
    </xf>
    <xf numFmtId="166" fontId="12" fillId="2" borderId="1" xfId="0" applyNumberFormat="1" applyFont="1" applyFill="1" applyBorder="1" applyAlignment="1">
      <alignment horizontal="center" vertical="center" wrapText="1"/>
    </xf>
    <xf numFmtId="0" fontId="15" fillId="2" borderId="1" xfId="15" applyFont="1" applyFill="1" applyBorder="1" applyAlignment="1">
      <alignment vertical="center" wrapText="1"/>
    </xf>
    <xf numFmtId="37" fontId="15" fillId="2" borderId="1" xfId="15" applyNumberFormat="1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left" vertical="center"/>
    </xf>
    <xf numFmtId="0" fontId="13" fillId="2" borderId="0" xfId="0" applyFont="1" applyFill="1" applyAlignment="1">
      <alignment vertical="center" wrapText="1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12" fillId="2" borderId="9" xfId="0" applyFont="1" applyFill="1" applyBorder="1" applyAlignment="1">
      <alignment horizontal="center" vertical="center" textRotation="90" wrapText="1"/>
    </xf>
    <xf numFmtId="0" fontId="13" fillId="34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left" vertical="center" wrapText="1"/>
    </xf>
    <xf numFmtId="167" fontId="12" fillId="2" borderId="1" xfId="152" applyNumberFormat="1" applyFont="1" applyFill="1" applyBorder="1" applyAlignment="1">
      <alignment horizontal="center" vertical="center"/>
    </xf>
    <xf numFmtId="165" fontId="13" fillId="2" borderId="0" xfId="0" applyNumberFormat="1" applyFont="1" applyFill="1" applyAlignment="1">
      <alignment vertical="center"/>
    </xf>
    <xf numFmtId="167" fontId="13" fillId="2" borderId="1" xfId="17" applyNumberFormat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167" fontId="13" fillId="2" borderId="1" xfId="0" applyNumberFormat="1" applyFont="1" applyFill="1" applyBorder="1" applyAlignment="1">
      <alignment horizontal="center" vertical="center" wrapText="1"/>
    </xf>
    <xf numFmtId="167" fontId="13" fillId="2" borderId="1" xfId="17" applyNumberFormat="1" applyFont="1" applyFill="1" applyBorder="1" applyAlignment="1">
      <alignment horizontal="center" vertical="center"/>
    </xf>
    <xf numFmtId="164" fontId="13" fillId="2" borderId="0" xfId="1" applyNumberFormat="1" applyFont="1" applyFill="1" applyAlignment="1">
      <alignment vertical="center"/>
    </xf>
    <xf numFmtId="166" fontId="13" fillId="2" borderId="0" xfId="0" applyNumberFormat="1" applyFont="1" applyFill="1" applyAlignment="1">
      <alignment vertical="center"/>
    </xf>
    <xf numFmtId="0" fontId="13" fillId="2" borderId="1" xfId="0" applyFont="1" applyFill="1" applyBorder="1" applyAlignment="1">
      <alignment vertical="center"/>
    </xf>
    <xf numFmtId="37" fontId="13" fillId="2" borderId="0" xfId="0" applyNumberFormat="1" applyFont="1" applyFill="1" applyAlignment="1">
      <alignment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37" fontId="12" fillId="2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right" vertical="center" wrapText="1"/>
    </xf>
    <xf numFmtId="37" fontId="13" fillId="2" borderId="1" xfId="0" applyNumberFormat="1" applyFont="1" applyFill="1" applyBorder="1" applyAlignment="1">
      <alignment horizontal="left" vertical="center" wrapText="1"/>
    </xf>
    <xf numFmtId="166" fontId="12" fillId="2" borderId="1" xfId="17" applyNumberFormat="1" applyFont="1" applyFill="1" applyBorder="1" applyAlignment="1">
      <alignment horizontal="center" vertical="center" wrapText="1"/>
    </xf>
    <xf numFmtId="167" fontId="12" fillId="2" borderId="1" xfId="152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left" vertical="center" wrapText="1"/>
    </xf>
    <xf numFmtId="166" fontId="14" fillId="2" borderId="1" xfId="0" applyNumberFormat="1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166" fontId="13" fillId="2" borderId="1" xfId="17" applyNumberFormat="1" applyFont="1" applyFill="1" applyBorder="1" applyAlignment="1">
      <alignment horizontal="center" vertical="center" wrapText="1"/>
    </xf>
    <xf numFmtId="166" fontId="13" fillId="2" borderId="4" xfId="0" applyNumberFormat="1" applyFont="1" applyFill="1" applyBorder="1" applyAlignment="1">
      <alignment horizontal="center" vertical="center" wrapText="1"/>
    </xf>
    <xf numFmtId="166" fontId="13" fillId="2" borderId="4" xfId="17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167" fontId="13" fillId="2" borderId="1" xfId="17" applyNumberFormat="1" applyFont="1" applyFill="1" applyBorder="1" applyAlignment="1">
      <alignment horizontal="center" vertical="center" wrapText="1"/>
    </xf>
    <xf numFmtId="0" fontId="12" fillId="2" borderId="0" xfId="14" applyFont="1" applyFill="1" applyAlignment="1">
      <alignment horizontal="center" vertical="center"/>
    </xf>
    <xf numFmtId="0" fontId="12" fillId="2" borderId="0" xfId="0" applyFont="1" applyFill="1" applyAlignment="1">
      <alignment vertical="center" wrapText="1"/>
    </xf>
    <xf numFmtId="167" fontId="13" fillId="2" borderId="0" xfId="17" applyNumberFormat="1" applyFont="1" applyFill="1" applyBorder="1" applyAlignment="1">
      <alignment horizontal="center" vertical="center" wrapText="1"/>
    </xf>
    <xf numFmtId="0" fontId="13" fillId="2" borderId="0" xfId="5" applyFont="1" applyFill="1" applyAlignment="1">
      <alignment horizontal="right"/>
    </xf>
    <xf numFmtId="0" fontId="13" fillId="0" borderId="0" xfId="5" applyFont="1" applyAlignment="1">
      <alignment horizontal="left" vertical="top" wrapText="1"/>
    </xf>
    <xf numFmtId="0" fontId="13" fillId="0" borderId="0" xfId="5" applyFont="1"/>
    <xf numFmtId="0" fontId="62" fillId="0" borderId="1" xfId="153" applyFont="1" applyBorder="1" applyAlignment="1">
      <alignment horizontal="center" vertical="top" wrapText="1"/>
    </xf>
    <xf numFmtId="0" fontId="62" fillId="0" borderId="27" xfId="5" applyFont="1" applyBorder="1" applyAlignment="1">
      <alignment horizontal="left" vertical="top" wrapText="1"/>
    </xf>
    <xf numFmtId="0" fontId="62" fillId="0" borderId="1" xfId="153" applyFont="1" applyBorder="1" applyAlignment="1">
      <alignment horizontal="right" vertical="top" wrapText="1"/>
    </xf>
    <xf numFmtId="166" fontId="13" fillId="2" borderId="5" xfId="0" applyNumberFormat="1" applyFont="1" applyFill="1" applyBorder="1" applyAlignment="1">
      <alignment horizontal="center" vertical="center" wrapText="1"/>
    </xf>
    <xf numFmtId="166" fontId="12" fillId="2" borderId="0" xfId="0" applyNumberFormat="1" applyFont="1" applyFill="1" applyBorder="1" applyAlignment="1">
      <alignment horizontal="center" vertical="center"/>
    </xf>
    <xf numFmtId="166" fontId="12" fillId="2" borderId="1" xfId="0" applyNumberFormat="1" applyFont="1" applyFill="1" applyBorder="1" applyAlignment="1">
      <alignment horizontal="center" vertical="center"/>
    </xf>
    <xf numFmtId="166" fontId="12" fillId="2" borderId="1" xfId="153" applyNumberFormat="1" applyFont="1" applyFill="1" applyBorder="1" applyAlignment="1">
      <alignment horizontal="left" vertical="center" wrapText="1"/>
    </xf>
    <xf numFmtId="37" fontId="13" fillId="2" borderId="1" xfId="153" applyNumberFormat="1" applyFont="1" applyFill="1" applyBorder="1" applyAlignment="1">
      <alignment horizontal="left" vertical="center" wrapText="1"/>
    </xf>
    <xf numFmtId="166" fontId="14" fillId="2" borderId="1" xfId="153" applyNumberFormat="1" applyFont="1" applyFill="1" applyBorder="1" applyAlignment="1">
      <alignment horizontal="left" vertical="center" wrapText="1"/>
    </xf>
    <xf numFmtId="166" fontId="12" fillId="2" borderId="4" xfId="154" applyNumberFormat="1" applyFont="1" applyFill="1" applyBorder="1" applyAlignment="1">
      <alignment horizontal="center" vertical="center" wrapText="1"/>
    </xf>
    <xf numFmtId="166" fontId="13" fillId="2" borderId="1" xfId="153" applyNumberFormat="1" applyFont="1" applyFill="1" applyBorder="1" applyAlignment="1">
      <alignment horizontal="left" vertical="center" wrapText="1"/>
    </xf>
    <xf numFmtId="166" fontId="13" fillId="2" borderId="4" xfId="153" applyNumberFormat="1" applyFont="1" applyFill="1" applyBorder="1" applyAlignment="1">
      <alignment horizontal="left" vertical="center" wrapText="1"/>
    </xf>
    <xf numFmtId="166" fontId="13" fillId="2" borderId="1" xfId="17" applyNumberFormat="1" applyFont="1" applyFill="1" applyBorder="1" applyAlignment="1">
      <alignment horizontal="center"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/>
    </xf>
    <xf numFmtId="0" fontId="12" fillId="2" borderId="26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60" fillId="2" borderId="1" xfId="0" applyFont="1" applyFill="1" applyBorder="1" applyAlignment="1">
      <alignment horizontal="left" vertical="center" wrapText="1"/>
    </xf>
    <xf numFmtId="0" fontId="60" fillId="2" borderId="1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60" fillId="2" borderId="0" xfId="0" applyFont="1" applyFill="1" applyBorder="1" applyAlignment="1">
      <alignment horizontal="left" vertical="center" wrapText="1"/>
    </xf>
    <xf numFmtId="0" fontId="60" fillId="2" borderId="0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166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  <xf numFmtId="167" fontId="13" fillId="2" borderId="1" xfId="17" applyNumberFormat="1" applyFont="1" applyFill="1" applyBorder="1" applyAlignment="1">
      <alignment horizontal="center" vertical="top" wrapText="1"/>
    </xf>
    <xf numFmtId="0" fontId="13" fillId="2" borderId="0" xfId="0" applyFont="1" applyFill="1" applyAlignment="1">
      <alignment wrapText="1"/>
    </xf>
    <xf numFmtId="0" fontId="13" fillId="2" borderId="1" xfId="0" applyFont="1" applyFill="1" applyBorder="1"/>
    <xf numFmtId="167" fontId="13" fillId="2" borderId="1" xfId="17" applyNumberFormat="1" applyFont="1" applyFill="1" applyBorder="1" applyAlignment="1">
      <alignment horizontal="center" vertical="top"/>
    </xf>
    <xf numFmtId="0" fontId="13" fillId="2" borderId="0" xfId="0" applyFont="1" applyFill="1"/>
    <xf numFmtId="0" fontId="63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left" vertical="top" wrapText="1"/>
    </xf>
    <xf numFmtId="167" fontId="13" fillId="2" borderId="0" xfId="17" applyNumberFormat="1" applyFont="1" applyFill="1" applyBorder="1" applyAlignment="1">
      <alignment horizontal="center" vertical="top" wrapText="1"/>
    </xf>
    <xf numFmtId="166" fontId="64" fillId="2" borderId="0" xfId="0" applyNumberFormat="1" applyFont="1" applyFill="1" applyAlignment="1">
      <alignment horizontal="center" vertical="center"/>
    </xf>
    <xf numFmtId="37" fontId="14" fillId="2" borderId="1" xfId="0" applyNumberFormat="1" applyFont="1" applyFill="1" applyBorder="1" applyAlignment="1">
      <alignment horizontal="right" vertical="top" wrapText="1"/>
    </xf>
    <xf numFmtId="0" fontId="62" fillId="0" borderId="1" xfId="153" applyFont="1" applyBorder="1" applyAlignment="1">
      <alignment horizontal="left" vertical="top" wrapText="1"/>
    </xf>
    <xf numFmtId="0" fontId="13" fillId="0" borderId="1" xfId="153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center"/>
    </xf>
    <xf numFmtId="0" fontId="66" fillId="0" borderId="0" xfId="5" applyFont="1"/>
    <xf numFmtId="0" fontId="62" fillId="2" borderId="27" xfId="5" applyFont="1" applyFill="1" applyBorder="1" applyAlignment="1">
      <alignment vertical="center" wrapText="1"/>
    </xf>
    <xf numFmtId="167" fontId="62" fillId="2" borderId="27" xfId="17" applyNumberFormat="1" applyFont="1" applyFill="1" applyBorder="1" applyAlignment="1">
      <alignment vertical="center"/>
    </xf>
    <xf numFmtId="169" fontId="62" fillId="2" borderId="27" xfId="17" applyNumberFormat="1" applyFont="1" applyFill="1" applyBorder="1" applyAlignment="1">
      <alignment horizontal="center" vertical="center"/>
    </xf>
    <xf numFmtId="167" fontId="62" fillId="2" borderId="27" xfId="17" applyNumberFormat="1" applyFont="1" applyFill="1" applyBorder="1" applyAlignment="1">
      <alignment horizontal="center" vertical="center"/>
    </xf>
    <xf numFmtId="0" fontId="13" fillId="2" borderId="0" xfId="5" applyFont="1" applyFill="1" applyAlignment="1">
      <alignment vertical="center"/>
    </xf>
    <xf numFmtId="166" fontId="12" fillId="2" borderId="1" xfId="152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1" xfId="3" applyFont="1" applyFill="1" applyBorder="1" applyAlignment="1">
      <alignment horizontal="left" vertical="center" wrapText="1"/>
    </xf>
    <xf numFmtId="0" fontId="13" fillId="2" borderId="1" xfId="3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166" fontId="13" fillId="2" borderId="1" xfId="0" applyNumberFormat="1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left" vertical="center"/>
    </xf>
    <xf numFmtId="0" fontId="13" fillId="2" borderId="1" xfId="0" quotePrefix="1" applyFont="1" applyFill="1" applyBorder="1" applyAlignment="1">
      <alignment horizontal="left" vertical="center"/>
    </xf>
    <xf numFmtId="167" fontId="62" fillId="0" borderId="1" xfId="17" applyNumberFormat="1" applyFont="1" applyBorder="1" applyAlignment="1">
      <alignment horizontal="center" vertical="top"/>
    </xf>
    <xf numFmtId="167" fontId="62" fillId="0" borderId="1" xfId="153" applyNumberFormat="1" applyFont="1" applyBorder="1" applyAlignment="1">
      <alignment horizontal="center" vertical="top" wrapText="1"/>
    </xf>
    <xf numFmtId="166" fontId="64" fillId="2" borderId="0" xfId="0" applyNumberFormat="1" applyFont="1" applyFill="1" applyBorder="1" applyAlignment="1">
      <alignment horizontal="center" vertical="center" wrapText="1"/>
    </xf>
    <xf numFmtId="1" fontId="13" fillId="2" borderId="0" xfId="0" applyNumberFormat="1" applyFont="1" applyFill="1" applyAlignment="1">
      <alignment vertical="center"/>
    </xf>
    <xf numFmtId="166" fontId="13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top" wrapText="1"/>
    </xf>
    <xf numFmtId="0" fontId="12" fillId="2" borderId="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left" vertical="center" wrapText="1"/>
    </xf>
    <xf numFmtId="37" fontId="12" fillId="2" borderId="1" xfId="0" applyNumberFormat="1" applyFont="1" applyFill="1" applyBorder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left" vertical="center" wrapText="1"/>
    </xf>
    <xf numFmtId="166" fontId="13" fillId="2" borderId="1" xfId="0" applyNumberFormat="1" applyFont="1" applyFill="1" applyBorder="1" applyAlignment="1">
      <alignment vertical="center" wrapText="1"/>
    </xf>
    <xf numFmtId="0" fontId="63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right" vertical="center" wrapText="1"/>
    </xf>
    <xf numFmtId="170" fontId="14" fillId="2" borderId="0" xfId="0" applyNumberFormat="1" applyFont="1" applyFill="1" applyBorder="1" applyAlignment="1">
      <alignment horizontal="center" vertical="center" wrapText="1"/>
    </xf>
    <xf numFmtId="167" fontId="62" fillId="2" borderId="1" xfId="153" applyNumberFormat="1" applyFont="1" applyFill="1" applyBorder="1" applyAlignment="1">
      <alignment horizontal="center" vertical="top" wrapText="1"/>
    </xf>
    <xf numFmtId="0" fontId="13" fillId="2" borderId="0" xfId="5" applyFont="1" applyFill="1"/>
    <xf numFmtId="0" fontId="62" fillId="2" borderId="1" xfId="153" applyFont="1" applyFill="1" applyBorder="1" applyAlignment="1">
      <alignment horizontal="center" vertical="top" wrapText="1"/>
    </xf>
    <xf numFmtId="0" fontId="62" fillId="2" borderId="1" xfId="153" applyFont="1" applyFill="1" applyBorder="1" applyAlignment="1">
      <alignment horizontal="left" vertical="top" wrapText="1"/>
    </xf>
    <xf numFmtId="167" fontId="62" fillId="2" borderId="1" xfId="17" applyNumberFormat="1" applyFont="1" applyFill="1" applyBorder="1" applyAlignment="1">
      <alignment horizontal="center" vertical="top"/>
    </xf>
    <xf numFmtId="0" fontId="62" fillId="2" borderId="27" xfId="5" applyFont="1" applyFill="1" applyBorder="1" applyAlignment="1">
      <alignment horizontal="left" vertical="top" wrapText="1"/>
    </xf>
    <xf numFmtId="167" fontId="62" fillId="2" borderId="1" xfId="17" applyNumberFormat="1" applyFont="1" applyFill="1" applyBorder="1" applyAlignment="1">
      <alignment horizontal="center" vertical="center"/>
    </xf>
    <xf numFmtId="0" fontId="66" fillId="2" borderId="0" xfId="5" applyFont="1" applyFill="1"/>
    <xf numFmtId="0" fontId="62" fillId="2" borderId="1" xfId="5" applyFont="1" applyFill="1" applyBorder="1" applyAlignment="1">
      <alignment vertical="center" wrapText="1"/>
    </xf>
    <xf numFmtId="167" fontId="62" fillId="2" borderId="1" xfId="17" applyNumberFormat="1" applyFont="1" applyFill="1" applyBorder="1" applyAlignment="1">
      <alignment vertical="center"/>
    </xf>
    <xf numFmtId="169" fontId="62" fillId="2" borderId="1" xfId="17" applyNumberFormat="1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166" fontId="12" fillId="2" borderId="4" xfId="0" applyNumberFormat="1" applyFont="1" applyFill="1" applyBorder="1" applyAlignment="1">
      <alignment horizontal="center" vertical="center" wrapText="1"/>
    </xf>
    <xf numFmtId="166" fontId="12" fillId="2" borderId="22" xfId="0" applyNumberFormat="1" applyFont="1" applyFill="1" applyBorder="1" applyAlignment="1">
      <alignment horizontal="center" vertical="center" wrapText="1"/>
    </xf>
    <xf numFmtId="166" fontId="13" fillId="2" borderId="1" xfId="153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 vertical="center" wrapText="1"/>
    </xf>
    <xf numFmtId="0" fontId="12" fillId="2" borderId="0" xfId="0" applyFont="1" applyFill="1" applyAlignment="1">
      <alignment horizontal="center" vertical="center" wrapText="1"/>
    </xf>
    <xf numFmtId="0" fontId="15" fillId="2" borderId="1" xfId="15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right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top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0" fontId="13" fillId="2" borderId="23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14" applyFont="1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left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2" fillId="2" borderId="0" xfId="14" applyFont="1" applyFill="1" applyAlignment="1">
      <alignment horizontal="fill" vertical="center" wrapText="1"/>
    </xf>
    <xf numFmtId="0" fontId="12" fillId="2" borderId="0" xfId="14" applyFont="1" applyFill="1" applyAlignment="1">
      <alignment horizontal="fill" vertical="center"/>
    </xf>
    <xf numFmtId="0" fontId="15" fillId="2" borderId="0" xfId="0" applyFont="1" applyFill="1" applyBorder="1" applyAlignment="1">
      <alignment horizontal="right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2" fillId="2" borderId="0" xfId="14" applyFont="1" applyFill="1" applyAlignment="1">
      <alignment horizontal="left" vertical="center" wrapText="1"/>
    </xf>
    <xf numFmtId="0" fontId="62" fillId="2" borderId="28" xfId="5" applyFont="1" applyFill="1" applyBorder="1" applyAlignment="1">
      <alignment horizontal="left" vertical="top" wrapText="1"/>
    </xf>
    <xf numFmtId="0" fontId="62" fillId="2" borderId="29" xfId="5" applyFont="1" applyFill="1" applyBorder="1" applyAlignment="1">
      <alignment horizontal="left" vertical="top" wrapText="1"/>
    </xf>
    <xf numFmtId="0" fontId="62" fillId="2" borderId="30" xfId="5" applyFont="1" applyFill="1" applyBorder="1" applyAlignment="1">
      <alignment horizontal="left" vertical="top" wrapText="1"/>
    </xf>
    <xf numFmtId="0" fontId="62" fillId="2" borderId="1" xfId="5" applyFont="1" applyFill="1" applyBorder="1" applyAlignment="1">
      <alignment horizontal="center" vertical="center" wrapText="1"/>
    </xf>
    <xf numFmtId="0" fontId="62" fillId="2" borderId="1" xfId="5" applyFont="1" applyFill="1" applyBorder="1" applyAlignment="1">
      <alignment vertical="center" wrapText="1"/>
    </xf>
    <xf numFmtId="0" fontId="62" fillId="2" borderId="4" xfId="153" applyFont="1" applyFill="1" applyBorder="1" applyAlignment="1">
      <alignment horizontal="left" vertical="top" wrapText="1"/>
    </xf>
    <xf numFmtId="0" fontId="62" fillId="2" borderId="22" xfId="153" applyFont="1" applyFill="1" applyBorder="1" applyAlignment="1">
      <alignment horizontal="left" vertical="top" wrapText="1"/>
    </xf>
    <xf numFmtId="0" fontId="62" fillId="2" borderId="9" xfId="153" applyFont="1" applyFill="1" applyBorder="1" applyAlignment="1">
      <alignment horizontal="left" vertical="top" wrapText="1"/>
    </xf>
    <xf numFmtId="0" fontId="12" fillId="2" borderId="0" xfId="5" applyFont="1" applyFill="1" applyAlignment="1">
      <alignment horizontal="center" wrapText="1"/>
    </xf>
    <xf numFmtId="0" fontId="13" fillId="0" borderId="1" xfId="153" applyFont="1" applyBorder="1" applyAlignment="1">
      <alignment horizontal="center" vertical="center" wrapText="1"/>
    </xf>
    <xf numFmtId="0" fontId="13" fillId="0" borderId="1" xfId="153" applyFont="1" applyBorder="1" applyAlignment="1">
      <alignment horizontal="center" vertical="top" wrapText="1"/>
    </xf>
    <xf numFmtId="0" fontId="62" fillId="0" borderId="4" xfId="153" applyFont="1" applyFill="1" applyBorder="1" applyAlignment="1">
      <alignment horizontal="left" vertical="top" wrapText="1"/>
    </xf>
    <xf numFmtId="0" fontId="62" fillId="0" borderId="22" xfId="153" applyFont="1" applyFill="1" applyBorder="1" applyAlignment="1">
      <alignment horizontal="left" vertical="top" wrapText="1"/>
    </xf>
    <xf numFmtId="0" fontId="62" fillId="0" borderId="9" xfId="153" applyFont="1" applyFill="1" applyBorder="1" applyAlignment="1">
      <alignment horizontal="left" vertical="top" wrapText="1"/>
    </xf>
    <xf numFmtId="0" fontId="62" fillId="0" borderId="1" xfId="153" applyFont="1" applyFill="1" applyBorder="1" applyAlignment="1">
      <alignment horizontal="left" vertical="top" wrapText="1"/>
    </xf>
    <xf numFmtId="0" fontId="62" fillId="0" borderId="28" xfId="5" applyFont="1" applyBorder="1" applyAlignment="1">
      <alignment horizontal="left" vertical="top" wrapText="1"/>
    </xf>
    <xf numFmtId="0" fontId="62" fillId="0" borderId="29" xfId="5" applyFont="1" applyBorder="1" applyAlignment="1">
      <alignment horizontal="left" vertical="top" wrapText="1"/>
    </xf>
    <xf numFmtId="0" fontId="62" fillId="0" borderId="30" xfId="5" applyFont="1" applyBorder="1" applyAlignment="1">
      <alignment horizontal="left" vertical="top" wrapText="1"/>
    </xf>
    <xf numFmtId="0" fontId="62" fillId="0" borderId="1" xfId="153" applyFont="1" applyBorder="1" applyAlignment="1">
      <alignment horizontal="left" vertical="top" wrapText="1"/>
    </xf>
    <xf numFmtId="0" fontId="62" fillId="2" borderId="28" xfId="5" applyFont="1" applyFill="1" applyBorder="1" applyAlignment="1">
      <alignment vertical="center" wrapText="1"/>
    </xf>
    <xf numFmtId="0" fontId="62" fillId="2" borderId="29" xfId="5" applyFont="1" applyFill="1" applyBorder="1" applyAlignment="1">
      <alignment vertical="center" wrapText="1"/>
    </xf>
    <xf numFmtId="0" fontId="62" fillId="2" borderId="30" xfId="5" applyFont="1" applyFill="1" applyBorder="1" applyAlignment="1">
      <alignment vertical="center" wrapText="1"/>
    </xf>
    <xf numFmtId="0" fontId="62" fillId="2" borderId="1" xfId="153" applyFont="1" applyFill="1" applyBorder="1" applyAlignment="1">
      <alignment horizontal="left" vertical="top" wrapText="1"/>
    </xf>
  </cellXfs>
  <cellStyles count="244">
    <cellStyle name="20% - Accent1" xfId="36" builtinId="30" customBuiltin="1"/>
    <cellStyle name="20% - Accent1 2" xfId="61"/>
    <cellStyle name="20% - Accent1 2 2" xfId="76"/>
    <cellStyle name="20% - Accent1 2 3" xfId="188"/>
    <cellStyle name="20% - Accent1 3" xfId="75"/>
    <cellStyle name="20% - Accent1 3 2" xfId="201"/>
    <cellStyle name="20% - Accent1 4" xfId="139"/>
    <cellStyle name="20% - Accent1 4 2" xfId="217"/>
    <cellStyle name="20% - Accent1 5" xfId="158"/>
    <cellStyle name="20% - Accent1 5 2" xfId="231"/>
    <cellStyle name="20% - Accent1 6" xfId="175"/>
    <cellStyle name="20% - Accent2" xfId="40" builtinId="34" customBuiltin="1"/>
    <cellStyle name="20% - Accent2 2" xfId="62"/>
    <cellStyle name="20% - Accent2 2 2" xfId="78"/>
    <cellStyle name="20% - Accent2 2 3" xfId="189"/>
    <cellStyle name="20% - Accent2 3" xfId="77"/>
    <cellStyle name="20% - Accent2 3 2" xfId="202"/>
    <cellStyle name="20% - Accent2 4" xfId="140"/>
    <cellStyle name="20% - Accent2 4 2" xfId="218"/>
    <cellStyle name="20% - Accent2 5" xfId="159"/>
    <cellStyle name="20% - Accent2 5 2" xfId="232"/>
    <cellStyle name="20% - Accent2 6" xfId="177"/>
    <cellStyle name="20% - Accent3" xfId="44" builtinId="38" customBuiltin="1"/>
    <cellStyle name="20% - Accent3 2" xfId="63"/>
    <cellStyle name="20% - Accent3 2 2" xfId="80"/>
    <cellStyle name="20% - Accent3 2 3" xfId="190"/>
    <cellStyle name="20% - Accent3 3" xfId="79"/>
    <cellStyle name="20% - Accent3 3 2" xfId="203"/>
    <cellStyle name="20% - Accent3 4" xfId="141"/>
    <cellStyle name="20% - Accent3 4 2" xfId="219"/>
    <cellStyle name="20% - Accent3 5" xfId="160"/>
    <cellStyle name="20% - Accent3 5 2" xfId="233"/>
    <cellStyle name="20% - Accent3 6" xfId="179"/>
    <cellStyle name="20% - Accent4" xfId="48" builtinId="42" customBuiltin="1"/>
    <cellStyle name="20% - Accent4 2" xfId="64"/>
    <cellStyle name="20% - Accent4 2 2" xfId="82"/>
    <cellStyle name="20% - Accent4 2 3" xfId="191"/>
    <cellStyle name="20% - Accent4 3" xfId="81"/>
    <cellStyle name="20% - Accent4 3 2" xfId="204"/>
    <cellStyle name="20% - Accent4 4" xfId="142"/>
    <cellStyle name="20% - Accent4 4 2" xfId="220"/>
    <cellStyle name="20% - Accent4 5" xfId="161"/>
    <cellStyle name="20% - Accent4 5 2" xfId="234"/>
    <cellStyle name="20% - Accent4 6" xfId="181"/>
    <cellStyle name="20% - Accent5" xfId="52" builtinId="46" customBuiltin="1"/>
    <cellStyle name="20% - Accent5 2" xfId="65"/>
    <cellStyle name="20% - Accent5 2 2" xfId="84"/>
    <cellStyle name="20% - Accent5 2 3" xfId="192"/>
    <cellStyle name="20% - Accent5 3" xfId="83"/>
    <cellStyle name="20% - Accent5 3 2" xfId="205"/>
    <cellStyle name="20% - Accent5 4" xfId="143"/>
    <cellStyle name="20% - Accent5 4 2" xfId="221"/>
    <cellStyle name="20% - Accent5 5" xfId="162"/>
    <cellStyle name="20% - Accent5 5 2" xfId="235"/>
    <cellStyle name="20% - Accent5 6" xfId="183"/>
    <cellStyle name="20% - Accent6" xfId="56" builtinId="50" customBuiltin="1"/>
    <cellStyle name="20% - Accent6 2" xfId="66"/>
    <cellStyle name="20% - Accent6 2 2" xfId="86"/>
    <cellStyle name="20% - Accent6 2 3" xfId="193"/>
    <cellStyle name="20% - Accent6 3" xfId="85"/>
    <cellStyle name="20% - Accent6 3 2" xfId="206"/>
    <cellStyle name="20% - Accent6 4" xfId="144"/>
    <cellStyle name="20% - Accent6 4 2" xfId="222"/>
    <cellStyle name="20% - Accent6 5" xfId="163"/>
    <cellStyle name="20% - Accent6 5 2" xfId="236"/>
    <cellStyle name="20% - Accent6 6" xfId="185"/>
    <cellStyle name="40% - Accent1" xfId="37" builtinId="31" customBuiltin="1"/>
    <cellStyle name="40% - Accent1 2" xfId="67"/>
    <cellStyle name="40% - Accent1 2 2" xfId="88"/>
    <cellStyle name="40% - Accent1 2 3" xfId="194"/>
    <cellStyle name="40% - Accent1 3" xfId="87"/>
    <cellStyle name="40% - Accent1 3 2" xfId="207"/>
    <cellStyle name="40% - Accent1 4" xfId="145"/>
    <cellStyle name="40% - Accent1 4 2" xfId="223"/>
    <cellStyle name="40% - Accent1 5" xfId="164"/>
    <cellStyle name="40% - Accent1 5 2" xfId="237"/>
    <cellStyle name="40% - Accent1 6" xfId="176"/>
    <cellStyle name="40% - Accent2" xfId="41" builtinId="35" customBuiltin="1"/>
    <cellStyle name="40% - Accent2 2" xfId="68"/>
    <cellStyle name="40% - Accent2 2 2" xfId="90"/>
    <cellStyle name="40% - Accent2 2 3" xfId="195"/>
    <cellStyle name="40% - Accent2 3" xfId="89"/>
    <cellStyle name="40% - Accent2 3 2" xfId="208"/>
    <cellStyle name="40% - Accent2 4" xfId="146"/>
    <cellStyle name="40% - Accent2 4 2" xfId="224"/>
    <cellStyle name="40% - Accent2 5" xfId="165"/>
    <cellStyle name="40% - Accent2 5 2" xfId="238"/>
    <cellStyle name="40% - Accent2 6" xfId="178"/>
    <cellStyle name="40% - Accent3" xfId="45" builtinId="39" customBuiltin="1"/>
    <cellStyle name="40% - Accent3 2" xfId="69"/>
    <cellStyle name="40% - Accent3 2 2" xfId="92"/>
    <cellStyle name="40% - Accent3 2 3" xfId="196"/>
    <cellStyle name="40% - Accent3 3" xfId="91"/>
    <cellStyle name="40% - Accent3 3 2" xfId="209"/>
    <cellStyle name="40% - Accent3 4" xfId="147"/>
    <cellStyle name="40% - Accent3 4 2" xfId="225"/>
    <cellStyle name="40% - Accent3 5" xfId="166"/>
    <cellStyle name="40% - Accent3 5 2" xfId="239"/>
    <cellStyle name="40% - Accent3 6" xfId="180"/>
    <cellStyle name="40% - Accent4" xfId="49" builtinId="43" customBuiltin="1"/>
    <cellStyle name="40% - Accent4 2" xfId="70"/>
    <cellStyle name="40% - Accent4 2 2" xfId="94"/>
    <cellStyle name="40% - Accent4 2 3" xfId="197"/>
    <cellStyle name="40% - Accent4 3" xfId="93"/>
    <cellStyle name="40% - Accent4 3 2" xfId="210"/>
    <cellStyle name="40% - Accent4 4" xfId="148"/>
    <cellStyle name="40% - Accent4 4 2" xfId="226"/>
    <cellStyle name="40% - Accent4 5" xfId="167"/>
    <cellStyle name="40% - Accent4 5 2" xfId="240"/>
    <cellStyle name="40% - Accent4 6" xfId="182"/>
    <cellStyle name="40% - Accent5" xfId="53" builtinId="47" customBuiltin="1"/>
    <cellStyle name="40% - Accent5 2" xfId="71"/>
    <cellStyle name="40% - Accent5 2 2" xfId="96"/>
    <cellStyle name="40% - Accent5 2 3" xfId="198"/>
    <cellStyle name="40% - Accent5 3" xfId="95"/>
    <cellStyle name="40% - Accent5 3 2" xfId="211"/>
    <cellStyle name="40% - Accent5 4" xfId="149"/>
    <cellStyle name="40% - Accent5 4 2" xfId="227"/>
    <cellStyle name="40% - Accent5 5" xfId="168"/>
    <cellStyle name="40% - Accent5 5 2" xfId="241"/>
    <cellStyle name="40% - Accent5 6" xfId="184"/>
    <cellStyle name="40% - Accent6" xfId="57" builtinId="51" customBuiltin="1"/>
    <cellStyle name="40% - Accent6 2" xfId="72"/>
    <cellStyle name="40% - Accent6 2 2" xfId="98"/>
    <cellStyle name="40% - Accent6 2 3" xfId="199"/>
    <cellStyle name="40% - Accent6 3" xfId="97"/>
    <cellStyle name="40% - Accent6 3 2" xfId="212"/>
    <cellStyle name="40% - Accent6 4" xfId="150"/>
    <cellStyle name="40% - Accent6 4 2" xfId="228"/>
    <cellStyle name="40% - Accent6 5" xfId="169"/>
    <cellStyle name="40% - Accent6 5 2" xfId="242"/>
    <cellStyle name="40% - Accent6 6" xfId="186"/>
    <cellStyle name="60% - Accent1" xfId="38" builtinId="32" customBuiltin="1"/>
    <cellStyle name="60% - Accent1 2" xfId="99"/>
    <cellStyle name="60% - Accent2" xfId="42" builtinId="36" customBuiltin="1"/>
    <cellStyle name="60% - Accent2 2" xfId="100"/>
    <cellStyle name="60% - Accent3" xfId="46" builtinId="40" customBuiltin="1"/>
    <cellStyle name="60% - Accent3 2" xfId="101"/>
    <cellStyle name="60% - Accent4" xfId="50" builtinId="44" customBuiltin="1"/>
    <cellStyle name="60% - Accent4 2" xfId="102"/>
    <cellStyle name="60% - Accent5" xfId="54" builtinId="48" customBuiltin="1"/>
    <cellStyle name="60% - Accent5 2" xfId="103"/>
    <cellStyle name="60% - Accent6" xfId="58" builtinId="52" customBuiltin="1"/>
    <cellStyle name="60% - Accent6 2" xfId="104"/>
    <cellStyle name="Accent1" xfId="35" builtinId="29" customBuiltin="1"/>
    <cellStyle name="Accent1 2" xfId="105"/>
    <cellStyle name="Accent2" xfId="39" builtinId="33" customBuiltin="1"/>
    <cellStyle name="Accent2 2" xfId="106"/>
    <cellStyle name="Accent3" xfId="43" builtinId="37" customBuiltin="1"/>
    <cellStyle name="Accent3 2" xfId="107"/>
    <cellStyle name="Accent4" xfId="47" builtinId="41" customBuiltin="1"/>
    <cellStyle name="Accent4 2" xfId="108"/>
    <cellStyle name="Accent5" xfId="51" builtinId="45" customBuiltin="1"/>
    <cellStyle name="Accent5 2" xfId="109"/>
    <cellStyle name="Accent6" xfId="55" builtinId="49" customBuiltin="1"/>
    <cellStyle name="Accent6 2" xfId="110"/>
    <cellStyle name="Bad" xfId="25" builtinId="27" customBuiltin="1"/>
    <cellStyle name="Bad 2" xfId="111"/>
    <cellStyle name="Calculation" xfId="29" builtinId="22" customBuiltin="1"/>
    <cellStyle name="Calculation 2" xfId="112"/>
    <cellStyle name="Check Cell" xfId="31" builtinId="23" customBuiltin="1"/>
    <cellStyle name="Check Cell 2" xfId="113"/>
    <cellStyle name="Comma" xfId="1" builtinId="3"/>
    <cellStyle name="Comma 15" xfId="59"/>
    <cellStyle name="Comma 2" xfId="115"/>
    <cellStyle name="Comma 2 2" xfId="213"/>
    <cellStyle name="Comma 3" xfId="114"/>
    <cellStyle name="Comma 3 4" xfId="156"/>
    <cellStyle name="Comma 4" xfId="157"/>
    <cellStyle name="Explanatory Text" xfId="33" builtinId="53" customBuiltin="1"/>
    <cellStyle name="Explanatory Text 2" xfId="116"/>
    <cellStyle name="Good" xfId="24" builtinId="26" customBuiltin="1"/>
    <cellStyle name="Good 2" xfId="117"/>
    <cellStyle name="Heading 1" xfId="20" builtinId="16" customBuiltin="1"/>
    <cellStyle name="Heading 1 2" xfId="118"/>
    <cellStyle name="Heading 2" xfId="21" builtinId="17" customBuiltin="1"/>
    <cellStyle name="Heading 2 2" xfId="119"/>
    <cellStyle name="Heading 3" xfId="22" builtinId="18" customBuiltin="1"/>
    <cellStyle name="Heading 3 2" xfId="120"/>
    <cellStyle name="Heading 4" xfId="23" builtinId="19" customBuiltin="1"/>
    <cellStyle name="Heading 4 2" xfId="121"/>
    <cellStyle name="Input" xfId="27" builtinId="20" customBuiltin="1"/>
    <cellStyle name="Input 2" xfId="122"/>
    <cellStyle name="Linked Cell" xfId="30" builtinId="24" customBuiltin="1"/>
    <cellStyle name="Linked Cell 2" xfId="123"/>
    <cellStyle name="Neutral" xfId="26" builtinId="28" customBuiltin="1"/>
    <cellStyle name="Neutral 2" xfId="124"/>
    <cellStyle name="Normal" xfId="0" builtinId="0"/>
    <cellStyle name="Normal 10" xfId="2"/>
    <cellStyle name="Normal 10 2" xfId="125"/>
    <cellStyle name="Normal 10 2 2" xfId="214"/>
    <cellStyle name="Normal 11" xfId="3"/>
    <cellStyle name="Normal 11 2" xfId="126"/>
    <cellStyle name="Normal 11 2 2" xfId="215"/>
    <cellStyle name="Normal 12" xfId="127"/>
    <cellStyle name="Normal 12 2" xfId="153"/>
    <cellStyle name="Normal 13" xfId="128"/>
    <cellStyle name="Normal 13 2" xfId="155"/>
    <cellStyle name="Normal 13 2 2" xfId="230"/>
    <cellStyle name="Normal 14" xfId="154"/>
    <cellStyle name="Normal 2" xfId="4"/>
    <cellStyle name="Normal 2 2" xfId="5"/>
    <cellStyle name="Normal 2 3" xfId="6"/>
    <cellStyle name="Normal 2 3 2" xfId="174"/>
    <cellStyle name="Normal 2 4" xfId="7"/>
    <cellStyle name="Normal 2 5" xfId="129"/>
    <cellStyle name="Normal 2_MOLSI 2009-2011 MTEF Axjusak 3_new_Final" xfId="8"/>
    <cellStyle name="Normal 3" xfId="9"/>
    <cellStyle name="Normal 3 2" xfId="130"/>
    <cellStyle name="Normal 4" xfId="10"/>
    <cellStyle name="Normal 5" xfId="11"/>
    <cellStyle name="Normal 6" xfId="12"/>
    <cellStyle name="Normal 7" xfId="13"/>
    <cellStyle name="Normal 8" xfId="14"/>
    <cellStyle name="Normal 8 2" xfId="131"/>
    <cellStyle name="Normal 9" xfId="74"/>
    <cellStyle name="Normal_PahustafondGortsazrk.NpastVoroshSocap- 2" xfId="15"/>
    <cellStyle name="Note 2" xfId="60"/>
    <cellStyle name="Note 2 2" xfId="132"/>
    <cellStyle name="Note 2 3" xfId="187"/>
    <cellStyle name="Note 3" xfId="73"/>
    <cellStyle name="Note 3 2" xfId="133"/>
    <cellStyle name="Note 3 2 2" xfId="216"/>
    <cellStyle name="Note 3 3" xfId="200"/>
    <cellStyle name="Note 4" xfId="151"/>
    <cellStyle name="Note 4 2" xfId="229"/>
    <cellStyle name="Note 5" xfId="170"/>
    <cellStyle name="Note 5 2" xfId="243"/>
    <cellStyle name="Output" xfId="28" builtinId="21" customBuiltin="1"/>
    <cellStyle name="Output 2" xfId="134"/>
    <cellStyle name="Percent 2" xfId="16"/>
    <cellStyle name="SN_241" xfId="17"/>
    <cellStyle name="SN_b" xfId="152"/>
    <cellStyle name="Style 1" xfId="18"/>
    <cellStyle name="Title" xfId="19" builtinId="15" customBuiltin="1"/>
    <cellStyle name="Title 2" xfId="135"/>
    <cellStyle name="Total" xfId="34" builtinId="25" customBuiltin="1"/>
    <cellStyle name="Total 2" xfId="136"/>
    <cellStyle name="Warning Text" xfId="32" builtinId="11" customBuiltin="1"/>
    <cellStyle name="Warning Text 2" xfId="137"/>
    <cellStyle name="Обычный 3" xfId="171"/>
    <cellStyle name="Обычный 3 2" xfId="172"/>
    <cellStyle name="Стиль 1" xfId="138"/>
    <cellStyle name="Финансовый 4" xfId="173"/>
  </cellStyles>
  <dxfs count="7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view="pageBreakPreview" zoomScaleNormal="100" zoomScaleSheetLayoutView="100" workbookViewId="0">
      <selection activeCell="E15" sqref="E15"/>
    </sheetView>
  </sheetViews>
  <sheetFormatPr defaultRowHeight="17.25"/>
  <cols>
    <col min="1" max="1" width="11.28515625" style="10" customWidth="1"/>
    <col min="2" max="2" width="17.5703125" style="25" customWidth="1"/>
    <col min="3" max="3" width="80.42578125" style="10" customWidth="1"/>
    <col min="4" max="4" width="18.85546875" style="26" bestFit="1" customWidth="1"/>
    <col min="5" max="5" width="22.28515625" style="26" customWidth="1"/>
    <col min="6" max="16384" width="9.140625" style="10"/>
  </cols>
  <sheetData>
    <row r="1" spans="1:5">
      <c r="E1" s="113" t="s">
        <v>168</v>
      </c>
    </row>
    <row r="2" spans="1:5">
      <c r="A2" s="27" t="s">
        <v>0</v>
      </c>
      <c r="D2" s="146" t="s">
        <v>22</v>
      </c>
      <c r="E2" s="146"/>
    </row>
    <row r="3" spans="1:5">
      <c r="D3" s="146" t="s">
        <v>1</v>
      </c>
      <c r="E3" s="146"/>
    </row>
    <row r="5" spans="1:5" ht="89.25" customHeight="1">
      <c r="A5" s="147" t="s">
        <v>219</v>
      </c>
      <c r="B5" s="147"/>
      <c r="C5" s="147"/>
      <c r="D5" s="147"/>
      <c r="E5" s="147"/>
    </row>
    <row r="6" spans="1:5">
      <c r="A6" s="120"/>
      <c r="B6" s="28"/>
      <c r="C6" s="120"/>
      <c r="E6" s="29" t="s">
        <v>34</v>
      </c>
    </row>
    <row r="7" spans="1:5" ht="72.75" customHeight="1">
      <c r="A7" s="148" t="s">
        <v>2</v>
      </c>
      <c r="B7" s="148"/>
      <c r="C7" s="149" t="s">
        <v>14</v>
      </c>
      <c r="D7" s="150" t="s">
        <v>171</v>
      </c>
      <c r="E7" s="150"/>
    </row>
    <row r="8" spans="1:5">
      <c r="A8" s="4" t="s">
        <v>8</v>
      </c>
      <c r="B8" s="5" t="s">
        <v>9</v>
      </c>
      <c r="C8" s="149"/>
      <c r="D8" s="114" t="s">
        <v>11</v>
      </c>
      <c r="E8" s="114" t="s">
        <v>12</v>
      </c>
    </row>
    <row r="9" spans="1:5">
      <c r="A9" s="115"/>
      <c r="B9" s="30"/>
      <c r="C9" s="115" t="s">
        <v>48</v>
      </c>
      <c r="D9" s="31">
        <f>D10+D82</f>
        <v>0</v>
      </c>
      <c r="E9" s="31">
        <f>E10+E82</f>
        <v>0</v>
      </c>
    </row>
    <row r="10" spans="1:5">
      <c r="A10" s="115"/>
      <c r="B10" s="30"/>
      <c r="C10" s="19" t="s">
        <v>41</v>
      </c>
      <c r="D10" s="32">
        <f>D11+D37+D63+D24+D50</f>
        <v>-72800</v>
      </c>
      <c r="E10" s="32">
        <f>E11+E37+E63+E24+E50</f>
        <v>-152120</v>
      </c>
    </row>
    <row r="11" spans="1:5">
      <c r="A11" s="33" t="s">
        <v>46</v>
      </c>
      <c r="B11" s="30"/>
      <c r="C11" s="34" t="s">
        <v>49</v>
      </c>
      <c r="D11" s="112">
        <f t="shared" ref="D11:E11" si="0">D18</f>
        <v>-33800</v>
      </c>
      <c r="E11" s="112">
        <f t="shared" si="0"/>
        <v>-33800</v>
      </c>
    </row>
    <row r="12" spans="1:5">
      <c r="A12" s="33"/>
      <c r="B12" s="30"/>
      <c r="C12" s="33" t="s">
        <v>35</v>
      </c>
      <c r="D12" s="112"/>
      <c r="E12" s="112"/>
    </row>
    <row r="13" spans="1:5">
      <c r="A13" s="33"/>
      <c r="B13" s="30"/>
      <c r="C13" s="34" t="s">
        <v>50</v>
      </c>
      <c r="D13" s="112"/>
      <c r="E13" s="112"/>
    </row>
    <row r="14" spans="1:5" ht="34.5">
      <c r="A14" s="33"/>
      <c r="B14" s="30"/>
      <c r="C14" s="33" t="s">
        <v>36</v>
      </c>
      <c r="D14" s="112"/>
      <c r="E14" s="112"/>
    </row>
    <row r="15" spans="1:5">
      <c r="A15" s="33"/>
      <c r="B15" s="30"/>
      <c r="C15" s="34" t="s">
        <v>51</v>
      </c>
      <c r="D15" s="112"/>
      <c r="E15" s="112"/>
    </row>
    <row r="16" spans="1:5">
      <c r="A16" s="33"/>
      <c r="B16" s="30"/>
      <c r="C16" s="33" t="s">
        <v>37</v>
      </c>
      <c r="D16" s="112"/>
      <c r="E16" s="112"/>
    </row>
    <row r="17" spans="1:5">
      <c r="A17" s="145" t="s">
        <v>52</v>
      </c>
      <c r="B17" s="145"/>
      <c r="C17" s="145"/>
      <c r="D17" s="145"/>
      <c r="E17" s="145"/>
    </row>
    <row r="18" spans="1:5">
      <c r="A18" s="33"/>
      <c r="B18" s="35">
        <v>11003</v>
      </c>
      <c r="C18" s="34" t="s">
        <v>3</v>
      </c>
      <c r="D18" s="36">
        <f t="shared" ref="D18:E18" si="1">D23</f>
        <v>-33800</v>
      </c>
      <c r="E18" s="36">
        <f t="shared" si="1"/>
        <v>-33800</v>
      </c>
    </row>
    <row r="19" spans="1:5">
      <c r="A19" s="33"/>
      <c r="B19" s="30"/>
      <c r="C19" s="33" t="s">
        <v>100</v>
      </c>
      <c r="D19" s="112"/>
      <c r="E19" s="112"/>
    </row>
    <row r="20" spans="1:5">
      <c r="A20" s="33"/>
      <c r="B20" s="30"/>
      <c r="C20" s="33" t="s">
        <v>4</v>
      </c>
      <c r="D20" s="112"/>
      <c r="E20" s="112"/>
    </row>
    <row r="21" spans="1:5" ht="72" customHeight="1">
      <c r="A21" s="33"/>
      <c r="B21" s="30"/>
      <c r="C21" s="33" t="s">
        <v>169</v>
      </c>
      <c r="D21" s="112"/>
      <c r="E21" s="112"/>
    </row>
    <row r="22" spans="1:5">
      <c r="A22" s="33"/>
      <c r="B22" s="30"/>
      <c r="C22" s="33" t="s">
        <v>25</v>
      </c>
      <c r="D22" s="112"/>
      <c r="E22" s="112"/>
    </row>
    <row r="23" spans="1:5">
      <c r="A23" s="33"/>
      <c r="B23" s="30"/>
      <c r="C23" s="33" t="s">
        <v>53</v>
      </c>
      <c r="D23" s="36">
        <f>-33800</f>
        <v>-33800</v>
      </c>
      <c r="E23" s="36">
        <f>-33800</f>
        <v>-33800</v>
      </c>
    </row>
    <row r="24" spans="1:5">
      <c r="A24" s="122">
        <v>1082</v>
      </c>
      <c r="B24" s="123"/>
      <c r="C24" s="124" t="s">
        <v>49</v>
      </c>
      <c r="D24" s="36">
        <f>D31</f>
        <v>0</v>
      </c>
      <c r="E24" s="36">
        <f>E31</f>
        <v>-67320</v>
      </c>
    </row>
    <row r="25" spans="1:5">
      <c r="A25" s="33"/>
      <c r="B25" s="30"/>
      <c r="C25" s="33" t="s">
        <v>200</v>
      </c>
      <c r="D25" s="36"/>
      <c r="E25" s="36"/>
    </row>
    <row r="26" spans="1:5">
      <c r="A26" s="33"/>
      <c r="B26" s="30"/>
      <c r="C26" s="33" t="s">
        <v>50</v>
      </c>
      <c r="D26" s="36"/>
      <c r="E26" s="36"/>
    </row>
    <row r="27" spans="1:5">
      <c r="A27" s="33"/>
      <c r="B27" s="30"/>
      <c r="C27" s="33" t="s">
        <v>201</v>
      </c>
      <c r="D27" s="36"/>
      <c r="E27" s="36"/>
    </row>
    <row r="28" spans="1:5">
      <c r="A28" s="33"/>
      <c r="B28" s="30"/>
      <c r="C28" s="33" t="s">
        <v>51</v>
      </c>
      <c r="D28" s="36"/>
      <c r="E28" s="36"/>
    </row>
    <row r="29" spans="1:5" ht="34.5">
      <c r="A29" s="33"/>
      <c r="B29" s="30"/>
      <c r="C29" s="33" t="s">
        <v>202</v>
      </c>
      <c r="D29" s="36"/>
      <c r="E29" s="36"/>
    </row>
    <row r="30" spans="1:5">
      <c r="A30" s="145" t="s">
        <v>52</v>
      </c>
      <c r="B30" s="145"/>
      <c r="C30" s="145"/>
      <c r="D30" s="145"/>
      <c r="E30" s="145"/>
    </row>
    <row r="31" spans="1:5">
      <c r="A31" s="125"/>
      <c r="B31" s="35">
        <v>12001</v>
      </c>
      <c r="C31" s="34" t="s">
        <v>3</v>
      </c>
      <c r="D31" s="36">
        <f>D36</f>
        <v>0</v>
      </c>
      <c r="E31" s="36">
        <f>E36</f>
        <v>-67320</v>
      </c>
    </row>
    <row r="32" spans="1:5" ht="22.5" customHeight="1">
      <c r="A32" s="125"/>
      <c r="B32" s="30"/>
      <c r="C32" s="33" t="s">
        <v>203</v>
      </c>
      <c r="D32" s="36"/>
      <c r="E32" s="36"/>
    </row>
    <row r="33" spans="1:5">
      <c r="A33" s="125"/>
      <c r="B33" s="30"/>
      <c r="C33" s="34" t="s">
        <v>4</v>
      </c>
      <c r="D33" s="36"/>
      <c r="E33" s="36"/>
    </row>
    <row r="34" spans="1:5" ht="86.25">
      <c r="A34" s="125"/>
      <c r="B34" s="30"/>
      <c r="C34" s="33" t="s">
        <v>210</v>
      </c>
      <c r="D34" s="36"/>
      <c r="E34" s="36"/>
    </row>
    <row r="35" spans="1:5">
      <c r="A35" s="125"/>
      <c r="B35" s="30"/>
      <c r="C35" s="34" t="s">
        <v>25</v>
      </c>
      <c r="D35" s="36"/>
      <c r="E35" s="36"/>
    </row>
    <row r="36" spans="1:5">
      <c r="A36" s="125"/>
      <c r="B36" s="30"/>
      <c r="C36" s="33" t="s">
        <v>17</v>
      </c>
      <c r="D36" s="36">
        <v>0</v>
      </c>
      <c r="E36" s="36">
        <v>-67320</v>
      </c>
    </row>
    <row r="37" spans="1:5">
      <c r="A37" s="35">
        <v>1117</v>
      </c>
      <c r="B37" s="30"/>
      <c r="C37" s="34" t="s">
        <v>49</v>
      </c>
      <c r="D37" s="36">
        <f t="shared" ref="D37:E37" si="2">D44</f>
        <v>-14000</v>
      </c>
      <c r="E37" s="36">
        <f t="shared" si="2"/>
        <v>-15000</v>
      </c>
    </row>
    <row r="38" spans="1:5" ht="34.5">
      <c r="A38" s="33"/>
      <c r="B38" s="30"/>
      <c r="C38" s="33" t="s">
        <v>101</v>
      </c>
      <c r="D38" s="112"/>
      <c r="E38" s="112"/>
    </row>
    <row r="39" spans="1:5">
      <c r="A39" s="33"/>
      <c r="B39" s="30"/>
      <c r="C39" s="34" t="s">
        <v>50</v>
      </c>
      <c r="D39" s="112"/>
      <c r="E39" s="112"/>
    </row>
    <row r="40" spans="1:5" ht="86.25">
      <c r="A40" s="33"/>
      <c r="B40" s="30"/>
      <c r="C40" s="33" t="s">
        <v>102</v>
      </c>
      <c r="D40" s="112"/>
      <c r="E40" s="112"/>
    </row>
    <row r="41" spans="1:5">
      <c r="A41" s="33"/>
      <c r="B41" s="30"/>
      <c r="C41" s="34" t="s">
        <v>51</v>
      </c>
      <c r="D41" s="112"/>
      <c r="E41" s="112"/>
    </row>
    <row r="42" spans="1:5" ht="34.5">
      <c r="A42" s="33"/>
      <c r="B42" s="30"/>
      <c r="C42" s="33" t="s">
        <v>103</v>
      </c>
      <c r="D42" s="112"/>
      <c r="E42" s="112"/>
    </row>
    <row r="43" spans="1:5">
      <c r="A43" s="145" t="s">
        <v>52</v>
      </c>
      <c r="B43" s="145"/>
      <c r="C43" s="145"/>
      <c r="D43" s="145"/>
      <c r="E43" s="145"/>
    </row>
    <row r="44" spans="1:5">
      <c r="A44" s="112"/>
      <c r="B44" s="35">
        <v>11003</v>
      </c>
      <c r="C44" s="34" t="s">
        <v>3</v>
      </c>
      <c r="D44" s="112">
        <f t="shared" ref="D44:E44" si="3">D49</f>
        <v>-14000</v>
      </c>
      <c r="E44" s="112">
        <f t="shared" si="3"/>
        <v>-15000</v>
      </c>
    </row>
    <row r="45" spans="1:5">
      <c r="A45" s="112"/>
      <c r="B45" s="30"/>
      <c r="C45" s="33" t="s">
        <v>119</v>
      </c>
      <c r="D45" s="112"/>
      <c r="E45" s="112"/>
    </row>
    <row r="46" spans="1:5">
      <c r="A46" s="112"/>
      <c r="B46" s="30"/>
      <c r="C46" s="34" t="s">
        <v>4</v>
      </c>
      <c r="D46" s="112"/>
      <c r="E46" s="112"/>
    </row>
    <row r="47" spans="1:5" ht="86.25">
      <c r="A47" s="112"/>
      <c r="B47" s="30"/>
      <c r="C47" s="33" t="s">
        <v>133</v>
      </c>
      <c r="D47" s="112"/>
      <c r="E47" s="112"/>
    </row>
    <row r="48" spans="1:5">
      <c r="A48" s="112"/>
      <c r="B48" s="30"/>
      <c r="C48" s="34" t="s">
        <v>25</v>
      </c>
      <c r="D48" s="112"/>
      <c r="E48" s="112"/>
    </row>
    <row r="49" spans="1:5">
      <c r="A49" s="112"/>
      <c r="B49" s="30"/>
      <c r="C49" s="33" t="s">
        <v>53</v>
      </c>
      <c r="D49" s="36">
        <v>-14000</v>
      </c>
      <c r="E49" s="36">
        <v>-15000</v>
      </c>
    </row>
    <row r="50" spans="1:5">
      <c r="A50" s="35">
        <v>1160</v>
      </c>
      <c r="B50" s="30"/>
      <c r="C50" s="34" t="s">
        <v>49</v>
      </c>
      <c r="D50" s="36">
        <f t="shared" ref="D50:E50" si="4">D57</f>
        <v>-15000</v>
      </c>
      <c r="E50" s="36">
        <f t="shared" si="4"/>
        <v>-15000</v>
      </c>
    </row>
    <row r="51" spans="1:5">
      <c r="A51" s="33"/>
      <c r="B51" s="30"/>
      <c r="C51" s="33" t="s">
        <v>104</v>
      </c>
      <c r="D51" s="112"/>
      <c r="E51" s="112"/>
    </row>
    <row r="52" spans="1:5">
      <c r="A52" s="33"/>
      <c r="B52" s="30"/>
      <c r="C52" s="34" t="s">
        <v>50</v>
      </c>
      <c r="D52" s="112"/>
      <c r="E52" s="112"/>
    </row>
    <row r="53" spans="1:5" ht="51.75">
      <c r="A53" s="33"/>
      <c r="B53" s="30"/>
      <c r="C53" s="33" t="s">
        <v>105</v>
      </c>
      <c r="D53" s="112"/>
      <c r="E53" s="112"/>
    </row>
    <row r="54" spans="1:5">
      <c r="A54" s="33"/>
      <c r="B54" s="30"/>
      <c r="C54" s="34" t="s">
        <v>51</v>
      </c>
      <c r="D54" s="112"/>
      <c r="E54" s="112"/>
    </row>
    <row r="55" spans="1:5" ht="51.75">
      <c r="A55" s="33"/>
      <c r="B55" s="30"/>
      <c r="C55" s="33" t="s">
        <v>106</v>
      </c>
      <c r="D55" s="112"/>
      <c r="E55" s="112"/>
    </row>
    <row r="56" spans="1:5">
      <c r="A56" s="145" t="s">
        <v>52</v>
      </c>
      <c r="B56" s="145"/>
      <c r="C56" s="145"/>
      <c r="D56" s="145"/>
      <c r="E56" s="145"/>
    </row>
    <row r="57" spans="1:5">
      <c r="A57" s="112"/>
      <c r="B57" s="35">
        <v>11011</v>
      </c>
      <c r="C57" s="34" t="s">
        <v>3</v>
      </c>
      <c r="D57" s="112">
        <f>D62</f>
        <v>-15000</v>
      </c>
      <c r="E57" s="112">
        <f>E62</f>
        <v>-15000</v>
      </c>
    </row>
    <row r="58" spans="1:5" ht="34.5">
      <c r="A58" s="112"/>
      <c r="B58" s="30"/>
      <c r="C58" s="33" t="s">
        <v>107</v>
      </c>
      <c r="D58" s="112"/>
      <c r="E58" s="112"/>
    </row>
    <row r="59" spans="1:5">
      <c r="A59" s="112"/>
      <c r="B59" s="30"/>
      <c r="C59" s="34" t="s">
        <v>4</v>
      </c>
      <c r="D59" s="112"/>
      <c r="E59" s="112"/>
    </row>
    <row r="60" spans="1:5" ht="34.5">
      <c r="A60" s="112"/>
      <c r="B60" s="30"/>
      <c r="C60" s="33" t="s">
        <v>108</v>
      </c>
      <c r="D60" s="112"/>
      <c r="E60" s="112"/>
    </row>
    <row r="61" spans="1:5">
      <c r="A61" s="112"/>
      <c r="B61" s="30"/>
      <c r="C61" s="34" t="s">
        <v>25</v>
      </c>
      <c r="D61" s="112"/>
      <c r="E61" s="112"/>
    </row>
    <row r="62" spans="1:5">
      <c r="A62" s="112"/>
      <c r="B62" s="30"/>
      <c r="C62" s="33" t="s">
        <v>53</v>
      </c>
      <c r="D62" s="36">
        <v>-15000</v>
      </c>
      <c r="E62" s="36">
        <v>-15000</v>
      </c>
    </row>
    <row r="63" spans="1:5">
      <c r="A63" s="33" t="s">
        <v>45</v>
      </c>
      <c r="B63" s="30"/>
      <c r="C63" s="34" t="s">
        <v>49</v>
      </c>
      <c r="D63" s="36">
        <f>D70+D76</f>
        <v>-10000</v>
      </c>
      <c r="E63" s="36">
        <f>E70+E76</f>
        <v>-21000</v>
      </c>
    </row>
    <row r="64" spans="1:5">
      <c r="A64" s="33"/>
      <c r="B64" s="30"/>
      <c r="C64" s="33" t="s">
        <v>18</v>
      </c>
      <c r="D64" s="112"/>
      <c r="E64" s="112"/>
    </row>
    <row r="65" spans="1:5">
      <c r="A65" s="33"/>
      <c r="B65" s="30"/>
      <c r="C65" s="34" t="s">
        <v>50</v>
      </c>
      <c r="D65" s="112"/>
      <c r="E65" s="112"/>
    </row>
    <row r="66" spans="1:5">
      <c r="A66" s="33"/>
      <c r="B66" s="30"/>
      <c r="C66" s="33" t="s">
        <v>19</v>
      </c>
      <c r="D66" s="112"/>
      <c r="E66" s="112"/>
    </row>
    <row r="67" spans="1:5">
      <c r="A67" s="33"/>
      <c r="B67" s="30"/>
      <c r="C67" s="34" t="s">
        <v>51</v>
      </c>
      <c r="D67" s="112"/>
      <c r="E67" s="112"/>
    </row>
    <row r="68" spans="1:5">
      <c r="A68" s="33"/>
      <c r="B68" s="30"/>
      <c r="C68" s="33" t="s">
        <v>54</v>
      </c>
      <c r="D68" s="112"/>
      <c r="E68" s="112"/>
    </row>
    <row r="69" spans="1:5">
      <c r="A69" s="145" t="s">
        <v>52</v>
      </c>
      <c r="B69" s="145"/>
      <c r="C69" s="145"/>
      <c r="D69" s="145"/>
      <c r="E69" s="145"/>
    </row>
    <row r="70" spans="1:5">
      <c r="A70" s="33"/>
      <c r="B70" s="35">
        <v>12008</v>
      </c>
      <c r="C70" s="34" t="s">
        <v>3</v>
      </c>
      <c r="D70" s="36">
        <f t="shared" ref="D70:E70" si="5">D75</f>
        <v>-10000</v>
      </c>
      <c r="E70" s="36">
        <f t="shared" si="5"/>
        <v>-15000</v>
      </c>
    </row>
    <row r="71" spans="1:5" ht="51.75">
      <c r="A71" s="33"/>
      <c r="B71" s="30"/>
      <c r="C71" s="33" t="s">
        <v>109</v>
      </c>
      <c r="D71" s="112"/>
      <c r="E71" s="112"/>
    </row>
    <row r="72" spans="1:5">
      <c r="A72" s="33"/>
      <c r="B72" s="30"/>
      <c r="C72" s="34" t="s">
        <v>4</v>
      </c>
      <c r="D72" s="112"/>
      <c r="E72" s="112"/>
    </row>
    <row r="73" spans="1:5" ht="51.75">
      <c r="A73" s="33"/>
      <c r="B73" s="30"/>
      <c r="C73" s="33" t="s">
        <v>110</v>
      </c>
      <c r="D73" s="112"/>
      <c r="E73" s="112"/>
    </row>
    <row r="74" spans="1:5">
      <c r="A74" s="33"/>
      <c r="B74" s="30"/>
      <c r="C74" s="34" t="s">
        <v>25</v>
      </c>
      <c r="D74" s="37"/>
      <c r="E74" s="112"/>
    </row>
    <row r="75" spans="1:5">
      <c r="A75" s="33"/>
      <c r="B75" s="30"/>
      <c r="C75" s="33" t="s">
        <v>17</v>
      </c>
      <c r="D75" s="38">
        <v>-10000</v>
      </c>
      <c r="E75" s="36">
        <v>-15000</v>
      </c>
    </row>
    <row r="76" spans="1:5" s="81" customFormat="1">
      <c r="A76" s="79"/>
      <c r="B76" s="117">
        <v>12022</v>
      </c>
      <c r="C76" s="119" t="s">
        <v>3</v>
      </c>
      <c r="D76" s="80">
        <f t="shared" ref="D76:E76" si="6">D81</f>
        <v>0</v>
      </c>
      <c r="E76" s="80">
        <f t="shared" si="6"/>
        <v>-6000</v>
      </c>
    </row>
    <row r="77" spans="1:5" s="81" customFormat="1" ht="90" customHeight="1">
      <c r="A77" s="79"/>
      <c r="B77" s="117"/>
      <c r="C77" s="117" t="s">
        <v>180</v>
      </c>
      <c r="D77" s="80"/>
      <c r="E77" s="80"/>
    </row>
    <row r="78" spans="1:5" s="81" customFormat="1">
      <c r="A78" s="79"/>
      <c r="B78" s="117"/>
      <c r="C78" s="119" t="s">
        <v>4</v>
      </c>
      <c r="D78" s="80"/>
      <c r="E78" s="80"/>
    </row>
    <row r="79" spans="1:5" s="81" customFormat="1" ht="92.25" customHeight="1">
      <c r="A79" s="79"/>
      <c r="B79" s="117"/>
      <c r="C79" s="117" t="s">
        <v>181</v>
      </c>
      <c r="D79" s="80"/>
      <c r="E79" s="80"/>
    </row>
    <row r="80" spans="1:5" s="81" customFormat="1">
      <c r="A80" s="79"/>
      <c r="B80" s="117"/>
      <c r="C80" s="119" t="s">
        <v>25</v>
      </c>
      <c r="D80" s="80"/>
      <c r="E80" s="80"/>
    </row>
    <row r="81" spans="1:5" s="81" customFormat="1">
      <c r="A81" s="79"/>
      <c r="B81" s="117"/>
      <c r="C81" s="117" t="s">
        <v>17</v>
      </c>
      <c r="D81" s="80"/>
      <c r="E81" s="80">
        <v>-6000</v>
      </c>
    </row>
    <row r="82" spans="1:5" s="6" customFormat="1">
      <c r="A82" s="50"/>
      <c r="B82" s="142" t="s">
        <v>72</v>
      </c>
      <c r="C82" s="143"/>
      <c r="D82" s="51">
        <f t="shared" ref="D82:E82" si="7">D83</f>
        <v>72800</v>
      </c>
      <c r="E82" s="52">
        <f t="shared" si="7"/>
        <v>152120</v>
      </c>
    </row>
    <row r="83" spans="1:5" s="6" customFormat="1">
      <c r="A83" s="53" t="s">
        <v>97</v>
      </c>
      <c r="B83" s="54"/>
      <c r="C83" s="55" t="s">
        <v>49</v>
      </c>
      <c r="D83" s="56">
        <f>D90</f>
        <v>72800</v>
      </c>
      <c r="E83" s="56">
        <f>E90</f>
        <v>152120</v>
      </c>
    </row>
    <row r="84" spans="1:5" s="6" customFormat="1">
      <c r="A84" s="57"/>
      <c r="B84" s="54"/>
      <c r="C84" s="57" t="s">
        <v>73</v>
      </c>
      <c r="D84" s="58"/>
      <c r="E84" s="57"/>
    </row>
    <row r="85" spans="1:5" s="6" customFormat="1">
      <c r="A85" s="57"/>
      <c r="B85" s="54"/>
      <c r="C85" s="55" t="s">
        <v>50</v>
      </c>
      <c r="D85" s="58"/>
      <c r="E85" s="57"/>
    </row>
    <row r="86" spans="1:5" s="6" customFormat="1" ht="34.5">
      <c r="A86" s="57"/>
      <c r="B86" s="54"/>
      <c r="C86" s="57" t="s">
        <v>74</v>
      </c>
      <c r="D86" s="58"/>
      <c r="E86" s="57"/>
    </row>
    <row r="87" spans="1:5" s="6" customFormat="1">
      <c r="A87" s="57"/>
      <c r="B87" s="54"/>
      <c r="C87" s="55" t="s">
        <v>51</v>
      </c>
      <c r="D87" s="57"/>
      <c r="E87" s="57"/>
    </row>
    <row r="88" spans="1:5" s="6" customFormat="1" ht="34.5">
      <c r="A88" s="57"/>
      <c r="B88" s="54"/>
      <c r="C88" s="57" t="s">
        <v>75</v>
      </c>
      <c r="D88" s="57"/>
      <c r="E88" s="57"/>
    </row>
    <row r="89" spans="1:5" s="6" customFormat="1" ht="17.25" customHeight="1">
      <c r="A89" s="144" t="s">
        <v>52</v>
      </c>
      <c r="B89" s="144"/>
      <c r="C89" s="144"/>
      <c r="D89" s="144"/>
      <c r="E89" s="144"/>
    </row>
    <row r="90" spans="1:5">
      <c r="A90" s="57"/>
      <c r="B90" s="54" t="s">
        <v>98</v>
      </c>
      <c r="C90" s="55" t="s">
        <v>3</v>
      </c>
      <c r="D90" s="59">
        <f t="shared" ref="D90:E90" si="8">D95</f>
        <v>72800</v>
      </c>
      <c r="E90" s="59">
        <f t="shared" si="8"/>
        <v>152120</v>
      </c>
    </row>
    <row r="91" spans="1:5">
      <c r="A91" s="57"/>
      <c r="B91" s="54"/>
      <c r="C91" s="57" t="s">
        <v>73</v>
      </c>
      <c r="D91" s="57"/>
      <c r="E91" s="57"/>
    </row>
    <row r="92" spans="1:5">
      <c r="A92" s="57"/>
      <c r="B92" s="54"/>
      <c r="C92" s="55" t="s">
        <v>4</v>
      </c>
      <c r="D92" s="57"/>
      <c r="E92" s="57"/>
    </row>
    <row r="93" spans="1:5" ht="69">
      <c r="A93" s="57"/>
      <c r="B93" s="54"/>
      <c r="C93" s="57" t="s">
        <v>99</v>
      </c>
      <c r="D93" s="57"/>
      <c r="E93" s="57"/>
    </row>
    <row r="94" spans="1:5">
      <c r="A94" s="57"/>
      <c r="B94" s="54"/>
      <c r="C94" s="55" t="s">
        <v>25</v>
      </c>
      <c r="D94" s="57"/>
      <c r="E94" s="57"/>
    </row>
    <row r="95" spans="1:5">
      <c r="A95" s="57"/>
      <c r="B95" s="54"/>
      <c r="C95" s="57" t="s">
        <v>53</v>
      </c>
      <c r="D95" s="60">
        <f>D10*-1</f>
        <v>72800</v>
      </c>
      <c r="E95" s="60">
        <f>E10*-1</f>
        <v>152120</v>
      </c>
    </row>
  </sheetData>
  <mergeCells count="13">
    <mergeCell ref="B82:C82"/>
    <mergeCell ref="A89:E89"/>
    <mergeCell ref="A56:E56"/>
    <mergeCell ref="D2:E2"/>
    <mergeCell ref="D3:E3"/>
    <mergeCell ref="A43:E43"/>
    <mergeCell ref="A69:E69"/>
    <mergeCell ref="A17:E17"/>
    <mergeCell ref="A5:E5"/>
    <mergeCell ref="A7:B7"/>
    <mergeCell ref="C7:C8"/>
    <mergeCell ref="A30:E30"/>
    <mergeCell ref="D7:E7"/>
  </mergeCells>
  <conditionalFormatting sqref="A43:A49">
    <cfRule type="expression" dxfId="6" priority="25" stopIfTrue="1">
      <formula>#REF!=1</formula>
    </cfRule>
  </conditionalFormatting>
  <conditionalFormatting sqref="C40 C38 C42">
    <cfRule type="expression" dxfId="5" priority="20" stopIfTrue="1">
      <formula>#REF!=1</formula>
    </cfRule>
  </conditionalFormatting>
  <conditionalFormatting sqref="C14 C12 C16">
    <cfRule type="expression" dxfId="4" priority="5" stopIfTrue="1">
      <formula>#REF!=1</formula>
    </cfRule>
  </conditionalFormatting>
  <conditionalFormatting sqref="A56:A62">
    <cfRule type="expression" dxfId="3" priority="2" stopIfTrue="1">
      <formula>#REF!=1</formula>
    </cfRule>
  </conditionalFormatting>
  <conditionalFormatting sqref="C53 C51 C55">
    <cfRule type="expression" dxfId="2" priority="1" stopIfTrue="1">
      <formula>#REF!=1</formula>
    </cfRule>
  </conditionalFormatting>
  <pageMargins left="0.45" right="0" top="0.25" bottom="0.25" header="0.3" footer="0.3"/>
  <pageSetup paperSize="9" scale="6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view="pageBreakPreview" zoomScale="85" zoomScaleNormal="85" zoomScaleSheetLayoutView="85" workbookViewId="0"/>
  </sheetViews>
  <sheetFormatPr defaultRowHeight="17.25"/>
  <cols>
    <col min="1" max="1" width="4.140625" style="6" customWidth="1"/>
    <col min="2" max="2" width="5.42578125" style="6" customWidth="1"/>
    <col min="3" max="3" width="6" style="6" customWidth="1"/>
    <col min="4" max="4" width="8.28515625" style="6" customWidth="1"/>
    <col min="5" max="5" width="11" style="6" customWidth="1"/>
    <col min="6" max="6" width="91.140625" style="6" customWidth="1"/>
    <col min="7" max="7" width="20.7109375" style="7" customWidth="1"/>
    <col min="8" max="8" width="20.85546875" style="7" customWidth="1"/>
    <col min="9" max="9" width="12.5703125" style="6" customWidth="1"/>
    <col min="10" max="10" width="14.5703125" style="6" hidden="1" customWidth="1"/>
    <col min="11" max="11" width="18.85546875" style="6" bestFit="1" customWidth="1"/>
    <col min="12" max="12" width="16.140625" style="6" bestFit="1" customWidth="1"/>
    <col min="13" max="13" width="12.85546875" style="6" bestFit="1" customWidth="1"/>
    <col min="14" max="14" width="14.28515625" style="6" bestFit="1" customWidth="1"/>
    <col min="15" max="15" width="10.85546875" style="6" bestFit="1" customWidth="1"/>
    <col min="16" max="16384" width="9.140625" style="6"/>
  </cols>
  <sheetData>
    <row r="1" spans="1:12">
      <c r="H1" s="8" t="s">
        <v>213</v>
      </c>
    </row>
    <row r="2" spans="1:12">
      <c r="A2" s="9" t="s">
        <v>0</v>
      </c>
      <c r="D2" s="9" t="s">
        <v>0</v>
      </c>
      <c r="H2" s="8" t="s">
        <v>22</v>
      </c>
    </row>
    <row r="3" spans="1:12">
      <c r="H3" s="8" t="s">
        <v>1</v>
      </c>
    </row>
    <row r="4" spans="1:12" ht="52.5" customHeight="1">
      <c r="A4" s="147" t="s">
        <v>220</v>
      </c>
      <c r="B4" s="147"/>
      <c r="C4" s="147"/>
      <c r="D4" s="147"/>
      <c r="E4" s="147"/>
      <c r="F4" s="147"/>
      <c r="G4" s="147"/>
      <c r="H4" s="147"/>
    </row>
    <row r="5" spans="1:12" ht="18" thickBot="1">
      <c r="G5" s="151" t="s">
        <v>34</v>
      </c>
      <c r="H5" s="151"/>
    </row>
    <row r="6" spans="1:12" ht="66.75" customHeight="1">
      <c r="A6" s="152" t="s">
        <v>15</v>
      </c>
      <c r="B6" s="153"/>
      <c r="C6" s="153"/>
      <c r="D6" s="154" t="s">
        <v>2</v>
      </c>
      <c r="E6" s="153"/>
      <c r="F6" s="153" t="s">
        <v>10</v>
      </c>
      <c r="G6" s="155" t="s">
        <v>195</v>
      </c>
      <c r="H6" s="156"/>
      <c r="I6" s="10"/>
      <c r="J6" s="10"/>
      <c r="K6" s="10"/>
    </row>
    <row r="7" spans="1:12" ht="61.5">
      <c r="A7" s="11" t="s">
        <v>5</v>
      </c>
      <c r="B7" s="12" t="s">
        <v>6</v>
      </c>
      <c r="C7" s="12" t="s">
        <v>7</v>
      </c>
      <c r="D7" s="13" t="s">
        <v>8</v>
      </c>
      <c r="E7" s="12" t="s">
        <v>9</v>
      </c>
      <c r="F7" s="149"/>
      <c r="G7" s="114" t="s">
        <v>11</v>
      </c>
      <c r="H7" s="1" t="s">
        <v>12</v>
      </c>
    </row>
    <row r="8" spans="1:12">
      <c r="A8" s="13"/>
      <c r="B8" s="12"/>
      <c r="C8" s="12"/>
      <c r="D8" s="13"/>
      <c r="E8" s="12"/>
      <c r="F8" s="19" t="s">
        <v>142</v>
      </c>
      <c r="G8" s="3">
        <f>G9+G97</f>
        <v>0</v>
      </c>
      <c r="H8" s="3">
        <f>H9+H97</f>
        <v>0</v>
      </c>
    </row>
    <row r="9" spans="1:12">
      <c r="A9" s="115"/>
      <c r="B9" s="115"/>
      <c r="C9" s="115"/>
      <c r="D9" s="115"/>
      <c r="E9" s="115"/>
      <c r="F9" s="19" t="s">
        <v>38</v>
      </c>
      <c r="G9" s="100">
        <f>G11+G28</f>
        <v>-72800</v>
      </c>
      <c r="H9" s="100">
        <f>H11+H28</f>
        <v>-152120</v>
      </c>
    </row>
    <row r="10" spans="1:12">
      <c r="A10" s="115"/>
      <c r="B10" s="115"/>
      <c r="C10" s="115"/>
      <c r="D10" s="115"/>
      <c r="E10" s="115"/>
      <c r="F10" s="115" t="s">
        <v>33</v>
      </c>
      <c r="G10" s="14"/>
      <c r="H10" s="14"/>
    </row>
    <row r="11" spans="1:12">
      <c r="A11" s="15" t="s">
        <v>63</v>
      </c>
      <c r="B11" s="115"/>
      <c r="C11" s="115"/>
      <c r="D11" s="115"/>
      <c r="E11" s="115"/>
      <c r="F11" s="19" t="s">
        <v>137</v>
      </c>
      <c r="G11" s="16">
        <f t="shared" ref="G11:H11" si="0">G13</f>
        <v>-10000</v>
      </c>
      <c r="H11" s="16">
        <f t="shared" si="0"/>
        <v>-21000</v>
      </c>
    </row>
    <row r="12" spans="1:12">
      <c r="A12" s="115"/>
      <c r="B12" s="115"/>
      <c r="C12" s="115"/>
      <c r="D12" s="115"/>
      <c r="E12" s="115"/>
      <c r="F12" s="115" t="s">
        <v>33</v>
      </c>
      <c r="G12" s="116"/>
      <c r="H12" s="116"/>
      <c r="I12" s="17"/>
      <c r="J12" s="17"/>
      <c r="K12" s="17"/>
      <c r="L12" s="17"/>
    </row>
    <row r="13" spans="1:12">
      <c r="A13" s="115"/>
      <c r="B13" s="15" t="s">
        <v>140</v>
      </c>
      <c r="C13" s="115"/>
      <c r="D13" s="115"/>
      <c r="E13" s="115"/>
      <c r="F13" s="19" t="s">
        <v>139</v>
      </c>
      <c r="G13" s="16">
        <f>+G15</f>
        <v>-10000</v>
      </c>
      <c r="H13" s="16">
        <f>+H15</f>
        <v>-21000</v>
      </c>
    </row>
    <row r="14" spans="1:12">
      <c r="A14" s="115"/>
      <c r="B14" s="115"/>
      <c r="C14" s="115"/>
      <c r="D14" s="115"/>
      <c r="E14" s="115"/>
      <c r="F14" s="18" t="s">
        <v>33</v>
      </c>
      <c r="G14" s="116"/>
      <c r="H14" s="116"/>
    </row>
    <row r="15" spans="1:12">
      <c r="A15" s="115"/>
      <c r="B15" s="115"/>
      <c r="C15" s="15" t="s">
        <v>63</v>
      </c>
      <c r="D15" s="115"/>
      <c r="E15" s="115"/>
      <c r="F15" s="19" t="s">
        <v>138</v>
      </c>
      <c r="G15" s="16">
        <f t="shared" ref="G15:H15" si="1">G17</f>
        <v>-10000</v>
      </c>
      <c r="H15" s="16">
        <f t="shared" si="1"/>
        <v>-21000</v>
      </c>
    </row>
    <row r="16" spans="1:12">
      <c r="A16" s="115"/>
      <c r="B16" s="115"/>
      <c r="C16" s="115"/>
      <c r="D16" s="115"/>
      <c r="E16" s="115"/>
      <c r="F16" s="115" t="s">
        <v>33</v>
      </c>
      <c r="G16" s="116"/>
      <c r="H16" s="116"/>
    </row>
    <row r="17" spans="1:12">
      <c r="A17" s="115"/>
      <c r="B17" s="115"/>
      <c r="C17" s="115"/>
      <c r="D17" s="19">
        <v>1205</v>
      </c>
      <c r="E17" s="115"/>
      <c r="F17" s="115" t="s">
        <v>18</v>
      </c>
      <c r="G17" s="20">
        <f>G19+G88</f>
        <v>-10000</v>
      </c>
      <c r="H17" s="20">
        <f>H19+H88</f>
        <v>-21000</v>
      </c>
    </row>
    <row r="18" spans="1:12">
      <c r="A18" s="115"/>
      <c r="B18" s="115"/>
      <c r="C18" s="115"/>
      <c r="D18" s="115"/>
      <c r="E18" s="115"/>
      <c r="F18" s="115" t="s">
        <v>33</v>
      </c>
      <c r="G18" s="21"/>
      <c r="H18" s="21"/>
    </row>
    <row r="19" spans="1:12" ht="51.75">
      <c r="A19" s="115"/>
      <c r="B19" s="115"/>
      <c r="C19" s="115"/>
      <c r="D19" s="115"/>
      <c r="E19" s="115" t="s">
        <v>118</v>
      </c>
      <c r="F19" s="115" t="s">
        <v>109</v>
      </c>
      <c r="G19" s="21">
        <f>+G20</f>
        <v>-10000</v>
      </c>
      <c r="H19" s="21">
        <f>+H20</f>
        <v>-15000</v>
      </c>
    </row>
    <row r="20" spans="1:12">
      <c r="A20" s="115"/>
      <c r="B20" s="115"/>
      <c r="C20" s="115"/>
      <c r="D20" s="115"/>
      <c r="E20" s="115"/>
      <c r="F20" s="115" t="s">
        <v>23</v>
      </c>
      <c r="G20" s="21">
        <f>+G22</f>
        <v>-10000</v>
      </c>
      <c r="H20" s="21">
        <f>+H22</f>
        <v>-15000</v>
      </c>
    </row>
    <row r="21" spans="1:12" ht="29.25" customHeight="1">
      <c r="A21" s="115"/>
      <c r="B21" s="115"/>
      <c r="C21" s="115"/>
      <c r="D21" s="115"/>
      <c r="E21" s="115"/>
      <c r="F21" s="39" t="s">
        <v>141</v>
      </c>
      <c r="G21" s="21"/>
      <c r="H21" s="21"/>
    </row>
    <row r="22" spans="1:12" ht="34.5">
      <c r="A22" s="115"/>
      <c r="B22" s="115"/>
      <c r="C22" s="115"/>
      <c r="D22" s="115"/>
      <c r="E22" s="115"/>
      <c r="F22" s="115" t="s">
        <v>24</v>
      </c>
      <c r="G22" s="21">
        <f>+G24</f>
        <v>-10000</v>
      </c>
      <c r="H22" s="21">
        <f>+H24</f>
        <v>-15000</v>
      </c>
    </row>
    <row r="23" spans="1:12">
      <c r="A23" s="115"/>
      <c r="B23" s="115"/>
      <c r="C23" s="115"/>
      <c r="D23" s="115"/>
      <c r="E23" s="115"/>
      <c r="F23" s="115" t="s">
        <v>38</v>
      </c>
      <c r="G23" s="21"/>
      <c r="H23" s="21"/>
      <c r="I23" s="22"/>
      <c r="K23" s="23"/>
    </row>
    <row r="24" spans="1:12">
      <c r="A24" s="115"/>
      <c r="B24" s="115"/>
      <c r="C24" s="115"/>
      <c r="D24" s="115"/>
      <c r="E24" s="115"/>
      <c r="F24" s="115" t="s">
        <v>42</v>
      </c>
      <c r="G24" s="21">
        <f t="shared" ref="G24:H26" si="2">+G25</f>
        <v>-10000</v>
      </c>
      <c r="H24" s="21">
        <f t="shared" si="2"/>
        <v>-15000</v>
      </c>
      <c r="I24" s="22"/>
    </row>
    <row r="25" spans="1:12">
      <c r="A25" s="115"/>
      <c r="B25" s="115"/>
      <c r="C25" s="115"/>
      <c r="D25" s="115"/>
      <c r="E25" s="115"/>
      <c r="F25" s="115" t="s">
        <v>43</v>
      </c>
      <c r="G25" s="21">
        <f t="shared" si="2"/>
        <v>-10000</v>
      </c>
      <c r="H25" s="21">
        <f t="shared" si="2"/>
        <v>-15000</v>
      </c>
      <c r="I25" s="22"/>
    </row>
    <row r="26" spans="1:12">
      <c r="A26" s="115"/>
      <c r="B26" s="115"/>
      <c r="C26" s="115"/>
      <c r="D26" s="115"/>
      <c r="E26" s="115"/>
      <c r="F26" s="115" t="s">
        <v>44</v>
      </c>
      <c r="G26" s="21">
        <f t="shared" si="2"/>
        <v>-10000</v>
      </c>
      <c r="H26" s="21">
        <f t="shared" si="2"/>
        <v>-15000</v>
      </c>
      <c r="I26" s="22"/>
    </row>
    <row r="27" spans="1:12">
      <c r="A27" s="115"/>
      <c r="B27" s="115"/>
      <c r="C27" s="115"/>
      <c r="D27" s="115"/>
      <c r="E27" s="115"/>
      <c r="F27" s="115" t="s">
        <v>47</v>
      </c>
      <c r="G27" s="21">
        <f>'1'!D75</f>
        <v>-10000</v>
      </c>
      <c r="H27" s="21">
        <f>'1'!E75</f>
        <v>-15000</v>
      </c>
      <c r="I27" s="22"/>
    </row>
    <row r="28" spans="1:12" ht="34.5">
      <c r="A28" s="19" t="s">
        <v>39</v>
      </c>
      <c r="B28" s="115"/>
      <c r="C28" s="115"/>
      <c r="D28" s="115"/>
      <c r="E28" s="115"/>
      <c r="F28" s="19" t="s">
        <v>40</v>
      </c>
      <c r="G28" s="16">
        <f>G30+G45</f>
        <v>-62800</v>
      </c>
      <c r="H28" s="16">
        <f>H30+H45</f>
        <v>-131120</v>
      </c>
    </row>
    <row r="29" spans="1:12">
      <c r="A29" s="115"/>
      <c r="B29" s="115"/>
      <c r="C29" s="115"/>
      <c r="D29" s="115"/>
      <c r="E29" s="115"/>
      <c r="F29" s="115" t="s">
        <v>33</v>
      </c>
      <c r="G29" s="116"/>
      <c r="H29" s="116"/>
      <c r="I29" s="17"/>
      <c r="J29" s="17"/>
      <c r="K29" s="17"/>
      <c r="L29" s="17"/>
    </row>
    <row r="30" spans="1:12">
      <c r="A30" s="115"/>
      <c r="B30" s="15" t="s">
        <v>78</v>
      </c>
      <c r="C30" s="115"/>
      <c r="D30" s="115"/>
      <c r="E30" s="115"/>
      <c r="F30" s="19" t="s">
        <v>136</v>
      </c>
      <c r="G30" s="16">
        <f>+G32</f>
        <v>-15000</v>
      </c>
      <c r="H30" s="16">
        <f>+H32</f>
        <v>-15000</v>
      </c>
    </row>
    <row r="31" spans="1:12">
      <c r="A31" s="115"/>
      <c r="B31" s="115"/>
      <c r="C31" s="115"/>
      <c r="D31" s="115"/>
      <c r="E31" s="115"/>
      <c r="F31" s="18" t="s">
        <v>33</v>
      </c>
      <c r="G31" s="116"/>
      <c r="H31" s="116"/>
    </row>
    <row r="32" spans="1:12">
      <c r="A32" s="115"/>
      <c r="B32" s="115"/>
      <c r="C32" s="15" t="s">
        <v>64</v>
      </c>
      <c r="D32" s="115"/>
      <c r="E32" s="115"/>
      <c r="F32" s="19" t="s">
        <v>135</v>
      </c>
      <c r="G32" s="16">
        <f t="shared" ref="G32:H32" si="3">G34</f>
        <v>-15000</v>
      </c>
      <c r="H32" s="16">
        <f t="shared" si="3"/>
        <v>-15000</v>
      </c>
    </row>
    <row r="33" spans="1:11">
      <c r="A33" s="115"/>
      <c r="B33" s="115"/>
      <c r="C33" s="115"/>
      <c r="D33" s="115"/>
      <c r="E33" s="115"/>
      <c r="F33" s="115" t="s">
        <v>33</v>
      </c>
      <c r="G33" s="116"/>
      <c r="H33" s="116"/>
    </row>
    <row r="34" spans="1:11">
      <c r="A34" s="115"/>
      <c r="B34" s="115"/>
      <c r="C34" s="115"/>
      <c r="D34" s="19">
        <v>1160</v>
      </c>
      <c r="E34" s="115"/>
      <c r="F34" s="115" t="s">
        <v>104</v>
      </c>
      <c r="G34" s="20">
        <f>G36</f>
        <v>-15000</v>
      </c>
      <c r="H34" s="20">
        <f>H36</f>
        <v>-15000</v>
      </c>
    </row>
    <row r="35" spans="1:11">
      <c r="A35" s="115"/>
      <c r="B35" s="115"/>
      <c r="C35" s="115"/>
      <c r="D35" s="115"/>
      <c r="E35" s="115"/>
      <c r="F35" s="115" t="s">
        <v>33</v>
      </c>
      <c r="G35" s="21"/>
      <c r="H35" s="21"/>
    </row>
    <row r="36" spans="1:11" ht="34.5">
      <c r="A36" s="115"/>
      <c r="B36" s="115"/>
      <c r="C36" s="115"/>
      <c r="D36" s="115"/>
      <c r="E36" s="115" t="s">
        <v>134</v>
      </c>
      <c r="F36" s="115" t="s">
        <v>107</v>
      </c>
      <c r="G36" s="21">
        <f>+G37</f>
        <v>-15000</v>
      </c>
      <c r="H36" s="21">
        <f>+H37</f>
        <v>-15000</v>
      </c>
    </row>
    <row r="37" spans="1:11">
      <c r="A37" s="115"/>
      <c r="B37" s="115"/>
      <c r="C37" s="115"/>
      <c r="D37" s="115"/>
      <c r="E37" s="115"/>
      <c r="F37" s="115" t="s">
        <v>23</v>
      </c>
      <c r="G37" s="21">
        <f>+G39</f>
        <v>-15000</v>
      </c>
      <c r="H37" s="21">
        <f>+H39</f>
        <v>-15000</v>
      </c>
    </row>
    <row r="38" spans="1:11">
      <c r="A38" s="115"/>
      <c r="B38" s="115"/>
      <c r="C38" s="115"/>
      <c r="D38" s="115"/>
      <c r="E38" s="115"/>
      <c r="F38" s="39" t="s">
        <v>41</v>
      </c>
      <c r="G38" s="21"/>
      <c r="H38" s="21"/>
    </row>
    <row r="39" spans="1:11" ht="34.5">
      <c r="A39" s="115"/>
      <c r="B39" s="115"/>
      <c r="C39" s="115"/>
      <c r="D39" s="115"/>
      <c r="E39" s="115"/>
      <c r="F39" s="115" t="s">
        <v>24</v>
      </c>
      <c r="G39" s="21">
        <f>+G41</f>
        <v>-15000</v>
      </c>
      <c r="H39" s="21">
        <f>+H41</f>
        <v>-15000</v>
      </c>
    </row>
    <row r="40" spans="1:11">
      <c r="A40" s="115"/>
      <c r="B40" s="115"/>
      <c r="C40" s="115"/>
      <c r="D40" s="115"/>
      <c r="E40" s="115"/>
      <c r="F40" s="115" t="s">
        <v>38</v>
      </c>
      <c r="G40" s="21"/>
      <c r="H40" s="21"/>
      <c r="I40" s="22"/>
      <c r="K40" s="23"/>
    </row>
    <row r="41" spans="1:11">
      <c r="A41" s="115"/>
      <c r="B41" s="115"/>
      <c r="C41" s="115"/>
      <c r="D41" s="115"/>
      <c r="E41" s="115"/>
      <c r="F41" s="115" t="s">
        <v>42</v>
      </c>
      <c r="G41" s="21">
        <f t="shared" ref="G41:H43" si="4">+G42</f>
        <v>-15000</v>
      </c>
      <c r="H41" s="21">
        <f t="shared" si="4"/>
        <v>-15000</v>
      </c>
      <c r="I41" s="22"/>
    </row>
    <row r="42" spans="1:11">
      <c r="A42" s="115"/>
      <c r="B42" s="115"/>
      <c r="C42" s="115"/>
      <c r="D42" s="115"/>
      <c r="E42" s="115"/>
      <c r="F42" s="115" t="s">
        <v>93</v>
      </c>
      <c r="G42" s="21">
        <f t="shared" si="4"/>
        <v>-15000</v>
      </c>
      <c r="H42" s="21">
        <f t="shared" si="4"/>
        <v>-15000</v>
      </c>
      <c r="I42" s="22"/>
    </row>
    <row r="43" spans="1:11">
      <c r="A43" s="115"/>
      <c r="B43" s="115"/>
      <c r="C43" s="115"/>
      <c r="D43" s="115"/>
      <c r="E43" s="115"/>
      <c r="F43" s="115" t="s">
        <v>94</v>
      </c>
      <c r="G43" s="21">
        <f t="shared" si="4"/>
        <v>-15000</v>
      </c>
      <c r="H43" s="21">
        <f t="shared" si="4"/>
        <v>-15000</v>
      </c>
      <c r="I43" s="22"/>
    </row>
    <row r="44" spans="1:11">
      <c r="A44" s="115"/>
      <c r="B44" s="115"/>
      <c r="C44" s="115"/>
      <c r="D44" s="115"/>
      <c r="E44" s="115"/>
      <c r="F44" s="115" t="s">
        <v>95</v>
      </c>
      <c r="G44" s="21">
        <f>'1'!D62</f>
        <v>-15000</v>
      </c>
      <c r="H44" s="21">
        <f>'1'!E62</f>
        <v>-15000</v>
      </c>
      <c r="I44" s="22"/>
    </row>
    <row r="45" spans="1:11">
      <c r="A45" s="115"/>
      <c r="B45" s="19" t="s">
        <v>66</v>
      </c>
      <c r="C45" s="115"/>
      <c r="D45" s="115"/>
      <c r="E45" s="115"/>
      <c r="F45" s="101" t="s">
        <v>65</v>
      </c>
      <c r="G45" s="21">
        <f>G47+G62</f>
        <v>-47800</v>
      </c>
      <c r="H45" s="21">
        <f>H47+H62</f>
        <v>-116120</v>
      </c>
    </row>
    <row r="46" spans="1:11">
      <c r="A46" s="115"/>
      <c r="B46" s="115"/>
      <c r="C46" s="115"/>
      <c r="D46" s="115"/>
      <c r="E46" s="115"/>
      <c r="F46" s="115" t="s">
        <v>33</v>
      </c>
      <c r="G46" s="116"/>
      <c r="H46" s="116"/>
    </row>
    <row r="47" spans="1:11">
      <c r="A47" s="115"/>
      <c r="B47" s="115"/>
      <c r="C47" s="19" t="s">
        <v>78</v>
      </c>
      <c r="D47" s="115"/>
      <c r="E47" s="115"/>
      <c r="F47" s="102" t="s">
        <v>111</v>
      </c>
      <c r="G47" s="112">
        <f t="shared" ref="G47:H47" si="5">G49</f>
        <v>-33800</v>
      </c>
      <c r="H47" s="112">
        <f t="shared" si="5"/>
        <v>-33800</v>
      </c>
    </row>
    <row r="48" spans="1:11">
      <c r="A48" s="115"/>
      <c r="B48" s="115"/>
      <c r="C48" s="115"/>
      <c r="D48" s="115"/>
      <c r="E48" s="115"/>
      <c r="F48" s="115" t="s">
        <v>33</v>
      </c>
      <c r="G48" s="116"/>
      <c r="H48" s="116"/>
    </row>
    <row r="49" spans="1:10">
      <c r="A49" s="115"/>
      <c r="B49" s="115"/>
      <c r="C49" s="115"/>
      <c r="D49" s="19">
        <v>1011</v>
      </c>
      <c r="E49" s="115"/>
      <c r="F49" s="19" t="s">
        <v>35</v>
      </c>
      <c r="G49" s="112">
        <f t="shared" ref="G49:H49" si="6">G51</f>
        <v>-33800</v>
      </c>
      <c r="H49" s="112">
        <f t="shared" si="6"/>
        <v>-33800</v>
      </c>
    </row>
    <row r="50" spans="1:10">
      <c r="A50" s="115"/>
      <c r="B50" s="115"/>
      <c r="C50" s="115"/>
      <c r="D50" s="115"/>
      <c r="E50" s="115"/>
      <c r="F50" s="115" t="s">
        <v>33</v>
      </c>
      <c r="G50" s="116"/>
      <c r="H50" s="116"/>
    </row>
    <row r="51" spans="1:10">
      <c r="A51" s="115"/>
      <c r="B51" s="115"/>
      <c r="C51" s="115"/>
      <c r="D51" s="115"/>
      <c r="E51" s="115" t="s">
        <v>112</v>
      </c>
      <c r="F51" s="115" t="s">
        <v>100</v>
      </c>
      <c r="G51" s="112">
        <f t="shared" ref="G51:H51" si="7">G53</f>
        <v>-33800</v>
      </c>
      <c r="H51" s="112">
        <f t="shared" si="7"/>
        <v>-33800</v>
      </c>
    </row>
    <row r="52" spans="1:10">
      <c r="A52" s="115"/>
      <c r="B52" s="115"/>
      <c r="C52" s="115"/>
      <c r="D52" s="115"/>
      <c r="E52" s="103"/>
      <c r="F52" s="115" t="s">
        <v>23</v>
      </c>
      <c r="G52" s="116"/>
      <c r="H52" s="116"/>
    </row>
    <row r="53" spans="1:10" ht="34.5">
      <c r="A53" s="115"/>
      <c r="B53" s="115"/>
      <c r="C53" s="115"/>
      <c r="D53" s="115"/>
      <c r="E53" s="103"/>
      <c r="F53" s="39" t="s">
        <v>69</v>
      </c>
      <c r="G53" s="112">
        <f t="shared" ref="G53:H53" si="8">G55</f>
        <v>-33800</v>
      </c>
      <c r="H53" s="112">
        <f t="shared" si="8"/>
        <v>-33800</v>
      </c>
    </row>
    <row r="54" spans="1:10" ht="34.5">
      <c r="A54" s="115"/>
      <c r="B54" s="115"/>
      <c r="C54" s="115"/>
      <c r="D54" s="115"/>
      <c r="E54" s="103"/>
      <c r="F54" s="115" t="s">
        <v>24</v>
      </c>
      <c r="G54" s="116"/>
      <c r="H54" s="116"/>
    </row>
    <row r="55" spans="1:10">
      <c r="A55" s="115"/>
      <c r="B55" s="115"/>
      <c r="C55" s="115"/>
      <c r="D55" s="115"/>
      <c r="E55" s="103"/>
      <c r="F55" s="115" t="s">
        <v>38</v>
      </c>
      <c r="G55" s="112">
        <f>G56</f>
        <v>-33800</v>
      </c>
      <c r="H55" s="112">
        <f t="shared" ref="H55" si="9">H56</f>
        <v>-33800</v>
      </c>
    </row>
    <row r="56" spans="1:10">
      <c r="A56" s="115"/>
      <c r="B56" s="115"/>
      <c r="C56" s="115"/>
      <c r="D56" s="115"/>
      <c r="E56" s="103"/>
      <c r="F56" s="115" t="s">
        <v>42</v>
      </c>
      <c r="G56" s="112">
        <f>G57+G61</f>
        <v>-33800</v>
      </c>
      <c r="H56" s="112">
        <f t="shared" ref="H56" si="10">H57+H61</f>
        <v>-33800</v>
      </c>
    </row>
    <row r="57" spans="1:10">
      <c r="A57" s="115"/>
      <c r="B57" s="115"/>
      <c r="C57" s="115"/>
      <c r="D57" s="115"/>
      <c r="E57" s="103"/>
      <c r="F57" s="115" t="s">
        <v>113</v>
      </c>
      <c r="G57" s="20">
        <f t="shared" ref="G57:H58" si="11">G58</f>
        <v>-9600</v>
      </c>
      <c r="H57" s="20">
        <f t="shared" si="11"/>
        <v>-9600</v>
      </c>
    </row>
    <row r="58" spans="1:10">
      <c r="A58" s="115"/>
      <c r="B58" s="115"/>
      <c r="C58" s="115"/>
      <c r="D58" s="115"/>
      <c r="E58" s="103"/>
      <c r="F58" s="115" t="s">
        <v>114</v>
      </c>
      <c r="G58" s="20">
        <f t="shared" si="11"/>
        <v>-9600</v>
      </c>
      <c r="H58" s="20">
        <f t="shared" si="11"/>
        <v>-9600</v>
      </c>
    </row>
    <row r="59" spans="1:10">
      <c r="A59" s="115"/>
      <c r="B59" s="115"/>
      <c r="C59" s="115"/>
      <c r="D59" s="115"/>
      <c r="E59" s="103"/>
      <c r="F59" s="115" t="s">
        <v>115</v>
      </c>
      <c r="G59" s="21">
        <v>-9600</v>
      </c>
      <c r="H59" s="21">
        <v>-9600</v>
      </c>
    </row>
    <row r="60" spans="1:10">
      <c r="A60" s="115"/>
      <c r="B60" s="115"/>
      <c r="C60" s="115"/>
      <c r="D60" s="115"/>
      <c r="E60" s="103"/>
      <c r="F60" s="115" t="s">
        <v>116</v>
      </c>
      <c r="G60" s="20">
        <f t="shared" ref="G60:H60" si="12">G61</f>
        <v>-24200</v>
      </c>
      <c r="H60" s="20">
        <f t="shared" si="12"/>
        <v>-24200</v>
      </c>
    </row>
    <row r="61" spans="1:10">
      <c r="A61" s="115"/>
      <c r="B61" s="115"/>
      <c r="C61" s="115"/>
      <c r="D61" s="115"/>
      <c r="E61" s="103"/>
      <c r="F61" s="115" t="s">
        <v>117</v>
      </c>
      <c r="G61" s="21">
        <f>-24200</f>
        <v>-24200</v>
      </c>
      <c r="H61" s="21">
        <f>-24200</f>
        <v>-24200</v>
      </c>
    </row>
    <row r="62" spans="1:10" ht="33.75" customHeight="1">
      <c r="A62" s="115"/>
      <c r="B62" s="115"/>
      <c r="C62" s="19" t="s">
        <v>67</v>
      </c>
      <c r="D62" s="115"/>
      <c r="E62" s="115"/>
      <c r="F62" s="42" t="s">
        <v>173</v>
      </c>
      <c r="G62" s="21">
        <f>G64+G75</f>
        <v>-14000</v>
      </c>
      <c r="H62" s="21">
        <f>H64+H75</f>
        <v>-82320</v>
      </c>
      <c r="J62" s="6">
        <v>154000</v>
      </c>
    </row>
    <row r="63" spans="1:10">
      <c r="A63" s="115"/>
      <c r="B63" s="115"/>
      <c r="C63" s="115"/>
      <c r="D63" s="115"/>
      <c r="E63" s="115"/>
      <c r="F63" s="115" t="s">
        <v>33</v>
      </c>
      <c r="G63" s="116"/>
      <c r="H63" s="116"/>
      <c r="J63" s="6">
        <v>1880</v>
      </c>
    </row>
    <row r="64" spans="1:10">
      <c r="A64" s="24"/>
      <c r="B64" s="115"/>
      <c r="C64" s="115"/>
      <c r="D64" s="19">
        <v>1082</v>
      </c>
      <c r="E64" s="115"/>
      <c r="F64" s="115" t="s">
        <v>200</v>
      </c>
      <c r="G64" s="21">
        <f>G66</f>
        <v>0</v>
      </c>
      <c r="H64" s="21">
        <f>H66</f>
        <v>-67320</v>
      </c>
    </row>
    <row r="65" spans="1:10">
      <c r="A65" s="24"/>
      <c r="B65" s="115"/>
      <c r="C65" s="115"/>
      <c r="D65" s="115"/>
      <c r="E65" s="115"/>
      <c r="F65" s="115" t="s">
        <v>33</v>
      </c>
      <c r="G65" s="21"/>
      <c r="H65" s="21"/>
    </row>
    <row r="66" spans="1:10">
      <c r="A66" s="24"/>
      <c r="B66" s="24"/>
      <c r="C66" s="24"/>
      <c r="D66" s="24"/>
      <c r="E66" s="115">
        <v>12001</v>
      </c>
      <c r="F66" s="115" t="s">
        <v>203</v>
      </c>
      <c r="G66" s="21">
        <f>G67</f>
        <v>0</v>
      </c>
      <c r="H66" s="21">
        <f>H67</f>
        <v>-67320</v>
      </c>
    </row>
    <row r="67" spans="1:10">
      <c r="A67" s="24"/>
      <c r="B67" s="24"/>
      <c r="C67" s="24"/>
      <c r="D67" s="24"/>
      <c r="E67" s="115"/>
      <c r="F67" s="115" t="s">
        <v>23</v>
      </c>
      <c r="G67" s="21">
        <f>G69</f>
        <v>0</v>
      </c>
      <c r="H67" s="21">
        <f>H69</f>
        <v>-67320</v>
      </c>
    </row>
    <row r="68" spans="1:10" ht="34.5">
      <c r="A68" s="24"/>
      <c r="B68" s="24"/>
      <c r="C68" s="24"/>
      <c r="D68" s="24"/>
      <c r="E68" s="115"/>
      <c r="F68" s="39" t="s">
        <v>69</v>
      </c>
      <c r="G68" s="21"/>
      <c r="H68" s="21"/>
    </row>
    <row r="69" spans="1:10" ht="34.5">
      <c r="A69" s="24"/>
      <c r="B69" s="24"/>
      <c r="C69" s="24"/>
      <c r="D69" s="24"/>
      <c r="E69" s="115"/>
      <c r="F69" s="115" t="s">
        <v>24</v>
      </c>
      <c r="G69" s="21">
        <f>G71</f>
        <v>0</v>
      </c>
      <c r="H69" s="21">
        <f>H71</f>
        <v>-67320</v>
      </c>
    </row>
    <row r="70" spans="1:10">
      <c r="A70" s="24"/>
      <c r="B70" s="24"/>
      <c r="C70" s="24"/>
      <c r="D70" s="24"/>
      <c r="E70" s="115"/>
      <c r="F70" s="115" t="s">
        <v>38</v>
      </c>
      <c r="G70" s="21"/>
      <c r="H70" s="21"/>
    </row>
    <row r="71" spans="1:10">
      <c r="A71" s="24"/>
      <c r="B71" s="24"/>
      <c r="C71" s="24"/>
      <c r="D71" s="24"/>
      <c r="E71" s="115"/>
      <c r="F71" s="115" t="s">
        <v>42</v>
      </c>
      <c r="G71" s="21">
        <f t="shared" ref="G71:H73" si="13">G72</f>
        <v>0</v>
      </c>
      <c r="H71" s="21">
        <f t="shared" si="13"/>
        <v>-67320</v>
      </c>
    </row>
    <row r="72" spans="1:10">
      <c r="A72" s="24"/>
      <c r="B72" s="24"/>
      <c r="C72" s="24"/>
      <c r="D72" s="24"/>
      <c r="E72" s="115"/>
      <c r="F72" s="115" t="s">
        <v>43</v>
      </c>
      <c r="G72" s="21">
        <f t="shared" si="13"/>
        <v>0</v>
      </c>
      <c r="H72" s="21">
        <f t="shared" si="13"/>
        <v>-67320</v>
      </c>
    </row>
    <row r="73" spans="1:10">
      <c r="A73" s="24"/>
      <c r="B73" s="24"/>
      <c r="C73" s="24"/>
      <c r="D73" s="24"/>
      <c r="E73" s="115"/>
      <c r="F73" s="115" t="s">
        <v>44</v>
      </c>
      <c r="G73" s="21">
        <f t="shared" si="13"/>
        <v>0</v>
      </c>
      <c r="H73" s="21">
        <f t="shared" si="13"/>
        <v>-67320</v>
      </c>
    </row>
    <row r="74" spans="1:10">
      <c r="A74" s="24"/>
      <c r="B74" s="24"/>
      <c r="C74" s="24"/>
      <c r="D74" s="24"/>
      <c r="E74" s="115"/>
      <c r="F74" s="115" t="s">
        <v>204</v>
      </c>
      <c r="G74" s="21">
        <f>'1'!D36</f>
        <v>0</v>
      </c>
      <c r="H74" s="21">
        <f>'1'!E36</f>
        <v>-67320</v>
      </c>
    </row>
    <row r="75" spans="1:10">
      <c r="A75" s="115"/>
      <c r="B75" s="115"/>
      <c r="C75" s="115"/>
      <c r="D75" s="19">
        <v>1117</v>
      </c>
      <c r="E75" s="115"/>
      <c r="F75" s="101" t="s">
        <v>68</v>
      </c>
      <c r="G75" s="21">
        <f t="shared" ref="G75:H75" si="14">G77</f>
        <v>-14000</v>
      </c>
      <c r="H75" s="21">
        <f t="shared" si="14"/>
        <v>-15000</v>
      </c>
      <c r="J75" s="6">
        <f>J62-J63</f>
        <v>152120</v>
      </c>
    </row>
    <row r="76" spans="1:10">
      <c r="A76" s="115"/>
      <c r="B76" s="115"/>
      <c r="C76" s="115"/>
      <c r="D76" s="115"/>
      <c r="E76" s="115"/>
      <c r="F76" s="115" t="s">
        <v>33</v>
      </c>
      <c r="G76" s="21"/>
      <c r="H76" s="21"/>
    </row>
    <row r="77" spans="1:10">
      <c r="A77" s="115"/>
      <c r="B77" s="115"/>
      <c r="C77" s="115"/>
      <c r="D77" s="115"/>
      <c r="E77" s="115" t="s">
        <v>112</v>
      </c>
      <c r="F77" s="115" t="s">
        <v>119</v>
      </c>
      <c r="G77" s="21">
        <f t="shared" ref="G77:H77" si="15">+G78</f>
        <v>-14000</v>
      </c>
      <c r="H77" s="21">
        <f t="shared" si="15"/>
        <v>-15000</v>
      </c>
    </row>
    <row r="78" spans="1:10">
      <c r="A78" s="115"/>
      <c r="B78" s="115"/>
      <c r="C78" s="115"/>
      <c r="D78" s="115"/>
      <c r="E78" s="115"/>
      <c r="F78" s="115" t="s">
        <v>23</v>
      </c>
      <c r="G78" s="21">
        <f>+G80</f>
        <v>-14000</v>
      </c>
      <c r="H78" s="21">
        <f>+H80</f>
        <v>-15000</v>
      </c>
    </row>
    <row r="79" spans="1:10">
      <c r="A79" s="115"/>
      <c r="B79" s="115"/>
      <c r="C79" s="115"/>
      <c r="D79" s="115"/>
      <c r="E79" s="115"/>
      <c r="F79" s="39" t="s">
        <v>41</v>
      </c>
      <c r="G79" s="21"/>
      <c r="H79" s="21"/>
    </row>
    <row r="80" spans="1:10" ht="34.5">
      <c r="A80" s="115"/>
      <c r="B80" s="115"/>
      <c r="C80" s="115"/>
      <c r="D80" s="115"/>
      <c r="E80" s="115"/>
      <c r="F80" s="115" t="s">
        <v>24</v>
      </c>
      <c r="G80" s="21">
        <f>+G82</f>
        <v>-14000</v>
      </c>
      <c r="H80" s="21">
        <f>+H82</f>
        <v>-15000</v>
      </c>
    </row>
    <row r="81" spans="1:8">
      <c r="A81" s="115"/>
      <c r="B81" s="115"/>
      <c r="C81" s="115"/>
      <c r="D81" s="115"/>
      <c r="E81" s="115"/>
      <c r="F81" s="115" t="s">
        <v>38</v>
      </c>
      <c r="G81" s="21"/>
      <c r="H81" s="21"/>
    </row>
    <row r="82" spans="1:8">
      <c r="A82" s="115"/>
      <c r="B82" s="115"/>
      <c r="C82" s="115"/>
      <c r="D82" s="115"/>
      <c r="E82" s="115"/>
      <c r="F82" s="115" t="s">
        <v>42</v>
      </c>
      <c r="G82" s="21">
        <f t="shared" ref="G82:H84" si="16">+G83</f>
        <v>-14000</v>
      </c>
      <c r="H82" s="21">
        <f t="shared" si="16"/>
        <v>-15000</v>
      </c>
    </row>
    <row r="83" spans="1:8">
      <c r="A83" s="115"/>
      <c r="B83" s="115"/>
      <c r="C83" s="115"/>
      <c r="D83" s="115"/>
      <c r="E83" s="115"/>
      <c r="F83" s="115" t="s">
        <v>113</v>
      </c>
      <c r="G83" s="21">
        <f t="shared" si="16"/>
        <v>-14000</v>
      </c>
      <c r="H83" s="21">
        <f t="shared" si="16"/>
        <v>-15000</v>
      </c>
    </row>
    <row r="84" spans="1:8">
      <c r="A84" s="115"/>
      <c r="B84" s="115"/>
      <c r="C84" s="115"/>
      <c r="D84" s="115"/>
      <c r="E84" s="115"/>
      <c r="F84" s="115" t="s">
        <v>120</v>
      </c>
      <c r="G84" s="21">
        <f t="shared" si="16"/>
        <v>-14000</v>
      </c>
      <c r="H84" s="21">
        <f t="shared" si="16"/>
        <v>-15000</v>
      </c>
    </row>
    <row r="85" spans="1:8">
      <c r="A85" s="115"/>
      <c r="B85" s="115"/>
      <c r="C85" s="115"/>
      <c r="D85" s="115"/>
      <c r="E85" s="115"/>
      <c r="F85" s="115" t="s">
        <v>121</v>
      </c>
      <c r="G85" s="21">
        <f>'1'!D49</f>
        <v>-14000</v>
      </c>
      <c r="H85" s="21">
        <f>'1'!E49</f>
        <v>-15000</v>
      </c>
    </row>
    <row r="86" spans="1:8">
      <c r="A86" s="115"/>
      <c r="B86" s="115"/>
      <c r="C86" s="115"/>
      <c r="D86" s="19">
        <v>1205</v>
      </c>
      <c r="E86" s="115"/>
      <c r="F86" s="115" t="s">
        <v>18</v>
      </c>
      <c r="G86" s="20">
        <f>G88+G36</f>
        <v>-15000</v>
      </c>
      <c r="H86" s="20">
        <f>H88+H36</f>
        <v>-21000</v>
      </c>
    </row>
    <row r="87" spans="1:8">
      <c r="A87" s="115"/>
      <c r="B87" s="115"/>
      <c r="C87" s="115"/>
      <c r="D87" s="115"/>
      <c r="E87" s="115"/>
      <c r="F87" s="115" t="s">
        <v>33</v>
      </c>
      <c r="G87" s="21"/>
      <c r="H87" s="21"/>
    </row>
    <row r="88" spans="1:8" s="84" customFormat="1" ht="69">
      <c r="A88" s="82"/>
      <c r="B88" s="82"/>
      <c r="C88" s="82"/>
      <c r="D88" s="82"/>
      <c r="E88" s="82">
        <v>12022</v>
      </c>
      <c r="F88" s="117" t="s">
        <v>182</v>
      </c>
      <c r="G88" s="83">
        <f t="shared" ref="G88:H88" si="17">G90</f>
        <v>0</v>
      </c>
      <c r="H88" s="83">
        <f t="shared" si="17"/>
        <v>-6000</v>
      </c>
    </row>
    <row r="89" spans="1:8" s="84" customFormat="1">
      <c r="A89" s="82"/>
      <c r="B89" s="82"/>
      <c r="C89" s="82"/>
      <c r="D89" s="82"/>
      <c r="E89" s="82"/>
      <c r="F89" s="117" t="s">
        <v>23</v>
      </c>
      <c r="G89" s="83"/>
      <c r="H89" s="83"/>
    </row>
    <row r="90" spans="1:8" s="84" customFormat="1" ht="34.5">
      <c r="A90" s="82"/>
      <c r="B90" s="82"/>
      <c r="C90" s="82"/>
      <c r="D90" s="82"/>
      <c r="E90" s="82"/>
      <c r="F90" s="119" t="s">
        <v>69</v>
      </c>
      <c r="G90" s="83">
        <f t="shared" ref="G90:H90" si="18">G92</f>
        <v>0</v>
      </c>
      <c r="H90" s="83">
        <f t="shared" si="18"/>
        <v>-6000</v>
      </c>
    </row>
    <row r="91" spans="1:8" s="84" customFormat="1" ht="34.5">
      <c r="A91" s="82"/>
      <c r="B91" s="82"/>
      <c r="C91" s="82"/>
      <c r="D91" s="82"/>
      <c r="E91" s="82"/>
      <c r="F91" s="117" t="s">
        <v>24</v>
      </c>
      <c r="G91" s="83"/>
      <c r="H91" s="83"/>
    </row>
    <row r="92" spans="1:8" s="84" customFormat="1">
      <c r="A92" s="82"/>
      <c r="B92" s="82"/>
      <c r="C92" s="82"/>
      <c r="D92" s="82"/>
      <c r="E92" s="82"/>
      <c r="F92" s="117" t="s">
        <v>38</v>
      </c>
      <c r="G92" s="83">
        <f t="shared" ref="G92:H95" si="19">G93</f>
        <v>0</v>
      </c>
      <c r="H92" s="83">
        <f t="shared" si="19"/>
        <v>-6000</v>
      </c>
    </row>
    <row r="93" spans="1:8" s="84" customFormat="1">
      <c r="A93" s="82"/>
      <c r="B93" s="82"/>
      <c r="C93" s="82"/>
      <c r="D93" s="82"/>
      <c r="E93" s="82"/>
      <c r="F93" s="117" t="s">
        <v>42</v>
      </c>
      <c r="G93" s="83">
        <f t="shared" si="19"/>
        <v>0</v>
      </c>
      <c r="H93" s="83">
        <f t="shared" si="19"/>
        <v>-6000</v>
      </c>
    </row>
    <row r="94" spans="1:8" s="84" customFormat="1">
      <c r="A94" s="82"/>
      <c r="B94" s="82"/>
      <c r="C94" s="82"/>
      <c r="D94" s="82"/>
      <c r="E94" s="82"/>
      <c r="F94" s="117" t="s">
        <v>43</v>
      </c>
      <c r="G94" s="83">
        <f t="shared" si="19"/>
        <v>0</v>
      </c>
      <c r="H94" s="83">
        <f t="shared" si="19"/>
        <v>-6000</v>
      </c>
    </row>
    <row r="95" spans="1:8" s="84" customFormat="1">
      <c r="A95" s="82"/>
      <c r="B95" s="82"/>
      <c r="C95" s="82"/>
      <c r="D95" s="82"/>
      <c r="E95" s="82"/>
      <c r="F95" s="117" t="s">
        <v>44</v>
      </c>
      <c r="G95" s="83">
        <f t="shared" si="19"/>
        <v>0</v>
      </c>
      <c r="H95" s="83">
        <f t="shared" si="19"/>
        <v>-6000</v>
      </c>
    </row>
    <row r="96" spans="1:8" s="84" customFormat="1">
      <c r="A96" s="82"/>
      <c r="B96" s="82"/>
      <c r="C96" s="82"/>
      <c r="D96" s="82"/>
      <c r="E96" s="82"/>
      <c r="F96" s="117" t="s">
        <v>47</v>
      </c>
      <c r="G96" s="83">
        <f>'1'!D81</f>
        <v>0</v>
      </c>
      <c r="H96" s="83">
        <f>'1'!E81</f>
        <v>-6000</v>
      </c>
    </row>
    <row r="97" spans="1:8">
      <c r="A97" s="104">
        <v>11</v>
      </c>
      <c r="B97" s="93"/>
      <c r="C97" s="93"/>
      <c r="D97" s="93"/>
      <c r="E97" s="93"/>
      <c r="F97" s="24" t="s">
        <v>76</v>
      </c>
      <c r="G97" s="112">
        <f>G99</f>
        <v>72800</v>
      </c>
      <c r="H97" s="112">
        <f>H99</f>
        <v>152120</v>
      </c>
    </row>
    <row r="98" spans="1:8">
      <c r="A98" s="93"/>
      <c r="B98" s="93"/>
      <c r="C98" s="93"/>
      <c r="D98" s="93"/>
      <c r="E98" s="93"/>
      <c r="F98" s="24" t="s">
        <v>77</v>
      </c>
      <c r="G98" s="105"/>
      <c r="H98" s="105"/>
    </row>
    <row r="99" spans="1:8">
      <c r="A99" s="93"/>
      <c r="B99" s="106" t="s">
        <v>78</v>
      </c>
      <c r="C99" s="107"/>
      <c r="D99" s="93"/>
      <c r="E99" s="93"/>
      <c r="F99" s="24" t="s">
        <v>79</v>
      </c>
      <c r="G99" s="112">
        <f>+G101</f>
        <v>72800</v>
      </c>
      <c r="H99" s="112">
        <f>+H101</f>
        <v>152120</v>
      </c>
    </row>
    <row r="100" spans="1:8">
      <c r="A100" s="93"/>
      <c r="B100" s="93"/>
      <c r="C100" s="107"/>
      <c r="D100" s="93"/>
      <c r="E100" s="93"/>
      <c r="F100" s="24" t="s">
        <v>77</v>
      </c>
      <c r="G100" s="112"/>
      <c r="H100" s="112"/>
    </row>
    <row r="101" spans="1:8">
      <c r="A101" s="93"/>
      <c r="B101" s="93"/>
      <c r="C101" s="106" t="s">
        <v>78</v>
      </c>
      <c r="D101" s="93"/>
      <c r="E101" s="93"/>
      <c r="F101" s="24" t="s">
        <v>80</v>
      </c>
      <c r="G101" s="112">
        <f>G103</f>
        <v>72800</v>
      </c>
      <c r="H101" s="140">
        <f>H103</f>
        <v>152120</v>
      </c>
    </row>
    <row r="102" spans="1:8">
      <c r="A102" s="93"/>
      <c r="B102" s="93"/>
      <c r="C102" s="93"/>
      <c r="D102" s="93"/>
      <c r="E102" s="93"/>
      <c r="F102" s="24" t="s">
        <v>77</v>
      </c>
      <c r="G102" s="112"/>
      <c r="H102" s="112"/>
    </row>
    <row r="103" spans="1:8">
      <c r="A103" s="93"/>
      <c r="B103" s="93"/>
      <c r="C103" s="93"/>
      <c r="D103" s="104">
        <v>1139</v>
      </c>
      <c r="E103" s="93"/>
      <c r="F103" s="69" t="s">
        <v>80</v>
      </c>
      <c r="G103" s="112">
        <f>G105</f>
        <v>72800</v>
      </c>
      <c r="H103" s="112">
        <f>H105</f>
        <v>152120</v>
      </c>
    </row>
    <row r="104" spans="1:8">
      <c r="A104" s="93"/>
      <c r="B104" s="93"/>
      <c r="C104" s="93"/>
      <c r="D104" s="93"/>
      <c r="E104" s="93"/>
      <c r="F104" s="24" t="s">
        <v>77</v>
      </c>
      <c r="G104" s="112"/>
      <c r="H104" s="112"/>
    </row>
    <row r="105" spans="1:8">
      <c r="A105" s="93"/>
      <c r="B105" s="93"/>
      <c r="C105" s="93"/>
      <c r="D105" s="93"/>
      <c r="E105" s="104">
        <v>11001</v>
      </c>
      <c r="F105" s="69" t="s">
        <v>80</v>
      </c>
      <c r="G105" s="105">
        <f>G107</f>
        <v>72800</v>
      </c>
      <c r="H105" s="105">
        <f>H107</f>
        <v>152120</v>
      </c>
    </row>
    <row r="106" spans="1:8">
      <c r="A106" s="93"/>
      <c r="B106" s="93"/>
      <c r="C106" s="93"/>
      <c r="D106" s="93"/>
      <c r="E106" s="93"/>
      <c r="F106" s="24" t="s">
        <v>82</v>
      </c>
      <c r="G106" s="105"/>
      <c r="H106" s="105"/>
    </row>
    <row r="107" spans="1:8">
      <c r="A107" s="93"/>
      <c r="B107" s="93"/>
      <c r="C107" s="93"/>
      <c r="D107" s="93"/>
      <c r="E107" s="93"/>
      <c r="F107" s="24" t="s">
        <v>81</v>
      </c>
      <c r="G107" s="105">
        <f>G109</f>
        <v>72800</v>
      </c>
      <c r="H107" s="105">
        <f>H109</f>
        <v>152120</v>
      </c>
    </row>
    <row r="108" spans="1:8">
      <c r="A108" s="93"/>
      <c r="B108" s="93"/>
      <c r="C108" s="93"/>
      <c r="D108" s="93"/>
      <c r="E108" s="93"/>
      <c r="F108" s="24" t="s">
        <v>83</v>
      </c>
      <c r="G108" s="105"/>
      <c r="H108" s="105"/>
    </row>
    <row r="109" spans="1:8">
      <c r="A109" s="93"/>
      <c r="B109" s="93"/>
      <c r="C109" s="93"/>
      <c r="D109" s="93"/>
      <c r="E109" s="93"/>
      <c r="F109" s="24" t="s">
        <v>84</v>
      </c>
      <c r="G109" s="105">
        <f>G111</f>
        <v>72800</v>
      </c>
      <c r="H109" s="105">
        <f>H111</f>
        <v>152120</v>
      </c>
    </row>
    <row r="110" spans="1:8">
      <c r="A110" s="24"/>
      <c r="B110" s="24"/>
      <c r="C110" s="24"/>
      <c r="D110" s="24"/>
      <c r="E110" s="24"/>
      <c r="F110" s="24" t="s">
        <v>85</v>
      </c>
      <c r="G110" s="105"/>
      <c r="H110" s="105"/>
    </row>
    <row r="111" spans="1:8">
      <c r="A111" s="24"/>
      <c r="B111" s="24"/>
      <c r="C111" s="24"/>
      <c r="D111" s="24"/>
      <c r="E111" s="24"/>
      <c r="F111" s="24" t="s">
        <v>86</v>
      </c>
      <c r="G111" s="105">
        <f>G112</f>
        <v>72800</v>
      </c>
      <c r="H111" s="105">
        <f>H112</f>
        <v>152120</v>
      </c>
    </row>
    <row r="112" spans="1:8">
      <c r="A112" s="24"/>
      <c r="B112" s="24"/>
      <c r="C112" s="24"/>
      <c r="D112" s="24"/>
      <c r="E112" s="24"/>
      <c r="F112" s="24" t="s">
        <v>87</v>
      </c>
      <c r="G112" s="105">
        <f>'1'!D95</f>
        <v>72800</v>
      </c>
      <c r="H112" s="105">
        <f>'1'!E95</f>
        <v>152120</v>
      </c>
    </row>
  </sheetData>
  <mergeCells count="6">
    <mergeCell ref="A4:H4"/>
    <mergeCell ref="G5:H5"/>
    <mergeCell ref="A6:C6"/>
    <mergeCell ref="D6:E6"/>
    <mergeCell ref="F6:F7"/>
    <mergeCell ref="G6:H6"/>
  </mergeCells>
  <conditionalFormatting sqref="F49">
    <cfRule type="expression" dxfId="1" priority="3" stopIfTrue="1">
      <formula>#REF!=1</formula>
    </cfRule>
  </conditionalFormatting>
  <conditionalFormatting sqref="F34">
    <cfRule type="expression" dxfId="0" priority="2" stopIfTrue="1">
      <formula>#REF!=1</formula>
    </cfRule>
  </conditionalFormatting>
  <pageMargins left="0.45" right="0" top="0.25" bottom="0.2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view="pageBreakPreview" zoomScale="85" zoomScaleNormal="100" zoomScaleSheetLayoutView="85" workbookViewId="0"/>
  </sheetViews>
  <sheetFormatPr defaultRowHeight="17.25"/>
  <cols>
    <col min="1" max="1" width="51.7109375" style="6" customWidth="1"/>
    <col min="2" max="2" width="73.28515625" style="6" customWidth="1"/>
    <col min="3" max="3" width="21.28515625" style="7" customWidth="1"/>
    <col min="4" max="4" width="19.85546875" style="7" customWidth="1"/>
    <col min="5" max="6" width="14" style="6" customWidth="1"/>
    <col min="7" max="7" width="16.140625" style="6" bestFit="1" customWidth="1"/>
    <col min="8" max="8" width="12.5703125" style="6" bestFit="1" customWidth="1"/>
    <col min="9" max="16384" width="9.140625" style="6"/>
  </cols>
  <sheetData>
    <row r="1" spans="1:4">
      <c r="A1" s="8"/>
      <c r="B1" s="8"/>
      <c r="C1" s="8"/>
      <c r="D1" s="8" t="s">
        <v>170</v>
      </c>
    </row>
    <row r="2" spans="1:4">
      <c r="A2" s="8"/>
      <c r="B2" s="8"/>
      <c r="C2" s="8"/>
      <c r="D2" s="8" t="s">
        <v>22</v>
      </c>
    </row>
    <row r="3" spans="1:4">
      <c r="A3" s="8"/>
      <c r="B3" s="8"/>
      <c r="C3" s="8"/>
      <c r="D3" s="8" t="s">
        <v>1</v>
      </c>
    </row>
    <row r="4" spans="1:4">
      <c r="A4" s="8"/>
      <c r="B4" s="8"/>
      <c r="C4" s="8"/>
      <c r="D4" s="8"/>
    </row>
    <row r="5" spans="1:4" ht="38.25" customHeight="1">
      <c r="A5" s="176" t="s">
        <v>221</v>
      </c>
      <c r="B5" s="176"/>
      <c r="C5" s="176"/>
      <c r="D5" s="176"/>
    </row>
    <row r="6" spans="1:4">
      <c r="A6" s="147" t="s">
        <v>167</v>
      </c>
      <c r="B6" s="147"/>
      <c r="C6" s="147"/>
      <c r="D6" s="147"/>
    </row>
    <row r="7" spans="1:4">
      <c r="A7" s="177" t="s">
        <v>71</v>
      </c>
      <c r="B7" s="177"/>
      <c r="C7" s="177"/>
      <c r="D7" s="177"/>
    </row>
    <row r="9" spans="1:4">
      <c r="A9" s="19" t="s">
        <v>55</v>
      </c>
      <c r="B9" s="61" t="s">
        <v>56</v>
      </c>
      <c r="C9" s="6"/>
      <c r="D9" s="6"/>
    </row>
    <row r="10" spans="1:4">
      <c r="A10" s="19" t="s">
        <v>60</v>
      </c>
      <c r="B10" s="61" t="s">
        <v>61</v>
      </c>
      <c r="C10" s="6"/>
      <c r="D10" s="6"/>
    </row>
    <row r="11" spans="1:4">
      <c r="A11" s="62"/>
      <c r="B11" s="63"/>
      <c r="C11" s="6"/>
      <c r="D11" s="6"/>
    </row>
    <row r="12" spans="1:4">
      <c r="A12" s="61" t="s">
        <v>57</v>
      </c>
      <c r="B12" s="42"/>
      <c r="C12" s="42"/>
      <c r="D12" s="42"/>
    </row>
    <row r="14" spans="1:4" ht="63" customHeight="1">
      <c r="A14" s="115" t="s">
        <v>30</v>
      </c>
      <c r="B14" s="115" t="s">
        <v>60</v>
      </c>
      <c r="C14" s="157" t="s">
        <v>70</v>
      </c>
      <c r="D14" s="158"/>
    </row>
    <row r="15" spans="1:4">
      <c r="A15" s="115" t="s">
        <v>26</v>
      </c>
      <c r="B15" s="115" t="s">
        <v>143</v>
      </c>
      <c r="C15" s="116" t="s">
        <v>58</v>
      </c>
      <c r="D15" s="116" t="s">
        <v>59</v>
      </c>
    </row>
    <row r="16" spans="1:4">
      <c r="A16" s="115" t="s">
        <v>27</v>
      </c>
      <c r="B16" s="115" t="s">
        <v>144</v>
      </c>
      <c r="C16" s="178"/>
      <c r="D16" s="178"/>
    </row>
    <row r="17" spans="1:5" ht="86.25">
      <c r="A17" s="115" t="s">
        <v>28</v>
      </c>
      <c r="B17" s="115" t="s">
        <v>145</v>
      </c>
      <c r="C17" s="178"/>
      <c r="D17" s="178"/>
    </row>
    <row r="18" spans="1:5">
      <c r="A18" s="115" t="s">
        <v>21</v>
      </c>
      <c r="B18" s="115" t="s">
        <v>146</v>
      </c>
      <c r="C18" s="178"/>
      <c r="D18" s="178"/>
    </row>
    <row r="19" spans="1:5" ht="34.5">
      <c r="A19" s="115" t="s">
        <v>147</v>
      </c>
      <c r="B19" s="141" t="s">
        <v>69</v>
      </c>
      <c r="C19" s="178"/>
      <c r="D19" s="178"/>
    </row>
    <row r="20" spans="1:5">
      <c r="A20" s="175" t="s">
        <v>32</v>
      </c>
      <c r="B20" s="175"/>
      <c r="C20" s="121"/>
      <c r="D20" s="121"/>
    </row>
    <row r="21" spans="1:5">
      <c r="A21" s="159" t="s">
        <v>190</v>
      </c>
      <c r="B21" s="159"/>
      <c r="C21" s="40">
        <v>-83232</v>
      </c>
      <c r="D21" s="40">
        <v>-83232</v>
      </c>
    </row>
    <row r="22" spans="1:5">
      <c r="A22" s="159" t="s">
        <v>191</v>
      </c>
      <c r="B22" s="159"/>
      <c r="C22" s="40">
        <v>-38772</v>
      </c>
      <c r="D22" s="40">
        <v>-38772</v>
      </c>
    </row>
    <row r="23" spans="1:5" ht="17.25" customHeight="1">
      <c r="A23" s="159" t="s">
        <v>29</v>
      </c>
      <c r="B23" s="159"/>
      <c r="C23" s="40">
        <f>'1'!D23</f>
        <v>-33800</v>
      </c>
      <c r="D23" s="40">
        <f>'1'!E23</f>
        <v>-33800</v>
      </c>
    </row>
    <row r="26" spans="1:5">
      <c r="A26" s="19" t="s">
        <v>55</v>
      </c>
      <c r="B26" s="61" t="s">
        <v>56</v>
      </c>
      <c r="C26" s="42"/>
      <c r="D26" s="42"/>
      <c r="E26" s="42"/>
    </row>
    <row r="27" spans="1:5">
      <c r="A27" s="70">
        <v>1082</v>
      </c>
      <c r="B27" s="71" t="s">
        <v>211</v>
      </c>
      <c r="C27" s="10"/>
      <c r="D27" s="10"/>
      <c r="E27" s="10"/>
    </row>
    <row r="28" spans="1:5">
      <c r="A28" s="75"/>
      <c r="B28" s="76"/>
      <c r="C28" s="10"/>
      <c r="D28" s="10"/>
      <c r="E28" s="10"/>
    </row>
    <row r="29" spans="1:5">
      <c r="A29" s="61" t="s">
        <v>30</v>
      </c>
      <c r="B29" s="71" t="s">
        <v>205</v>
      </c>
      <c r="C29" s="10"/>
      <c r="D29" s="10"/>
      <c r="E29" s="10"/>
    </row>
    <row r="30" spans="1:5" ht="16.5" customHeight="1">
      <c r="A30" s="24" t="s">
        <v>26</v>
      </c>
      <c r="B30" s="24" t="s">
        <v>206</v>
      </c>
    </row>
    <row r="31" spans="1:5" hidden="1">
      <c r="A31" s="115" t="s">
        <v>27</v>
      </c>
      <c r="B31" s="39" t="s">
        <v>207</v>
      </c>
    </row>
    <row r="32" spans="1:5" ht="48" customHeight="1">
      <c r="A32" s="115" t="s">
        <v>28</v>
      </c>
      <c r="B32" s="39" t="s">
        <v>208</v>
      </c>
      <c r="C32" s="161" t="s">
        <v>70</v>
      </c>
      <c r="D32" s="158"/>
    </row>
    <row r="33" spans="1:6" s="27" customFormat="1">
      <c r="A33" s="115" t="s">
        <v>21</v>
      </c>
      <c r="B33" s="39" t="s">
        <v>20</v>
      </c>
      <c r="C33" s="116" t="s">
        <v>58</v>
      </c>
      <c r="D33" s="116" t="s">
        <v>59</v>
      </c>
      <c r="E33" s="26"/>
      <c r="F33" s="26"/>
    </row>
    <row r="34" spans="1:6" s="27" customFormat="1" ht="51.75">
      <c r="A34" s="115" t="s">
        <v>13</v>
      </c>
      <c r="B34" s="39" t="s">
        <v>209</v>
      </c>
      <c r="C34" s="115"/>
      <c r="D34" s="115"/>
    </row>
    <row r="35" spans="1:6" s="27" customFormat="1">
      <c r="A35" s="175" t="s">
        <v>32</v>
      </c>
      <c r="B35" s="175"/>
      <c r="C35" s="115"/>
      <c r="D35" s="115"/>
    </row>
    <row r="36" spans="1:6">
      <c r="A36" s="159" t="s">
        <v>212</v>
      </c>
      <c r="B36" s="159"/>
      <c r="C36" s="121"/>
      <c r="D36" s="40">
        <v>-24337</v>
      </c>
    </row>
    <row r="37" spans="1:6" s="27" customFormat="1" ht="30.75" customHeight="1">
      <c r="A37" s="159" t="s">
        <v>96</v>
      </c>
      <c r="B37" s="159"/>
      <c r="C37" s="40">
        <f>'1'!D31</f>
        <v>0</v>
      </c>
      <c r="D37" s="40">
        <f>'1'!E31</f>
        <v>-67320</v>
      </c>
      <c r="E37" s="113"/>
      <c r="F37" s="113"/>
    </row>
    <row r="38" spans="1:6" ht="33.75" customHeight="1">
      <c r="A38" s="62"/>
      <c r="B38" s="62"/>
    </row>
    <row r="39" spans="1:6">
      <c r="A39" s="19" t="s">
        <v>55</v>
      </c>
      <c r="B39" s="61" t="s">
        <v>56</v>
      </c>
      <c r="C39" s="42"/>
      <c r="D39" s="42"/>
      <c r="E39" s="42"/>
    </row>
    <row r="40" spans="1:6">
      <c r="A40" s="19">
        <v>1160</v>
      </c>
      <c r="B40" s="61" t="s">
        <v>151</v>
      </c>
      <c r="C40" s="10"/>
      <c r="D40" s="10"/>
      <c r="E40" s="10"/>
    </row>
    <row r="41" spans="1:6">
      <c r="A41" s="64"/>
      <c r="B41" s="65"/>
      <c r="C41" s="10"/>
      <c r="D41" s="10"/>
      <c r="E41" s="10"/>
    </row>
    <row r="42" spans="1:6">
      <c r="A42" s="61" t="s">
        <v>57</v>
      </c>
      <c r="B42" s="65"/>
      <c r="C42" s="10"/>
      <c r="D42" s="10"/>
      <c r="E42" s="10"/>
    </row>
    <row r="43" spans="1:6">
      <c r="A43" s="62"/>
      <c r="B43" s="62"/>
    </row>
    <row r="44" spans="1:6" ht="59.25" customHeight="1">
      <c r="A44" s="115" t="s">
        <v>30</v>
      </c>
      <c r="B44" s="115" t="s">
        <v>152</v>
      </c>
      <c r="C44" s="157" t="s">
        <v>70</v>
      </c>
      <c r="D44" s="158"/>
    </row>
    <row r="45" spans="1:6">
      <c r="A45" s="115" t="s">
        <v>26</v>
      </c>
      <c r="B45" s="115" t="s">
        <v>153</v>
      </c>
      <c r="C45" s="116" t="s">
        <v>58</v>
      </c>
      <c r="D45" s="116" t="s">
        <v>59</v>
      </c>
    </row>
    <row r="46" spans="1:6" ht="34.5">
      <c r="A46" s="115" t="s">
        <v>27</v>
      </c>
      <c r="B46" s="115" t="s">
        <v>154</v>
      </c>
      <c r="C46" s="172"/>
      <c r="D46" s="172"/>
    </row>
    <row r="47" spans="1:6" ht="51.75">
      <c r="A47" s="115" t="s">
        <v>28</v>
      </c>
      <c r="B47" s="115" t="s">
        <v>155</v>
      </c>
      <c r="C47" s="173"/>
      <c r="D47" s="173"/>
    </row>
    <row r="48" spans="1:6">
      <c r="A48" s="115" t="s">
        <v>21</v>
      </c>
      <c r="B48" s="115" t="s">
        <v>146</v>
      </c>
      <c r="C48" s="173"/>
      <c r="D48" s="173"/>
    </row>
    <row r="49" spans="1:4">
      <c r="A49" s="115" t="s">
        <v>196</v>
      </c>
      <c r="B49" s="115" t="s">
        <v>156</v>
      </c>
      <c r="C49" s="174"/>
      <c r="D49" s="174"/>
    </row>
    <row r="50" spans="1:4">
      <c r="A50" s="175" t="s">
        <v>32</v>
      </c>
      <c r="B50" s="175"/>
      <c r="C50" s="121"/>
      <c r="D50" s="121"/>
    </row>
    <row r="51" spans="1:4">
      <c r="A51" s="159" t="s">
        <v>29</v>
      </c>
      <c r="B51" s="159"/>
      <c r="C51" s="40">
        <f>'1'!D62</f>
        <v>-15000</v>
      </c>
      <c r="D51" s="40">
        <f>'1'!E62</f>
        <v>-15000</v>
      </c>
    </row>
    <row r="52" spans="1:4" ht="21" customHeight="1">
      <c r="A52" s="62"/>
      <c r="B52" s="62"/>
    </row>
    <row r="53" spans="1:4" s="126" customFormat="1">
      <c r="A53" s="118"/>
      <c r="B53" s="118"/>
      <c r="C53" s="118"/>
      <c r="D53" s="118"/>
    </row>
    <row r="54" spans="1:4">
      <c r="A54" s="19" t="s">
        <v>55</v>
      </c>
      <c r="B54" s="61" t="s">
        <v>56</v>
      </c>
    </row>
    <row r="55" spans="1:4" ht="51.75">
      <c r="A55" s="19">
        <v>1117</v>
      </c>
      <c r="B55" s="61" t="s">
        <v>157</v>
      </c>
    </row>
    <row r="56" spans="1:4">
      <c r="A56" s="64"/>
      <c r="B56" s="65"/>
    </row>
    <row r="57" spans="1:4">
      <c r="A57" s="61" t="s">
        <v>57</v>
      </c>
      <c r="B57" s="65"/>
    </row>
    <row r="58" spans="1:4">
      <c r="A58" s="62"/>
      <c r="B58" s="62"/>
    </row>
    <row r="59" spans="1:4" ht="51.75" customHeight="1">
      <c r="A59" s="115" t="s">
        <v>30</v>
      </c>
      <c r="B59" s="115" t="s">
        <v>158</v>
      </c>
      <c r="C59" s="157" t="s">
        <v>70</v>
      </c>
      <c r="D59" s="158"/>
    </row>
    <row r="60" spans="1:4">
      <c r="A60" s="115" t="s">
        <v>26</v>
      </c>
      <c r="B60" s="115" t="s">
        <v>143</v>
      </c>
      <c r="C60" s="116" t="s">
        <v>58</v>
      </c>
      <c r="D60" s="116" t="s">
        <v>59</v>
      </c>
    </row>
    <row r="61" spans="1:4">
      <c r="A61" s="115" t="s">
        <v>27</v>
      </c>
      <c r="B61" s="115" t="s">
        <v>159</v>
      </c>
      <c r="C61" s="121"/>
      <c r="D61" s="121"/>
    </row>
    <row r="62" spans="1:4" ht="103.5">
      <c r="A62" s="115" t="s">
        <v>28</v>
      </c>
      <c r="B62" s="115" t="s">
        <v>160</v>
      </c>
      <c r="C62" s="121"/>
      <c r="D62" s="121"/>
    </row>
    <row r="63" spans="1:4">
      <c r="A63" s="115" t="s">
        <v>21</v>
      </c>
      <c r="B63" s="115" t="s">
        <v>146</v>
      </c>
      <c r="C63" s="121"/>
      <c r="D63" s="121"/>
    </row>
    <row r="64" spans="1:4">
      <c r="A64" s="115" t="s">
        <v>149</v>
      </c>
      <c r="B64" s="115" t="s">
        <v>148</v>
      </c>
      <c r="C64" s="121"/>
      <c r="D64" s="121"/>
    </row>
    <row r="65" spans="1:4">
      <c r="A65" s="175" t="s">
        <v>32</v>
      </c>
      <c r="B65" s="175"/>
      <c r="C65" s="121"/>
      <c r="D65" s="121"/>
    </row>
    <row r="66" spans="1:4" ht="25.5" customHeight="1">
      <c r="A66" s="159" t="s">
        <v>193</v>
      </c>
      <c r="B66" s="159"/>
      <c r="C66" s="40">
        <v>-567</v>
      </c>
      <c r="D66" s="40">
        <v>-608</v>
      </c>
    </row>
    <row r="67" spans="1:4">
      <c r="A67" s="159" t="s">
        <v>29</v>
      </c>
      <c r="B67" s="159"/>
      <c r="C67" s="40">
        <f>'1'!D49</f>
        <v>-14000</v>
      </c>
      <c r="D67" s="40">
        <f>'1'!E49</f>
        <v>-15000</v>
      </c>
    </row>
    <row r="68" spans="1:4">
      <c r="A68" s="62"/>
      <c r="B68" s="62"/>
    </row>
    <row r="69" spans="1:4">
      <c r="A69" s="19" t="s">
        <v>55</v>
      </c>
      <c r="B69" s="61" t="s">
        <v>56</v>
      </c>
    </row>
    <row r="70" spans="1:4">
      <c r="A70" s="19">
        <v>1205</v>
      </c>
      <c r="B70" s="61" t="s">
        <v>161</v>
      </c>
    </row>
    <row r="71" spans="1:4" ht="12" customHeight="1">
      <c r="A71" s="62"/>
      <c r="B71" s="62"/>
    </row>
    <row r="72" spans="1:4" ht="53.25" customHeight="1">
      <c r="A72" s="115" t="s">
        <v>30</v>
      </c>
      <c r="B72" s="115" t="s">
        <v>31</v>
      </c>
      <c r="C72" s="157" t="s">
        <v>70</v>
      </c>
      <c r="D72" s="158"/>
    </row>
    <row r="73" spans="1:4">
      <c r="A73" s="115" t="s">
        <v>26</v>
      </c>
      <c r="B73" s="115" t="s">
        <v>150</v>
      </c>
      <c r="C73" s="116" t="s">
        <v>58</v>
      </c>
      <c r="D73" s="116" t="s">
        <v>59</v>
      </c>
    </row>
    <row r="74" spans="1:4" ht="51.75">
      <c r="A74" s="115" t="s">
        <v>27</v>
      </c>
      <c r="B74" s="115" t="s">
        <v>162</v>
      </c>
      <c r="C74" s="172"/>
      <c r="D74" s="172"/>
    </row>
    <row r="75" spans="1:4" ht="69">
      <c r="A75" s="115" t="s">
        <v>28</v>
      </c>
      <c r="B75" s="115" t="s">
        <v>163</v>
      </c>
      <c r="C75" s="173"/>
      <c r="D75" s="173"/>
    </row>
    <row r="76" spans="1:4">
      <c r="A76" s="115" t="s">
        <v>21</v>
      </c>
      <c r="B76" s="115" t="s">
        <v>20</v>
      </c>
      <c r="C76" s="173"/>
      <c r="D76" s="173"/>
    </row>
    <row r="77" spans="1:4" ht="51.75">
      <c r="A77" s="115" t="s">
        <v>13</v>
      </c>
      <c r="B77" s="115" t="s">
        <v>164</v>
      </c>
      <c r="C77" s="174"/>
      <c r="D77" s="174"/>
    </row>
    <row r="78" spans="1:4">
      <c r="A78" s="175" t="s">
        <v>32</v>
      </c>
      <c r="B78" s="175"/>
      <c r="C78" s="121"/>
      <c r="D78" s="121"/>
    </row>
    <row r="79" spans="1:4" ht="25.5" customHeight="1">
      <c r="A79" s="159" t="s">
        <v>194</v>
      </c>
      <c r="B79" s="159"/>
      <c r="C79" s="40">
        <v>-30</v>
      </c>
      <c r="D79" s="40">
        <v>-45</v>
      </c>
    </row>
    <row r="80" spans="1:4">
      <c r="A80" s="159" t="s">
        <v>29</v>
      </c>
      <c r="B80" s="159"/>
      <c r="C80" s="40">
        <f>'1'!D75</f>
        <v>-10000</v>
      </c>
      <c r="D80" s="40">
        <f>'1'!E75</f>
        <v>-15000</v>
      </c>
    </row>
    <row r="81" spans="1:4">
      <c r="A81" s="157"/>
      <c r="B81" s="161"/>
      <c r="C81" s="161"/>
      <c r="D81" s="158"/>
    </row>
    <row r="82" spans="1:4" s="84" customFormat="1" ht="55.5" customHeight="1">
      <c r="A82" s="117" t="s">
        <v>30</v>
      </c>
      <c r="B82" s="119" t="s">
        <v>31</v>
      </c>
      <c r="C82" s="157" t="s">
        <v>70</v>
      </c>
      <c r="D82" s="158"/>
    </row>
    <row r="83" spans="1:4" s="84" customFormat="1">
      <c r="A83" s="117" t="s">
        <v>26</v>
      </c>
      <c r="B83" s="119">
        <v>12022</v>
      </c>
      <c r="C83" s="85" t="s">
        <v>58</v>
      </c>
      <c r="D83" s="85" t="s">
        <v>59</v>
      </c>
    </row>
    <row r="84" spans="1:4" s="84" customFormat="1" ht="86.25">
      <c r="A84" s="117" t="s">
        <v>27</v>
      </c>
      <c r="B84" s="119" t="s">
        <v>183</v>
      </c>
      <c r="C84" s="167"/>
      <c r="D84" s="167"/>
    </row>
    <row r="85" spans="1:4" s="84" customFormat="1" ht="120.75">
      <c r="A85" s="117" t="s">
        <v>28</v>
      </c>
      <c r="B85" s="119" t="s">
        <v>184</v>
      </c>
      <c r="C85" s="168"/>
      <c r="D85" s="168"/>
    </row>
    <row r="86" spans="1:4" s="84" customFormat="1">
      <c r="A86" s="117" t="s">
        <v>21</v>
      </c>
      <c r="B86" s="119" t="s">
        <v>20</v>
      </c>
      <c r="C86" s="168"/>
      <c r="D86" s="168"/>
    </row>
    <row r="87" spans="1:4" s="84" customFormat="1" ht="34.5">
      <c r="A87" s="117" t="s">
        <v>13</v>
      </c>
      <c r="B87" s="119" t="s">
        <v>185</v>
      </c>
      <c r="C87" s="169"/>
      <c r="D87" s="169"/>
    </row>
    <row r="88" spans="1:4" s="84" customFormat="1">
      <c r="A88" s="170" t="s">
        <v>32</v>
      </c>
      <c r="B88" s="170"/>
      <c r="C88" s="86"/>
      <c r="D88" s="86"/>
    </row>
    <row r="89" spans="1:4" s="84" customFormat="1">
      <c r="A89" s="171" t="s">
        <v>186</v>
      </c>
      <c r="B89" s="171"/>
      <c r="C89" s="80"/>
      <c r="D89" s="80">
        <v>-200</v>
      </c>
    </row>
    <row r="90" spans="1:4" s="84" customFormat="1">
      <c r="A90" s="160" t="s">
        <v>29</v>
      </c>
      <c r="B90" s="160"/>
      <c r="C90" s="80">
        <f>'1'!D76</f>
        <v>0</v>
      </c>
      <c r="D90" s="80">
        <f>'1'!E76</f>
        <v>-6000</v>
      </c>
    </row>
    <row r="91" spans="1:4" s="84" customFormat="1" ht="39" customHeight="1">
      <c r="A91" s="87"/>
      <c r="B91" s="87"/>
      <c r="C91" s="88"/>
      <c r="D91" s="88"/>
    </row>
    <row r="92" spans="1:4">
      <c r="A92" s="166" t="s">
        <v>72</v>
      </c>
      <c r="B92" s="166"/>
      <c r="C92" s="166"/>
      <c r="D92" s="166"/>
    </row>
    <row r="93" spans="1:4">
      <c r="A93" s="165" t="s">
        <v>88</v>
      </c>
      <c r="B93" s="165"/>
      <c r="C93" s="165"/>
      <c r="D93" s="165"/>
    </row>
    <row r="94" spans="1:4">
      <c r="A94" s="27"/>
      <c r="B94" s="27"/>
      <c r="C94" s="27"/>
      <c r="D94" s="27"/>
    </row>
    <row r="95" spans="1:4">
      <c r="A95" s="19" t="s">
        <v>55</v>
      </c>
      <c r="B95" s="61" t="s">
        <v>56</v>
      </c>
    </row>
    <row r="96" spans="1:4">
      <c r="A96" s="19">
        <v>1139</v>
      </c>
      <c r="B96" s="61" t="s">
        <v>80</v>
      </c>
    </row>
    <row r="97" spans="1:4">
      <c r="A97" s="66"/>
      <c r="B97" s="66"/>
    </row>
    <row r="98" spans="1:4">
      <c r="A98" s="67" t="s">
        <v>57</v>
      </c>
      <c r="B98" s="68"/>
      <c r="C98" s="162"/>
      <c r="D98" s="162"/>
    </row>
    <row r="99" spans="1:4" ht="53.25" customHeight="1">
      <c r="A99" s="115" t="s">
        <v>30</v>
      </c>
      <c r="B99" s="115">
        <v>1139</v>
      </c>
      <c r="C99" s="157" t="s">
        <v>89</v>
      </c>
      <c r="D99" s="158"/>
    </row>
    <row r="100" spans="1:4">
      <c r="A100" s="115" t="s">
        <v>26</v>
      </c>
      <c r="B100" s="115">
        <v>11001</v>
      </c>
      <c r="C100" s="116" t="s">
        <v>58</v>
      </c>
      <c r="D100" s="116" t="s">
        <v>59</v>
      </c>
    </row>
    <row r="101" spans="1:4">
      <c r="A101" s="115" t="s">
        <v>27</v>
      </c>
      <c r="B101" s="115" t="s">
        <v>80</v>
      </c>
      <c r="C101" s="163"/>
      <c r="D101" s="163"/>
    </row>
    <row r="102" spans="1:4" ht="69">
      <c r="A102" s="115" t="s">
        <v>28</v>
      </c>
      <c r="B102" s="115" t="s">
        <v>90</v>
      </c>
      <c r="C102" s="164"/>
      <c r="D102" s="164"/>
    </row>
    <row r="103" spans="1:4">
      <c r="A103" s="115" t="s">
        <v>21</v>
      </c>
      <c r="B103" s="69" t="s">
        <v>91</v>
      </c>
      <c r="C103" s="164"/>
      <c r="D103" s="164"/>
    </row>
    <row r="104" spans="1:4">
      <c r="A104" s="157" t="s">
        <v>32</v>
      </c>
      <c r="B104" s="158"/>
      <c r="C104" s="112"/>
      <c r="D104" s="112"/>
    </row>
    <row r="105" spans="1:4">
      <c r="A105" s="159" t="s">
        <v>92</v>
      </c>
      <c r="B105" s="159"/>
      <c r="C105" s="112">
        <f>'2'!G112</f>
        <v>72800</v>
      </c>
      <c r="D105" s="112">
        <f>'2'!H112</f>
        <v>152120</v>
      </c>
    </row>
    <row r="106" spans="1:4">
      <c r="A106" s="62"/>
      <c r="B106" s="62"/>
      <c r="C106" s="110">
        <f>C23+C37+C51+C67+C80+C90+C105</f>
        <v>0</v>
      </c>
      <c r="D106" s="110">
        <f>D23+D37+D51+D67+D80+D90+D105</f>
        <v>0</v>
      </c>
    </row>
  </sheetData>
  <mergeCells count="44">
    <mergeCell ref="C32:D32"/>
    <mergeCell ref="C44:D44"/>
    <mergeCell ref="A35:B35"/>
    <mergeCell ref="A37:B37"/>
    <mergeCell ref="A5:D5"/>
    <mergeCell ref="A7:D7"/>
    <mergeCell ref="A6:D6"/>
    <mergeCell ref="A20:B20"/>
    <mergeCell ref="C16:C19"/>
    <mergeCell ref="D16:D19"/>
    <mergeCell ref="C14:D14"/>
    <mergeCell ref="A21:B21"/>
    <mergeCell ref="A22:B22"/>
    <mergeCell ref="A36:B36"/>
    <mergeCell ref="A23:B23"/>
    <mergeCell ref="C84:C87"/>
    <mergeCell ref="D84:D87"/>
    <mergeCell ref="A88:B88"/>
    <mergeCell ref="A89:B89"/>
    <mergeCell ref="C46:C49"/>
    <mergeCell ref="D46:D49"/>
    <mergeCell ref="A65:B65"/>
    <mergeCell ref="A80:B80"/>
    <mergeCell ref="C74:C77"/>
    <mergeCell ref="D74:D77"/>
    <mergeCell ref="A78:B78"/>
    <mergeCell ref="C82:D82"/>
    <mergeCell ref="A50:B50"/>
    <mergeCell ref="A104:B104"/>
    <mergeCell ref="A105:B105"/>
    <mergeCell ref="A51:B51"/>
    <mergeCell ref="A90:B90"/>
    <mergeCell ref="A81:D81"/>
    <mergeCell ref="C98:D98"/>
    <mergeCell ref="C101:C103"/>
    <mergeCell ref="D101:D103"/>
    <mergeCell ref="C99:D99"/>
    <mergeCell ref="C59:D59"/>
    <mergeCell ref="C72:D72"/>
    <mergeCell ref="A66:B66"/>
    <mergeCell ref="A79:B79"/>
    <mergeCell ref="A93:D93"/>
    <mergeCell ref="A92:D92"/>
    <mergeCell ref="A67:B67"/>
  </mergeCells>
  <pageMargins left="0.2" right="0" top="0.25" bottom="0.25" header="0.3" footer="0.3"/>
  <pageSetup paperSize="9" scale="61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"/>
  <sheetViews>
    <sheetView view="pageBreakPreview" zoomScale="85" zoomScaleNormal="100" zoomScaleSheetLayoutView="85" workbookViewId="0"/>
  </sheetViews>
  <sheetFormatPr defaultRowHeight="17.25"/>
  <cols>
    <col min="1" max="1" width="51.7109375" style="6" customWidth="1"/>
    <col min="2" max="2" width="57.85546875" style="6" customWidth="1"/>
    <col min="3" max="3" width="20.5703125" style="7" customWidth="1"/>
    <col min="4" max="4" width="21.140625" style="7" customWidth="1"/>
    <col min="5" max="5" width="18.28515625" style="6" bestFit="1" customWidth="1"/>
    <col min="6" max="6" width="12.5703125" style="6" bestFit="1" customWidth="1"/>
    <col min="7" max="7" width="9.140625" style="6"/>
    <col min="8" max="8" width="10.7109375" style="6" bestFit="1" customWidth="1"/>
    <col min="9" max="9" width="12.5703125" style="6" bestFit="1" customWidth="1"/>
    <col min="10" max="16384" width="9.140625" style="6"/>
  </cols>
  <sheetData>
    <row r="1" spans="1:4">
      <c r="A1" s="8"/>
      <c r="B1" s="8"/>
      <c r="C1" s="8"/>
      <c r="D1" s="8" t="s">
        <v>214</v>
      </c>
    </row>
    <row r="2" spans="1:4">
      <c r="A2" s="8"/>
      <c r="B2" s="8"/>
      <c r="C2" s="8"/>
      <c r="D2" s="8" t="s">
        <v>22</v>
      </c>
    </row>
    <row r="3" spans="1:4">
      <c r="A3" s="8"/>
      <c r="B3" s="8"/>
      <c r="C3" s="8"/>
      <c r="D3" s="8" t="s">
        <v>1</v>
      </c>
    </row>
    <row r="4" spans="1:4">
      <c r="A4" s="183" t="s">
        <v>62</v>
      </c>
      <c r="B4" s="183"/>
      <c r="C4" s="183"/>
      <c r="D4" s="183"/>
    </row>
    <row r="5" spans="1:4" ht="71.25" customHeight="1">
      <c r="A5" s="184" t="s">
        <v>222</v>
      </c>
      <c r="B5" s="184"/>
      <c r="C5" s="184"/>
      <c r="D5" s="184"/>
    </row>
    <row r="6" spans="1:4">
      <c r="A6" s="41"/>
      <c r="B6" s="41"/>
      <c r="C6" s="41"/>
      <c r="D6" s="41"/>
    </row>
    <row r="7" spans="1:4" ht="21" customHeight="1">
      <c r="A7" s="185" t="s">
        <v>141</v>
      </c>
      <c r="B7" s="177"/>
      <c r="C7" s="177"/>
      <c r="D7" s="177"/>
    </row>
    <row r="8" spans="1:4" ht="14.25" customHeight="1">
      <c r="A8" s="42"/>
      <c r="B8" s="42"/>
      <c r="C8" s="42"/>
      <c r="D8" s="42"/>
    </row>
    <row r="9" spans="1:4">
      <c r="A9" s="177" t="s">
        <v>16</v>
      </c>
      <c r="B9" s="177"/>
      <c r="C9" s="177"/>
      <c r="D9" s="177"/>
    </row>
    <row r="11" spans="1:4">
      <c r="A11" s="19" t="s">
        <v>55</v>
      </c>
      <c r="B11" s="61" t="s">
        <v>56</v>
      </c>
    </row>
    <row r="12" spans="1:4">
      <c r="A12" s="70">
        <v>1205</v>
      </c>
      <c r="B12" s="71" t="s">
        <v>161</v>
      </c>
    </row>
    <row r="13" spans="1:4">
      <c r="A13" s="62"/>
      <c r="B13" s="62"/>
    </row>
    <row r="14" spans="1:4" ht="48" customHeight="1">
      <c r="A14" s="115" t="s">
        <v>30</v>
      </c>
      <c r="B14" s="39" t="s">
        <v>31</v>
      </c>
      <c r="C14" s="157" t="s">
        <v>70</v>
      </c>
      <c r="D14" s="158"/>
    </row>
    <row r="15" spans="1:4">
      <c r="A15" s="115" t="s">
        <v>26</v>
      </c>
      <c r="B15" s="39" t="s">
        <v>150</v>
      </c>
      <c r="C15" s="116" t="s">
        <v>58</v>
      </c>
      <c r="D15" s="116" t="s">
        <v>59</v>
      </c>
    </row>
    <row r="16" spans="1:4" ht="69">
      <c r="A16" s="115" t="s">
        <v>27</v>
      </c>
      <c r="B16" s="39" t="s">
        <v>162</v>
      </c>
      <c r="C16" s="172"/>
      <c r="D16" s="172"/>
    </row>
    <row r="17" spans="1:4" ht="69">
      <c r="A17" s="115" t="s">
        <v>28</v>
      </c>
      <c r="B17" s="39" t="s">
        <v>163</v>
      </c>
      <c r="C17" s="173"/>
      <c r="D17" s="173"/>
    </row>
    <row r="18" spans="1:4">
      <c r="A18" s="115" t="s">
        <v>21</v>
      </c>
      <c r="B18" s="39" t="s">
        <v>20</v>
      </c>
      <c r="C18" s="173"/>
      <c r="D18" s="173"/>
    </row>
    <row r="19" spans="1:4" ht="69">
      <c r="A19" s="115" t="s">
        <v>13</v>
      </c>
      <c r="B19" s="39" t="s">
        <v>164</v>
      </c>
      <c r="C19" s="174"/>
      <c r="D19" s="174"/>
    </row>
    <row r="20" spans="1:4">
      <c r="A20" s="175" t="s">
        <v>32</v>
      </c>
      <c r="B20" s="175"/>
      <c r="C20" s="121"/>
      <c r="D20" s="121"/>
    </row>
    <row r="21" spans="1:4" ht="25.5" customHeight="1">
      <c r="A21" s="159" t="s">
        <v>194</v>
      </c>
      <c r="B21" s="159"/>
      <c r="C21" s="40">
        <v>-30</v>
      </c>
      <c r="D21" s="40">
        <v>-45</v>
      </c>
    </row>
    <row r="22" spans="1:4">
      <c r="A22" s="159" t="s">
        <v>29</v>
      </c>
      <c r="B22" s="159"/>
      <c r="C22" s="40">
        <f>'3'!C80</f>
        <v>-10000</v>
      </c>
      <c r="D22" s="40">
        <f>'3'!D80</f>
        <v>-15000</v>
      </c>
    </row>
    <row r="23" spans="1:4">
      <c r="A23" s="62"/>
      <c r="B23" s="62"/>
      <c r="C23" s="43"/>
      <c r="D23" s="43"/>
    </row>
    <row r="24" spans="1:4" s="84" customFormat="1" ht="48" customHeight="1">
      <c r="A24" s="117" t="s">
        <v>30</v>
      </c>
      <c r="B24" s="119" t="s">
        <v>31</v>
      </c>
      <c r="C24" s="157" t="s">
        <v>70</v>
      </c>
      <c r="D24" s="158"/>
    </row>
    <row r="25" spans="1:4" s="84" customFormat="1" ht="34.5" customHeight="1">
      <c r="A25" s="117" t="s">
        <v>26</v>
      </c>
      <c r="B25" s="119">
        <v>12022</v>
      </c>
      <c r="C25" s="85" t="s">
        <v>58</v>
      </c>
      <c r="D25" s="85" t="s">
        <v>59</v>
      </c>
    </row>
    <row r="26" spans="1:4" s="84" customFormat="1" ht="109.5" customHeight="1">
      <c r="A26" s="117" t="s">
        <v>27</v>
      </c>
      <c r="B26" s="119" t="s">
        <v>187</v>
      </c>
      <c r="C26" s="167"/>
      <c r="D26" s="167"/>
    </row>
    <row r="27" spans="1:4" s="84" customFormat="1" ht="133.5" customHeight="1">
      <c r="A27" s="117" t="s">
        <v>28</v>
      </c>
      <c r="B27" s="119" t="s">
        <v>188</v>
      </c>
      <c r="C27" s="168"/>
      <c r="D27" s="168"/>
    </row>
    <row r="28" spans="1:4" s="84" customFormat="1" ht="17.25" customHeight="1">
      <c r="A28" s="117" t="s">
        <v>21</v>
      </c>
      <c r="B28" s="119" t="s">
        <v>20</v>
      </c>
      <c r="C28" s="168"/>
      <c r="D28" s="168"/>
    </row>
    <row r="29" spans="1:4" s="84" customFormat="1" ht="69" customHeight="1">
      <c r="A29" s="117" t="s">
        <v>13</v>
      </c>
      <c r="B29" s="119" t="s">
        <v>189</v>
      </c>
      <c r="C29" s="169"/>
      <c r="D29" s="169"/>
    </row>
    <row r="30" spans="1:4" s="84" customFormat="1">
      <c r="A30" s="170" t="s">
        <v>32</v>
      </c>
      <c r="B30" s="170"/>
      <c r="C30" s="86"/>
      <c r="D30" s="86"/>
    </row>
    <row r="31" spans="1:4" s="84" customFormat="1">
      <c r="A31" s="171" t="s">
        <v>186</v>
      </c>
      <c r="B31" s="171"/>
      <c r="C31" s="90"/>
      <c r="D31" s="80">
        <v>-200</v>
      </c>
    </row>
    <row r="32" spans="1:4" s="84" customFormat="1" ht="17.25" customHeight="1">
      <c r="A32" s="160" t="s">
        <v>29</v>
      </c>
      <c r="B32" s="160"/>
      <c r="C32" s="80">
        <f>'1'!D76</f>
        <v>0</v>
      </c>
      <c r="D32" s="80">
        <f>'1'!E76</f>
        <v>-6000</v>
      </c>
    </row>
    <row r="33" spans="1:4" ht="63.75" customHeight="1">
      <c r="A33" s="181" t="s">
        <v>165</v>
      </c>
      <c r="B33" s="182"/>
      <c r="C33" s="182"/>
      <c r="D33" s="182"/>
    </row>
    <row r="34" spans="1:4" ht="14.25" customHeight="1">
      <c r="A34" s="42"/>
      <c r="B34" s="42"/>
      <c r="C34" s="42"/>
      <c r="D34" s="42"/>
    </row>
    <row r="35" spans="1:4">
      <c r="A35" s="177" t="s">
        <v>16</v>
      </c>
      <c r="B35" s="177"/>
      <c r="C35" s="177"/>
      <c r="D35" s="177"/>
    </row>
    <row r="36" spans="1:4">
      <c r="A36" s="72"/>
      <c r="B36" s="73"/>
      <c r="C36" s="6"/>
      <c r="D36" s="6"/>
    </row>
    <row r="37" spans="1:4">
      <c r="A37" s="19" t="s">
        <v>55</v>
      </c>
      <c r="B37" s="61" t="s">
        <v>56</v>
      </c>
      <c r="C37" s="42"/>
      <c r="D37" s="42"/>
    </row>
    <row r="38" spans="1:4" ht="34.5">
      <c r="A38" s="70">
        <v>1011</v>
      </c>
      <c r="B38" s="71" t="str">
        <f>'1'!C12</f>
        <v xml:space="preserve"> Անապահով սոցիալական խմբերին աջակցություն</v>
      </c>
      <c r="C38" s="74"/>
      <c r="D38" s="74"/>
    </row>
    <row r="39" spans="1:4">
      <c r="A39" s="75"/>
      <c r="B39" s="76"/>
      <c r="C39" s="74"/>
      <c r="D39" s="74"/>
    </row>
    <row r="40" spans="1:4">
      <c r="A40" s="61" t="s">
        <v>57</v>
      </c>
      <c r="B40" s="42"/>
      <c r="C40" s="42"/>
      <c r="D40" s="42"/>
    </row>
    <row r="42" spans="1:4" ht="51.75" customHeight="1">
      <c r="A42" s="115" t="s">
        <v>30</v>
      </c>
      <c r="B42" s="39" t="s">
        <v>60</v>
      </c>
      <c r="C42" s="157" t="s">
        <v>70</v>
      </c>
      <c r="D42" s="158"/>
    </row>
    <row r="43" spans="1:4">
      <c r="A43" s="115" t="s">
        <v>26</v>
      </c>
      <c r="B43" s="39" t="s">
        <v>143</v>
      </c>
      <c r="C43" s="116" t="s">
        <v>58</v>
      </c>
      <c r="D43" s="116" t="s">
        <v>59</v>
      </c>
    </row>
    <row r="44" spans="1:4" ht="34.5">
      <c r="A44" s="115" t="s">
        <v>27</v>
      </c>
      <c r="B44" s="39" t="s">
        <v>144</v>
      </c>
      <c r="C44" s="178"/>
      <c r="D44" s="178"/>
    </row>
    <row r="45" spans="1:4" ht="103.5">
      <c r="A45" s="115" t="s">
        <v>28</v>
      </c>
      <c r="B45" s="39" t="s">
        <v>145</v>
      </c>
      <c r="C45" s="178"/>
      <c r="D45" s="178"/>
    </row>
    <row r="46" spans="1:4">
      <c r="A46" s="115" t="s">
        <v>21</v>
      </c>
      <c r="B46" s="39" t="s">
        <v>146</v>
      </c>
      <c r="C46" s="178"/>
      <c r="D46" s="178"/>
    </row>
    <row r="47" spans="1:4" ht="51.75">
      <c r="A47" s="115" t="s">
        <v>147</v>
      </c>
      <c r="B47" s="39" t="s">
        <v>69</v>
      </c>
      <c r="C47" s="178"/>
      <c r="D47" s="178"/>
    </row>
    <row r="48" spans="1:4">
      <c r="A48" s="175" t="s">
        <v>32</v>
      </c>
      <c r="B48" s="175"/>
      <c r="C48" s="121"/>
      <c r="D48" s="121"/>
    </row>
    <row r="49" spans="1:5">
      <c r="A49" s="159" t="s">
        <v>190</v>
      </c>
      <c r="B49" s="159"/>
      <c r="C49" s="40">
        <v>-59592</v>
      </c>
      <c r="D49" s="40">
        <v>-59592</v>
      </c>
      <c r="E49" s="111"/>
    </row>
    <row r="50" spans="1:5">
      <c r="A50" s="159" t="s">
        <v>191</v>
      </c>
      <c r="B50" s="159"/>
      <c r="C50" s="40">
        <v>-27760</v>
      </c>
      <c r="D50" s="40">
        <v>-27760</v>
      </c>
    </row>
    <row r="51" spans="1:5" ht="17.25" customHeight="1">
      <c r="A51" s="159" t="s">
        <v>29</v>
      </c>
      <c r="B51" s="159"/>
      <c r="C51" s="40">
        <f>'3'!C23</f>
        <v>-33800</v>
      </c>
      <c r="D51" s="40">
        <f>'3'!D23</f>
        <v>-33800</v>
      </c>
    </row>
    <row r="54" spans="1:5">
      <c r="A54" s="19" t="s">
        <v>55</v>
      </c>
      <c r="B54" s="61" t="s">
        <v>56</v>
      </c>
      <c r="C54" s="42"/>
      <c r="D54" s="42"/>
    </row>
    <row r="55" spans="1:5" ht="34.5">
      <c r="A55" s="70">
        <v>1082</v>
      </c>
      <c r="B55" s="71" t="s">
        <v>211</v>
      </c>
      <c r="C55" s="74"/>
      <c r="D55" s="74"/>
    </row>
    <row r="56" spans="1:5">
      <c r="A56" s="75"/>
      <c r="B56" s="76"/>
      <c r="C56" s="74"/>
      <c r="D56" s="74"/>
    </row>
    <row r="57" spans="1:5">
      <c r="A57" s="61" t="s">
        <v>57</v>
      </c>
      <c r="B57" s="76"/>
      <c r="C57" s="73"/>
      <c r="D57" s="73"/>
    </row>
    <row r="58" spans="1:5" s="66" customFormat="1">
      <c r="A58" s="65"/>
      <c r="B58" s="76"/>
      <c r="C58" s="73"/>
      <c r="D58" s="73"/>
    </row>
    <row r="59" spans="1:5" ht="48.75" customHeight="1">
      <c r="A59" s="115" t="s">
        <v>30</v>
      </c>
      <c r="B59" s="39" t="s">
        <v>205</v>
      </c>
      <c r="C59" s="175" t="s">
        <v>70</v>
      </c>
      <c r="D59" s="175"/>
    </row>
    <row r="60" spans="1:5" s="27" customFormat="1">
      <c r="A60" s="115" t="s">
        <v>26</v>
      </c>
      <c r="B60" s="39" t="s">
        <v>206</v>
      </c>
      <c r="C60" s="116" t="s">
        <v>58</v>
      </c>
      <c r="D60" s="116" t="s">
        <v>59</v>
      </c>
      <c r="E60" s="26"/>
    </row>
    <row r="61" spans="1:5" s="27" customFormat="1" ht="34.5">
      <c r="A61" s="115" t="s">
        <v>27</v>
      </c>
      <c r="B61" s="39" t="s">
        <v>207</v>
      </c>
      <c r="C61" s="115"/>
      <c r="D61" s="115"/>
    </row>
    <row r="62" spans="1:5" s="27" customFormat="1" ht="120.75">
      <c r="A62" s="115" t="s">
        <v>28</v>
      </c>
      <c r="B62" s="39" t="s">
        <v>208</v>
      </c>
      <c r="C62" s="115"/>
      <c r="D62" s="115"/>
    </row>
    <row r="63" spans="1:5" s="27" customFormat="1">
      <c r="A63" s="115" t="s">
        <v>21</v>
      </c>
      <c r="B63" s="39" t="s">
        <v>20</v>
      </c>
      <c r="C63" s="115"/>
      <c r="D63" s="115"/>
    </row>
    <row r="64" spans="1:5" s="27" customFormat="1" ht="69">
      <c r="A64" s="115" t="s">
        <v>13</v>
      </c>
      <c r="B64" s="39" t="s">
        <v>209</v>
      </c>
      <c r="C64" s="115"/>
      <c r="D64" s="115"/>
    </row>
    <row r="65" spans="1:5" s="27" customFormat="1">
      <c r="A65" s="175" t="s">
        <v>32</v>
      </c>
      <c r="B65" s="175"/>
      <c r="C65" s="115"/>
      <c r="D65" s="115"/>
    </row>
    <row r="66" spans="1:5">
      <c r="A66" s="159" t="s">
        <v>192</v>
      </c>
      <c r="B66" s="159"/>
      <c r="C66" s="121"/>
      <c r="D66" s="40">
        <v>-24337</v>
      </c>
    </row>
    <row r="67" spans="1:5" s="27" customFormat="1">
      <c r="A67" s="159" t="s">
        <v>96</v>
      </c>
      <c r="B67" s="159"/>
      <c r="C67" s="40">
        <f>'3'!C37</f>
        <v>0</v>
      </c>
      <c r="D67" s="40">
        <f>'3'!D37</f>
        <v>-67320</v>
      </c>
      <c r="E67" s="127"/>
    </row>
    <row r="68" spans="1:5">
      <c r="A68" s="62"/>
      <c r="B68" s="62"/>
    </row>
    <row r="69" spans="1:5" ht="30" customHeight="1">
      <c r="A69" s="176" t="s">
        <v>166</v>
      </c>
      <c r="B69" s="176"/>
      <c r="C69" s="176"/>
      <c r="D69" s="176"/>
    </row>
    <row r="70" spans="1:5">
      <c r="A70" s="165" t="s">
        <v>88</v>
      </c>
      <c r="B70" s="165"/>
      <c r="C70" s="165"/>
      <c r="D70" s="165"/>
    </row>
    <row r="71" spans="1:5">
      <c r="A71" s="62"/>
      <c r="B71" s="62"/>
    </row>
    <row r="72" spans="1:5">
      <c r="A72" s="19" t="s">
        <v>55</v>
      </c>
      <c r="B72" s="61" t="s">
        <v>56</v>
      </c>
      <c r="C72" s="42"/>
      <c r="D72" s="42"/>
    </row>
    <row r="73" spans="1:5" ht="34.5">
      <c r="A73" s="70">
        <v>1060</v>
      </c>
      <c r="B73" s="71" t="s">
        <v>151</v>
      </c>
      <c r="C73" s="74"/>
      <c r="D73" s="74"/>
    </row>
    <row r="74" spans="1:5">
      <c r="A74" s="75"/>
      <c r="B74" s="76"/>
      <c r="C74" s="74"/>
      <c r="D74" s="74"/>
    </row>
    <row r="75" spans="1:5">
      <c r="A75" s="61" t="s">
        <v>57</v>
      </c>
      <c r="B75" s="76"/>
      <c r="C75" s="74"/>
      <c r="D75" s="74"/>
    </row>
    <row r="76" spans="1:5">
      <c r="A76" s="62"/>
      <c r="B76" s="62"/>
    </row>
    <row r="77" spans="1:5" ht="48.75" customHeight="1">
      <c r="A77" s="115" t="s">
        <v>30</v>
      </c>
      <c r="B77" s="39" t="s">
        <v>152</v>
      </c>
      <c r="C77" s="157" t="s">
        <v>70</v>
      </c>
      <c r="D77" s="158"/>
    </row>
    <row r="78" spans="1:5">
      <c r="A78" s="115" t="s">
        <v>26</v>
      </c>
      <c r="B78" s="39" t="s">
        <v>153</v>
      </c>
      <c r="C78" s="116" t="s">
        <v>58</v>
      </c>
      <c r="D78" s="116" t="s">
        <v>59</v>
      </c>
    </row>
    <row r="79" spans="1:5" ht="34.5">
      <c r="A79" s="115" t="s">
        <v>27</v>
      </c>
      <c r="B79" s="39" t="s">
        <v>154</v>
      </c>
      <c r="C79" s="172"/>
      <c r="D79" s="172"/>
    </row>
    <row r="80" spans="1:5" ht="51.75">
      <c r="A80" s="115" t="s">
        <v>28</v>
      </c>
      <c r="B80" s="39" t="s">
        <v>155</v>
      </c>
      <c r="C80" s="173"/>
      <c r="D80" s="173"/>
    </row>
    <row r="81" spans="1:4">
      <c r="A81" s="115" t="s">
        <v>21</v>
      </c>
      <c r="B81" s="39" t="s">
        <v>146</v>
      </c>
      <c r="C81" s="173"/>
      <c r="D81" s="173"/>
    </row>
    <row r="82" spans="1:4">
      <c r="A82" s="115" t="s">
        <v>147</v>
      </c>
      <c r="B82" s="39" t="s">
        <v>156</v>
      </c>
      <c r="C82" s="174"/>
      <c r="D82" s="174"/>
    </row>
    <row r="83" spans="1:4">
      <c r="A83" s="175" t="s">
        <v>32</v>
      </c>
      <c r="B83" s="175"/>
      <c r="C83" s="121"/>
      <c r="D83" s="121"/>
    </row>
    <row r="84" spans="1:4">
      <c r="A84" s="159" t="s">
        <v>29</v>
      </c>
      <c r="B84" s="159"/>
      <c r="C84" s="40">
        <f>'3'!C51</f>
        <v>-15000</v>
      </c>
      <c r="D84" s="40">
        <f>'3'!D51</f>
        <v>-15000</v>
      </c>
    </row>
    <row r="85" spans="1:4">
      <c r="A85" s="62"/>
      <c r="B85" s="62"/>
    </row>
    <row r="86" spans="1:4">
      <c r="A86" s="62"/>
      <c r="B86" s="62"/>
      <c r="C86" s="128"/>
      <c r="D86" s="128"/>
    </row>
    <row r="87" spans="1:4">
      <c r="A87" s="19" t="s">
        <v>55</v>
      </c>
      <c r="B87" s="61" t="s">
        <v>56</v>
      </c>
    </row>
    <row r="88" spans="1:4" ht="51.75">
      <c r="A88" s="70">
        <v>1117</v>
      </c>
      <c r="B88" s="71" t="s">
        <v>157</v>
      </c>
    </row>
    <row r="89" spans="1:4">
      <c r="A89" s="75"/>
      <c r="B89" s="76"/>
    </row>
    <row r="90" spans="1:4">
      <c r="A90" s="61" t="s">
        <v>57</v>
      </c>
      <c r="B90" s="76"/>
    </row>
    <row r="91" spans="1:4">
      <c r="A91" s="62"/>
      <c r="B91" s="62"/>
    </row>
    <row r="92" spans="1:4" ht="57.75" customHeight="1">
      <c r="A92" s="115" t="s">
        <v>30</v>
      </c>
      <c r="B92" s="39" t="s">
        <v>158</v>
      </c>
      <c r="C92" s="157" t="s">
        <v>70</v>
      </c>
      <c r="D92" s="158"/>
    </row>
    <row r="93" spans="1:4">
      <c r="A93" s="115" t="s">
        <v>26</v>
      </c>
      <c r="B93" s="39" t="s">
        <v>143</v>
      </c>
      <c r="C93" s="116" t="s">
        <v>58</v>
      </c>
      <c r="D93" s="116" t="s">
        <v>59</v>
      </c>
    </row>
    <row r="94" spans="1:4" ht="34.5">
      <c r="A94" s="115" t="s">
        <v>27</v>
      </c>
      <c r="B94" s="39" t="s">
        <v>159</v>
      </c>
      <c r="C94" s="121"/>
      <c r="D94" s="121"/>
    </row>
    <row r="95" spans="1:4" ht="120.75">
      <c r="A95" s="115" t="s">
        <v>28</v>
      </c>
      <c r="B95" s="39" t="s">
        <v>160</v>
      </c>
      <c r="C95" s="121"/>
      <c r="D95" s="121"/>
    </row>
    <row r="96" spans="1:4">
      <c r="A96" s="115" t="s">
        <v>21</v>
      </c>
      <c r="B96" s="39" t="s">
        <v>146</v>
      </c>
      <c r="C96" s="121"/>
      <c r="D96" s="121"/>
    </row>
    <row r="97" spans="1:4" ht="34.5">
      <c r="A97" s="115" t="s">
        <v>147</v>
      </c>
      <c r="B97" s="39" t="s">
        <v>148</v>
      </c>
      <c r="C97" s="121"/>
      <c r="D97" s="121"/>
    </row>
    <row r="98" spans="1:4">
      <c r="A98" s="175" t="s">
        <v>32</v>
      </c>
      <c r="B98" s="175"/>
      <c r="C98" s="121"/>
      <c r="D98" s="121"/>
    </row>
    <row r="99" spans="1:4" ht="25.5" customHeight="1">
      <c r="A99" s="159" t="s">
        <v>193</v>
      </c>
      <c r="B99" s="159"/>
      <c r="C99" s="40">
        <v>-567</v>
      </c>
      <c r="D99" s="40">
        <v>-608</v>
      </c>
    </row>
    <row r="100" spans="1:4">
      <c r="A100" s="159" t="s">
        <v>29</v>
      </c>
      <c r="B100" s="159"/>
      <c r="C100" s="40">
        <f>'3'!C67</f>
        <v>-14000</v>
      </c>
      <c r="D100" s="40">
        <f>'3'!D67</f>
        <v>-15000</v>
      </c>
    </row>
    <row r="101" spans="1:4">
      <c r="A101" s="62"/>
      <c r="B101" s="62"/>
    </row>
    <row r="102" spans="1:4">
      <c r="A102" s="166" t="s">
        <v>72</v>
      </c>
      <c r="B102" s="166"/>
      <c r="C102" s="166"/>
      <c r="D102" s="166"/>
    </row>
    <row r="103" spans="1:4">
      <c r="A103" s="165" t="s">
        <v>88</v>
      </c>
      <c r="B103" s="165"/>
      <c r="C103" s="165"/>
      <c r="D103" s="165"/>
    </row>
    <row r="104" spans="1:4">
      <c r="A104" s="27"/>
      <c r="B104" s="27"/>
      <c r="C104" s="27"/>
      <c r="D104" s="27"/>
    </row>
    <row r="105" spans="1:4">
      <c r="A105" s="70" t="s">
        <v>55</v>
      </c>
      <c r="B105" s="71" t="s">
        <v>56</v>
      </c>
    </row>
    <row r="106" spans="1:4">
      <c r="A106" s="70">
        <v>1139</v>
      </c>
      <c r="B106" s="71" t="s">
        <v>80</v>
      </c>
    </row>
    <row r="107" spans="1:4">
      <c r="A107" s="66"/>
      <c r="B107" s="66"/>
    </row>
    <row r="108" spans="1:4">
      <c r="A108" s="67" t="s">
        <v>57</v>
      </c>
      <c r="B108" s="68"/>
      <c r="C108" s="162"/>
      <c r="D108" s="162"/>
    </row>
    <row r="109" spans="1:4" ht="53.25" customHeight="1">
      <c r="A109" s="115" t="s">
        <v>30</v>
      </c>
      <c r="B109" s="39">
        <v>1139</v>
      </c>
      <c r="C109" s="157" t="s">
        <v>89</v>
      </c>
      <c r="D109" s="158"/>
    </row>
    <row r="110" spans="1:4">
      <c r="A110" s="115" t="s">
        <v>26</v>
      </c>
      <c r="B110" s="39">
        <v>11001</v>
      </c>
      <c r="C110" s="116" t="s">
        <v>58</v>
      </c>
      <c r="D110" s="116" t="s">
        <v>59</v>
      </c>
    </row>
    <row r="111" spans="1:4">
      <c r="A111" s="115" t="s">
        <v>27</v>
      </c>
      <c r="B111" s="39" t="s">
        <v>80</v>
      </c>
      <c r="C111" s="163"/>
      <c r="D111" s="163"/>
    </row>
    <row r="112" spans="1:4" ht="86.25">
      <c r="A112" s="115" t="s">
        <v>28</v>
      </c>
      <c r="B112" s="39" t="s">
        <v>90</v>
      </c>
      <c r="C112" s="164"/>
      <c r="D112" s="164"/>
    </row>
    <row r="113" spans="1:4">
      <c r="A113" s="115" t="s">
        <v>21</v>
      </c>
      <c r="B113" s="77" t="s">
        <v>91</v>
      </c>
      <c r="C113" s="164"/>
      <c r="D113" s="164"/>
    </row>
    <row r="114" spans="1:4">
      <c r="A114" s="157" t="s">
        <v>32</v>
      </c>
      <c r="B114" s="158"/>
      <c r="C114" s="78"/>
      <c r="D114" s="78"/>
    </row>
    <row r="115" spans="1:4">
      <c r="A115" s="179" t="s">
        <v>92</v>
      </c>
      <c r="B115" s="180"/>
      <c r="C115" s="78">
        <f>'3'!C105</f>
        <v>72800</v>
      </c>
      <c r="D115" s="78">
        <f>'3'!D105</f>
        <v>152120</v>
      </c>
    </row>
    <row r="116" spans="1:4">
      <c r="C116" s="89">
        <f>C22+C32+C51+C67+C84+C100+C115</f>
        <v>0</v>
      </c>
      <c r="D116" s="89">
        <f>D22+D32+D51+D67+D84+D100+D115</f>
        <v>0</v>
      </c>
    </row>
  </sheetData>
  <mergeCells count="48">
    <mergeCell ref="A4:D4"/>
    <mergeCell ref="A9:D9"/>
    <mergeCell ref="A5:D5"/>
    <mergeCell ref="A7:D7"/>
    <mergeCell ref="C14:D14"/>
    <mergeCell ref="C44:C47"/>
    <mergeCell ref="D44:D47"/>
    <mergeCell ref="C16:C19"/>
    <mergeCell ref="D16:D19"/>
    <mergeCell ref="A33:D33"/>
    <mergeCell ref="A35:D35"/>
    <mergeCell ref="C24:D24"/>
    <mergeCell ref="C26:C29"/>
    <mergeCell ref="D26:D29"/>
    <mergeCell ref="A30:B30"/>
    <mergeCell ref="C42:D42"/>
    <mergeCell ref="A22:B22"/>
    <mergeCell ref="A20:B20"/>
    <mergeCell ref="A31:B31"/>
    <mergeCell ref="A32:B32"/>
    <mergeCell ref="A115:B115"/>
    <mergeCell ref="C79:C82"/>
    <mergeCell ref="D79:D82"/>
    <mergeCell ref="A83:B83"/>
    <mergeCell ref="A84:B84"/>
    <mergeCell ref="A100:B100"/>
    <mergeCell ref="A98:B98"/>
    <mergeCell ref="C109:D109"/>
    <mergeCell ref="C92:D92"/>
    <mergeCell ref="A114:B114"/>
    <mergeCell ref="A102:D102"/>
    <mergeCell ref="A103:D103"/>
    <mergeCell ref="C108:D108"/>
    <mergeCell ref="C111:C113"/>
    <mergeCell ref="D111:D113"/>
    <mergeCell ref="A99:B99"/>
    <mergeCell ref="A49:B49"/>
    <mergeCell ref="A50:B50"/>
    <mergeCell ref="A21:B21"/>
    <mergeCell ref="A66:B66"/>
    <mergeCell ref="A65:B65"/>
    <mergeCell ref="A48:B48"/>
    <mergeCell ref="A51:B51"/>
    <mergeCell ref="C59:D59"/>
    <mergeCell ref="A67:B67"/>
    <mergeCell ref="C77:D77"/>
    <mergeCell ref="A69:D69"/>
    <mergeCell ref="A70:D70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="115" zoomScaleNormal="100" zoomScaleSheetLayoutView="115" workbookViewId="0">
      <selection activeCell="A21" sqref="A21"/>
    </sheetView>
  </sheetViews>
  <sheetFormatPr defaultRowHeight="15"/>
  <cols>
    <col min="1" max="1" width="16.42578125" style="94" customWidth="1"/>
    <col min="2" max="2" width="15.42578125" style="94" customWidth="1"/>
    <col min="3" max="3" width="16.42578125" style="94" customWidth="1"/>
    <col min="4" max="4" width="9.140625" style="94"/>
    <col min="5" max="5" width="16" style="94" customWidth="1"/>
    <col min="6" max="6" width="18.7109375" style="94" customWidth="1"/>
    <col min="7" max="7" width="15.28515625" style="94" customWidth="1"/>
    <col min="8" max="8" width="16.85546875" style="94" customWidth="1"/>
    <col min="9" max="9" width="18.5703125" style="94" customWidth="1"/>
    <col min="10" max="16384" width="9.140625" style="94"/>
  </cols>
  <sheetData>
    <row r="1" spans="1:9" s="46" customFormat="1" ht="17.25">
      <c r="A1" s="44"/>
      <c r="B1" s="44"/>
      <c r="C1" s="44"/>
      <c r="D1" s="44"/>
      <c r="E1" s="45"/>
      <c r="F1" s="45"/>
      <c r="G1" s="45"/>
      <c r="H1" s="45"/>
      <c r="I1" s="44" t="s">
        <v>215</v>
      </c>
    </row>
    <row r="2" spans="1:9" s="46" customFormat="1" ht="17.25">
      <c r="A2" s="44"/>
      <c r="B2" s="44"/>
      <c r="C2" s="44"/>
      <c r="D2" s="44"/>
      <c r="E2" s="45"/>
      <c r="F2" s="45"/>
      <c r="G2" s="45"/>
      <c r="H2" s="45"/>
      <c r="I2" s="44" t="s">
        <v>22</v>
      </c>
    </row>
    <row r="3" spans="1:9" s="46" customFormat="1" ht="17.25">
      <c r="A3" s="44"/>
      <c r="B3" s="44"/>
      <c r="C3" s="44"/>
      <c r="D3" s="44"/>
      <c r="E3" s="45"/>
      <c r="F3" s="45"/>
      <c r="G3" s="45"/>
      <c r="H3" s="45"/>
      <c r="I3" s="44" t="s">
        <v>1</v>
      </c>
    </row>
    <row r="4" spans="1:9" s="46" customFormat="1" ht="17.25">
      <c r="A4" s="2"/>
      <c r="B4" s="2"/>
      <c r="C4" s="2"/>
      <c r="D4" s="2"/>
      <c r="E4" s="2"/>
      <c r="F4" s="45"/>
      <c r="G4" s="45"/>
      <c r="H4" s="45"/>
      <c r="I4" s="45"/>
    </row>
    <row r="5" spans="1:9" s="46" customFormat="1" ht="25.5" customHeight="1">
      <c r="A5" s="194" t="s">
        <v>223</v>
      </c>
      <c r="B5" s="194"/>
      <c r="C5" s="194"/>
      <c r="D5" s="194"/>
      <c r="E5" s="194"/>
      <c r="F5" s="194"/>
      <c r="G5" s="194"/>
      <c r="H5" s="194"/>
      <c r="I5" s="194"/>
    </row>
    <row r="6" spans="1:9" s="46" customFormat="1" ht="17.25">
      <c r="A6" s="194"/>
      <c r="B6" s="194"/>
      <c r="C6" s="194"/>
      <c r="D6" s="194"/>
      <c r="E6" s="194"/>
      <c r="F6" s="194"/>
      <c r="G6" s="194"/>
      <c r="H6" s="194"/>
      <c r="I6" s="194"/>
    </row>
    <row r="7" spans="1:9" s="46" customFormat="1" ht="17.25">
      <c r="A7" s="45"/>
      <c r="B7" s="45"/>
      <c r="C7" s="45"/>
      <c r="D7" s="45"/>
      <c r="E7" s="45"/>
      <c r="F7" s="45"/>
      <c r="G7" s="45"/>
      <c r="H7" s="45"/>
      <c r="I7" s="45"/>
    </row>
    <row r="8" spans="1:9" s="46" customFormat="1" ht="17.25"/>
    <row r="9" spans="1:9" s="46" customFormat="1" ht="39" customHeight="1">
      <c r="A9" s="195" t="s">
        <v>122</v>
      </c>
      <c r="B9" s="195" t="s">
        <v>123</v>
      </c>
      <c r="C9" s="195"/>
      <c r="D9" s="195"/>
      <c r="E9" s="195" t="s">
        <v>124</v>
      </c>
      <c r="F9" s="195" t="s">
        <v>125</v>
      </c>
      <c r="G9" s="196" t="s">
        <v>126</v>
      </c>
      <c r="H9" s="196"/>
      <c r="I9" s="196"/>
    </row>
    <row r="10" spans="1:9" s="46" customFormat="1" ht="51.75">
      <c r="A10" s="195"/>
      <c r="B10" s="195"/>
      <c r="C10" s="195"/>
      <c r="D10" s="195"/>
      <c r="E10" s="195"/>
      <c r="F10" s="195"/>
      <c r="G10" s="92" t="s">
        <v>127</v>
      </c>
      <c r="H10" s="92" t="s">
        <v>128</v>
      </c>
      <c r="I10" s="92" t="s">
        <v>129</v>
      </c>
    </row>
    <row r="11" spans="1:9" s="46" customFormat="1" ht="17.25" customHeight="1">
      <c r="A11" s="197" t="s">
        <v>166</v>
      </c>
      <c r="B11" s="198"/>
      <c r="C11" s="198"/>
      <c r="D11" s="198"/>
      <c r="E11" s="198"/>
      <c r="F11" s="198"/>
      <c r="G11" s="198"/>
      <c r="H11" s="199"/>
      <c r="I11" s="109">
        <f>I15</f>
        <v>-15000</v>
      </c>
    </row>
    <row r="12" spans="1:9" s="46" customFormat="1" ht="34.5" customHeight="1">
      <c r="A12" s="47" t="s">
        <v>172</v>
      </c>
      <c r="B12" s="91" t="s">
        <v>130</v>
      </c>
      <c r="C12" s="91" t="s">
        <v>131</v>
      </c>
      <c r="D12" s="200" t="s">
        <v>173</v>
      </c>
      <c r="E12" s="200"/>
      <c r="F12" s="200"/>
      <c r="G12" s="200"/>
      <c r="H12" s="200"/>
      <c r="I12" s="108"/>
    </row>
    <row r="13" spans="1:9" s="46" customFormat="1" ht="17.25">
      <c r="A13" s="48" t="s">
        <v>174</v>
      </c>
      <c r="B13" s="201" t="s">
        <v>175</v>
      </c>
      <c r="C13" s="202"/>
      <c r="D13" s="202"/>
      <c r="E13" s="202"/>
      <c r="F13" s="202"/>
      <c r="G13" s="202"/>
      <c r="H13" s="203"/>
      <c r="I13" s="108"/>
    </row>
    <row r="14" spans="1:9" s="46" customFormat="1" ht="17.25">
      <c r="A14" s="47" t="s">
        <v>0</v>
      </c>
      <c r="B14" s="204" t="s">
        <v>132</v>
      </c>
      <c r="C14" s="204"/>
      <c r="D14" s="204"/>
      <c r="E14" s="47" t="s">
        <v>0</v>
      </c>
      <c r="F14" s="47" t="s">
        <v>0</v>
      </c>
      <c r="G14" s="49" t="s">
        <v>0</v>
      </c>
      <c r="H14" s="47" t="s">
        <v>0</v>
      </c>
      <c r="I14" s="108"/>
    </row>
    <row r="15" spans="1:9" s="99" customFormat="1" ht="33.75" customHeight="1">
      <c r="A15" s="95" t="s">
        <v>176</v>
      </c>
      <c r="B15" s="205" t="s">
        <v>177</v>
      </c>
      <c r="C15" s="206"/>
      <c r="D15" s="207"/>
      <c r="E15" s="95" t="s">
        <v>178</v>
      </c>
      <c r="F15" s="95" t="s">
        <v>179</v>
      </c>
      <c r="G15" s="96"/>
      <c r="H15" s="97"/>
      <c r="I15" s="98">
        <v>-15000</v>
      </c>
    </row>
    <row r="16" spans="1:9" s="130" customFormat="1" ht="17.25" customHeight="1">
      <c r="A16" s="191" t="s">
        <v>216</v>
      </c>
      <c r="B16" s="192"/>
      <c r="C16" s="192"/>
      <c r="D16" s="192"/>
      <c r="E16" s="192"/>
      <c r="F16" s="192"/>
      <c r="G16" s="192"/>
      <c r="H16" s="193"/>
      <c r="I16" s="129">
        <f>I20</f>
        <v>-9600</v>
      </c>
    </row>
    <row r="17" spans="1:9" s="130" customFormat="1" ht="17.25">
      <c r="A17" s="131" t="s">
        <v>172</v>
      </c>
      <c r="B17" s="132" t="s">
        <v>130</v>
      </c>
      <c r="C17" s="132" t="s">
        <v>217</v>
      </c>
      <c r="D17" s="208" t="s">
        <v>111</v>
      </c>
      <c r="E17" s="208"/>
      <c r="F17" s="208"/>
      <c r="G17" s="208"/>
      <c r="H17" s="208"/>
      <c r="I17" s="133"/>
    </row>
    <row r="18" spans="1:9" s="130" customFormat="1" ht="17.25">
      <c r="A18" s="134" t="s">
        <v>218</v>
      </c>
      <c r="B18" s="186" t="s">
        <v>100</v>
      </c>
      <c r="C18" s="187"/>
      <c r="D18" s="187"/>
      <c r="E18" s="187"/>
      <c r="F18" s="187"/>
      <c r="G18" s="187"/>
      <c r="H18" s="188"/>
      <c r="I18" s="133"/>
    </row>
    <row r="19" spans="1:9" s="136" customFormat="1" ht="17.25">
      <c r="A19" s="189" t="s">
        <v>197</v>
      </c>
      <c r="B19" s="189"/>
      <c r="C19" s="189"/>
      <c r="D19" s="189"/>
      <c r="E19" s="189"/>
      <c r="F19" s="189"/>
      <c r="G19" s="189"/>
      <c r="H19" s="189"/>
      <c r="I19" s="135"/>
    </row>
    <row r="20" spans="1:9" s="136" customFormat="1" ht="34.5" customHeight="1">
      <c r="A20" s="137" t="s">
        <v>224</v>
      </c>
      <c r="B20" s="190" t="s">
        <v>198</v>
      </c>
      <c r="C20" s="190"/>
      <c r="D20" s="190"/>
      <c r="E20" s="137" t="s">
        <v>178</v>
      </c>
      <c r="F20" s="137" t="s">
        <v>199</v>
      </c>
      <c r="G20" s="138"/>
      <c r="H20" s="139"/>
      <c r="I20" s="135">
        <v>-9600</v>
      </c>
    </row>
  </sheetData>
  <mergeCells count="16">
    <mergeCell ref="B18:H18"/>
    <mergeCell ref="A19:H19"/>
    <mergeCell ref="B20:D20"/>
    <mergeCell ref="A16:H16"/>
    <mergeCell ref="A5:I6"/>
    <mergeCell ref="A9:A10"/>
    <mergeCell ref="B9:D10"/>
    <mergeCell ref="E9:E10"/>
    <mergeCell ref="F9:F10"/>
    <mergeCell ref="G9:I9"/>
    <mergeCell ref="A11:H11"/>
    <mergeCell ref="D12:H12"/>
    <mergeCell ref="B13:H13"/>
    <mergeCell ref="B14:D14"/>
    <mergeCell ref="B15:D15"/>
    <mergeCell ref="D17:H17"/>
  </mergeCells>
  <pageMargins left="0.7" right="0.7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https://mul2.gov.am/tasks/481785/oneclick/havelvacner 152.120.xlsx?token=e7b8acb947dd5d64739a9262d148c7c3</cp:keywords>
  <cp:lastModifiedBy>Arpine Martirosyan</cp:lastModifiedBy>
  <cp:lastPrinted>2021-08-04T10:05:14Z</cp:lastPrinted>
  <dcterms:created xsi:type="dcterms:W3CDTF">2003-05-20T07:22:10Z</dcterms:created>
  <dcterms:modified xsi:type="dcterms:W3CDTF">2021-09-01T09:29:47Z</dcterms:modified>
</cp:coreProperties>
</file>