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"/>
    </mc:Choice>
  </mc:AlternateContent>
  <bookViews>
    <workbookView xWindow="0" yWindow="0" windowWidth="25200" windowHeight="12030" tabRatio="1000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48" r:id="rId5"/>
    <sheet name="Havelvats 6" sheetId="49" r:id="rId6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22" i="48" l="1"/>
  <c r="D22" i="48"/>
  <c r="E36" i="48"/>
  <c r="D36" i="48"/>
  <c r="E36" i="29"/>
  <c r="D36" i="29"/>
  <c r="G13" i="44"/>
  <c r="H51" i="32"/>
  <c r="H50" i="32" s="1"/>
  <c r="H49" i="32" s="1"/>
  <c r="H48" i="32" s="1"/>
  <c r="H47" i="32" s="1"/>
  <c r="H45" i="32" s="1"/>
  <c r="H43" i="32" s="1"/>
  <c r="H41" i="32" s="1"/>
  <c r="H39" i="32" s="1"/>
  <c r="H37" i="32" s="1"/>
  <c r="H35" i="32" s="1"/>
  <c r="H33" i="32" s="1"/>
  <c r="G51" i="32"/>
  <c r="G50" i="32" s="1"/>
  <c r="G49" i="32" s="1"/>
  <c r="G48" i="32" s="1"/>
  <c r="G47" i="32" s="1"/>
  <c r="G45" i="32" s="1"/>
  <c r="G43" i="32" s="1"/>
  <c r="G41" i="32" s="1"/>
  <c r="G39" i="32" s="1"/>
  <c r="G37" i="32" s="1"/>
  <c r="G35" i="32" s="1"/>
  <c r="G33" i="32" s="1"/>
  <c r="H32" i="32"/>
  <c r="H70" i="32"/>
  <c r="G70" i="32"/>
  <c r="G69" i="32" s="1"/>
  <c r="G32" i="32"/>
  <c r="G31" i="32" s="1"/>
  <c r="G30" i="32" s="1"/>
  <c r="G29" i="32" s="1"/>
  <c r="H78" i="32"/>
  <c r="G78" i="32"/>
  <c r="E28" i="27"/>
  <c r="E13" i="27" s="1"/>
  <c r="D28" i="27"/>
  <c r="D13" i="27" s="1"/>
  <c r="E15" i="27"/>
  <c r="D15" i="27"/>
  <c r="H31" i="32" l="1"/>
  <c r="H30" i="32" s="1"/>
  <c r="H29" i="32" s="1"/>
  <c r="G28" i="32" l="1"/>
  <c r="G26" i="32" s="1"/>
  <c r="G24" i="32" s="1"/>
  <c r="G22" i="32" s="1"/>
  <c r="H28" i="32"/>
  <c r="H26" i="32" s="1"/>
  <c r="H24" i="32" s="1"/>
  <c r="H22" i="32" s="1"/>
  <c r="D22" i="29" l="1"/>
  <c r="E22" i="29"/>
  <c r="G12" i="44" l="1"/>
  <c r="G11" i="44" l="1"/>
  <c r="G10" i="44" s="1"/>
  <c r="H57" i="32" l="1"/>
  <c r="H55" i="32" s="1"/>
  <c r="H53" i="32" s="1"/>
  <c r="H52" i="32" s="1"/>
  <c r="H61" i="32" l="1"/>
  <c r="H59" i="32" s="1"/>
  <c r="H77" i="32"/>
  <c r="H76" i="32" s="1"/>
  <c r="H75" i="32" s="1"/>
  <c r="H73" i="32" s="1"/>
  <c r="H71" i="32" s="1"/>
  <c r="E62" i="48" s="1"/>
  <c r="H69" i="32"/>
  <c r="H68" i="32" s="1"/>
  <c r="H67" i="32" s="1"/>
  <c r="H65" i="32" s="1"/>
  <c r="H63" i="32" s="1"/>
  <c r="G68" i="32"/>
  <c r="G67" i="32" s="1"/>
  <c r="G65" i="32" s="1"/>
  <c r="G63" i="32" s="1"/>
  <c r="E53" i="48" l="1"/>
  <c r="E53" i="29"/>
  <c r="D53" i="29"/>
  <c r="D53" i="48"/>
  <c r="E62" i="29"/>
  <c r="E42" i="27"/>
  <c r="E40" i="27" s="1"/>
  <c r="G77" i="32"/>
  <c r="G76" i="32" s="1"/>
  <c r="G75" i="32" s="1"/>
  <c r="G73" i="32" s="1"/>
  <c r="G71" i="32" s="1"/>
  <c r="G57" i="32"/>
  <c r="G55" i="32" s="1"/>
  <c r="G53" i="32" s="1"/>
  <c r="G52" i="32" s="1"/>
  <c r="G61" i="32"/>
  <c r="G59" i="32" s="1"/>
  <c r="H31" i="49" l="1"/>
  <c r="H30" i="49" s="1"/>
  <c r="H29" i="49" s="1"/>
  <c r="H28" i="49" s="1"/>
  <c r="H26" i="49" s="1"/>
  <c r="H24" i="49" s="1"/>
  <c r="H22" i="49" s="1"/>
  <c r="H20" i="49" s="1"/>
  <c r="H18" i="49" s="1"/>
  <c r="H16" i="49" s="1"/>
  <c r="H14" i="49" s="1"/>
  <c r="H13" i="49" s="1"/>
  <c r="H51" i="49"/>
  <c r="H50" i="49" s="1"/>
  <c r="H49" i="49" s="1"/>
  <c r="H48" i="49" s="1"/>
  <c r="H47" i="49" s="1"/>
  <c r="H45" i="49" s="1"/>
  <c r="H43" i="49" s="1"/>
  <c r="H41" i="49" s="1"/>
  <c r="H39" i="49" s="1"/>
  <c r="H37" i="49" s="1"/>
  <c r="H35" i="49" s="1"/>
  <c r="H33" i="49" s="1"/>
  <c r="H32" i="49" s="1"/>
  <c r="D62" i="48"/>
  <c r="H11" i="49" l="1"/>
  <c r="D62" i="29"/>
  <c r="D42" i="27"/>
  <c r="D40" i="27" s="1"/>
  <c r="G31" i="49" l="1"/>
  <c r="G30" i="49" s="1"/>
  <c r="G29" i="49" s="1"/>
  <c r="G28" i="49" s="1"/>
  <c r="G26" i="49" s="1"/>
  <c r="G24" i="49" s="1"/>
  <c r="G22" i="49" s="1"/>
  <c r="G20" i="49" s="1"/>
  <c r="G18" i="49" s="1"/>
  <c r="G16" i="49" s="1"/>
  <c r="G14" i="49" s="1"/>
  <c r="G13" i="49" s="1"/>
  <c r="G51" i="49"/>
  <c r="G50" i="49" s="1"/>
  <c r="G49" i="49" s="1"/>
  <c r="G48" i="49" s="1"/>
  <c r="G47" i="49" s="1"/>
  <c r="G45" i="49" s="1"/>
  <c r="G43" i="49" s="1"/>
  <c r="G41" i="49" s="1"/>
  <c r="G39" i="49" s="1"/>
  <c r="G37" i="49" s="1"/>
  <c r="G35" i="49" s="1"/>
  <c r="G33" i="49" s="1"/>
  <c r="G32" i="49" s="1"/>
  <c r="G20" i="32"/>
  <c r="G18" i="32" s="1"/>
  <c r="G16" i="32" s="1"/>
  <c r="G14" i="32" s="1"/>
  <c r="G11" i="49" l="1"/>
  <c r="G13" i="32"/>
  <c r="G11" i="32" s="1"/>
  <c r="D11" i="27"/>
  <c r="H20" i="32" l="1"/>
  <c r="H18" i="32" s="1"/>
  <c r="H16" i="32" s="1"/>
  <c r="H14" i="32" s="1"/>
  <c r="H13" i="32" l="1"/>
  <c r="H11" i="32" s="1"/>
  <c r="E11" i="27"/>
</calcChain>
</file>

<file path=xl/sharedStrings.xml><?xml version="1.0" encoding="utf-8"?>
<sst xmlns="http://schemas.openxmlformats.org/spreadsheetml/2006/main" count="407" uniqueCount="129">
  <si>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</si>
  <si>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</si>
  <si>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</si>
  <si>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</si>
  <si>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</si>
  <si>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</si>
  <si>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</si>
  <si>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</si>
  <si>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</si>
  <si>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</si>
  <si>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</si>
  <si>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</si>
  <si>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</si>
  <si>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</si>
  <si>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</si>
  <si>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</si>
  <si>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</si>
  <si>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</si>
  <si>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</si>
  <si>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</si>
  <si>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</si>
  <si>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</si>
  <si>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</si>
  <si>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</si>
  <si>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</si>
  <si>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</si>
  <si>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</si>
  <si>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</si>
  <si>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</si>
  <si>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</si>
  <si>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</si>
  <si>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</si>
  <si>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</si>
  <si>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</si>
  <si>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</si>
  <si>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</si>
  <si>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</si>
  <si>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</si>
  <si>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</si>
  <si>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</si>
  <si>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</si>
  <si>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</si>
  <si>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</si>
  <si>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</si>
  <si>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</si>
  <si>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</si>
  <si>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 ԱՅԼ  ԾԱԽՍԵՐ</t>
  </si>
  <si>
    <t xml:space="preserve"> ԿՐԹՈՒԹՅՈՒՆ</t>
  </si>
  <si>
    <t>ՀՀ կառավարություն</t>
  </si>
  <si>
    <t>09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</si>
  <si>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</si>
  <si>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</si>
  <si>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</si>
  <si>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>Ծառայությունների մատուցում</t>
  </si>
  <si>
    <t>Ինն ամիս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</si>
  <si>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</si>
  <si>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</si>
  <si>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</si>
  <si>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</si>
  <si>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</si>
  <si>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</si>
  <si>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</si>
  <si>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</si>
  <si>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</si>
  <si>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</si>
  <si>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</si>
  <si>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</si>
  <si>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9․14</t>
  </si>
  <si>
    <t>Աղյուսակ 9․47</t>
  </si>
  <si>
    <t xml:space="preserve"> Պահուստային ֆոնդի կառավարման արդյունավետության և թափանցիկության ապահովում</t>
  </si>
  <si>
    <t>Հավելված N 1</t>
  </si>
  <si>
    <t>Հավելված N 2</t>
  </si>
  <si>
    <t>Հավելված N 4</t>
  </si>
  <si>
    <t>01</t>
  </si>
  <si>
    <t xml:space="preserve">ՀՀ կառավարության  2021 թվականի </t>
  </si>
  <si>
    <t xml:space="preserve">ՄԱՍ 1. ՊԵՏԱԿԱՆ ՄԱՐՄՆԻ ԳԾՈՎ ԱՐԴՅՈՒՆՔԱՅԻՆ (ԿԱՏԱՐՈՂԱԿԱՆ) ՑՈՒՑԱՆԻՇՆԵՐԸ </t>
  </si>
  <si>
    <t>Աղյուսակ 9․1.58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</si>
  <si>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</si>
  <si>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</si>
  <si>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</si>
  <si>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>08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</si>
  <si>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</si>
  <si>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</si>
  <si>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</si>
  <si>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</si>
  <si>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ՀԱՅԱՍՏԱՆԻ ՀԱՆՐԱՊԵՏՈՒԹՅԱՆ ԿԱՌԱՎԱՐՈՒԹՅԱՆ 2020 ԹՎԱԿԱՆԻ ԴԵԿՏԵՄԲԵՐԻ 30-Ի N 2215-Ն ՈՐՈՇՄԱՆ N 9 ՀԱՎԵԼՎԱԾԻ  N 9.14 ԵՎ 9․47 ԱՂՅՈՒՍԱԿՆԵՐՈՒՄ ԿԱՏԱՐՎՈՂ ՓՈՓՈԽՈՒԹՅՈՒՆՆԵՐԸ ԵՎ ԼՐԱՑՈՒՄՆԵՐԸ </t>
  </si>
  <si>
    <t xml:space="preserve">Ցուցանիշների փոփոխությունը (ավելացումները նշված են դրական նշանով, իսկ նվազեցումները՝ փակագծերում)  </t>
  </si>
  <si>
    <t>Ցուցանիշների փոփոխությունը (ավելացումները նշված են դրական նշանով)</t>
  </si>
  <si>
    <t>Բաժին</t>
  </si>
  <si>
    <t>Խումբ</t>
  </si>
  <si>
    <t>ՀԱՅԱՍՏԱՆԻ ՀԱՆՐԱՊԵՏՈՒԹՅԱՆ ԿԱՌԱՎԱՐՈՒԹՅԱՆ 2020 ԹՎԱԿԱՆԻ ԴԵԿՏԵՄԲԵՐԻ 30-Ի N 2215-Ն ՈՐՈՇՄԱՆ N 5 ՀԱՎԵԼՎԱԾԻ N 7  ԱՂՅՈՒՍԱԿՈՒՄ  ԿԱՏԱՐՎՈՂ  ԼՐԱՑՈՒՄԸ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</si>
  <si>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</si>
  <si>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Կրթության, գիտության, մշակույթի և սպորտի  բնագավառի պետական քաղաքականության մշակում, ծրագրերի համակարգում և մոնիտորինգ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</si>
  <si>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</t>
  </si>
  <si>
    <t xml:space="preserve"> Կրթություն (այլ դասերին չպատկանող)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</si>
  <si>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</si>
  <si>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</si>
  <si>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</si>
  <si>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</si>
  <si>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 xml:space="preserve"> Կրթության, գիտության, մշակույթի և սպորտի  բնագավառում իրականացվող ծրագրերի ազդեցության և արդյունավետության  բարելավում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</si>
  <si>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ծառայությունների ապահովում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</si>
  <si>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 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</si>
  <si>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ծառայությունների ապահովում </t>
  </si>
  <si>
    <t xml:space="preserve"> ՀՀ կրթության, գիտության, մշակույթի և սպորտի նախարարություն </t>
  </si>
  <si>
    <t xml:space="preserve"> Միջոցառումն իրականացնողի անվանումը </t>
  </si>
  <si>
    <t xml:space="preserve">ՀԱՅԱՍՏԱՆԻ ՀԱՆՐԱՊԵՏՈՒԹՅԱՆ ԿԱՌԱՎԱՐՈՒԹՅԱՆ 2020 ԹՎԱԿԱՆԻ ԴԵԿՏԵՄԲԵՐԻ 30-Ի N 2215-Ն ՈՐՈՇՄԱՆ N 9.1 ՀԱՎԵԼՎԱԾԻ  N 9.1.14 ԵՎ 9․1.58 ԱՂՅՈՒՍԱԿՆԵՐՈՒՄ ԿԱՏԱՐՎՈՂ ՓՈՓՈԽՈՒԹՅՈՒՆՆԵՐԸ ԵՎ ԼՐԱՑՈՒՄՆԵՐԸ </t>
  </si>
  <si>
    <t xml:space="preserve">Ցուցանիշների փոփոխությունը (ավելացումները նշված են դրական նշանով)    </t>
  </si>
  <si>
    <t>Բյուջետային հատկացումների գլխավոր կարգադրիչների, ծրագրերի, միջոցառումների, ծախսային ուղղությունների անվանումները</t>
  </si>
  <si>
    <t>Հավելված 3</t>
  </si>
  <si>
    <t>Հավելված N 5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</si>
  <si>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</si>
  <si>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</si>
  <si>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</si>
  <si>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ՀԱՆԳԻՍՏ, ՄՇԱԿՈՒՅԹ ԵՎ ԿՐՈՆ</t>
  </si>
  <si>
    <t xml:space="preserve"> Հանգստի և սպորտի ծառայություններ</t>
  </si>
  <si>
    <t xml:space="preserve">  Մասսայական սպորտ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</si>
  <si>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</si>
  <si>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</si>
  <si>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</si>
  <si>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Մասսայական սպորտ</t>
  </si>
  <si>
    <t xml:space="preserve">  Մասնագիտացված կազմակերպություն </t>
  </si>
  <si>
    <t xml:space="preserve">  Ծառայությունը մատուցող կազմակերպությունների անվանումը </t>
  </si>
  <si>
    <t xml:space="preserve"> Միջոցառումների թիվ, հատ 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</si>
  <si>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</si>
  <si>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այդ թվում</t>
  </si>
  <si>
    <t>Հավելված N 6</t>
  </si>
  <si>
    <t>«Հայաստանի Հանրապետության Վարչապետի գավաթ» սիրողական խճուղային հեծանվավազքի մրցաշարի կազմակերպում և անցկացում</t>
  </si>
  <si>
    <t>«Հայաստանի Հանրապետության Վարչապետի գավաթ» սիրողական խճուղային հեծանվավազքի մրցաշարի անցկացում</t>
  </si>
  <si>
    <t>«Հատիս» սպորտային բարեգործական հիմնադրամ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</si>
</sst>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0_);\(0\)"/>
    <numFmt numFmtId="172" formatCode="General_)"/>
  </numFmts>
  <fonts count="8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39">
      <protection locked="0"/>
    </xf>
    <xf numFmtId="172" fontId="82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301">
    <xf numFmtId="0" fontId="0" fillId="0" borderId="0" xfId="0"/>
    <xf numFmtId="0" fontId="73" fillId="2" borderId="0" xfId="0" applyFont="1" applyFill="1"/>
    <xf numFmtId="0" fontId="73" fillId="2" borderId="0" xfId="0" applyFont="1" applyFill="1" applyAlignment="1">
      <alignment horizontal="right"/>
    </xf>
    <xf numFmtId="0" fontId="16" fillId="0" borderId="30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center" wrapText="1"/>
    </xf>
    <xf numFmtId="0" fontId="72" fillId="0" borderId="30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72" fillId="0" borderId="0" xfId="0" applyFont="1"/>
    <xf numFmtId="0" fontId="84" fillId="0" borderId="30" xfId="0" applyFont="1" applyBorder="1" applyAlignment="1">
      <alignment horizontal="left" vertical="top" wrapText="1"/>
    </xf>
    <xf numFmtId="165" fontId="16" fillId="0" borderId="30" xfId="6" applyNumberFormat="1" applyFont="1" applyBorder="1" applyAlignment="1">
      <alignment horizontal="right" vertical="center"/>
    </xf>
    <xf numFmtId="0" fontId="72" fillId="0" borderId="30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168" fontId="72" fillId="0" borderId="30" xfId="0" applyNumberFormat="1" applyFont="1" applyFill="1" applyBorder="1" applyAlignment="1">
      <alignment vertical="center"/>
    </xf>
    <xf numFmtId="169" fontId="72" fillId="0" borderId="30" xfId="0" applyNumberFormat="1" applyFont="1" applyFill="1" applyBorder="1" applyAlignment="1">
      <alignment vertical="center"/>
    </xf>
    <xf numFmtId="0" fontId="72" fillId="0" borderId="0" xfId="0" applyFont="1" applyAlignment="1">
      <alignment horizontal="left" vertical="top" wrapText="1"/>
    </xf>
    <xf numFmtId="0" fontId="72" fillId="0" borderId="30" xfId="0" applyFont="1" applyBorder="1" applyAlignment="1">
      <alignment horizontal="center"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30" xfId="0" applyFont="1" applyFill="1" applyBorder="1" applyAlignment="1">
      <alignment horizontal="left" vertical="center" wrapText="1"/>
    </xf>
    <xf numFmtId="166" fontId="16" fillId="0" borderId="30" xfId="7" applyNumberFormat="1" applyFont="1" applyFill="1" applyBorder="1" applyAlignment="1">
      <alignment horizontal="right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0" fontId="84" fillId="0" borderId="30" xfId="165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69" fontId="72" fillId="2" borderId="30" xfId="7" applyNumberFormat="1" applyFont="1" applyFill="1" applyBorder="1" applyAlignment="1">
      <alignment horizontal="right" vertical="center" wrapText="1"/>
    </xf>
    <xf numFmtId="0" fontId="16" fillId="0" borderId="30" xfId="0" applyFont="1" applyBorder="1" applyAlignment="1">
      <alignment horizontal="center" wrapText="1"/>
    </xf>
    <xf numFmtId="0" fontId="72" fillId="2" borderId="2" xfId="0" applyFont="1" applyFill="1" applyBorder="1" applyAlignment="1">
      <alignment vertical="top" wrapText="1"/>
    </xf>
    <xf numFmtId="0" fontId="72" fillId="0" borderId="0" xfId="0" applyFont="1" applyAlignment="1">
      <alignment horizontal="left" wrapText="1"/>
    </xf>
    <xf numFmtId="168" fontId="72" fillId="0" borderId="30" xfId="0" applyNumberFormat="1" applyFont="1" applyFill="1" applyBorder="1" applyAlignment="1">
      <alignment horizontal="right" vertical="center"/>
    </xf>
    <xf numFmtId="0" fontId="16" fillId="0" borderId="30" xfId="0" applyFont="1" applyBorder="1" applyAlignment="1">
      <alignment wrapText="1"/>
    </xf>
    <xf numFmtId="165" fontId="72" fillId="0" borderId="30" xfId="6" applyNumberFormat="1" applyFont="1" applyFill="1" applyBorder="1" applyAlignment="1">
      <alignment horizontal="center" vertical="center"/>
    </xf>
    <xf numFmtId="168" fontId="16" fillId="0" borderId="30" xfId="0" applyNumberFormat="1" applyFont="1" applyFill="1" applyBorder="1" applyAlignment="1">
      <alignment horizontal="right" vertical="center"/>
    </xf>
    <xf numFmtId="165" fontId="72" fillId="0" borderId="30" xfId="6" applyNumberFormat="1" applyFont="1" applyBorder="1" applyAlignment="1">
      <alignment horizontal="right" vertical="center"/>
    </xf>
    <xf numFmtId="165" fontId="84" fillId="0" borderId="30" xfId="6" applyNumberFormat="1" applyFont="1" applyBorder="1" applyAlignment="1">
      <alignment horizontal="right" vertical="center"/>
    </xf>
    <xf numFmtId="0" fontId="73" fillId="2" borderId="0" xfId="0" applyFont="1" applyFill="1" applyAlignment="1"/>
    <xf numFmtId="0" fontId="73" fillId="2" borderId="0" xfId="0" applyFont="1" applyFill="1" applyBorder="1"/>
    <xf numFmtId="0" fontId="72" fillId="2" borderId="30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167" fontId="72" fillId="2" borderId="0" xfId="8" applyNumberFormat="1" applyFont="1" applyFill="1">
      <alignment horizontal="left" vertical="top" wrapText="1"/>
    </xf>
    <xf numFmtId="0" fontId="16" fillId="2" borderId="30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vertical="center"/>
    </xf>
    <xf numFmtId="165" fontId="72" fillId="2" borderId="0" xfId="8" applyNumberFormat="1" applyFont="1" applyFill="1">
      <alignment horizontal="left" vertical="top" wrapText="1"/>
    </xf>
    <xf numFmtId="0" fontId="72" fillId="2" borderId="30" xfId="8" applyFont="1" applyFill="1" applyBorder="1">
      <alignment horizontal="left" vertical="top" wrapText="1"/>
    </xf>
    <xf numFmtId="4" fontId="16" fillId="2" borderId="33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84" fillId="2" borderId="30" xfId="8" applyFont="1" applyFill="1" applyBorder="1">
      <alignment horizontal="left" vertical="top" wrapText="1"/>
    </xf>
    <xf numFmtId="0" fontId="84" fillId="2" borderId="30" xfId="0" applyFont="1" applyFill="1" applyBorder="1" applyAlignment="1">
      <alignment horizontal="center" vertical="center"/>
    </xf>
    <xf numFmtId="0" fontId="84" fillId="2" borderId="33" xfId="0" applyFont="1" applyFill="1" applyBorder="1" applyAlignment="1">
      <alignment horizontal="center" vertical="center"/>
    </xf>
    <xf numFmtId="0" fontId="85" fillId="2" borderId="30" xfId="0" applyFont="1" applyFill="1" applyBorder="1" applyAlignment="1">
      <alignment vertical="center" wrapText="1"/>
    </xf>
    <xf numFmtId="0" fontId="84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center" wrapText="1"/>
    </xf>
    <xf numFmtId="0" fontId="84" fillId="0" borderId="30" xfId="0" applyFont="1" applyFill="1" applyBorder="1" applyAlignment="1">
      <alignment horizontal="left" vertical="center" wrapText="1"/>
    </xf>
    <xf numFmtId="0" fontId="72" fillId="0" borderId="36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2" fillId="0" borderId="44" xfId="0" applyFont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horizontal="left" vertical="top" wrapText="1"/>
    </xf>
    <xf numFmtId="0" fontId="16" fillId="2" borderId="44" xfId="0" applyFont="1" applyFill="1" applyBorder="1" applyAlignment="1">
      <alignment horizontal="center" vertical="center" wrapText="1"/>
    </xf>
    <xf numFmtId="169" fontId="72" fillId="2" borderId="44" xfId="7" applyNumberFormat="1" applyFont="1" applyFill="1" applyBorder="1" applyAlignment="1">
      <alignment horizontal="right" vertical="center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6" fontId="72" fillId="0" borderId="0" xfId="0" applyNumberFormat="1" applyFont="1" applyAlignment="1">
      <alignment horizontal="left" vertical="top" wrapText="1"/>
    </xf>
    <xf numFmtId="169" fontId="72" fillId="0" borderId="30" xfId="0" applyNumberFormat="1" applyFont="1" applyFill="1" applyBorder="1" applyAlignment="1">
      <alignment horizontal="center" vertical="center"/>
    </xf>
    <xf numFmtId="165" fontId="16" fillId="0" borderId="30" xfId="8" applyNumberFormat="1" applyFont="1" applyFill="1" applyBorder="1" applyAlignment="1">
      <alignment horizontal="right" vertical="center" wrapText="1"/>
    </xf>
    <xf numFmtId="169" fontId="72" fillId="0" borderId="30" xfId="7" applyNumberFormat="1" applyFont="1" applyFill="1" applyBorder="1" applyAlignment="1">
      <alignment horizontal="right" vertical="center" wrapText="1"/>
    </xf>
    <xf numFmtId="43" fontId="72" fillId="0" borderId="30" xfId="7" applyNumberFormat="1" applyFont="1" applyFill="1" applyBorder="1" applyAlignment="1">
      <alignment horizontal="right" vertic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top" wrapText="1"/>
    </xf>
    <xf numFmtId="0" fontId="72" fillId="0" borderId="30" xfId="0" applyFont="1" applyBorder="1" applyAlignment="1">
      <alignment horizontal="right" vertical="center" wrapText="1"/>
    </xf>
    <xf numFmtId="169" fontId="84" fillId="2" borderId="30" xfId="7" applyNumberFormat="1" applyFont="1" applyFill="1" applyBorder="1" applyAlignment="1">
      <alignment horizontal="right" vertical="center" wrapText="1"/>
    </xf>
    <xf numFmtId="166" fontId="84" fillId="2" borderId="30" xfId="7" applyNumberFormat="1" applyFont="1" applyFill="1" applyBorder="1" applyAlignment="1">
      <alignment horizontal="right" vertical="center" wrapText="1"/>
    </xf>
    <xf numFmtId="165" fontId="72" fillId="0" borderId="30" xfId="8" applyNumberFormat="1" applyFont="1" applyFill="1" applyBorder="1" applyAlignment="1">
      <alignment horizontal="right" vertical="center" wrapText="1"/>
    </xf>
    <xf numFmtId="165" fontId="72" fillId="0" borderId="30" xfId="6" applyNumberFormat="1" applyFont="1" applyFill="1" applyBorder="1" applyAlignment="1">
      <alignment horizontal="right" vertical="center"/>
    </xf>
    <xf numFmtId="165" fontId="16" fillId="2" borderId="30" xfId="6" applyNumberFormat="1" applyFont="1" applyFill="1" applyBorder="1" applyAlignment="1">
      <alignment horizontal="right" vertical="center"/>
    </xf>
    <xf numFmtId="165" fontId="16" fillId="2" borderId="33" xfId="0" applyNumberFormat="1" applyFont="1" applyFill="1" applyBorder="1" applyAlignment="1">
      <alignment horizontal="right" vertical="center" wrapText="1"/>
    </xf>
    <xf numFmtId="165" fontId="84" fillId="2" borderId="30" xfId="6" applyNumberFormat="1" applyFont="1" applyFill="1" applyBorder="1" applyAlignment="1">
      <alignment horizontal="right" vertical="center"/>
    </xf>
    <xf numFmtId="0" fontId="73" fillId="0" borderId="0" xfId="253" applyFont="1"/>
    <xf numFmtId="0" fontId="73" fillId="0" borderId="0" xfId="253" applyFont="1" applyAlignment="1">
      <alignment horizontal="left" vertical="top" wrapText="1"/>
    </xf>
    <xf numFmtId="0" fontId="73" fillId="0" borderId="44" xfId="253" applyFont="1" applyBorder="1" applyAlignment="1">
      <alignment horizontal="center" vertical="center" wrapText="1"/>
    </xf>
    <xf numFmtId="0" fontId="73" fillId="0" borderId="0" xfId="253" applyFont="1" applyAlignment="1">
      <alignment horizontal="left" vertical="center" wrapText="1"/>
    </xf>
    <xf numFmtId="0" fontId="73" fillId="0" borderId="44" xfId="253" applyFont="1" applyBorder="1" applyAlignment="1">
      <alignment horizontal="left" vertical="top" wrapText="1"/>
    </xf>
    <xf numFmtId="0" fontId="16" fillId="0" borderId="44" xfId="253" applyFont="1" applyBorder="1" applyAlignment="1">
      <alignment horizontal="left" vertical="top" wrapText="1"/>
    </xf>
    <xf numFmtId="0" fontId="72" fillId="0" borderId="44" xfId="253" applyFont="1" applyBorder="1" applyAlignment="1">
      <alignment horizontal="left" vertical="top" wrapText="1"/>
    </xf>
    <xf numFmtId="0" fontId="73" fillId="0" borderId="44" xfId="253" applyFont="1" applyBorder="1" applyAlignment="1">
      <alignment horizontal="left" vertical="center" wrapText="1"/>
    </xf>
    <xf numFmtId="0" fontId="16" fillId="0" borderId="44" xfId="253" applyFont="1" applyBorder="1" applyAlignment="1">
      <alignment horizontal="left" vertical="center" wrapText="1"/>
    </xf>
    <xf numFmtId="169" fontId="72" fillId="0" borderId="44" xfId="299" applyNumberFormat="1" applyFont="1" applyFill="1" applyBorder="1" applyAlignment="1">
      <alignment horizontal="right" vertical="center"/>
    </xf>
    <xf numFmtId="0" fontId="73" fillId="0" borderId="0" xfId="253" applyFont="1" applyAlignment="1">
      <alignment vertical="center"/>
    </xf>
    <xf numFmtId="0" fontId="13" fillId="0" borderId="44" xfId="253" applyFont="1" applyBorder="1" applyAlignment="1">
      <alignment wrapText="1"/>
    </xf>
    <xf numFmtId="0" fontId="73" fillId="2" borderId="44" xfId="253" applyFont="1" applyFill="1" applyBorder="1" applyAlignment="1">
      <alignment horizontal="left" vertical="top" wrapText="1"/>
    </xf>
    <xf numFmtId="0" fontId="13" fillId="0" borderId="44" xfId="253" applyFont="1" applyBorder="1" applyAlignment="1">
      <alignment horizontal="center" wrapText="1"/>
    </xf>
    <xf numFmtId="165" fontId="16" fillId="0" borderId="44" xfId="6" applyNumberFormat="1" applyFont="1" applyBorder="1" applyAlignment="1">
      <alignment horizontal="right" vertical="center"/>
    </xf>
    <xf numFmtId="165" fontId="72" fillId="0" borderId="44" xfId="6" applyNumberFormat="1" applyFont="1" applyBorder="1" applyAlignment="1">
      <alignment horizontal="right" vertical="center"/>
    </xf>
    <xf numFmtId="0" fontId="84" fillId="0" borderId="44" xfId="253" applyFont="1" applyBorder="1" applyAlignment="1">
      <alignment horizontal="left" vertical="top" wrapText="1"/>
    </xf>
    <xf numFmtId="165" fontId="84" fillId="0" borderId="44" xfId="6" applyNumberFormat="1" applyFont="1" applyBorder="1" applyAlignment="1">
      <alignment horizontal="right" vertical="center"/>
    </xf>
    <xf numFmtId="0" fontId="87" fillId="0" borderId="44" xfId="253" applyFont="1" applyBorder="1" applyAlignment="1">
      <alignment horizontal="center" vertical="center" wrapText="1"/>
    </xf>
    <xf numFmtId="0" fontId="87" fillId="0" borderId="44" xfId="253" applyFont="1" applyBorder="1" applyAlignment="1">
      <alignment horizontal="left" vertical="center" wrapText="1"/>
    </xf>
    <xf numFmtId="0" fontId="73" fillId="0" borderId="44" xfId="253" applyFont="1" applyBorder="1" applyAlignment="1">
      <alignment horizontal="left" wrapText="1"/>
    </xf>
    <xf numFmtId="0" fontId="16" fillId="0" borderId="44" xfId="253" applyFont="1" applyBorder="1" applyAlignment="1">
      <alignment horizontal="left" wrapText="1"/>
    </xf>
    <xf numFmtId="0" fontId="73" fillId="0" borderId="0" xfId="253" applyFont="1" applyAlignment="1">
      <alignment horizontal="left" wrapText="1"/>
    </xf>
    <xf numFmtId="0" fontId="88" fillId="0" borderId="0" xfId="299" applyFont="1"/>
    <xf numFmtId="0" fontId="88" fillId="0" borderId="0" xfId="299" applyFont="1" applyAlignment="1">
      <alignment vertical="center"/>
    </xf>
    <xf numFmtId="0" fontId="73" fillId="2" borderId="44" xfId="299" applyFont="1" applyFill="1" applyBorder="1" applyAlignment="1">
      <alignment horizontal="left" vertical="center" wrapText="1"/>
    </xf>
    <xf numFmtId="169" fontId="13" fillId="2" borderId="44" xfId="223" applyNumberFormat="1" applyFont="1" applyFill="1" applyBorder="1" applyAlignment="1">
      <alignment horizontal="right" vertical="center" wrapText="1"/>
    </xf>
    <xf numFmtId="169" fontId="16" fillId="0" borderId="44" xfId="299" applyNumberFormat="1" applyFont="1" applyFill="1" applyBorder="1" applyAlignment="1">
      <alignment horizontal="right" vertical="center"/>
    </xf>
    <xf numFmtId="165" fontId="16" fillId="0" borderId="44" xfId="8" applyNumberFormat="1" applyFont="1" applyFill="1" applyBorder="1" applyAlignment="1">
      <alignment horizontal="right" vertical="center" wrapText="1"/>
    </xf>
    <xf numFmtId="165" fontId="72" fillId="0" borderId="44" xfId="8" applyNumberFormat="1" applyFont="1" applyFill="1" applyBorder="1" applyAlignment="1">
      <alignment horizontal="right" vertical="center" wrapText="1"/>
    </xf>
    <xf numFmtId="168" fontId="16" fillId="0" borderId="44" xfId="299" applyNumberFormat="1" applyFont="1" applyFill="1" applyBorder="1" applyAlignment="1">
      <alignment horizontal="right" vertical="center"/>
    </xf>
    <xf numFmtId="165" fontId="72" fillId="0" borderId="44" xfId="6" applyNumberFormat="1" applyFont="1" applyFill="1" applyBorder="1" applyAlignment="1">
      <alignment horizontal="right" vertical="center"/>
    </xf>
    <xf numFmtId="166" fontId="13" fillId="0" borderId="44" xfId="299" applyNumberFormat="1" applyFont="1" applyBorder="1" applyAlignment="1">
      <alignment horizontal="right" vertical="center"/>
    </xf>
    <xf numFmtId="0" fontId="13" fillId="0" borderId="44" xfId="299" applyFont="1" applyBorder="1" applyAlignment="1">
      <alignment horizontal="right" vertical="center"/>
    </xf>
    <xf numFmtId="0" fontId="13" fillId="0" borderId="44" xfId="299" applyFont="1" applyBorder="1" applyAlignment="1">
      <alignment horizontal="right"/>
    </xf>
    <xf numFmtId="0" fontId="73" fillId="0" borderId="44" xfId="299" applyFont="1" applyBorder="1" applyAlignment="1">
      <alignment horizontal="right"/>
    </xf>
    <xf numFmtId="43" fontId="73" fillId="0" borderId="44" xfId="299" applyNumberFormat="1" applyFont="1" applyBorder="1" applyAlignment="1">
      <alignment horizontal="right" vertical="center"/>
    </xf>
    <xf numFmtId="166" fontId="85" fillId="0" borderId="44" xfId="299" applyNumberFormat="1" applyFont="1" applyBorder="1" applyAlignment="1">
      <alignment horizontal="right" vertical="center"/>
    </xf>
    <xf numFmtId="166" fontId="73" fillId="0" borderId="44" xfId="299" applyNumberFormat="1" applyFont="1" applyBorder="1" applyAlignment="1">
      <alignment horizontal="right" vertical="center"/>
    </xf>
    <xf numFmtId="166" fontId="73" fillId="0" borderId="44" xfId="299" applyNumberFormat="1" applyFont="1" applyBorder="1" applyAlignment="1">
      <alignment horizontal="right"/>
    </xf>
    <xf numFmtId="0" fontId="72" fillId="0" borderId="30" xfId="8" applyFont="1" applyFill="1" applyBorder="1" applyAlignment="1">
      <alignment horizontal="center" vertical="top" wrapText="1"/>
    </xf>
    <xf numFmtId="0" fontId="16" fillId="0" borderId="30" xfId="165" applyFont="1" applyFill="1" applyBorder="1" applyAlignment="1">
      <alignment horizontal="left" vertical="top" wrapText="1"/>
    </xf>
    <xf numFmtId="0" fontId="84" fillId="0" borderId="30" xfId="165" applyFont="1" applyFill="1" applyBorder="1">
      <alignment horizontal="left" vertical="top" wrapText="1"/>
    </xf>
    <xf numFmtId="0" fontId="72" fillId="0" borderId="30" xfId="165" applyFont="1" applyFill="1" applyBorder="1" applyAlignment="1">
      <alignment horizontal="left" vertical="top" wrapText="1"/>
    </xf>
    <xf numFmtId="0" fontId="16" fillId="0" borderId="44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top" wrapText="1"/>
    </xf>
    <xf numFmtId="0" fontId="84" fillId="0" borderId="1" xfId="0" applyFont="1" applyFill="1" applyBorder="1" applyAlignment="1">
      <alignment horizontal="left" vertical="top" wrapText="1"/>
    </xf>
    <xf numFmtId="0" fontId="85" fillId="0" borderId="30" xfId="0" applyFont="1" applyFill="1" applyBorder="1" applyAlignment="1">
      <alignment vertical="center" wrapText="1"/>
    </xf>
    <xf numFmtId="0" fontId="73" fillId="0" borderId="0" xfId="0" applyFont="1" applyFill="1"/>
    <xf numFmtId="0" fontId="13" fillId="0" borderId="0" xfId="0" applyFont="1" applyFill="1" applyAlignment="1">
      <alignment wrapText="1"/>
    </xf>
    <xf numFmtId="0" fontId="73" fillId="0" borderId="0" xfId="0" applyFont="1" applyFill="1" applyAlignment="1">
      <alignment horizontal="center"/>
    </xf>
    <xf numFmtId="0" fontId="13" fillId="0" borderId="31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center"/>
    </xf>
    <xf numFmtId="0" fontId="73" fillId="0" borderId="0" xfId="0" applyFont="1" applyFill="1" applyBorder="1"/>
    <xf numFmtId="0" fontId="72" fillId="0" borderId="0" xfId="0" applyFont="1" applyFill="1" applyBorder="1"/>
    <xf numFmtId="167" fontId="73" fillId="0" borderId="0" xfId="0" applyNumberFormat="1" applyFont="1" applyFill="1" applyBorder="1" applyAlignment="1">
      <alignment horizontal="center"/>
    </xf>
    <xf numFmtId="0" fontId="16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horizontal="center"/>
    </xf>
    <xf numFmtId="0" fontId="72" fillId="0" borderId="40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vertical="top" wrapText="1"/>
    </xf>
    <xf numFmtId="0" fontId="13" fillId="0" borderId="40" xfId="0" applyFont="1" applyFill="1" applyBorder="1" applyAlignment="1">
      <alignment horizontal="center" vertical="top" wrapText="1"/>
    </xf>
    <xf numFmtId="0" fontId="72" fillId="0" borderId="0" xfId="0" applyFont="1" applyFill="1"/>
    <xf numFmtId="0" fontId="16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vertical="top" wrapText="1"/>
    </xf>
    <xf numFmtId="0" fontId="72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1" xfId="0" applyFont="1" applyFill="1" applyBorder="1" applyAlignment="1">
      <alignment horizontal="left" vertical="top"/>
    </xf>
    <xf numFmtId="165" fontId="72" fillId="0" borderId="1" xfId="6" applyNumberFormat="1" applyFont="1" applyFill="1" applyBorder="1" applyAlignment="1">
      <alignment horizontal="center" vertical="top"/>
    </xf>
    <xf numFmtId="168" fontId="72" fillId="0" borderId="0" xfId="0" applyNumberFormat="1" applyFont="1" applyFill="1"/>
    <xf numFmtId="0" fontId="72" fillId="0" borderId="0" xfId="0" applyFont="1" applyFill="1" applyAlignment="1">
      <alignment horizontal="center"/>
    </xf>
    <xf numFmtId="171" fontId="84" fillId="0" borderId="3" xfId="0" applyNumberFormat="1" applyFont="1" applyFill="1" applyBorder="1" applyAlignment="1">
      <alignment horizontal="right" vertical="top" wrapText="1"/>
    </xf>
    <xf numFmtId="0" fontId="13" fillId="0" borderId="30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/>
    <xf numFmtId="0" fontId="16" fillId="0" borderId="7" xfId="0" applyFont="1" applyFill="1" applyBorder="1" applyAlignment="1"/>
    <xf numFmtId="0" fontId="16" fillId="0" borderId="7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72" fillId="0" borderId="1" xfId="0" applyFont="1" applyFill="1" applyBorder="1"/>
    <xf numFmtId="167" fontId="73" fillId="0" borderId="1" xfId="0" applyNumberFormat="1" applyFont="1" applyFill="1" applyBorder="1" applyAlignment="1">
      <alignment horizontal="center"/>
    </xf>
    <xf numFmtId="0" fontId="73" fillId="0" borderId="1" xfId="0" applyFont="1" applyFill="1" applyBorder="1" applyAlignment="1">
      <alignment horizontal="center"/>
    </xf>
    <xf numFmtId="0" fontId="72" fillId="0" borderId="4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top" wrapText="1"/>
    </xf>
    <xf numFmtId="0" fontId="72" fillId="0" borderId="0" xfId="0" applyFont="1" applyFill="1" applyAlignment="1"/>
    <xf numFmtId="0" fontId="72" fillId="0" borderId="1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8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167" fontId="16" fillId="0" borderId="30" xfId="6" applyNumberFormat="1" applyFont="1" applyFill="1" applyBorder="1" applyAlignment="1">
      <alignment vertical="center"/>
    </xf>
    <xf numFmtId="0" fontId="72" fillId="0" borderId="0" xfId="0" applyFont="1" applyFill="1" applyAlignment="1">
      <alignment horizontal="left" vertical="center" wrapText="1"/>
    </xf>
    <xf numFmtId="0" fontId="16" fillId="0" borderId="4" xfId="0" applyFont="1" applyFill="1" applyBorder="1" applyAlignment="1">
      <alignment vertical="top" wrapText="1"/>
    </xf>
    <xf numFmtId="0" fontId="72" fillId="0" borderId="7" xfId="0" applyFont="1" applyFill="1" applyBorder="1" applyAlignment="1">
      <alignment horizontal="center" vertical="top" wrapText="1"/>
    </xf>
    <xf numFmtId="167" fontId="72" fillId="0" borderId="30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top" wrapText="1"/>
    </xf>
    <xf numFmtId="0" fontId="16" fillId="0" borderId="41" xfId="0" applyFont="1" applyFill="1" applyBorder="1" applyAlignment="1">
      <alignment vertical="top" wrapText="1"/>
    </xf>
    <xf numFmtId="0" fontId="84" fillId="0" borderId="30" xfId="0" applyFont="1" applyFill="1" applyBorder="1" applyAlignment="1">
      <alignment horizontal="left" vertical="top" wrapText="1"/>
    </xf>
    <xf numFmtId="165" fontId="16" fillId="0" borderId="30" xfId="0" applyNumberFormat="1" applyFont="1" applyFill="1" applyBorder="1" applyAlignment="1">
      <alignment vertical="top" wrapText="1"/>
    </xf>
    <xf numFmtId="0" fontId="16" fillId="0" borderId="30" xfId="0" applyFont="1" applyFill="1" applyBorder="1" applyAlignment="1">
      <alignment horizontal="left" vertical="center" wrapText="1"/>
    </xf>
    <xf numFmtId="165" fontId="16" fillId="0" borderId="30" xfId="6" applyNumberFormat="1" applyFont="1" applyFill="1" applyBorder="1" applyAlignment="1">
      <alignment vertical="center"/>
    </xf>
    <xf numFmtId="165" fontId="72" fillId="0" borderId="0" xfId="0" applyNumberFormat="1" applyFont="1" applyFill="1" applyAlignment="1">
      <alignment horizontal="left" vertical="top" wrapText="1"/>
    </xf>
    <xf numFmtId="0" fontId="72" fillId="0" borderId="30" xfId="0" applyFont="1" applyFill="1" applyBorder="1" applyAlignment="1"/>
    <xf numFmtId="0" fontId="72" fillId="0" borderId="30" xfId="165" applyFont="1" applyFill="1" applyBorder="1" applyAlignment="1">
      <alignment horizontal="center" vertical="top"/>
    </xf>
    <xf numFmtId="0" fontId="72" fillId="0" borderId="30" xfId="165" applyFont="1" applyFill="1" applyBorder="1" applyAlignment="1">
      <alignment vertical="top"/>
    </xf>
    <xf numFmtId="165" fontId="16" fillId="0" borderId="30" xfId="6" applyNumberFormat="1" applyFont="1" applyFill="1" applyBorder="1" applyAlignment="1">
      <alignment vertical="top"/>
    </xf>
    <xf numFmtId="39" fontId="72" fillId="0" borderId="0" xfId="0" applyNumberFormat="1" applyFont="1" applyFill="1" applyAlignment="1">
      <alignment horizontal="left" vertical="top" wrapText="1"/>
    </xf>
    <xf numFmtId="0" fontId="16" fillId="0" borderId="43" xfId="0" applyFont="1" applyFill="1" applyBorder="1" applyAlignment="1">
      <alignment vertical="top" wrapText="1"/>
    </xf>
    <xf numFmtId="169" fontId="16" fillId="0" borderId="30" xfId="0" applyNumberFormat="1" applyFont="1" applyFill="1" applyBorder="1" applyAlignment="1">
      <alignment vertical="center"/>
    </xf>
    <xf numFmtId="0" fontId="84" fillId="0" borderId="3" xfId="0" applyFont="1" applyFill="1" applyBorder="1" applyAlignment="1">
      <alignment horizontal="left" vertical="top" wrapText="1"/>
    </xf>
    <xf numFmtId="0" fontId="72" fillId="0" borderId="1" xfId="8" applyFont="1" applyFill="1" applyBorder="1" applyAlignment="1">
      <alignment horizontal="left" vertical="top" wrapText="1"/>
    </xf>
    <xf numFmtId="0" fontId="72" fillId="0" borderId="8" xfId="8" applyFont="1" applyFill="1" applyBorder="1" applyAlignment="1">
      <alignment horizontal="left" vertical="top" wrapText="1"/>
    </xf>
    <xf numFmtId="0" fontId="16" fillId="0" borderId="1" xfId="8" applyFont="1" applyFill="1" applyBorder="1" applyAlignment="1">
      <alignment horizontal="left" vertical="center" wrapText="1"/>
    </xf>
    <xf numFmtId="0" fontId="16" fillId="0" borderId="1" xfId="8" applyFont="1" applyFill="1" applyBorder="1" applyAlignment="1">
      <alignment horizontal="left" vertical="top" wrapText="1"/>
    </xf>
    <xf numFmtId="0" fontId="16" fillId="0" borderId="31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8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top" wrapText="1"/>
    </xf>
    <xf numFmtId="0" fontId="73" fillId="0" borderId="44" xfId="0" applyFont="1" applyFill="1" applyBorder="1"/>
    <xf numFmtId="0" fontId="72" fillId="0" borderId="0" xfId="0" applyFont="1" applyFill="1" applyAlignment="1"/>
    <xf numFmtId="0" fontId="72" fillId="0" borderId="43" xfId="0" applyFont="1" applyFill="1" applyBorder="1" applyAlignment="1">
      <alignment horizontal="center" vertical="center" wrapText="1"/>
    </xf>
    <xf numFmtId="0" fontId="72" fillId="0" borderId="42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wrapText="1"/>
    </xf>
    <xf numFmtId="0" fontId="72" fillId="0" borderId="0" xfId="0" applyFont="1" applyAlignment="1">
      <alignment horizontal="right"/>
    </xf>
    <xf numFmtId="0" fontId="72" fillId="0" borderId="43" xfId="0" applyFont="1" applyBorder="1" applyAlignment="1">
      <alignment horizontal="center" vertical="center" wrapText="1"/>
    </xf>
    <xf numFmtId="0" fontId="72" fillId="0" borderId="42" xfId="0" applyFont="1" applyBorder="1" applyAlignment="1">
      <alignment horizontal="center" vertical="center" wrapText="1"/>
    </xf>
    <xf numFmtId="0" fontId="72" fillId="0" borderId="9" xfId="0" applyFont="1" applyBorder="1" applyAlignment="1">
      <alignment horizontal="right"/>
    </xf>
    <xf numFmtId="0" fontId="72" fillId="0" borderId="3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16" fillId="2" borderId="44" xfId="0" applyNumberFormat="1" applyFont="1" applyFill="1" applyBorder="1" applyAlignment="1">
      <alignment horizontal="center" vertical="top" wrapText="1"/>
    </xf>
    <xf numFmtId="0" fontId="72" fillId="2" borderId="31" xfId="0" applyNumberFormat="1" applyFont="1" applyFill="1" applyBorder="1" applyAlignment="1">
      <alignment horizontal="center" vertical="top" wrapText="1"/>
    </xf>
    <xf numFmtId="0" fontId="72" fillId="2" borderId="3" xfId="0" applyNumberFormat="1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0" borderId="44" xfId="0" applyFont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0" xfId="8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left" wrapText="1"/>
    </xf>
    <xf numFmtId="0" fontId="72" fillId="0" borderId="30" xfId="8" applyFont="1" applyFill="1" applyBorder="1" applyAlignment="1">
      <alignment horizontal="center" vertical="top" wrapText="1"/>
    </xf>
    <xf numFmtId="0" fontId="16" fillId="0" borderId="36" xfId="0" applyFont="1" applyFill="1" applyBorder="1" applyAlignment="1">
      <alignment horizontal="left" vertical="center" wrapText="1"/>
    </xf>
    <xf numFmtId="0" fontId="16" fillId="0" borderId="37" xfId="0" applyFont="1" applyFill="1" applyBorder="1" applyAlignment="1">
      <alignment horizontal="left" vertical="center" wrapText="1"/>
    </xf>
    <xf numFmtId="0" fontId="16" fillId="0" borderId="33" xfId="0" applyFont="1" applyFill="1" applyBorder="1" applyAlignment="1">
      <alignment horizontal="left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center" vertical="top" wrapText="1"/>
    </xf>
    <xf numFmtId="0" fontId="72" fillId="0" borderId="36" xfId="0" applyFont="1" applyFill="1" applyBorder="1" applyAlignment="1">
      <alignment horizontal="center" vertical="top" wrapText="1"/>
    </xf>
    <xf numFmtId="0" fontId="72" fillId="0" borderId="33" xfId="0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center"/>
    </xf>
    <xf numFmtId="0" fontId="86" fillId="0" borderId="0" xfId="0" applyFont="1" applyFill="1" applyBorder="1" applyAlignment="1">
      <alignment horizontal="right" vertical="top" wrapText="1"/>
    </xf>
    <xf numFmtId="0" fontId="84" fillId="0" borderId="4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vertical="top" wrapText="1"/>
    </xf>
    <xf numFmtId="0" fontId="73" fillId="0" borderId="5" xfId="0" applyFont="1" applyFill="1" applyBorder="1" applyAlignment="1">
      <alignment vertical="top" wrapText="1"/>
    </xf>
    <xf numFmtId="0" fontId="73" fillId="0" borderId="0" xfId="0" applyFont="1" applyFill="1" applyAlignment="1">
      <alignment horizontal="right"/>
    </xf>
    <xf numFmtId="0" fontId="84" fillId="0" borderId="43" xfId="0" applyFont="1" applyFill="1" applyBorder="1" applyAlignment="1">
      <alignment horizontal="left" vertical="top" wrapText="1"/>
    </xf>
    <xf numFmtId="0" fontId="73" fillId="0" borderId="42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center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vertical="center" wrapText="1"/>
    </xf>
    <xf numFmtId="0" fontId="16" fillId="0" borderId="43" xfId="0" applyFont="1" applyFill="1" applyBorder="1" applyAlignment="1">
      <alignment horizontal="left"/>
    </xf>
    <xf numFmtId="0" fontId="16" fillId="0" borderId="41" xfId="0" applyFont="1" applyFill="1" applyBorder="1" applyAlignment="1">
      <alignment horizontal="left"/>
    </xf>
    <xf numFmtId="0" fontId="16" fillId="0" borderId="42" xfId="0" applyFont="1" applyFill="1" applyBorder="1" applyAlignment="1">
      <alignment horizontal="left"/>
    </xf>
    <xf numFmtId="0" fontId="73" fillId="0" borderId="44" xfId="299" applyFont="1" applyBorder="1" applyAlignment="1">
      <alignment horizontal="center" vertical="top"/>
    </xf>
    <xf numFmtId="49" fontId="13" fillId="0" borderId="44" xfId="299" applyNumberFormat="1" applyFont="1" applyBorder="1" applyAlignment="1">
      <alignment horizontal="center" vertical="top"/>
    </xf>
    <xf numFmtId="49" fontId="13" fillId="0" borderId="34" xfId="299" applyNumberFormat="1" applyFont="1" applyBorder="1" applyAlignment="1">
      <alignment horizontal="center"/>
    </xf>
    <xf numFmtId="49" fontId="13" fillId="0" borderId="29" xfId="299" applyNumberFormat="1" applyFont="1" applyBorder="1" applyAlignment="1">
      <alignment horizontal="center"/>
    </xf>
    <xf numFmtId="49" fontId="13" fillId="0" borderId="31" xfId="299" applyNumberFormat="1" applyFont="1" applyBorder="1" applyAlignment="1">
      <alignment horizontal="center"/>
    </xf>
    <xf numFmtId="49" fontId="13" fillId="0" borderId="2" xfId="299" applyNumberFormat="1" applyFont="1" applyBorder="1" applyAlignment="1">
      <alignment horizontal="center"/>
    </xf>
    <xf numFmtId="49" fontId="13" fillId="0" borderId="3" xfId="299" applyNumberFormat="1" applyFont="1" applyBorder="1" applyAlignment="1">
      <alignment horizontal="center"/>
    </xf>
    <xf numFmtId="0" fontId="73" fillId="0" borderId="31" xfId="299" applyFont="1" applyBorder="1" applyAlignment="1">
      <alignment horizontal="center"/>
    </xf>
    <xf numFmtId="0" fontId="73" fillId="0" borderId="2" xfId="299" applyFont="1" applyBorder="1" applyAlignment="1">
      <alignment horizontal="center"/>
    </xf>
    <xf numFmtId="0" fontId="73" fillId="0" borderId="3" xfId="299" applyFont="1" applyBorder="1" applyAlignment="1">
      <alignment horizontal="center"/>
    </xf>
    <xf numFmtId="0" fontId="13" fillId="0" borderId="31" xfId="299" applyFont="1" applyBorder="1" applyAlignment="1">
      <alignment horizontal="center" vertical="top"/>
    </xf>
    <xf numFmtId="0" fontId="13" fillId="0" borderId="2" xfId="299" applyFont="1" applyBorder="1" applyAlignment="1">
      <alignment horizontal="center" vertical="top"/>
    </xf>
    <xf numFmtId="0" fontId="13" fillId="0" borderId="3" xfId="299" applyFont="1" applyBorder="1" applyAlignment="1">
      <alignment horizontal="center" vertical="top"/>
    </xf>
    <xf numFmtId="0" fontId="13" fillId="0" borderId="43" xfId="299" applyFont="1" applyBorder="1" applyAlignment="1">
      <alignment horizontal="left" wrapText="1"/>
    </xf>
    <xf numFmtId="0" fontId="13" fillId="0" borderId="42" xfId="299" applyFont="1" applyBorder="1" applyAlignment="1">
      <alignment horizontal="left" wrapText="1"/>
    </xf>
    <xf numFmtId="0" fontId="13" fillId="2" borderId="31" xfId="299" applyFont="1" applyFill="1" applyBorder="1" applyAlignment="1">
      <alignment horizontal="center"/>
    </xf>
    <xf numFmtId="0" fontId="13" fillId="2" borderId="3" xfId="299" applyFont="1" applyFill="1" applyBorder="1" applyAlignment="1">
      <alignment horizontal="center"/>
    </xf>
    <xf numFmtId="0" fontId="16" fillId="0" borderId="44" xfId="8" applyFont="1" applyFill="1" applyBorder="1" applyAlignment="1">
      <alignment horizontal="center" vertical="top" wrapText="1"/>
    </xf>
    <xf numFmtId="0" fontId="13" fillId="0" borderId="44" xfId="253" applyFont="1" applyBorder="1" applyAlignment="1">
      <alignment horizontal="left" vertical="center" wrapText="1"/>
    </xf>
    <xf numFmtId="0" fontId="72" fillId="0" borderId="44" xfId="8" applyFont="1" applyFill="1" applyBorder="1" applyAlignment="1">
      <alignment horizontal="center" vertical="top" wrapText="1"/>
    </xf>
    <xf numFmtId="0" fontId="73" fillId="0" borderId="0" xfId="253" applyFont="1" applyAlignment="1">
      <alignment horizontal="right"/>
    </xf>
    <xf numFmtId="0" fontId="13" fillId="0" borderId="0" xfId="253" applyFont="1" applyAlignment="1">
      <alignment horizontal="center" wrapText="1"/>
    </xf>
    <xf numFmtId="0" fontId="73" fillId="0" borderId="44" xfId="253" applyFont="1" applyBorder="1" applyAlignment="1">
      <alignment horizontal="center" vertical="center" wrapText="1"/>
    </xf>
    <xf numFmtId="0" fontId="73" fillId="0" borderId="43" xfId="299" applyFont="1" applyBorder="1" applyAlignment="1">
      <alignment horizontal="center" vertical="center" wrapText="1"/>
    </xf>
    <xf numFmtId="0" fontId="73" fillId="0" borderId="42" xfId="299" applyFont="1" applyBorder="1" applyAlignment="1">
      <alignment horizontal="center" vertical="center" wrapText="1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A22" zoomScaleNormal="100" zoomScaleSheetLayoutView="100" workbookViewId="0">
      <selection activeCell="E40" sqref="E40"/>
    </sheetView>
  </sheetViews>
  <sheetFormatPr defaultColWidth="9.140625" defaultRowHeight="17.25" x14ac:dyDescent="0.3"/>
  <cols>
    <col min="1" max="1" width="11.7109375" style="146" customWidth="1"/>
    <col min="2" max="2" width="24.7109375" style="146" customWidth="1"/>
    <col min="3" max="3" width="62.140625" style="146" customWidth="1"/>
    <col min="4" max="5" width="20.140625" style="167" customWidth="1"/>
    <col min="6" max="6" width="15.85546875" style="146" customWidth="1"/>
    <col min="7" max="7" width="15.7109375" style="146" customWidth="1"/>
    <col min="8" max="8" width="13.85546875" style="146" customWidth="1"/>
    <col min="9" max="10" width="12.42578125" style="146" customWidth="1"/>
    <col min="11" max="16384" width="9.140625" style="146"/>
  </cols>
  <sheetData>
    <row r="1" spans="1:6" ht="37.5" customHeight="1" x14ac:dyDescent="0.3">
      <c r="D1" s="213" t="s">
        <v>70</v>
      </c>
      <c r="E1" s="213"/>
    </row>
    <row r="2" spans="1:6" ht="17.25" customHeight="1" x14ac:dyDescent="0.3">
      <c r="D2" s="213" t="s">
        <v>74</v>
      </c>
      <c r="E2" s="213"/>
    </row>
    <row r="3" spans="1:6" ht="17.25" customHeight="1" x14ac:dyDescent="0.3">
      <c r="D3" s="213" t="s">
        <v>9</v>
      </c>
      <c r="E3" s="213"/>
    </row>
    <row r="5" spans="1:6" ht="75.75" customHeight="1" x14ac:dyDescent="0.3">
      <c r="A5" s="216" t="s">
        <v>84</v>
      </c>
      <c r="B5" s="216"/>
      <c r="C5" s="216"/>
      <c r="D5" s="216"/>
      <c r="E5" s="216"/>
    </row>
    <row r="8" spans="1:6" x14ac:dyDescent="0.3">
      <c r="E8" s="167" t="s">
        <v>29</v>
      </c>
    </row>
    <row r="9" spans="1:6" s="18" customFormat="1" ht="75.95" customHeight="1" x14ac:dyDescent="0.25">
      <c r="A9" s="206" t="s">
        <v>14</v>
      </c>
      <c r="B9" s="207"/>
      <c r="C9" s="204" t="s">
        <v>15</v>
      </c>
      <c r="D9" s="214" t="s">
        <v>86</v>
      </c>
      <c r="E9" s="215"/>
    </row>
    <row r="10" spans="1:6" s="18" customFormat="1" ht="44.25" customHeight="1" x14ac:dyDescent="0.25">
      <c r="A10" s="168" t="s">
        <v>55</v>
      </c>
      <c r="B10" s="169" t="s">
        <v>19</v>
      </c>
      <c r="C10" s="205"/>
      <c r="D10" s="170" t="s">
        <v>16</v>
      </c>
      <c r="E10" s="170" t="s">
        <v>17</v>
      </c>
    </row>
    <row r="11" spans="1:6" s="175" customFormat="1" x14ac:dyDescent="0.25">
      <c r="A11" s="171"/>
      <c r="B11" s="172"/>
      <c r="C11" s="173" t="s">
        <v>28</v>
      </c>
      <c r="D11" s="174">
        <f>+D13+D40</f>
        <v>0</v>
      </c>
      <c r="E11" s="174">
        <f>+E13+E40</f>
        <v>0</v>
      </c>
    </row>
    <row r="12" spans="1:6" s="18" customFormat="1" ht="18" customHeight="1" x14ac:dyDescent="0.25">
      <c r="A12" s="176"/>
      <c r="B12" s="177"/>
      <c r="C12" s="150" t="s">
        <v>43</v>
      </c>
      <c r="D12" s="178"/>
      <c r="E12" s="178"/>
    </row>
    <row r="13" spans="1:6" s="18" customFormat="1" ht="34.5" x14ac:dyDescent="0.25">
      <c r="A13" s="179"/>
      <c r="B13" s="180"/>
      <c r="C13" s="130" t="s">
        <v>58</v>
      </c>
      <c r="D13" s="184">
        <f>+D15+D28</f>
        <v>14897.5</v>
      </c>
      <c r="E13" s="184">
        <f>+E15+E28</f>
        <v>14897.5</v>
      </c>
    </row>
    <row r="14" spans="1:6" s="18" customFormat="1" x14ac:dyDescent="0.25">
      <c r="A14" s="211">
        <v>1130</v>
      </c>
      <c r="B14" s="208"/>
      <c r="C14" s="181" t="s">
        <v>35</v>
      </c>
      <c r="D14" s="182"/>
      <c r="E14" s="182"/>
    </row>
    <row r="15" spans="1:6" s="18" customFormat="1" ht="51.75" x14ac:dyDescent="0.25">
      <c r="A15" s="212"/>
      <c r="B15" s="209"/>
      <c r="C15" s="183" t="s">
        <v>91</v>
      </c>
      <c r="D15" s="184">
        <f>+D22</f>
        <v>-10826.8</v>
      </c>
      <c r="E15" s="184">
        <f>+E22</f>
        <v>-10826.8</v>
      </c>
      <c r="F15" s="185"/>
    </row>
    <row r="16" spans="1:6" s="18" customFormat="1" x14ac:dyDescent="0.25">
      <c r="A16" s="212"/>
      <c r="B16" s="209"/>
      <c r="C16" s="127" t="s">
        <v>36</v>
      </c>
      <c r="D16" s="182"/>
      <c r="E16" s="182"/>
    </row>
    <row r="17" spans="1:6" s="18" customFormat="1" ht="69" x14ac:dyDescent="0.3">
      <c r="A17" s="212"/>
      <c r="B17" s="209"/>
      <c r="C17" s="128" t="s">
        <v>98</v>
      </c>
      <c r="D17" s="186"/>
      <c r="E17" s="186"/>
    </row>
    <row r="18" spans="1:6" s="18" customFormat="1" x14ac:dyDescent="0.3">
      <c r="A18" s="212"/>
      <c r="B18" s="209"/>
      <c r="C18" s="127" t="s">
        <v>37</v>
      </c>
      <c r="D18" s="186"/>
      <c r="E18" s="186"/>
    </row>
    <row r="19" spans="1:6" s="18" customFormat="1" ht="51.75" x14ac:dyDescent="0.3">
      <c r="A19" s="212"/>
      <c r="B19" s="209"/>
      <c r="C19" s="128" t="s">
        <v>99</v>
      </c>
      <c r="D19" s="186"/>
      <c r="E19" s="186"/>
    </row>
    <row r="20" spans="1:6" s="18" customFormat="1" ht="23.65" customHeight="1" x14ac:dyDescent="0.3">
      <c r="A20" s="212"/>
      <c r="B20" s="186"/>
      <c r="C20" s="187" t="s">
        <v>52</v>
      </c>
      <c r="D20" s="188"/>
      <c r="E20" s="188"/>
    </row>
    <row r="21" spans="1:6" s="18" customFormat="1" x14ac:dyDescent="0.3">
      <c r="A21" s="212"/>
      <c r="B21" s="210">
        <v>11001</v>
      </c>
      <c r="C21" s="127" t="s">
        <v>38</v>
      </c>
      <c r="D21" s="189"/>
      <c r="E21" s="186"/>
    </row>
    <row r="22" spans="1:6" s="18" customFormat="1" ht="69" x14ac:dyDescent="0.25">
      <c r="A22" s="212"/>
      <c r="B22" s="210"/>
      <c r="C22" s="126" t="s">
        <v>93</v>
      </c>
      <c r="D22" s="184">
        <v>-10826.8</v>
      </c>
      <c r="E22" s="184">
        <v>-10826.8</v>
      </c>
      <c r="F22" s="190"/>
    </row>
    <row r="23" spans="1:6" s="18" customFormat="1" x14ac:dyDescent="0.3">
      <c r="A23" s="212"/>
      <c r="B23" s="210"/>
      <c r="C23" s="127" t="s">
        <v>39</v>
      </c>
      <c r="D23" s="186"/>
      <c r="E23" s="186"/>
    </row>
    <row r="24" spans="1:6" s="18" customFormat="1" ht="69" x14ac:dyDescent="0.3">
      <c r="A24" s="212"/>
      <c r="B24" s="210"/>
      <c r="C24" s="128" t="s">
        <v>100</v>
      </c>
      <c r="D24" s="186"/>
      <c r="E24" s="186"/>
    </row>
    <row r="25" spans="1:6" s="18" customFormat="1" x14ac:dyDescent="0.3">
      <c r="A25" s="212"/>
      <c r="B25" s="210"/>
      <c r="C25" s="127" t="s">
        <v>40</v>
      </c>
      <c r="D25" s="186"/>
      <c r="E25" s="186"/>
    </row>
    <row r="26" spans="1:6" s="18" customFormat="1" x14ac:dyDescent="0.3">
      <c r="A26" s="212"/>
      <c r="B26" s="210"/>
      <c r="C26" s="128" t="s">
        <v>41</v>
      </c>
      <c r="D26" s="186"/>
      <c r="E26" s="186"/>
    </row>
    <row r="27" spans="1:6" s="18" customFormat="1" x14ac:dyDescent="0.25">
      <c r="A27" s="211">
        <v>1163</v>
      </c>
      <c r="B27" s="208"/>
      <c r="C27" s="181" t="s">
        <v>35</v>
      </c>
      <c r="D27" s="182"/>
      <c r="E27" s="182"/>
    </row>
    <row r="28" spans="1:6" s="18" customFormat="1" x14ac:dyDescent="0.25">
      <c r="A28" s="212"/>
      <c r="B28" s="209"/>
      <c r="C28" s="183" t="s">
        <v>110</v>
      </c>
      <c r="D28" s="184">
        <f>+D35</f>
        <v>25724.3</v>
      </c>
      <c r="E28" s="184">
        <f>+E35</f>
        <v>25724.3</v>
      </c>
      <c r="F28" s="185"/>
    </row>
    <row r="29" spans="1:6" s="18" customFormat="1" x14ac:dyDescent="0.25">
      <c r="A29" s="212"/>
      <c r="B29" s="209"/>
      <c r="C29" s="127" t="s">
        <v>36</v>
      </c>
      <c r="D29" s="182"/>
      <c r="E29" s="182"/>
    </row>
    <row r="30" spans="1:6" s="18" customFormat="1" ht="69" x14ac:dyDescent="0.3">
      <c r="A30" s="212"/>
      <c r="B30" s="209"/>
      <c r="C30" s="128" t="s">
        <v>111</v>
      </c>
      <c r="D30" s="186"/>
      <c r="E30" s="186"/>
    </row>
    <row r="31" spans="1:6" s="18" customFormat="1" x14ac:dyDescent="0.3">
      <c r="A31" s="212"/>
      <c r="B31" s="209"/>
      <c r="C31" s="127" t="s">
        <v>37</v>
      </c>
      <c r="D31" s="186"/>
      <c r="E31" s="186"/>
    </row>
    <row r="32" spans="1:6" s="18" customFormat="1" ht="34.5" x14ac:dyDescent="0.3">
      <c r="A32" s="212"/>
      <c r="B32" s="209"/>
      <c r="C32" s="128" t="s">
        <v>112</v>
      </c>
      <c r="D32" s="186"/>
      <c r="E32" s="186"/>
    </row>
    <row r="33" spans="1:6" s="18" customFormat="1" ht="23.65" customHeight="1" x14ac:dyDescent="0.3">
      <c r="A33" s="212"/>
      <c r="B33" s="186"/>
      <c r="C33" s="187" t="s">
        <v>52</v>
      </c>
      <c r="D33" s="188"/>
      <c r="E33" s="188"/>
    </row>
    <row r="34" spans="1:6" s="18" customFormat="1" x14ac:dyDescent="0.3">
      <c r="A34" s="212"/>
      <c r="B34" s="210">
        <v>11018</v>
      </c>
      <c r="C34" s="127" t="s">
        <v>38</v>
      </c>
      <c r="D34" s="189"/>
      <c r="E34" s="186"/>
    </row>
    <row r="35" spans="1:6" s="18" customFormat="1" ht="51.75" x14ac:dyDescent="0.25">
      <c r="A35" s="212"/>
      <c r="B35" s="210"/>
      <c r="C35" s="126" t="s">
        <v>127</v>
      </c>
      <c r="D35" s="184">
        <v>25724.3</v>
      </c>
      <c r="E35" s="184">
        <v>25724.3</v>
      </c>
      <c r="F35" s="190"/>
    </row>
    <row r="36" spans="1:6" s="18" customFormat="1" x14ac:dyDescent="0.3">
      <c r="A36" s="212"/>
      <c r="B36" s="210"/>
      <c r="C36" s="127" t="s">
        <v>39</v>
      </c>
      <c r="D36" s="186"/>
      <c r="E36" s="186"/>
    </row>
    <row r="37" spans="1:6" s="18" customFormat="1" ht="51.75" x14ac:dyDescent="0.3">
      <c r="A37" s="212"/>
      <c r="B37" s="210"/>
      <c r="C37" s="128" t="s">
        <v>126</v>
      </c>
      <c r="D37" s="186"/>
      <c r="E37" s="186"/>
    </row>
    <row r="38" spans="1:6" s="18" customFormat="1" x14ac:dyDescent="0.3">
      <c r="A38" s="212"/>
      <c r="B38" s="210"/>
      <c r="C38" s="127" t="s">
        <v>40</v>
      </c>
      <c r="D38" s="186"/>
      <c r="E38" s="186"/>
    </row>
    <row r="39" spans="1:6" s="18" customFormat="1" x14ac:dyDescent="0.3">
      <c r="A39" s="212"/>
      <c r="B39" s="210"/>
      <c r="C39" s="128" t="s">
        <v>41</v>
      </c>
      <c r="D39" s="186"/>
      <c r="E39" s="186"/>
    </row>
    <row r="40" spans="1:6" s="18" customFormat="1" ht="34.9" customHeight="1" x14ac:dyDescent="0.25">
      <c r="A40" s="191"/>
      <c r="B40" s="180"/>
      <c r="C40" s="183" t="s">
        <v>79</v>
      </c>
      <c r="D40" s="192">
        <f t="shared" ref="D40:E40" si="0">+D42</f>
        <v>-14897.5</v>
      </c>
      <c r="E40" s="192">
        <f t="shared" si="0"/>
        <v>-14897.5</v>
      </c>
    </row>
    <row r="41" spans="1:6" x14ac:dyDescent="0.3">
      <c r="A41" s="198">
        <v>1139</v>
      </c>
      <c r="B41" s="201"/>
      <c r="C41" s="193" t="s">
        <v>35</v>
      </c>
      <c r="D41" s="13"/>
      <c r="E41" s="13"/>
    </row>
    <row r="42" spans="1:6" ht="19.350000000000001" customHeight="1" x14ac:dyDescent="0.3">
      <c r="A42" s="199"/>
      <c r="B42" s="202"/>
      <c r="C42" s="130" t="s">
        <v>21</v>
      </c>
      <c r="D42" s="192">
        <f t="shared" ref="D42:E42" si="1">+D48+D54</f>
        <v>-14897.5</v>
      </c>
      <c r="E42" s="192">
        <f t="shared" si="1"/>
        <v>-14897.5</v>
      </c>
    </row>
    <row r="43" spans="1:6" x14ac:dyDescent="0.3">
      <c r="A43" s="199"/>
      <c r="B43" s="202"/>
      <c r="C43" s="131" t="s">
        <v>36</v>
      </c>
      <c r="D43" s="13"/>
      <c r="E43" s="13"/>
    </row>
    <row r="44" spans="1:6" ht="51.75" x14ac:dyDescent="0.3">
      <c r="A44" s="199"/>
      <c r="B44" s="202"/>
      <c r="C44" s="194" t="s">
        <v>60</v>
      </c>
      <c r="D44" s="13"/>
      <c r="E44" s="13"/>
    </row>
    <row r="45" spans="1:6" x14ac:dyDescent="0.3">
      <c r="A45" s="199"/>
      <c r="B45" s="202"/>
      <c r="C45" s="131" t="s">
        <v>37</v>
      </c>
      <c r="D45" s="13"/>
      <c r="E45" s="13"/>
    </row>
    <row r="46" spans="1:6" ht="34.5" x14ac:dyDescent="0.3">
      <c r="A46" s="199"/>
      <c r="B46" s="203"/>
      <c r="C46" s="195" t="s">
        <v>69</v>
      </c>
      <c r="D46" s="13"/>
      <c r="E46" s="13"/>
    </row>
    <row r="47" spans="1:6" ht="18" customHeight="1" x14ac:dyDescent="0.3">
      <c r="A47" s="199"/>
      <c r="B47" s="201" t="s">
        <v>61</v>
      </c>
      <c r="C47" s="131" t="s">
        <v>38</v>
      </c>
      <c r="D47" s="186"/>
      <c r="E47" s="186"/>
    </row>
    <row r="48" spans="1:6" ht="19.350000000000001" customHeight="1" x14ac:dyDescent="0.3">
      <c r="A48" s="199"/>
      <c r="B48" s="202"/>
      <c r="C48" s="196" t="s">
        <v>21</v>
      </c>
      <c r="D48" s="192">
        <v>-25724.3</v>
      </c>
      <c r="E48" s="192">
        <v>-25724.3</v>
      </c>
    </row>
    <row r="49" spans="1:5" x14ac:dyDescent="0.3">
      <c r="A49" s="199"/>
      <c r="B49" s="202"/>
      <c r="C49" s="131" t="s">
        <v>39</v>
      </c>
      <c r="D49" s="14"/>
      <c r="E49" s="14"/>
    </row>
    <row r="50" spans="1:5" ht="86.25" x14ac:dyDescent="0.3">
      <c r="A50" s="199"/>
      <c r="B50" s="202"/>
      <c r="C50" s="194" t="s">
        <v>62</v>
      </c>
      <c r="D50" s="14"/>
      <c r="E50" s="14"/>
    </row>
    <row r="51" spans="1:5" x14ac:dyDescent="0.3">
      <c r="A51" s="199"/>
      <c r="B51" s="202"/>
      <c r="C51" s="131" t="s">
        <v>40</v>
      </c>
      <c r="D51" s="14"/>
      <c r="E51" s="14"/>
    </row>
    <row r="52" spans="1:5" x14ac:dyDescent="0.3">
      <c r="A52" s="199"/>
      <c r="B52" s="203"/>
      <c r="C52" s="194" t="s">
        <v>41</v>
      </c>
      <c r="D52" s="14"/>
      <c r="E52" s="14"/>
    </row>
    <row r="53" spans="1:5" x14ac:dyDescent="0.3">
      <c r="A53" s="199"/>
      <c r="B53" s="201" t="s">
        <v>61</v>
      </c>
      <c r="C53" s="131" t="s">
        <v>38</v>
      </c>
      <c r="D53" s="186"/>
      <c r="E53" s="186"/>
    </row>
    <row r="54" spans="1:5" ht="19.350000000000001" customHeight="1" x14ac:dyDescent="0.3">
      <c r="A54" s="199"/>
      <c r="B54" s="202"/>
      <c r="C54" s="197" t="s">
        <v>21</v>
      </c>
      <c r="D54" s="192">
        <v>10826.8</v>
      </c>
      <c r="E54" s="192">
        <v>10826.8</v>
      </c>
    </row>
    <row r="55" spans="1:5" x14ac:dyDescent="0.3">
      <c r="A55" s="199"/>
      <c r="B55" s="202"/>
      <c r="C55" s="131" t="s">
        <v>39</v>
      </c>
      <c r="D55" s="14"/>
      <c r="E55" s="14"/>
    </row>
    <row r="56" spans="1:5" ht="86.25" x14ac:dyDescent="0.3">
      <c r="A56" s="199"/>
      <c r="B56" s="202"/>
      <c r="C56" s="194" t="s">
        <v>62</v>
      </c>
      <c r="D56" s="14"/>
      <c r="E56" s="14"/>
    </row>
    <row r="57" spans="1:5" x14ac:dyDescent="0.3">
      <c r="A57" s="199"/>
      <c r="B57" s="202"/>
      <c r="C57" s="131" t="s">
        <v>40</v>
      </c>
      <c r="D57" s="14"/>
      <c r="E57" s="14"/>
    </row>
    <row r="58" spans="1:5" x14ac:dyDescent="0.3">
      <c r="A58" s="200"/>
      <c r="B58" s="203"/>
      <c r="C58" s="194" t="s">
        <v>41</v>
      </c>
      <c r="D58" s="14"/>
      <c r="E58" s="14"/>
    </row>
  </sheetData>
  <mergeCells count="17">
    <mergeCell ref="D3:E3"/>
    <mergeCell ref="D2:E2"/>
    <mergeCell ref="D1:E1"/>
    <mergeCell ref="D9:E9"/>
    <mergeCell ref="A5:E5"/>
    <mergeCell ref="A41:A58"/>
    <mergeCell ref="B53:B58"/>
    <mergeCell ref="B47:B52"/>
    <mergeCell ref="B41:B46"/>
    <mergeCell ref="C9:C10"/>
    <mergeCell ref="A9:B9"/>
    <mergeCell ref="B14:B19"/>
    <mergeCell ref="B27:B32"/>
    <mergeCell ref="B21:B26"/>
    <mergeCell ref="A14:A26"/>
    <mergeCell ref="A27:A39"/>
    <mergeCell ref="B34:B39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opLeftCell="A37" zoomScaleNormal="100" zoomScaleSheetLayoutView="100" workbookViewId="0">
      <selection activeCell="G51" sqref="G51"/>
    </sheetView>
  </sheetViews>
  <sheetFormatPr defaultColWidth="9.140625" defaultRowHeight="17.25" x14ac:dyDescent="0.3"/>
  <cols>
    <col min="1" max="3" width="8.140625" style="8" customWidth="1"/>
    <col min="4" max="4" width="11.5703125" style="8" customWidth="1"/>
    <col min="5" max="5" width="13.85546875" style="8" customWidth="1"/>
    <col min="6" max="6" width="62.140625" style="8" customWidth="1"/>
    <col min="7" max="8" width="20.140625" style="73" customWidth="1"/>
    <col min="9" max="11" width="15" style="8" customWidth="1"/>
    <col min="12" max="16384" width="9.140625" style="8"/>
  </cols>
  <sheetData>
    <row r="1" spans="1:8" ht="37.5" customHeight="1" x14ac:dyDescent="0.3">
      <c r="G1" s="217" t="s">
        <v>71</v>
      </c>
      <c r="H1" s="217"/>
    </row>
    <row r="2" spans="1:8" ht="17.25" customHeight="1" x14ac:dyDescent="0.3">
      <c r="G2" s="217" t="s">
        <v>74</v>
      </c>
      <c r="H2" s="217"/>
    </row>
    <row r="3" spans="1:8" ht="17.25" customHeight="1" x14ac:dyDescent="0.3">
      <c r="G3" s="217" t="s">
        <v>9</v>
      </c>
      <c r="H3" s="217"/>
    </row>
    <row r="4" spans="1:8" ht="13.5" customHeight="1" x14ac:dyDescent="0.3"/>
    <row r="5" spans="1:8" ht="52.5" customHeight="1" x14ac:dyDescent="0.3">
      <c r="A5" s="222" t="s">
        <v>81</v>
      </c>
      <c r="B5" s="222"/>
      <c r="C5" s="222"/>
      <c r="D5" s="222"/>
      <c r="E5" s="222"/>
      <c r="F5" s="222"/>
      <c r="G5" s="222"/>
      <c r="H5" s="222"/>
    </row>
    <row r="8" spans="1:8" x14ac:dyDescent="0.3">
      <c r="G8" s="220" t="s">
        <v>29</v>
      </c>
      <c r="H8" s="220"/>
    </row>
    <row r="9" spans="1:8" s="15" customFormat="1" ht="105.6" customHeight="1" x14ac:dyDescent="0.25">
      <c r="A9" s="221" t="s">
        <v>30</v>
      </c>
      <c r="B9" s="221"/>
      <c r="C9" s="221"/>
      <c r="D9" s="221" t="s">
        <v>14</v>
      </c>
      <c r="E9" s="221"/>
      <c r="F9" s="221" t="s">
        <v>20</v>
      </c>
      <c r="G9" s="218" t="s">
        <v>86</v>
      </c>
      <c r="H9" s="219"/>
    </row>
    <row r="10" spans="1:8" s="15" customFormat="1" ht="34.5" x14ac:dyDescent="0.25">
      <c r="A10" s="6" t="s">
        <v>88</v>
      </c>
      <c r="B10" s="6" t="s">
        <v>89</v>
      </c>
      <c r="C10" s="6" t="s">
        <v>31</v>
      </c>
      <c r="D10" s="6" t="s">
        <v>18</v>
      </c>
      <c r="E10" s="6" t="s">
        <v>56</v>
      </c>
      <c r="F10" s="221"/>
      <c r="G10" s="77" t="s">
        <v>16</v>
      </c>
      <c r="H10" s="77" t="s">
        <v>17</v>
      </c>
    </row>
    <row r="11" spans="1:8" s="15" customFormat="1" x14ac:dyDescent="0.25">
      <c r="A11" s="11"/>
      <c r="B11" s="11"/>
      <c r="C11" s="11"/>
      <c r="D11" s="6"/>
      <c r="E11" s="6"/>
      <c r="F11" s="4" t="s">
        <v>28</v>
      </c>
      <c r="G11" s="66">
        <f>+G13+G52</f>
        <v>0</v>
      </c>
      <c r="H11" s="66">
        <f>+H13+H52</f>
        <v>0</v>
      </c>
    </row>
    <row r="12" spans="1:8" s="15" customFormat="1" x14ac:dyDescent="0.25">
      <c r="A12" s="11"/>
      <c r="B12" s="11"/>
      <c r="C12" s="11"/>
      <c r="D12" s="6"/>
      <c r="E12" s="6"/>
      <c r="F12" s="11" t="s">
        <v>43</v>
      </c>
      <c r="G12" s="66"/>
      <c r="H12" s="66"/>
    </row>
    <row r="13" spans="1:8" s="15" customFormat="1" ht="34.5" x14ac:dyDescent="0.25">
      <c r="A13" s="11"/>
      <c r="B13" s="11"/>
      <c r="C13" s="11"/>
      <c r="D13" s="6"/>
      <c r="E13" s="6"/>
      <c r="F13" s="4" t="s">
        <v>58</v>
      </c>
      <c r="G13" s="66">
        <f>+G14+G33</f>
        <v>14897.5</v>
      </c>
      <c r="H13" s="66">
        <f>+H14+H33</f>
        <v>14897.5</v>
      </c>
    </row>
    <row r="14" spans="1:8" s="15" customFormat="1" x14ac:dyDescent="0.25">
      <c r="A14" s="223" t="s">
        <v>49</v>
      </c>
      <c r="B14" s="224"/>
      <c r="C14" s="230"/>
      <c r="D14" s="234"/>
      <c r="E14" s="230"/>
      <c r="F14" s="58" t="s">
        <v>47</v>
      </c>
      <c r="G14" s="66">
        <f>+G16</f>
        <v>-10826.8</v>
      </c>
      <c r="H14" s="66">
        <f>+H16</f>
        <v>-10826.8</v>
      </c>
    </row>
    <row r="15" spans="1:8" s="15" customFormat="1" ht="16.899999999999999" customHeight="1" x14ac:dyDescent="0.25">
      <c r="A15" s="223"/>
      <c r="B15" s="225"/>
      <c r="C15" s="231"/>
      <c r="D15" s="235"/>
      <c r="E15" s="231"/>
      <c r="F15" s="60" t="s">
        <v>22</v>
      </c>
      <c r="G15" s="25"/>
      <c r="H15" s="25"/>
    </row>
    <row r="16" spans="1:8" s="15" customFormat="1" x14ac:dyDescent="0.25">
      <c r="A16" s="223"/>
      <c r="B16" s="228" t="s">
        <v>80</v>
      </c>
      <c r="C16" s="231"/>
      <c r="D16" s="235"/>
      <c r="E16" s="27"/>
      <c r="F16" s="58" t="s">
        <v>94</v>
      </c>
      <c r="G16" s="66">
        <f>+G18</f>
        <v>-10826.8</v>
      </c>
      <c r="H16" s="66">
        <f>+H18</f>
        <v>-10826.8</v>
      </c>
    </row>
    <row r="17" spans="1:16" s="15" customFormat="1" ht="16.899999999999999" customHeight="1" x14ac:dyDescent="0.25">
      <c r="A17" s="223"/>
      <c r="B17" s="229"/>
      <c r="C17" s="233"/>
      <c r="D17" s="235"/>
      <c r="E17" s="27"/>
      <c r="F17" s="60" t="s">
        <v>22</v>
      </c>
      <c r="G17" s="66"/>
      <c r="H17" s="66"/>
    </row>
    <row r="18" spans="1:16" s="18" customFormat="1" x14ac:dyDescent="0.25">
      <c r="A18" s="223"/>
      <c r="B18" s="229"/>
      <c r="C18" s="64" t="s">
        <v>73</v>
      </c>
      <c r="D18" s="235"/>
      <c r="E18" s="27"/>
      <c r="F18" s="58" t="s">
        <v>94</v>
      </c>
      <c r="G18" s="21">
        <f>+G20</f>
        <v>-10826.8</v>
      </c>
      <c r="H18" s="21">
        <f>+H20</f>
        <v>-10826.8</v>
      </c>
      <c r="I18" s="17"/>
      <c r="J18" s="17"/>
      <c r="K18" s="17"/>
      <c r="L18" s="17"/>
      <c r="M18" s="17"/>
      <c r="N18" s="17"/>
      <c r="O18" s="17"/>
      <c r="P18" s="17"/>
    </row>
    <row r="19" spans="1:16" s="18" customFormat="1" ht="16.899999999999999" customHeight="1" x14ac:dyDescent="0.25">
      <c r="A19" s="223"/>
      <c r="B19" s="229"/>
      <c r="C19" s="65"/>
      <c r="D19" s="235"/>
      <c r="E19" s="27"/>
      <c r="F19" s="60" t="s">
        <v>22</v>
      </c>
      <c r="G19" s="70"/>
      <c r="H19" s="71"/>
      <c r="I19" s="17"/>
      <c r="J19" s="17"/>
      <c r="K19" s="17"/>
      <c r="L19" s="17"/>
      <c r="M19" s="17"/>
      <c r="N19" s="17"/>
      <c r="O19" s="17"/>
      <c r="P19" s="17"/>
    </row>
    <row r="20" spans="1:16" s="18" customFormat="1" ht="34.5" x14ac:dyDescent="0.25">
      <c r="A20" s="223"/>
      <c r="B20" s="229"/>
      <c r="C20" s="65"/>
      <c r="D20" s="235"/>
      <c r="E20" s="27"/>
      <c r="F20" s="59" t="s">
        <v>45</v>
      </c>
      <c r="G20" s="70">
        <f>+G22</f>
        <v>-10826.8</v>
      </c>
      <c r="H20" s="70">
        <f>+H22</f>
        <v>-10826.8</v>
      </c>
      <c r="I20" s="17"/>
      <c r="J20" s="17"/>
      <c r="K20" s="17"/>
      <c r="L20" s="17"/>
      <c r="M20" s="17"/>
      <c r="N20" s="17"/>
      <c r="O20" s="17"/>
      <c r="P20" s="17"/>
    </row>
    <row r="21" spans="1:16" s="18" customFormat="1" ht="16.899999999999999" customHeight="1" x14ac:dyDescent="0.25">
      <c r="A21" s="223"/>
      <c r="B21" s="229"/>
      <c r="C21" s="65"/>
      <c r="D21" s="236"/>
      <c r="E21" s="27"/>
      <c r="F21" s="61" t="s">
        <v>22</v>
      </c>
      <c r="G21" s="70"/>
      <c r="H21" s="71"/>
      <c r="I21" s="17"/>
      <c r="J21" s="17"/>
      <c r="K21" s="17"/>
      <c r="L21" s="17"/>
      <c r="M21" s="17"/>
      <c r="N21" s="17"/>
      <c r="O21" s="17"/>
      <c r="P21" s="17"/>
    </row>
    <row r="22" spans="1:16" s="18" customFormat="1" ht="56.25" customHeight="1" x14ac:dyDescent="0.25">
      <c r="A22" s="223"/>
      <c r="B22" s="229"/>
      <c r="C22" s="65"/>
      <c r="D22" s="232">
        <v>1130</v>
      </c>
      <c r="E22" s="226" t="s">
        <v>92</v>
      </c>
      <c r="F22" s="227"/>
      <c r="G22" s="21">
        <f>+G24</f>
        <v>-10826.8</v>
      </c>
      <c r="H22" s="21">
        <f>+H24</f>
        <v>-10826.8</v>
      </c>
      <c r="I22" s="17"/>
      <c r="J22" s="17"/>
      <c r="K22" s="17"/>
      <c r="L22" s="17"/>
      <c r="M22" s="17"/>
      <c r="N22" s="17"/>
      <c r="O22" s="17"/>
      <c r="P22" s="17"/>
    </row>
    <row r="23" spans="1:16" s="18" customFormat="1" ht="16.899999999999999" customHeight="1" x14ac:dyDescent="0.25">
      <c r="A23" s="223"/>
      <c r="B23" s="229"/>
      <c r="C23" s="65"/>
      <c r="D23" s="232"/>
      <c r="E23" s="62"/>
      <c r="F23" s="60" t="s">
        <v>22</v>
      </c>
      <c r="G23" s="70"/>
      <c r="H23" s="71"/>
      <c r="I23" s="17"/>
      <c r="J23" s="17"/>
      <c r="K23" s="17"/>
      <c r="L23" s="17"/>
      <c r="M23" s="17"/>
      <c r="N23" s="17"/>
      <c r="O23" s="17"/>
      <c r="P23" s="17"/>
    </row>
    <row r="24" spans="1:16" s="18" customFormat="1" ht="69" x14ac:dyDescent="0.25">
      <c r="A24" s="223"/>
      <c r="B24" s="229"/>
      <c r="C24" s="65"/>
      <c r="D24" s="232"/>
      <c r="E24" s="62">
        <v>11001</v>
      </c>
      <c r="F24" s="58" t="s">
        <v>93</v>
      </c>
      <c r="G24" s="21">
        <f t="shared" ref="G24:H24" si="0">G26</f>
        <v>-10826.8</v>
      </c>
      <c r="H24" s="20">
        <f t="shared" si="0"/>
        <v>-10826.8</v>
      </c>
      <c r="I24" s="17"/>
      <c r="J24" s="17"/>
      <c r="K24" s="17"/>
      <c r="L24" s="17"/>
      <c r="M24" s="17"/>
      <c r="N24" s="17"/>
      <c r="O24" s="17"/>
      <c r="P24" s="17"/>
    </row>
    <row r="25" spans="1:16" s="15" customFormat="1" ht="16.899999999999999" customHeight="1" x14ac:dyDescent="0.25">
      <c r="A25" s="223"/>
      <c r="B25" s="229"/>
      <c r="C25" s="65"/>
      <c r="D25" s="232"/>
      <c r="E25" s="27"/>
      <c r="F25" s="11" t="s">
        <v>57</v>
      </c>
      <c r="G25" s="25"/>
      <c r="H25" s="24"/>
    </row>
    <row r="26" spans="1:16" s="23" customFormat="1" ht="34.5" x14ac:dyDescent="0.25">
      <c r="A26" s="223"/>
      <c r="B26" s="229"/>
      <c r="C26" s="65"/>
      <c r="D26" s="232"/>
      <c r="E26" s="27"/>
      <c r="F26" s="22" t="s">
        <v>45</v>
      </c>
      <c r="G26" s="78">
        <f t="shared" ref="G26:H26" si="1">G28</f>
        <v>-10826.8</v>
      </c>
      <c r="H26" s="79">
        <f t="shared" si="1"/>
        <v>-10826.8</v>
      </c>
    </row>
    <row r="27" spans="1:16" s="15" customFormat="1" ht="33" customHeight="1" x14ac:dyDescent="0.25">
      <c r="A27" s="223"/>
      <c r="B27" s="229"/>
      <c r="C27" s="65"/>
      <c r="D27" s="232"/>
      <c r="E27" s="27"/>
      <c r="F27" s="11" t="s">
        <v>50</v>
      </c>
      <c r="G27" s="25"/>
      <c r="H27" s="24"/>
    </row>
    <row r="28" spans="1:16" s="15" customFormat="1" ht="16.899999999999999" customHeight="1" x14ac:dyDescent="0.25">
      <c r="A28" s="223"/>
      <c r="B28" s="229"/>
      <c r="C28" s="65"/>
      <c r="D28" s="232"/>
      <c r="E28" s="27"/>
      <c r="F28" s="16" t="s">
        <v>51</v>
      </c>
      <c r="G28" s="25">
        <f t="shared" ref="G28:H28" si="2">G29</f>
        <v>-10826.8</v>
      </c>
      <c r="H28" s="25">
        <f t="shared" si="2"/>
        <v>-10826.8</v>
      </c>
    </row>
    <row r="29" spans="1:16" s="15" customFormat="1" ht="16.899999999999999" customHeight="1" x14ac:dyDescent="0.25">
      <c r="A29" s="223"/>
      <c r="B29" s="229"/>
      <c r="C29" s="65"/>
      <c r="D29" s="232"/>
      <c r="E29" s="27"/>
      <c r="F29" s="11" t="s">
        <v>26</v>
      </c>
      <c r="G29" s="25">
        <f t="shared" ref="G29:H31" si="3">+G30</f>
        <v>-10826.8</v>
      </c>
      <c r="H29" s="25">
        <f t="shared" si="3"/>
        <v>-10826.8</v>
      </c>
    </row>
    <row r="30" spans="1:16" s="15" customFormat="1" ht="16.899999999999999" customHeight="1" x14ac:dyDescent="0.25">
      <c r="A30" s="223"/>
      <c r="B30" s="229"/>
      <c r="C30" s="65"/>
      <c r="D30" s="232"/>
      <c r="E30" s="27"/>
      <c r="F30" s="57" t="s">
        <v>95</v>
      </c>
      <c r="G30" s="63">
        <f t="shared" si="3"/>
        <v>-10826.8</v>
      </c>
      <c r="H30" s="63">
        <f t="shared" si="3"/>
        <v>-10826.8</v>
      </c>
    </row>
    <row r="31" spans="1:16" s="15" customFormat="1" ht="16.899999999999999" customHeight="1" x14ac:dyDescent="0.25">
      <c r="A31" s="223"/>
      <c r="B31" s="229"/>
      <c r="C31" s="65"/>
      <c r="D31" s="232"/>
      <c r="E31" s="27"/>
      <c r="F31" s="57" t="s">
        <v>96</v>
      </c>
      <c r="G31" s="63">
        <f t="shared" si="3"/>
        <v>-10826.8</v>
      </c>
      <c r="H31" s="63">
        <f t="shared" si="3"/>
        <v>-10826.8</v>
      </c>
    </row>
    <row r="32" spans="1:16" s="15" customFormat="1" ht="16.899999999999999" customHeight="1" x14ac:dyDescent="0.25">
      <c r="A32" s="223"/>
      <c r="B32" s="229"/>
      <c r="C32" s="65"/>
      <c r="D32" s="232"/>
      <c r="E32" s="27"/>
      <c r="F32" s="57" t="s">
        <v>97</v>
      </c>
      <c r="G32" s="63">
        <f>'Havelvats 1'!D22</f>
        <v>-10826.8</v>
      </c>
      <c r="H32" s="63">
        <f>'Havelvats 1'!E22</f>
        <v>-10826.8</v>
      </c>
      <c r="I32" s="67"/>
    </row>
    <row r="33" spans="1:16" s="15" customFormat="1" x14ac:dyDescent="0.25">
      <c r="A33" s="223" t="s">
        <v>80</v>
      </c>
      <c r="B33" s="224"/>
      <c r="C33" s="230"/>
      <c r="D33" s="234"/>
      <c r="E33" s="230"/>
      <c r="F33" s="58" t="s">
        <v>113</v>
      </c>
      <c r="G33" s="66">
        <f>+G35</f>
        <v>25724.3</v>
      </c>
      <c r="H33" s="66">
        <f>+H35</f>
        <v>25724.3</v>
      </c>
    </row>
    <row r="34" spans="1:16" s="15" customFormat="1" ht="16.899999999999999" customHeight="1" x14ac:dyDescent="0.25">
      <c r="A34" s="223"/>
      <c r="B34" s="225"/>
      <c r="C34" s="231"/>
      <c r="D34" s="235"/>
      <c r="E34" s="231"/>
      <c r="F34" s="60" t="s">
        <v>22</v>
      </c>
      <c r="G34" s="25"/>
      <c r="H34" s="25"/>
    </row>
    <row r="35" spans="1:16" s="15" customFormat="1" x14ac:dyDescent="0.25">
      <c r="A35" s="223"/>
      <c r="B35" s="228" t="s">
        <v>73</v>
      </c>
      <c r="C35" s="231"/>
      <c r="D35" s="235"/>
      <c r="E35" s="27"/>
      <c r="F35" s="58" t="s">
        <v>114</v>
      </c>
      <c r="G35" s="66">
        <f>+G37</f>
        <v>25724.3</v>
      </c>
      <c r="H35" s="66">
        <f>+H37</f>
        <v>25724.3</v>
      </c>
    </row>
    <row r="36" spans="1:16" s="15" customFormat="1" ht="16.899999999999999" customHeight="1" x14ac:dyDescent="0.25">
      <c r="A36" s="223"/>
      <c r="B36" s="229"/>
      <c r="C36" s="233"/>
      <c r="D36" s="235"/>
      <c r="E36" s="27"/>
      <c r="F36" s="60" t="s">
        <v>22</v>
      </c>
      <c r="G36" s="66"/>
      <c r="H36" s="66"/>
    </row>
    <row r="37" spans="1:16" s="18" customFormat="1" x14ac:dyDescent="0.25">
      <c r="A37" s="223"/>
      <c r="B37" s="229"/>
      <c r="C37" s="74" t="s">
        <v>73</v>
      </c>
      <c r="D37" s="235"/>
      <c r="E37" s="27"/>
      <c r="F37" s="58" t="s">
        <v>114</v>
      </c>
      <c r="G37" s="21">
        <f>+G39</f>
        <v>25724.3</v>
      </c>
      <c r="H37" s="21">
        <f>+H39</f>
        <v>25724.3</v>
      </c>
      <c r="I37" s="17"/>
      <c r="J37" s="17"/>
      <c r="K37" s="17"/>
      <c r="L37" s="17"/>
      <c r="M37" s="17"/>
      <c r="N37" s="17"/>
      <c r="O37" s="17"/>
      <c r="P37" s="17"/>
    </row>
    <row r="38" spans="1:16" s="18" customFormat="1" ht="16.899999999999999" customHeight="1" x14ac:dyDescent="0.25">
      <c r="A38" s="223"/>
      <c r="B38" s="229"/>
      <c r="C38" s="75"/>
      <c r="D38" s="235"/>
      <c r="E38" s="27"/>
      <c r="F38" s="60" t="s">
        <v>22</v>
      </c>
      <c r="G38" s="70"/>
      <c r="H38" s="71"/>
      <c r="I38" s="17"/>
      <c r="J38" s="17"/>
      <c r="K38" s="17"/>
      <c r="L38" s="17"/>
      <c r="M38" s="17"/>
      <c r="N38" s="17"/>
      <c r="O38" s="17"/>
      <c r="P38" s="17"/>
    </row>
    <row r="39" spans="1:16" s="18" customFormat="1" ht="34.5" x14ac:dyDescent="0.25">
      <c r="A39" s="223"/>
      <c r="B39" s="229"/>
      <c r="C39" s="75"/>
      <c r="D39" s="235"/>
      <c r="E39" s="27"/>
      <c r="F39" s="59" t="s">
        <v>45</v>
      </c>
      <c r="G39" s="70">
        <f>+G41</f>
        <v>25724.3</v>
      </c>
      <c r="H39" s="70">
        <f>+H41</f>
        <v>25724.3</v>
      </c>
      <c r="I39" s="17"/>
      <c r="J39" s="17"/>
      <c r="K39" s="17"/>
      <c r="L39" s="17"/>
      <c r="M39" s="17"/>
      <c r="N39" s="17"/>
      <c r="O39" s="17"/>
      <c r="P39" s="17"/>
    </row>
    <row r="40" spans="1:16" s="18" customFormat="1" ht="16.899999999999999" customHeight="1" x14ac:dyDescent="0.25">
      <c r="A40" s="223"/>
      <c r="B40" s="229"/>
      <c r="C40" s="75"/>
      <c r="D40" s="236"/>
      <c r="E40" s="27"/>
      <c r="F40" s="76" t="s">
        <v>22</v>
      </c>
      <c r="G40" s="70"/>
      <c r="H40" s="71"/>
      <c r="I40" s="17"/>
      <c r="J40" s="17"/>
      <c r="K40" s="17"/>
      <c r="L40" s="17"/>
      <c r="M40" s="17"/>
      <c r="N40" s="17"/>
      <c r="O40" s="17"/>
      <c r="P40" s="17"/>
    </row>
    <row r="41" spans="1:16" s="18" customFormat="1" x14ac:dyDescent="0.25">
      <c r="A41" s="223"/>
      <c r="B41" s="229"/>
      <c r="C41" s="75"/>
      <c r="D41" s="232">
        <v>1163</v>
      </c>
      <c r="E41" s="226" t="s">
        <v>115</v>
      </c>
      <c r="F41" s="227"/>
      <c r="G41" s="21">
        <f>+G43</f>
        <v>25724.3</v>
      </c>
      <c r="H41" s="21">
        <f>+H43</f>
        <v>25724.3</v>
      </c>
      <c r="I41" s="17"/>
      <c r="J41" s="17"/>
      <c r="K41" s="17"/>
      <c r="L41" s="17"/>
      <c r="M41" s="17"/>
      <c r="N41" s="17"/>
      <c r="O41" s="17"/>
      <c r="P41" s="17"/>
    </row>
    <row r="42" spans="1:16" s="18" customFormat="1" ht="16.899999999999999" customHeight="1" x14ac:dyDescent="0.25">
      <c r="A42" s="223"/>
      <c r="B42" s="229"/>
      <c r="C42" s="75"/>
      <c r="D42" s="232"/>
      <c r="E42" s="62"/>
      <c r="F42" s="60" t="s">
        <v>22</v>
      </c>
      <c r="G42" s="70"/>
      <c r="H42" s="71"/>
      <c r="I42" s="17"/>
      <c r="J42" s="17"/>
      <c r="K42" s="17"/>
      <c r="L42" s="17"/>
      <c r="M42" s="17"/>
      <c r="N42" s="17"/>
      <c r="O42" s="17"/>
      <c r="P42" s="17"/>
    </row>
    <row r="43" spans="1:16" s="18" customFormat="1" ht="51.75" x14ac:dyDescent="0.25">
      <c r="A43" s="223"/>
      <c r="B43" s="229"/>
      <c r="C43" s="75"/>
      <c r="D43" s="232"/>
      <c r="E43" s="129">
        <v>11018</v>
      </c>
      <c r="F43" s="130" t="s">
        <v>127</v>
      </c>
      <c r="G43" s="21">
        <f t="shared" ref="G43:H43" si="4">G45</f>
        <v>25724.3</v>
      </c>
      <c r="H43" s="20">
        <f t="shared" si="4"/>
        <v>25724.3</v>
      </c>
      <c r="I43" s="17"/>
      <c r="J43" s="17"/>
      <c r="K43" s="17"/>
      <c r="L43" s="17"/>
      <c r="M43" s="17"/>
      <c r="N43" s="17"/>
      <c r="O43" s="17"/>
      <c r="P43" s="17"/>
    </row>
    <row r="44" spans="1:16" s="15" customFormat="1" ht="16.899999999999999" customHeight="1" x14ac:dyDescent="0.25">
      <c r="A44" s="223"/>
      <c r="B44" s="229"/>
      <c r="C44" s="75"/>
      <c r="D44" s="232"/>
      <c r="E44" s="27"/>
      <c r="F44" s="11" t="s">
        <v>57</v>
      </c>
      <c r="G44" s="25"/>
      <c r="H44" s="24"/>
    </row>
    <row r="45" spans="1:16" s="23" customFormat="1" ht="34.5" x14ac:dyDescent="0.25">
      <c r="A45" s="223"/>
      <c r="B45" s="229"/>
      <c r="C45" s="75"/>
      <c r="D45" s="232"/>
      <c r="E45" s="27"/>
      <c r="F45" s="22" t="s">
        <v>45</v>
      </c>
      <c r="G45" s="78">
        <f t="shared" ref="G45:H45" si="5">G47</f>
        <v>25724.3</v>
      </c>
      <c r="H45" s="79">
        <f t="shared" si="5"/>
        <v>25724.3</v>
      </c>
    </row>
    <row r="46" spans="1:16" s="15" customFormat="1" ht="51.75" x14ac:dyDescent="0.25">
      <c r="A46" s="223"/>
      <c r="B46" s="229"/>
      <c r="C46" s="75"/>
      <c r="D46" s="232"/>
      <c r="E46" s="27"/>
      <c r="F46" s="11" t="s">
        <v>50</v>
      </c>
      <c r="G46" s="25"/>
      <c r="H46" s="24"/>
    </row>
    <row r="47" spans="1:16" s="15" customFormat="1" ht="16.899999999999999" customHeight="1" x14ac:dyDescent="0.25">
      <c r="A47" s="223"/>
      <c r="B47" s="229"/>
      <c r="C47" s="75"/>
      <c r="D47" s="232"/>
      <c r="E47" s="27"/>
      <c r="F47" s="16" t="s">
        <v>25</v>
      </c>
      <c r="G47" s="25">
        <f t="shared" ref="G47:H47" si="6">G48</f>
        <v>25724.3</v>
      </c>
      <c r="H47" s="25">
        <f t="shared" si="6"/>
        <v>25724.3</v>
      </c>
    </row>
    <row r="48" spans="1:16" s="15" customFormat="1" ht="16.899999999999999" customHeight="1" x14ac:dyDescent="0.25">
      <c r="A48" s="223"/>
      <c r="B48" s="229"/>
      <c r="C48" s="75"/>
      <c r="D48" s="232"/>
      <c r="E48" s="27"/>
      <c r="F48" s="11" t="s">
        <v>26</v>
      </c>
      <c r="G48" s="25">
        <f t="shared" ref="G48:H50" si="7">+G49</f>
        <v>25724.3</v>
      </c>
      <c r="H48" s="25">
        <f t="shared" si="7"/>
        <v>25724.3</v>
      </c>
    </row>
    <row r="49" spans="1:9" s="15" customFormat="1" ht="16.899999999999999" customHeight="1" x14ac:dyDescent="0.25">
      <c r="A49" s="223"/>
      <c r="B49" s="229"/>
      <c r="C49" s="75"/>
      <c r="D49" s="232"/>
      <c r="E49" s="27"/>
      <c r="F49" s="57" t="s">
        <v>116</v>
      </c>
      <c r="G49" s="63">
        <f t="shared" si="7"/>
        <v>25724.3</v>
      </c>
      <c r="H49" s="63">
        <f t="shared" si="7"/>
        <v>25724.3</v>
      </c>
    </row>
    <row r="50" spans="1:9" s="15" customFormat="1" ht="42.75" customHeight="1" x14ac:dyDescent="0.25">
      <c r="A50" s="223"/>
      <c r="B50" s="229"/>
      <c r="C50" s="75"/>
      <c r="D50" s="232"/>
      <c r="E50" s="27"/>
      <c r="F50" s="57" t="s">
        <v>117</v>
      </c>
      <c r="G50" s="63">
        <f t="shared" si="7"/>
        <v>25724.3</v>
      </c>
      <c r="H50" s="63">
        <f t="shared" si="7"/>
        <v>25724.3</v>
      </c>
    </row>
    <row r="51" spans="1:9" s="15" customFormat="1" ht="27" customHeight="1" x14ac:dyDescent="0.25">
      <c r="A51" s="223"/>
      <c r="B51" s="229"/>
      <c r="C51" s="75"/>
      <c r="D51" s="232"/>
      <c r="E51" s="27"/>
      <c r="F51" s="57" t="s">
        <v>118</v>
      </c>
      <c r="G51" s="63">
        <f>'Havelvats 1'!D35</f>
        <v>25724.3</v>
      </c>
      <c r="H51" s="63">
        <f>'Havelvats 1'!E35</f>
        <v>25724.3</v>
      </c>
      <c r="I51" s="67"/>
    </row>
    <row r="52" spans="1:9" s="28" customFormat="1" ht="34.9" customHeight="1" x14ac:dyDescent="0.3">
      <c r="A52" s="5"/>
      <c r="B52" s="5"/>
      <c r="C52" s="5"/>
      <c r="D52" s="6"/>
      <c r="E52" s="6"/>
      <c r="F52" s="3" t="s">
        <v>79</v>
      </c>
      <c r="G52" s="66">
        <f t="shared" ref="G52:H52" si="8">+G53</f>
        <v>-14897.5</v>
      </c>
      <c r="H52" s="66">
        <f t="shared" si="8"/>
        <v>-14897.5</v>
      </c>
    </row>
    <row r="53" spans="1:9" ht="34.5" x14ac:dyDescent="0.3">
      <c r="A53" s="237" t="s">
        <v>63</v>
      </c>
      <c r="B53" s="237"/>
      <c r="C53" s="237"/>
      <c r="D53" s="237"/>
      <c r="E53" s="237"/>
      <c r="F53" s="3" t="s">
        <v>32</v>
      </c>
      <c r="G53" s="21">
        <f t="shared" ref="G53:H53" si="9">+G55</f>
        <v>-14897.5</v>
      </c>
      <c r="H53" s="21">
        <f t="shared" si="9"/>
        <v>-14897.5</v>
      </c>
    </row>
    <row r="54" spans="1:9" x14ac:dyDescent="0.3">
      <c r="A54" s="237"/>
      <c r="B54" s="237"/>
      <c r="C54" s="237"/>
      <c r="D54" s="237"/>
      <c r="E54" s="237"/>
      <c r="F54" s="11" t="s">
        <v>22</v>
      </c>
      <c r="G54" s="69"/>
      <c r="H54" s="69"/>
    </row>
    <row r="55" spans="1:9" ht="34.5" x14ac:dyDescent="0.3">
      <c r="A55" s="237"/>
      <c r="B55" s="237" t="s">
        <v>33</v>
      </c>
      <c r="C55" s="237"/>
      <c r="D55" s="237"/>
      <c r="E55" s="237"/>
      <c r="F55" s="3" t="s">
        <v>34</v>
      </c>
      <c r="G55" s="21">
        <f t="shared" ref="G55:H55" si="10">+G57</f>
        <v>-14897.5</v>
      </c>
      <c r="H55" s="21">
        <f t="shared" si="10"/>
        <v>-14897.5</v>
      </c>
    </row>
    <row r="56" spans="1:9" x14ac:dyDescent="0.3">
      <c r="A56" s="237"/>
      <c r="B56" s="237"/>
      <c r="C56" s="237"/>
      <c r="D56" s="237"/>
      <c r="E56" s="237"/>
      <c r="F56" s="11" t="s">
        <v>22</v>
      </c>
      <c r="G56" s="69"/>
      <c r="H56" s="69"/>
    </row>
    <row r="57" spans="1:9" x14ac:dyDescent="0.3">
      <c r="A57" s="237"/>
      <c r="B57" s="237"/>
      <c r="C57" s="237" t="s">
        <v>33</v>
      </c>
      <c r="D57" s="237"/>
      <c r="E57" s="237"/>
      <c r="F57" s="4" t="s">
        <v>21</v>
      </c>
      <c r="G57" s="21">
        <f>+G70+G78</f>
        <v>-14897.5</v>
      </c>
      <c r="H57" s="21">
        <f>+H70+H78</f>
        <v>-14897.5</v>
      </c>
    </row>
    <row r="58" spans="1:9" x14ac:dyDescent="0.3">
      <c r="A58" s="237"/>
      <c r="B58" s="237"/>
      <c r="C58" s="237"/>
      <c r="D58" s="237"/>
      <c r="E58" s="237"/>
      <c r="F58" s="11" t="s">
        <v>22</v>
      </c>
      <c r="G58" s="80"/>
      <c r="H58" s="80"/>
    </row>
    <row r="59" spans="1:9" x14ac:dyDescent="0.3">
      <c r="A59" s="237"/>
      <c r="B59" s="237"/>
      <c r="C59" s="237"/>
      <c r="D59" s="237"/>
      <c r="E59" s="237"/>
      <c r="F59" s="11" t="s">
        <v>23</v>
      </c>
      <c r="G59" s="25">
        <f t="shared" ref="G59:H59" si="11">+G61</f>
        <v>-14897.5</v>
      </c>
      <c r="H59" s="25">
        <f t="shared" si="11"/>
        <v>-14897.5</v>
      </c>
    </row>
    <row r="60" spans="1:9" x14ac:dyDescent="0.3">
      <c r="A60" s="237"/>
      <c r="B60" s="237"/>
      <c r="C60" s="237"/>
      <c r="D60" s="237"/>
      <c r="E60" s="237"/>
      <c r="F60" s="11" t="s">
        <v>22</v>
      </c>
      <c r="G60" s="32"/>
      <c r="H60" s="32"/>
    </row>
    <row r="61" spans="1:9" x14ac:dyDescent="0.3">
      <c r="A61" s="237"/>
      <c r="B61" s="237"/>
      <c r="C61" s="237"/>
      <c r="D61" s="237" t="s">
        <v>59</v>
      </c>
      <c r="E61" s="238" t="s">
        <v>65</v>
      </c>
      <c r="F61" s="238" t="s">
        <v>21</v>
      </c>
      <c r="G61" s="21">
        <f>+G70+G78</f>
        <v>-14897.5</v>
      </c>
      <c r="H61" s="21">
        <f>+H70+H78</f>
        <v>-14897.5</v>
      </c>
    </row>
    <row r="62" spans="1:9" x14ac:dyDescent="0.3">
      <c r="A62" s="237"/>
      <c r="B62" s="237"/>
      <c r="C62" s="237"/>
      <c r="D62" s="237"/>
      <c r="E62" s="30"/>
      <c r="F62" s="12" t="s">
        <v>22</v>
      </c>
      <c r="G62" s="81"/>
      <c r="H62" s="81"/>
    </row>
    <row r="63" spans="1:9" x14ac:dyDescent="0.3">
      <c r="A63" s="237"/>
      <c r="B63" s="237"/>
      <c r="C63" s="237"/>
      <c r="D63" s="237"/>
      <c r="E63" s="26">
        <v>11001</v>
      </c>
      <c r="F63" s="4" t="s">
        <v>21</v>
      </c>
      <c r="G63" s="21">
        <f t="shared" ref="G63:H63" si="12">+G65</f>
        <v>-25724.3</v>
      </c>
      <c r="H63" s="21">
        <f t="shared" si="12"/>
        <v>-25724.3</v>
      </c>
    </row>
    <row r="64" spans="1:9" x14ac:dyDescent="0.3">
      <c r="A64" s="237"/>
      <c r="B64" s="237"/>
      <c r="C64" s="237"/>
      <c r="D64" s="237"/>
      <c r="E64" s="239"/>
      <c r="F64" s="11" t="s">
        <v>57</v>
      </c>
      <c r="G64" s="29"/>
      <c r="H64" s="29"/>
    </row>
    <row r="65" spans="1:8" x14ac:dyDescent="0.3">
      <c r="A65" s="237"/>
      <c r="B65" s="237"/>
      <c r="C65" s="237"/>
      <c r="D65" s="237"/>
      <c r="E65" s="239"/>
      <c r="F65" s="9" t="s">
        <v>23</v>
      </c>
      <c r="G65" s="78">
        <f t="shared" ref="G65:H65" si="13">+G67</f>
        <v>-25724.3</v>
      </c>
      <c r="H65" s="78">
        <f t="shared" si="13"/>
        <v>-25724.3</v>
      </c>
    </row>
    <row r="66" spans="1:8" ht="34.5" x14ac:dyDescent="0.3">
      <c r="A66" s="237"/>
      <c r="B66" s="237"/>
      <c r="C66" s="237"/>
      <c r="D66" s="237"/>
      <c r="E66" s="239"/>
      <c r="F66" s="11" t="s">
        <v>24</v>
      </c>
      <c r="G66" s="29"/>
      <c r="H66" s="29"/>
    </row>
    <row r="67" spans="1:8" x14ac:dyDescent="0.3">
      <c r="A67" s="237"/>
      <c r="B67" s="237"/>
      <c r="C67" s="237"/>
      <c r="D67" s="237"/>
      <c r="E67" s="239"/>
      <c r="F67" s="16" t="s">
        <v>25</v>
      </c>
      <c r="G67" s="25">
        <f t="shared" ref="G67:H68" si="14">+G68</f>
        <v>-25724.3</v>
      </c>
      <c r="H67" s="25">
        <f t="shared" si="14"/>
        <v>-25724.3</v>
      </c>
    </row>
    <row r="68" spans="1:8" x14ac:dyDescent="0.3">
      <c r="A68" s="237"/>
      <c r="B68" s="237"/>
      <c r="C68" s="237"/>
      <c r="D68" s="237"/>
      <c r="E68" s="239"/>
      <c r="F68" s="11" t="s">
        <v>26</v>
      </c>
      <c r="G68" s="63">
        <f t="shared" si="14"/>
        <v>-25724.3</v>
      </c>
      <c r="H68" s="63">
        <f t="shared" si="14"/>
        <v>-25724.3</v>
      </c>
    </row>
    <row r="69" spans="1:8" x14ac:dyDescent="0.3">
      <c r="A69" s="237"/>
      <c r="B69" s="237"/>
      <c r="C69" s="237"/>
      <c r="D69" s="237"/>
      <c r="E69" s="239"/>
      <c r="F69" s="11" t="s">
        <v>64</v>
      </c>
      <c r="G69" s="63">
        <f>+G70</f>
        <v>-25724.3</v>
      </c>
      <c r="H69" s="63">
        <f t="shared" ref="H69" si="15">+H70</f>
        <v>-25724.3</v>
      </c>
    </row>
    <row r="70" spans="1:8" x14ac:dyDescent="0.3">
      <c r="A70" s="237"/>
      <c r="B70" s="237"/>
      <c r="C70" s="237"/>
      <c r="D70" s="237"/>
      <c r="E70" s="239"/>
      <c r="F70" s="11" t="s">
        <v>27</v>
      </c>
      <c r="G70" s="63">
        <f>'Havelvats 1'!D48</f>
        <v>-25724.3</v>
      </c>
      <c r="H70" s="63">
        <f>'Havelvats 1'!E48</f>
        <v>-25724.3</v>
      </c>
    </row>
    <row r="71" spans="1:8" x14ac:dyDescent="0.3">
      <c r="A71" s="237"/>
      <c r="B71" s="237"/>
      <c r="C71" s="237"/>
      <c r="D71" s="237"/>
      <c r="E71" s="26" t="s">
        <v>61</v>
      </c>
      <c r="F71" s="4" t="s">
        <v>21</v>
      </c>
      <c r="G71" s="10">
        <f t="shared" ref="G71:H71" si="16">+G73</f>
        <v>10826.8</v>
      </c>
      <c r="H71" s="10">
        <f t="shared" si="16"/>
        <v>10826.8</v>
      </c>
    </row>
    <row r="72" spans="1:8" x14ac:dyDescent="0.3">
      <c r="A72" s="237"/>
      <c r="B72" s="237"/>
      <c r="C72" s="237"/>
      <c r="D72" s="237"/>
      <c r="E72" s="239"/>
      <c r="F72" s="11" t="s">
        <v>57</v>
      </c>
      <c r="G72" s="33"/>
      <c r="H72" s="33"/>
    </row>
    <row r="73" spans="1:8" x14ac:dyDescent="0.3">
      <c r="A73" s="237"/>
      <c r="B73" s="237"/>
      <c r="C73" s="237"/>
      <c r="D73" s="237"/>
      <c r="E73" s="239"/>
      <c r="F73" s="9" t="s">
        <v>23</v>
      </c>
      <c r="G73" s="34">
        <f t="shared" ref="G73:H73" si="17">+G75</f>
        <v>10826.8</v>
      </c>
      <c r="H73" s="34">
        <f t="shared" si="17"/>
        <v>10826.8</v>
      </c>
    </row>
    <row r="74" spans="1:8" ht="34.5" x14ac:dyDescent="0.3">
      <c r="A74" s="237"/>
      <c r="B74" s="237"/>
      <c r="C74" s="237"/>
      <c r="D74" s="237"/>
      <c r="E74" s="239"/>
      <c r="F74" s="11" t="s">
        <v>24</v>
      </c>
      <c r="G74" s="33"/>
      <c r="H74" s="33"/>
    </row>
    <row r="75" spans="1:8" x14ac:dyDescent="0.3">
      <c r="A75" s="237"/>
      <c r="B75" s="237"/>
      <c r="C75" s="237"/>
      <c r="D75" s="237"/>
      <c r="E75" s="239"/>
      <c r="F75" s="16" t="s">
        <v>25</v>
      </c>
      <c r="G75" s="33">
        <f t="shared" ref="G75:H77" si="18">+G76</f>
        <v>10826.8</v>
      </c>
      <c r="H75" s="33">
        <f t="shared" si="18"/>
        <v>10826.8</v>
      </c>
    </row>
    <row r="76" spans="1:8" x14ac:dyDescent="0.3">
      <c r="A76" s="237"/>
      <c r="B76" s="237"/>
      <c r="C76" s="237"/>
      <c r="D76" s="237"/>
      <c r="E76" s="239"/>
      <c r="F76" s="11" t="s">
        <v>26</v>
      </c>
      <c r="G76" s="33">
        <f t="shared" si="18"/>
        <v>10826.8</v>
      </c>
      <c r="H76" s="33">
        <f t="shared" si="18"/>
        <v>10826.8</v>
      </c>
    </row>
    <row r="77" spans="1:8" x14ac:dyDescent="0.3">
      <c r="A77" s="237"/>
      <c r="B77" s="237"/>
      <c r="C77" s="237"/>
      <c r="D77" s="237"/>
      <c r="E77" s="239"/>
      <c r="F77" s="11" t="s">
        <v>46</v>
      </c>
      <c r="G77" s="33">
        <f t="shared" si="18"/>
        <v>10826.8</v>
      </c>
      <c r="H77" s="33">
        <f t="shared" si="18"/>
        <v>10826.8</v>
      </c>
    </row>
    <row r="78" spans="1:8" x14ac:dyDescent="0.3">
      <c r="A78" s="237"/>
      <c r="B78" s="237"/>
      <c r="C78" s="237"/>
      <c r="D78" s="237"/>
      <c r="E78" s="239"/>
      <c r="F78" s="11" t="s">
        <v>27</v>
      </c>
      <c r="G78" s="33">
        <f>'Havelvats 1'!D54</f>
        <v>10826.8</v>
      </c>
      <c r="H78" s="33">
        <f>'Havelvats 1'!E54</f>
        <v>10826.8</v>
      </c>
    </row>
  </sheetData>
  <mergeCells count="36">
    <mergeCell ref="A33:A51"/>
    <mergeCell ref="B33:B34"/>
    <mergeCell ref="C33:C36"/>
    <mergeCell ref="D33:D40"/>
    <mergeCell ref="E33:E34"/>
    <mergeCell ref="B35:B51"/>
    <mergeCell ref="D41:D51"/>
    <mergeCell ref="E41:F41"/>
    <mergeCell ref="A53:A78"/>
    <mergeCell ref="C53:C56"/>
    <mergeCell ref="B53:B54"/>
    <mergeCell ref="E61:F61"/>
    <mergeCell ref="D61:D78"/>
    <mergeCell ref="C57:C78"/>
    <mergeCell ref="B55:B78"/>
    <mergeCell ref="E72:E78"/>
    <mergeCell ref="E64:E70"/>
    <mergeCell ref="E53:E60"/>
    <mergeCell ref="D53:D60"/>
    <mergeCell ref="D9:E9"/>
    <mergeCell ref="F9:F10"/>
    <mergeCell ref="A5:H5"/>
    <mergeCell ref="A9:C9"/>
    <mergeCell ref="A14:A32"/>
    <mergeCell ref="B14:B15"/>
    <mergeCell ref="E22:F22"/>
    <mergeCell ref="B16:B32"/>
    <mergeCell ref="E14:E15"/>
    <mergeCell ref="D22:D32"/>
    <mergeCell ref="C14:C17"/>
    <mergeCell ref="D14:D21"/>
    <mergeCell ref="G1:H1"/>
    <mergeCell ref="G9:H9"/>
    <mergeCell ref="G8:H8"/>
    <mergeCell ref="G3:H3"/>
    <mergeCell ref="G2:H2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4"/>
  <sheetViews>
    <sheetView topLeftCell="A4" zoomScale="90" zoomScaleNormal="90" zoomScaleSheetLayoutView="100" workbookViewId="0">
      <selection activeCell="F13" sqref="F13"/>
    </sheetView>
  </sheetViews>
  <sheetFormatPr defaultColWidth="9.140625" defaultRowHeight="17.25" x14ac:dyDescent="0.25"/>
  <cols>
    <col min="1" max="1" width="10.140625" style="38" customWidth="1"/>
    <col min="2" max="2" width="15.5703125" style="38" customWidth="1"/>
    <col min="3" max="3" width="8" style="38" customWidth="1"/>
    <col min="4" max="4" width="7.85546875" style="51" customWidth="1"/>
    <col min="5" max="5" width="25.140625" style="51" customWidth="1"/>
    <col min="6" max="6" width="62.42578125" style="51" customWidth="1"/>
    <col min="7" max="7" width="26.85546875" style="38" customWidth="1"/>
    <col min="8" max="8" width="11.140625" style="38" bestFit="1" customWidth="1"/>
    <col min="9" max="10" width="9.140625" style="38"/>
    <col min="11" max="11" width="12.140625" style="38" customWidth="1"/>
    <col min="12" max="16384" width="9.140625" style="38"/>
  </cols>
  <sheetData>
    <row r="1" spans="1:43" s="1" customFormat="1" ht="24" customHeight="1" x14ac:dyDescent="0.3">
      <c r="F1" s="246" t="s">
        <v>108</v>
      </c>
      <c r="G1" s="246"/>
      <c r="AB1" s="246"/>
      <c r="AC1" s="246"/>
      <c r="AD1" s="246"/>
    </row>
    <row r="2" spans="1:43" s="1" customFormat="1" ht="17.25" customHeight="1" x14ac:dyDescent="0.3">
      <c r="A2" s="35"/>
      <c r="B2" s="35"/>
      <c r="C2" s="35"/>
      <c r="D2" s="35"/>
      <c r="E2" s="35"/>
      <c r="F2" s="246" t="s">
        <v>74</v>
      </c>
      <c r="G2" s="246"/>
      <c r="Y2" s="35"/>
      <c r="Z2" s="35"/>
      <c r="AA2" s="246"/>
      <c r="AB2" s="246"/>
      <c r="AC2" s="246"/>
      <c r="AD2" s="24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</row>
    <row r="3" spans="1:43" s="1" customFormat="1" ht="17.25" customHeight="1" x14ac:dyDescent="0.3">
      <c r="A3" s="35"/>
      <c r="B3" s="35"/>
      <c r="C3" s="35"/>
      <c r="D3" s="35"/>
      <c r="E3" s="35"/>
      <c r="F3" s="246" t="s">
        <v>9</v>
      </c>
      <c r="G3" s="246"/>
      <c r="Y3" s="246"/>
      <c r="Z3" s="246"/>
      <c r="AA3" s="246"/>
      <c r="AB3" s="246"/>
      <c r="AC3" s="246"/>
      <c r="AD3" s="24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</row>
    <row r="4" spans="1:43" s="1" customFormat="1" x14ac:dyDescent="0.3">
      <c r="F4" s="2"/>
      <c r="G4" s="2"/>
      <c r="H4" s="2"/>
    </row>
    <row r="5" spans="1:43" s="1" customFormat="1" ht="15.75" customHeight="1" x14ac:dyDescent="0.3">
      <c r="F5" s="2"/>
      <c r="G5" s="2"/>
      <c r="H5" s="2"/>
    </row>
    <row r="6" spans="1:43" s="1" customFormat="1" ht="67.5" customHeight="1" x14ac:dyDescent="0.3">
      <c r="A6" s="247" t="s">
        <v>90</v>
      </c>
      <c r="B6" s="247"/>
      <c r="C6" s="247"/>
      <c r="D6" s="247"/>
      <c r="E6" s="247"/>
      <c r="F6" s="247"/>
      <c r="G6" s="247"/>
      <c r="H6" s="7"/>
    </row>
    <row r="7" spans="1:43" s="1" customFormat="1" ht="40.5" customHeight="1" x14ac:dyDescent="0.3">
      <c r="B7" s="7"/>
      <c r="C7" s="7"/>
      <c r="D7" s="7"/>
      <c r="E7" s="7"/>
      <c r="F7" s="7"/>
      <c r="G7" s="7" t="s">
        <v>77</v>
      </c>
      <c r="H7" s="7"/>
    </row>
    <row r="8" spans="1:43" ht="88.5" customHeight="1" x14ac:dyDescent="0.25">
      <c r="A8" s="248" t="s">
        <v>14</v>
      </c>
      <c r="B8" s="248"/>
      <c r="C8" s="249" t="s">
        <v>107</v>
      </c>
      <c r="D8" s="250"/>
      <c r="E8" s="251"/>
      <c r="F8" s="255" t="s">
        <v>78</v>
      </c>
      <c r="G8" s="72" t="s">
        <v>106</v>
      </c>
    </row>
    <row r="9" spans="1:43" ht="37.5" customHeight="1" x14ac:dyDescent="0.25">
      <c r="A9" s="37" t="s">
        <v>18</v>
      </c>
      <c r="B9" s="37" t="s">
        <v>19</v>
      </c>
      <c r="C9" s="252"/>
      <c r="D9" s="253"/>
      <c r="E9" s="254"/>
      <c r="F9" s="256"/>
      <c r="G9" s="37" t="s">
        <v>17</v>
      </c>
    </row>
    <row r="10" spans="1:43" ht="24" customHeight="1" x14ac:dyDescent="0.25">
      <c r="A10" s="257" t="s">
        <v>45</v>
      </c>
      <c r="B10" s="258"/>
      <c r="C10" s="258"/>
      <c r="D10" s="258"/>
      <c r="E10" s="258"/>
      <c r="F10" s="259"/>
      <c r="G10" s="82">
        <f>+G11</f>
        <v>25724.3</v>
      </c>
      <c r="H10" s="39"/>
    </row>
    <row r="11" spans="1:43" x14ac:dyDescent="0.25">
      <c r="A11" s="40">
        <v>1163</v>
      </c>
      <c r="B11" s="243" t="s">
        <v>119</v>
      </c>
      <c r="C11" s="244"/>
      <c r="D11" s="244"/>
      <c r="E11" s="245"/>
      <c r="F11" s="41"/>
      <c r="G11" s="83">
        <f>+G12</f>
        <v>25724.3</v>
      </c>
      <c r="H11" s="42"/>
    </row>
    <row r="12" spans="1:43" ht="100.7" customHeight="1" x14ac:dyDescent="0.25">
      <c r="A12" s="43"/>
      <c r="B12" s="40">
        <v>11018</v>
      </c>
      <c r="C12" s="240" t="s">
        <v>127</v>
      </c>
      <c r="D12" s="241"/>
      <c r="E12" s="242"/>
      <c r="F12" s="44" t="s">
        <v>45</v>
      </c>
      <c r="G12" s="82">
        <f>+G13</f>
        <v>25724.3</v>
      </c>
      <c r="H12" s="45"/>
    </row>
    <row r="13" spans="1:43" s="50" customFormat="1" ht="36.200000000000003" customHeight="1" x14ac:dyDescent="0.25">
      <c r="A13" s="46"/>
      <c r="B13" s="47"/>
      <c r="C13" s="48"/>
      <c r="D13" s="49"/>
      <c r="E13" s="49"/>
      <c r="F13" s="132" t="s">
        <v>128</v>
      </c>
      <c r="G13" s="84">
        <f>'Havelvats 1'!E35</f>
        <v>25724.3</v>
      </c>
    </row>
    <row r="14" spans="1:43" x14ac:dyDescent="0.25">
      <c r="G14" s="42"/>
    </row>
  </sheetData>
  <mergeCells count="13">
    <mergeCell ref="C12:E12"/>
    <mergeCell ref="B11:E11"/>
    <mergeCell ref="F1:G1"/>
    <mergeCell ref="AB1:AD1"/>
    <mergeCell ref="F2:G2"/>
    <mergeCell ref="AA2:AD2"/>
    <mergeCell ref="F3:G3"/>
    <mergeCell ref="Y3:AD3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46" zoomScale="90" zoomScaleNormal="90" zoomScaleSheetLayoutView="100" workbookViewId="0">
      <selection activeCell="A19" sqref="A1:XFD1048576"/>
    </sheetView>
  </sheetViews>
  <sheetFormatPr defaultColWidth="9.140625" defaultRowHeight="17.25" x14ac:dyDescent="0.3"/>
  <cols>
    <col min="1" max="1" width="5.28515625" style="133" customWidth="1"/>
    <col min="2" max="2" width="24.5703125" style="133" customWidth="1"/>
    <col min="3" max="3" width="65.7109375" style="133" customWidth="1"/>
    <col min="4" max="5" width="20.140625" style="135" customWidth="1"/>
    <col min="6" max="6" width="10" style="133" customWidth="1"/>
    <col min="7" max="7" width="49.85546875" style="133" customWidth="1"/>
    <col min="8" max="16384" width="9.140625" style="133"/>
  </cols>
  <sheetData>
    <row r="1" spans="1:5" ht="37.5" customHeight="1" x14ac:dyDescent="0.3">
      <c r="D1" s="267" t="s">
        <v>72</v>
      </c>
      <c r="E1" s="267"/>
    </row>
    <row r="2" spans="1:5" ht="17.25" customHeight="1" x14ac:dyDescent="0.3">
      <c r="D2" s="267" t="s">
        <v>74</v>
      </c>
      <c r="E2" s="267"/>
    </row>
    <row r="3" spans="1:5" ht="17.25" customHeight="1" x14ac:dyDescent="0.3">
      <c r="D3" s="267" t="s">
        <v>9</v>
      </c>
      <c r="E3" s="267"/>
    </row>
    <row r="5" spans="1:5" ht="59.25" customHeight="1" x14ac:dyDescent="0.3">
      <c r="A5" s="134"/>
      <c r="B5" s="270" t="s">
        <v>85</v>
      </c>
      <c r="C5" s="270"/>
      <c r="D5" s="270"/>
      <c r="E5" s="270"/>
    </row>
    <row r="6" spans="1:5" ht="23.25" customHeight="1" x14ac:dyDescent="0.3"/>
    <row r="7" spans="1:5" ht="21.75" customHeight="1" x14ac:dyDescent="0.3">
      <c r="A7" s="263" t="s">
        <v>67</v>
      </c>
      <c r="B7" s="263"/>
      <c r="C7" s="263"/>
      <c r="D7" s="263"/>
      <c r="E7" s="263"/>
    </row>
    <row r="8" spans="1:5" ht="38.65" customHeight="1" x14ac:dyDescent="0.3">
      <c r="C8" s="136" t="s">
        <v>83</v>
      </c>
      <c r="E8" s="137"/>
    </row>
    <row r="9" spans="1:5" x14ac:dyDescent="0.3">
      <c r="B9" s="273" t="s">
        <v>11</v>
      </c>
      <c r="C9" s="274"/>
      <c r="D9" s="274"/>
      <c r="E9" s="275"/>
    </row>
    <row r="10" spans="1:5" s="138" customFormat="1" x14ac:dyDescent="0.3">
      <c r="B10" s="139"/>
      <c r="C10" s="139"/>
      <c r="D10" s="140"/>
      <c r="E10" s="140"/>
    </row>
    <row r="11" spans="1:5" x14ac:dyDescent="0.3">
      <c r="B11" s="141" t="s">
        <v>1</v>
      </c>
      <c r="C11" s="141" t="s">
        <v>2</v>
      </c>
      <c r="D11" s="142"/>
      <c r="E11" s="142"/>
    </row>
    <row r="12" spans="1:5" ht="51.75" x14ac:dyDescent="0.3">
      <c r="B12" s="143">
        <v>1130</v>
      </c>
      <c r="C12" s="144" t="s">
        <v>91</v>
      </c>
      <c r="D12" s="145"/>
      <c r="E12" s="145"/>
    </row>
    <row r="14" spans="1:5" s="146" customFormat="1" x14ac:dyDescent="0.3">
      <c r="B14" s="271" t="s">
        <v>3</v>
      </c>
      <c r="C14" s="272"/>
      <c r="D14" s="147"/>
      <c r="E14" s="147"/>
    </row>
    <row r="15" spans="1:5" s="146" customFormat="1" ht="58.35" customHeight="1" x14ac:dyDescent="0.3">
      <c r="B15" s="148" t="s">
        <v>4</v>
      </c>
      <c r="C15" s="131">
        <v>1130</v>
      </c>
      <c r="D15" s="214" t="s">
        <v>44</v>
      </c>
      <c r="E15" s="215"/>
    </row>
    <row r="16" spans="1:5" s="146" customFormat="1" ht="34.5" x14ac:dyDescent="0.3">
      <c r="B16" s="148" t="s">
        <v>5</v>
      </c>
      <c r="C16" s="131">
        <v>11001</v>
      </c>
      <c r="D16" s="149" t="s">
        <v>12</v>
      </c>
      <c r="E16" s="149" t="s">
        <v>13</v>
      </c>
    </row>
    <row r="17" spans="2:6" s="146" customFormat="1" ht="69" x14ac:dyDescent="0.3">
      <c r="B17" s="148" t="s">
        <v>6</v>
      </c>
      <c r="C17" s="131" t="s">
        <v>101</v>
      </c>
      <c r="D17" s="201"/>
      <c r="E17" s="201"/>
    </row>
    <row r="18" spans="2:6" s="146" customFormat="1" ht="69" x14ac:dyDescent="0.3">
      <c r="B18" s="148" t="s">
        <v>10</v>
      </c>
      <c r="C18" s="131" t="s">
        <v>102</v>
      </c>
      <c r="D18" s="202"/>
      <c r="E18" s="202"/>
    </row>
    <row r="19" spans="2:6" s="146" customFormat="1" ht="34.5" x14ac:dyDescent="0.3">
      <c r="B19" s="148" t="s">
        <v>7</v>
      </c>
      <c r="C19" s="131" t="s">
        <v>82</v>
      </c>
      <c r="D19" s="202"/>
      <c r="E19" s="202"/>
    </row>
    <row r="20" spans="2:6" s="146" customFormat="1" ht="51.75" x14ac:dyDescent="0.3">
      <c r="B20" s="150" t="s">
        <v>104</v>
      </c>
      <c r="C20" s="131" t="s">
        <v>103</v>
      </c>
      <c r="D20" s="202"/>
      <c r="E20" s="202"/>
    </row>
    <row r="21" spans="2:6" s="146" customFormat="1" x14ac:dyDescent="0.3">
      <c r="B21" s="260" t="s">
        <v>0</v>
      </c>
      <c r="C21" s="261"/>
      <c r="D21" s="203"/>
      <c r="E21" s="203"/>
    </row>
    <row r="22" spans="2:6" s="146" customFormat="1" x14ac:dyDescent="0.3">
      <c r="B22" s="151" t="s">
        <v>8</v>
      </c>
      <c r="C22" s="151"/>
      <c r="D22" s="152">
        <f>+'Havelvats 1'!D22</f>
        <v>-10826.8</v>
      </c>
      <c r="E22" s="152">
        <f>+'Havelvats 1'!E22</f>
        <v>-10826.8</v>
      </c>
      <c r="F22" s="153"/>
    </row>
    <row r="23" spans="2:6" s="146" customFormat="1" x14ac:dyDescent="0.3">
      <c r="D23" s="154"/>
      <c r="E23" s="154"/>
    </row>
    <row r="24" spans="2:6" x14ac:dyDescent="0.3">
      <c r="B24" s="141" t="s">
        <v>1</v>
      </c>
      <c r="C24" s="141" t="s">
        <v>2</v>
      </c>
      <c r="D24" s="142"/>
      <c r="E24" s="142"/>
    </row>
    <row r="25" spans="2:6" x14ac:dyDescent="0.3">
      <c r="B25" s="143">
        <v>1163</v>
      </c>
      <c r="C25" s="144" t="s">
        <v>119</v>
      </c>
      <c r="D25" s="145"/>
      <c r="E25" s="145"/>
    </row>
    <row r="26" spans="2:6" ht="26.25" customHeight="1" x14ac:dyDescent="0.3"/>
    <row r="27" spans="2:6" s="146" customFormat="1" x14ac:dyDescent="0.3">
      <c r="B27" s="271" t="s">
        <v>3</v>
      </c>
      <c r="C27" s="272"/>
      <c r="D27" s="147"/>
      <c r="E27" s="147"/>
    </row>
    <row r="28" spans="2:6" s="146" customFormat="1" ht="58.35" customHeight="1" x14ac:dyDescent="0.3">
      <c r="B28" s="148" t="s">
        <v>4</v>
      </c>
      <c r="C28" s="131">
        <v>1163</v>
      </c>
      <c r="D28" s="214" t="s">
        <v>87</v>
      </c>
      <c r="E28" s="215"/>
    </row>
    <row r="29" spans="2:6" s="146" customFormat="1" ht="34.5" x14ac:dyDescent="0.3">
      <c r="B29" s="148" t="s">
        <v>5</v>
      </c>
      <c r="C29" s="131">
        <v>11018</v>
      </c>
      <c r="D29" s="149" t="s">
        <v>12</v>
      </c>
      <c r="E29" s="149" t="s">
        <v>13</v>
      </c>
    </row>
    <row r="30" spans="2:6" s="146" customFormat="1" ht="51.75" x14ac:dyDescent="0.3">
      <c r="B30" s="148" t="s">
        <v>6</v>
      </c>
      <c r="C30" s="131" t="s">
        <v>127</v>
      </c>
      <c r="D30" s="201"/>
      <c r="E30" s="201"/>
    </row>
    <row r="31" spans="2:6" s="146" customFormat="1" ht="51.75" x14ac:dyDescent="0.3">
      <c r="B31" s="148" t="s">
        <v>10</v>
      </c>
      <c r="C31" s="131" t="s">
        <v>126</v>
      </c>
      <c r="D31" s="202"/>
      <c r="E31" s="202"/>
    </row>
    <row r="32" spans="2:6" s="146" customFormat="1" ht="34.5" x14ac:dyDescent="0.3">
      <c r="B32" s="148" t="s">
        <v>7</v>
      </c>
      <c r="C32" s="131" t="s">
        <v>82</v>
      </c>
      <c r="D32" s="202"/>
      <c r="E32" s="202"/>
    </row>
    <row r="33" spans="1:6" s="146" customFormat="1" ht="71.25" customHeight="1" x14ac:dyDescent="0.3">
      <c r="B33" s="150" t="s">
        <v>121</v>
      </c>
      <c r="C33" s="131" t="s">
        <v>120</v>
      </c>
      <c r="D33" s="202"/>
      <c r="E33" s="202"/>
    </row>
    <row r="34" spans="1:6" s="146" customFormat="1" x14ac:dyDescent="0.3">
      <c r="B34" s="260" t="s">
        <v>0</v>
      </c>
      <c r="C34" s="261"/>
      <c r="D34" s="203"/>
      <c r="E34" s="203"/>
    </row>
    <row r="35" spans="1:6" s="146" customFormat="1" x14ac:dyDescent="0.3">
      <c r="B35" s="268" t="s">
        <v>122</v>
      </c>
      <c r="C35" s="269"/>
      <c r="D35" s="155">
        <v>1</v>
      </c>
      <c r="E35" s="155">
        <v>1</v>
      </c>
    </row>
    <row r="36" spans="1:6" s="146" customFormat="1" x14ac:dyDescent="0.3">
      <c r="B36" s="151" t="s">
        <v>8</v>
      </c>
      <c r="C36" s="151"/>
      <c r="D36" s="152">
        <f>'Havelvats 1'!D35</f>
        <v>25724.3</v>
      </c>
      <c r="E36" s="152">
        <f>'Havelvats 1'!E35</f>
        <v>25724.3</v>
      </c>
      <c r="F36" s="153"/>
    </row>
    <row r="37" spans="1:6" s="146" customFormat="1" x14ac:dyDescent="0.3">
      <c r="D37" s="154"/>
      <c r="E37" s="154"/>
    </row>
    <row r="38" spans="1:6" x14ac:dyDescent="0.3">
      <c r="A38" s="263" t="s">
        <v>68</v>
      </c>
      <c r="B38" s="263"/>
      <c r="C38" s="263"/>
      <c r="D38" s="263"/>
      <c r="E38" s="263"/>
    </row>
    <row r="39" spans="1:6" x14ac:dyDescent="0.3">
      <c r="C39" s="156" t="s">
        <v>48</v>
      </c>
      <c r="E39" s="137"/>
    </row>
    <row r="40" spans="1:6" x14ac:dyDescent="0.3">
      <c r="B40" s="157" t="s">
        <v>11</v>
      </c>
      <c r="C40" s="158"/>
      <c r="D40" s="159"/>
      <c r="E40" s="160"/>
    </row>
    <row r="41" spans="1:6" x14ac:dyDescent="0.3">
      <c r="B41" s="161"/>
      <c r="C41" s="161"/>
      <c r="D41" s="162"/>
      <c r="E41" s="162"/>
    </row>
    <row r="42" spans="1:6" x14ac:dyDescent="0.3">
      <c r="B42" s="161"/>
      <c r="C42" s="161"/>
      <c r="D42" s="163"/>
      <c r="E42" s="163"/>
    </row>
    <row r="43" spans="1:6" x14ac:dyDescent="0.3">
      <c r="B43" s="52" t="s">
        <v>1</v>
      </c>
      <c r="C43" s="52" t="s">
        <v>2</v>
      </c>
      <c r="D43" s="163"/>
      <c r="E43" s="163"/>
    </row>
    <row r="44" spans="1:6" x14ac:dyDescent="0.3">
      <c r="B44" s="164">
        <v>1139</v>
      </c>
      <c r="C44" s="165" t="s">
        <v>65</v>
      </c>
      <c r="D44" s="166"/>
      <c r="E44" s="166"/>
    </row>
    <row r="45" spans="1:6" ht="34.5" x14ac:dyDescent="0.3">
      <c r="B45" s="52" t="s">
        <v>3</v>
      </c>
      <c r="C45" s="161"/>
      <c r="D45" s="163"/>
      <c r="E45" s="163"/>
    </row>
    <row r="46" spans="1:6" s="146" customFormat="1" ht="58.35" customHeight="1" x14ac:dyDescent="0.3">
      <c r="B46" s="148" t="s">
        <v>4</v>
      </c>
      <c r="C46" s="131">
        <v>1139</v>
      </c>
      <c r="D46" s="214" t="s">
        <v>44</v>
      </c>
      <c r="E46" s="215"/>
    </row>
    <row r="47" spans="1:6" ht="34.5" x14ac:dyDescent="0.3">
      <c r="B47" s="53" t="s">
        <v>5</v>
      </c>
      <c r="C47" s="54">
        <v>11001</v>
      </c>
      <c r="D47" s="125" t="s">
        <v>54</v>
      </c>
      <c r="E47" s="125" t="s">
        <v>17</v>
      </c>
    </row>
    <row r="48" spans="1:6" ht="34.5" x14ac:dyDescent="0.3">
      <c r="B48" s="53" t="s">
        <v>6</v>
      </c>
      <c r="C48" s="131" t="s">
        <v>65</v>
      </c>
      <c r="D48" s="201"/>
      <c r="E48" s="201"/>
    </row>
    <row r="49" spans="2:5" ht="69" x14ac:dyDescent="0.3">
      <c r="B49" s="53" t="s">
        <v>10</v>
      </c>
      <c r="C49" s="131" t="s">
        <v>66</v>
      </c>
      <c r="D49" s="202"/>
      <c r="E49" s="202"/>
    </row>
    <row r="50" spans="2:5" ht="34.5" x14ac:dyDescent="0.3">
      <c r="B50" s="53" t="s">
        <v>7</v>
      </c>
      <c r="C50" s="131" t="s">
        <v>53</v>
      </c>
      <c r="D50" s="202"/>
      <c r="E50" s="202"/>
    </row>
    <row r="51" spans="2:5" ht="51.75" x14ac:dyDescent="0.3">
      <c r="B51" s="19" t="s">
        <v>42</v>
      </c>
      <c r="C51" s="131" t="s">
        <v>48</v>
      </c>
      <c r="D51" s="202"/>
      <c r="E51" s="202"/>
    </row>
    <row r="52" spans="2:5" x14ac:dyDescent="0.3">
      <c r="B52" s="55"/>
      <c r="C52" s="56" t="s">
        <v>0</v>
      </c>
      <c r="D52" s="203"/>
      <c r="E52" s="203"/>
    </row>
    <row r="53" spans="2:5" x14ac:dyDescent="0.3">
      <c r="B53" s="262" t="s">
        <v>8</v>
      </c>
      <c r="C53" s="262"/>
      <c r="D53" s="31">
        <f>+'Havelvats 1'!D48</f>
        <v>-25724.3</v>
      </c>
      <c r="E53" s="31">
        <f>+'Havelvats 1'!E48</f>
        <v>-25724.3</v>
      </c>
    </row>
    <row r="54" spans="2:5" x14ac:dyDescent="0.3">
      <c r="B54" s="264"/>
      <c r="C54" s="265"/>
      <c r="D54" s="265"/>
      <c r="E54" s="266"/>
    </row>
    <row r="55" spans="2:5" s="146" customFormat="1" ht="58.35" customHeight="1" x14ac:dyDescent="0.3">
      <c r="B55" s="148" t="s">
        <v>4</v>
      </c>
      <c r="C55" s="131">
        <v>1139</v>
      </c>
      <c r="D55" s="214" t="s">
        <v>87</v>
      </c>
      <c r="E55" s="215"/>
    </row>
    <row r="56" spans="2:5" ht="34.5" x14ac:dyDescent="0.3">
      <c r="B56" s="53" t="s">
        <v>5</v>
      </c>
      <c r="C56" s="54">
        <v>11001</v>
      </c>
      <c r="D56" s="125" t="s">
        <v>54</v>
      </c>
      <c r="E56" s="125" t="s">
        <v>17</v>
      </c>
    </row>
    <row r="57" spans="2:5" ht="34.5" x14ac:dyDescent="0.3">
      <c r="B57" s="53" t="s">
        <v>6</v>
      </c>
      <c r="C57" s="131" t="s">
        <v>65</v>
      </c>
      <c r="D57" s="201"/>
      <c r="E57" s="201"/>
    </row>
    <row r="58" spans="2:5" ht="69" x14ac:dyDescent="0.3">
      <c r="B58" s="53" t="s">
        <v>10</v>
      </c>
      <c r="C58" s="131" t="s">
        <v>66</v>
      </c>
      <c r="D58" s="202"/>
      <c r="E58" s="202"/>
    </row>
    <row r="59" spans="2:5" ht="34.5" x14ac:dyDescent="0.3">
      <c r="B59" s="53" t="s">
        <v>7</v>
      </c>
      <c r="C59" s="131" t="s">
        <v>53</v>
      </c>
      <c r="D59" s="202"/>
      <c r="E59" s="202"/>
    </row>
    <row r="60" spans="2:5" ht="51.75" x14ac:dyDescent="0.3">
      <c r="B60" s="19" t="s">
        <v>42</v>
      </c>
      <c r="C60" s="131" t="s">
        <v>48</v>
      </c>
      <c r="D60" s="202"/>
      <c r="E60" s="202"/>
    </row>
    <row r="61" spans="2:5" x14ac:dyDescent="0.3">
      <c r="B61" s="55"/>
      <c r="C61" s="56" t="s">
        <v>0</v>
      </c>
      <c r="D61" s="203"/>
      <c r="E61" s="203"/>
    </row>
    <row r="62" spans="2:5" x14ac:dyDescent="0.3">
      <c r="B62" s="262" t="s">
        <v>8</v>
      </c>
      <c r="C62" s="262"/>
      <c r="D62" s="68">
        <f>+'Havelvats 1'!D54</f>
        <v>10826.8</v>
      </c>
      <c r="E62" s="68">
        <f>+'Havelvats 1'!E54</f>
        <v>10826.8</v>
      </c>
    </row>
  </sheetData>
  <mergeCells count="27">
    <mergeCell ref="D3:E3"/>
    <mergeCell ref="D2:E2"/>
    <mergeCell ref="D1:E1"/>
    <mergeCell ref="D15:E15"/>
    <mergeCell ref="B35:C35"/>
    <mergeCell ref="A7:E7"/>
    <mergeCell ref="B5:E5"/>
    <mergeCell ref="B14:C14"/>
    <mergeCell ref="D17:D21"/>
    <mergeCell ref="E17:E21"/>
    <mergeCell ref="B21:C21"/>
    <mergeCell ref="B9:E9"/>
    <mergeCell ref="B27:C27"/>
    <mergeCell ref="D28:E28"/>
    <mergeCell ref="D30:D34"/>
    <mergeCell ref="E30:E34"/>
    <mergeCell ref="B34:C34"/>
    <mergeCell ref="B62:C62"/>
    <mergeCell ref="B53:C53"/>
    <mergeCell ref="D46:E46"/>
    <mergeCell ref="A38:E38"/>
    <mergeCell ref="D57:D61"/>
    <mergeCell ref="E57:E61"/>
    <mergeCell ref="B54:E54"/>
    <mergeCell ref="D48:D52"/>
    <mergeCell ref="E48:E52"/>
    <mergeCell ref="D55:E5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opLeftCell="A43" zoomScale="90" zoomScaleNormal="90" zoomScaleSheetLayoutView="100" workbookViewId="0">
      <selection activeCell="A28" sqref="A1:XFD1048576"/>
    </sheetView>
  </sheetViews>
  <sheetFormatPr defaultColWidth="9.140625" defaultRowHeight="17.25" x14ac:dyDescent="0.3"/>
  <cols>
    <col min="1" max="1" width="5.28515625" style="133" customWidth="1"/>
    <col min="2" max="2" width="24.5703125" style="133" customWidth="1"/>
    <col min="3" max="3" width="65.7109375" style="133" customWidth="1"/>
    <col min="4" max="5" width="20.140625" style="135" customWidth="1"/>
    <col min="6" max="6" width="10" style="133" customWidth="1"/>
    <col min="7" max="7" width="49.85546875" style="133" customWidth="1"/>
    <col min="8" max="16384" width="9.140625" style="133"/>
  </cols>
  <sheetData>
    <row r="1" spans="1:5" ht="37.5" customHeight="1" x14ac:dyDescent="0.3">
      <c r="D1" s="267" t="s">
        <v>109</v>
      </c>
      <c r="E1" s="267"/>
    </row>
    <row r="2" spans="1:5" ht="17.25" customHeight="1" x14ac:dyDescent="0.3">
      <c r="D2" s="267" t="s">
        <v>74</v>
      </c>
      <c r="E2" s="267"/>
    </row>
    <row r="3" spans="1:5" ht="17.25" customHeight="1" x14ac:dyDescent="0.3">
      <c r="D3" s="267" t="s">
        <v>9</v>
      </c>
      <c r="E3" s="267"/>
    </row>
    <row r="5" spans="1:5" ht="59.25" customHeight="1" x14ac:dyDescent="0.3">
      <c r="A5" s="134"/>
      <c r="B5" s="270" t="s">
        <v>105</v>
      </c>
      <c r="C5" s="270"/>
      <c r="D5" s="270"/>
      <c r="E5" s="270"/>
    </row>
    <row r="6" spans="1:5" ht="23.25" customHeight="1" x14ac:dyDescent="0.3"/>
    <row r="7" spans="1:5" ht="21.75" customHeight="1" x14ac:dyDescent="0.3">
      <c r="A7" s="263" t="s">
        <v>67</v>
      </c>
      <c r="B7" s="263"/>
      <c r="C7" s="263"/>
      <c r="D7" s="263"/>
      <c r="E7" s="263"/>
    </row>
    <row r="8" spans="1:5" ht="38.65" customHeight="1" x14ac:dyDescent="0.3">
      <c r="C8" s="136" t="s">
        <v>83</v>
      </c>
      <c r="E8" s="137"/>
    </row>
    <row r="9" spans="1:5" x14ac:dyDescent="0.3">
      <c r="B9" s="273" t="s">
        <v>11</v>
      </c>
      <c r="C9" s="274"/>
      <c r="D9" s="274"/>
      <c r="E9" s="275"/>
    </row>
    <row r="10" spans="1:5" s="138" customFormat="1" x14ac:dyDescent="0.3">
      <c r="B10" s="139"/>
      <c r="C10" s="139"/>
      <c r="D10" s="140"/>
      <c r="E10" s="140"/>
    </row>
    <row r="11" spans="1:5" x14ac:dyDescent="0.3">
      <c r="B11" s="141" t="s">
        <v>1</v>
      </c>
      <c r="C11" s="141" t="s">
        <v>2</v>
      </c>
      <c r="D11" s="142"/>
      <c r="E11" s="142"/>
    </row>
    <row r="12" spans="1:5" ht="51.75" x14ac:dyDescent="0.3">
      <c r="B12" s="143">
        <v>1130</v>
      </c>
      <c r="C12" s="144" t="s">
        <v>91</v>
      </c>
      <c r="D12" s="145"/>
      <c r="E12" s="145"/>
    </row>
    <row r="14" spans="1:5" s="146" customFormat="1" x14ac:dyDescent="0.3">
      <c r="B14" s="271" t="s">
        <v>3</v>
      </c>
      <c r="C14" s="272"/>
      <c r="D14" s="147"/>
      <c r="E14" s="147"/>
    </row>
    <row r="15" spans="1:5" s="146" customFormat="1" ht="58.35" customHeight="1" x14ac:dyDescent="0.3">
      <c r="B15" s="148" t="s">
        <v>4</v>
      </c>
      <c r="C15" s="131">
        <v>1130</v>
      </c>
      <c r="D15" s="214" t="s">
        <v>44</v>
      </c>
      <c r="E15" s="215"/>
    </row>
    <row r="16" spans="1:5" s="146" customFormat="1" ht="34.5" x14ac:dyDescent="0.3">
      <c r="B16" s="148" t="s">
        <v>5</v>
      </c>
      <c r="C16" s="131">
        <v>11001</v>
      </c>
      <c r="D16" s="149" t="s">
        <v>12</v>
      </c>
      <c r="E16" s="149" t="s">
        <v>13</v>
      </c>
    </row>
    <row r="17" spans="2:6" s="146" customFormat="1" ht="69" x14ac:dyDescent="0.3">
      <c r="B17" s="148" t="s">
        <v>6</v>
      </c>
      <c r="C17" s="131" t="s">
        <v>101</v>
      </c>
      <c r="D17" s="201"/>
      <c r="E17" s="201"/>
    </row>
    <row r="18" spans="2:6" s="146" customFormat="1" ht="69" x14ac:dyDescent="0.3">
      <c r="B18" s="148" t="s">
        <v>10</v>
      </c>
      <c r="C18" s="131" t="s">
        <v>102</v>
      </c>
      <c r="D18" s="202"/>
      <c r="E18" s="202"/>
    </row>
    <row r="19" spans="2:6" s="146" customFormat="1" ht="34.5" x14ac:dyDescent="0.3">
      <c r="B19" s="148" t="s">
        <v>7</v>
      </c>
      <c r="C19" s="131" t="s">
        <v>82</v>
      </c>
      <c r="D19" s="202"/>
      <c r="E19" s="202"/>
    </row>
    <row r="20" spans="2:6" s="146" customFormat="1" ht="51.75" x14ac:dyDescent="0.3">
      <c r="B20" s="150" t="s">
        <v>104</v>
      </c>
      <c r="C20" s="131" t="s">
        <v>103</v>
      </c>
      <c r="D20" s="202"/>
      <c r="E20" s="202"/>
    </row>
    <row r="21" spans="2:6" s="146" customFormat="1" x14ac:dyDescent="0.3">
      <c r="B21" s="260" t="s">
        <v>0</v>
      </c>
      <c r="C21" s="261"/>
      <c r="D21" s="203"/>
      <c r="E21" s="203"/>
    </row>
    <row r="22" spans="2:6" s="146" customFormat="1" x14ac:dyDescent="0.3">
      <c r="B22" s="151" t="s">
        <v>8</v>
      </c>
      <c r="C22" s="151"/>
      <c r="D22" s="152">
        <f>'Havelvats 1'!D22</f>
        <v>-10826.8</v>
      </c>
      <c r="E22" s="152">
        <f>'Havelvats 1'!E22</f>
        <v>-10826.8</v>
      </c>
      <c r="F22" s="153"/>
    </row>
    <row r="23" spans="2:6" s="146" customFormat="1" x14ac:dyDescent="0.3">
      <c r="D23" s="154"/>
      <c r="E23" s="154"/>
    </row>
    <row r="24" spans="2:6" x14ac:dyDescent="0.3">
      <c r="B24" s="141" t="s">
        <v>1</v>
      </c>
      <c r="C24" s="141" t="s">
        <v>2</v>
      </c>
      <c r="D24" s="142"/>
      <c r="E24" s="142"/>
    </row>
    <row r="25" spans="2:6" x14ac:dyDescent="0.3">
      <c r="B25" s="143">
        <v>1163</v>
      </c>
      <c r="C25" s="144" t="s">
        <v>119</v>
      </c>
      <c r="D25" s="145"/>
      <c r="E25" s="145"/>
    </row>
    <row r="26" spans="2:6" ht="26.25" customHeight="1" x14ac:dyDescent="0.3"/>
    <row r="27" spans="2:6" s="146" customFormat="1" x14ac:dyDescent="0.3">
      <c r="B27" s="271" t="s">
        <v>3</v>
      </c>
      <c r="C27" s="272"/>
      <c r="D27" s="147"/>
      <c r="E27" s="147"/>
    </row>
    <row r="28" spans="2:6" s="146" customFormat="1" ht="58.35" customHeight="1" x14ac:dyDescent="0.3">
      <c r="B28" s="148" t="s">
        <v>4</v>
      </c>
      <c r="C28" s="131">
        <v>1163</v>
      </c>
      <c r="D28" s="214" t="s">
        <v>87</v>
      </c>
      <c r="E28" s="215"/>
    </row>
    <row r="29" spans="2:6" s="146" customFormat="1" ht="34.5" x14ac:dyDescent="0.3">
      <c r="B29" s="148" t="s">
        <v>5</v>
      </c>
      <c r="C29" s="131">
        <v>11018</v>
      </c>
      <c r="D29" s="149" t="s">
        <v>12</v>
      </c>
      <c r="E29" s="149" t="s">
        <v>13</v>
      </c>
    </row>
    <row r="30" spans="2:6" s="146" customFormat="1" ht="51.75" x14ac:dyDescent="0.3">
      <c r="B30" s="148" t="s">
        <v>6</v>
      </c>
      <c r="C30" s="131" t="s">
        <v>127</v>
      </c>
      <c r="D30" s="201"/>
      <c r="E30" s="201"/>
    </row>
    <row r="31" spans="2:6" s="146" customFormat="1" ht="60" customHeight="1" x14ac:dyDescent="0.3">
      <c r="B31" s="148" t="s">
        <v>10</v>
      </c>
      <c r="C31" s="131" t="s">
        <v>126</v>
      </c>
      <c r="D31" s="202"/>
      <c r="E31" s="202"/>
    </row>
    <row r="32" spans="2:6" s="146" customFormat="1" ht="34.5" x14ac:dyDescent="0.3">
      <c r="B32" s="148" t="s">
        <v>7</v>
      </c>
      <c r="C32" s="131" t="s">
        <v>82</v>
      </c>
      <c r="D32" s="202"/>
      <c r="E32" s="202"/>
    </row>
    <row r="33" spans="1:6" s="146" customFormat="1" ht="71.25" customHeight="1" x14ac:dyDescent="0.3">
      <c r="B33" s="150" t="s">
        <v>121</v>
      </c>
      <c r="C33" s="131" t="s">
        <v>120</v>
      </c>
      <c r="D33" s="202"/>
      <c r="E33" s="202"/>
    </row>
    <row r="34" spans="1:6" s="146" customFormat="1" x14ac:dyDescent="0.3">
      <c r="B34" s="260" t="s">
        <v>0</v>
      </c>
      <c r="C34" s="261"/>
      <c r="D34" s="203"/>
      <c r="E34" s="203"/>
    </row>
    <row r="35" spans="1:6" s="146" customFormat="1" x14ac:dyDescent="0.3">
      <c r="B35" s="268" t="s">
        <v>122</v>
      </c>
      <c r="C35" s="269"/>
      <c r="D35" s="155">
        <v>1</v>
      </c>
      <c r="E35" s="155">
        <v>1</v>
      </c>
    </row>
    <row r="36" spans="1:6" s="146" customFormat="1" x14ac:dyDescent="0.3">
      <c r="B36" s="151" t="s">
        <v>8</v>
      </c>
      <c r="C36" s="151"/>
      <c r="D36" s="152">
        <f>'Havelvats 1'!D35</f>
        <v>25724.3</v>
      </c>
      <c r="E36" s="152">
        <f>'Havelvats 1'!E35</f>
        <v>25724.3</v>
      </c>
      <c r="F36" s="153"/>
    </row>
    <row r="38" spans="1:6" x14ac:dyDescent="0.3">
      <c r="A38" s="263" t="s">
        <v>76</v>
      </c>
      <c r="B38" s="263"/>
      <c r="C38" s="263"/>
      <c r="D38" s="263"/>
      <c r="E38" s="263"/>
    </row>
    <row r="39" spans="1:6" x14ac:dyDescent="0.3">
      <c r="C39" s="156" t="s">
        <v>48</v>
      </c>
      <c r="E39" s="137"/>
    </row>
    <row r="40" spans="1:6" x14ac:dyDescent="0.3">
      <c r="B40" s="157" t="s">
        <v>75</v>
      </c>
      <c r="C40" s="158"/>
      <c r="D40" s="159"/>
      <c r="E40" s="160"/>
    </row>
    <row r="41" spans="1:6" x14ac:dyDescent="0.3">
      <c r="B41" s="161"/>
      <c r="C41" s="161"/>
      <c r="D41" s="162"/>
      <c r="E41" s="162"/>
    </row>
    <row r="42" spans="1:6" x14ac:dyDescent="0.3">
      <c r="B42" s="161"/>
      <c r="C42" s="161"/>
      <c r="D42" s="163"/>
      <c r="E42" s="163"/>
    </row>
    <row r="43" spans="1:6" x14ac:dyDescent="0.3">
      <c r="B43" s="52" t="s">
        <v>1</v>
      </c>
      <c r="C43" s="52" t="s">
        <v>2</v>
      </c>
      <c r="D43" s="163"/>
      <c r="E43" s="163"/>
    </row>
    <row r="44" spans="1:6" x14ac:dyDescent="0.3">
      <c r="B44" s="164">
        <v>1139</v>
      </c>
      <c r="C44" s="165" t="s">
        <v>65</v>
      </c>
      <c r="D44" s="166"/>
      <c r="E44" s="166"/>
    </row>
    <row r="45" spans="1:6" ht="34.5" x14ac:dyDescent="0.3">
      <c r="B45" s="52" t="s">
        <v>3</v>
      </c>
      <c r="C45" s="161"/>
      <c r="D45" s="163"/>
      <c r="E45" s="163"/>
    </row>
    <row r="46" spans="1:6" s="146" customFormat="1" ht="58.35" customHeight="1" x14ac:dyDescent="0.3">
      <c r="B46" s="148" t="s">
        <v>4</v>
      </c>
      <c r="C46" s="131">
        <v>1139</v>
      </c>
      <c r="D46" s="214" t="s">
        <v>44</v>
      </c>
      <c r="E46" s="215"/>
    </row>
    <row r="47" spans="1:6" ht="34.5" x14ac:dyDescent="0.3">
      <c r="B47" s="53" t="s">
        <v>5</v>
      </c>
      <c r="C47" s="54">
        <v>11001</v>
      </c>
      <c r="D47" s="125" t="s">
        <v>54</v>
      </c>
      <c r="E47" s="125" t="s">
        <v>17</v>
      </c>
    </row>
    <row r="48" spans="1:6" ht="34.5" x14ac:dyDescent="0.3">
      <c r="B48" s="53" t="s">
        <v>6</v>
      </c>
      <c r="C48" s="131" t="s">
        <v>65</v>
      </c>
      <c r="D48" s="201"/>
      <c r="E48" s="201"/>
    </row>
    <row r="49" spans="2:5" ht="69" x14ac:dyDescent="0.3">
      <c r="B49" s="53" t="s">
        <v>10</v>
      </c>
      <c r="C49" s="131" t="s">
        <v>66</v>
      </c>
      <c r="D49" s="202"/>
      <c r="E49" s="202"/>
    </row>
    <row r="50" spans="2:5" ht="34.5" x14ac:dyDescent="0.3">
      <c r="B50" s="53" t="s">
        <v>7</v>
      </c>
      <c r="C50" s="131" t="s">
        <v>53</v>
      </c>
      <c r="D50" s="202"/>
      <c r="E50" s="202"/>
    </row>
    <row r="51" spans="2:5" ht="51.75" x14ac:dyDescent="0.3">
      <c r="B51" s="19" t="s">
        <v>42</v>
      </c>
      <c r="C51" s="131" t="s">
        <v>48</v>
      </c>
      <c r="D51" s="202"/>
      <c r="E51" s="202"/>
    </row>
    <row r="52" spans="2:5" x14ac:dyDescent="0.3">
      <c r="B52" s="55"/>
      <c r="C52" s="56" t="s">
        <v>0</v>
      </c>
      <c r="D52" s="203"/>
      <c r="E52" s="203"/>
    </row>
    <row r="53" spans="2:5" x14ac:dyDescent="0.3">
      <c r="B53" s="262" t="s">
        <v>8</v>
      </c>
      <c r="C53" s="262"/>
      <c r="D53" s="31">
        <f>+'Havelvats 2 '!G63</f>
        <v>-25724.3</v>
      </c>
      <c r="E53" s="31">
        <f>+'Havelvats 2 '!H63</f>
        <v>-25724.3</v>
      </c>
    </row>
    <row r="54" spans="2:5" x14ac:dyDescent="0.3">
      <c r="B54" s="264"/>
      <c r="C54" s="265"/>
      <c r="D54" s="265"/>
      <c r="E54" s="266"/>
    </row>
    <row r="55" spans="2:5" s="146" customFormat="1" ht="58.35" customHeight="1" x14ac:dyDescent="0.3">
      <c r="B55" s="148" t="s">
        <v>4</v>
      </c>
      <c r="C55" s="131">
        <v>1139</v>
      </c>
      <c r="D55" s="214" t="s">
        <v>87</v>
      </c>
      <c r="E55" s="215"/>
    </row>
    <row r="56" spans="2:5" ht="34.5" x14ac:dyDescent="0.3">
      <c r="B56" s="53" t="s">
        <v>5</v>
      </c>
      <c r="C56" s="54">
        <v>11001</v>
      </c>
      <c r="D56" s="125" t="s">
        <v>54</v>
      </c>
      <c r="E56" s="125" t="s">
        <v>17</v>
      </c>
    </row>
    <row r="57" spans="2:5" ht="34.5" x14ac:dyDescent="0.3">
      <c r="B57" s="53" t="s">
        <v>6</v>
      </c>
      <c r="C57" s="131" t="s">
        <v>65</v>
      </c>
      <c r="D57" s="201"/>
      <c r="E57" s="201"/>
    </row>
    <row r="58" spans="2:5" ht="69" x14ac:dyDescent="0.3">
      <c r="B58" s="53" t="s">
        <v>10</v>
      </c>
      <c r="C58" s="131" t="s">
        <v>66</v>
      </c>
      <c r="D58" s="202"/>
      <c r="E58" s="202"/>
    </row>
    <row r="59" spans="2:5" ht="34.5" x14ac:dyDescent="0.3">
      <c r="B59" s="53" t="s">
        <v>7</v>
      </c>
      <c r="C59" s="131" t="s">
        <v>53</v>
      </c>
      <c r="D59" s="202"/>
      <c r="E59" s="202"/>
    </row>
    <row r="60" spans="2:5" ht="51.75" x14ac:dyDescent="0.3">
      <c r="B60" s="19" t="s">
        <v>42</v>
      </c>
      <c r="C60" s="131" t="s">
        <v>48</v>
      </c>
      <c r="D60" s="202"/>
      <c r="E60" s="202"/>
    </row>
    <row r="61" spans="2:5" x14ac:dyDescent="0.3">
      <c r="B61" s="55"/>
      <c r="C61" s="56" t="s">
        <v>0</v>
      </c>
      <c r="D61" s="203"/>
      <c r="E61" s="203"/>
    </row>
    <row r="62" spans="2:5" x14ac:dyDescent="0.3">
      <c r="B62" s="262" t="s">
        <v>8</v>
      </c>
      <c r="C62" s="262"/>
      <c r="D62" s="68">
        <f>+'Havelvats 2 '!G71</f>
        <v>10826.8</v>
      </c>
      <c r="E62" s="68">
        <f>+'Havelvats 2 '!H71</f>
        <v>10826.8</v>
      </c>
    </row>
  </sheetData>
  <mergeCells count="27">
    <mergeCell ref="B9:E9"/>
    <mergeCell ref="B27:C27"/>
    <mergeCell ref="D28:E28"/>
    <mergeCell ref="D30:D34"/>
    <mergeCell ref="E30:E34"/>
    <mergeCell ref="D57:D61"/>
    <mergeCell ref="E57:E61"/>
    <mergeCell ref="B62:C62"/>
    <mergeCell ref="D46:E46"/>
    <mergeCell ref="D48:D52"/>
    <mergeCell ref="E48:E52"/>
    <mergeCell ref="B53:C53"/>
    <mergeCell ref="B54:E54"/>
    <mergeCell ref="D55:E55"/>
    <mergeCell ref="A38:E38"/>
    <mergeCell ref="B14:C14"/>
    <mergeCell ref="D15:E15"/>
    <mergeCell ref="D17:D21"/>
    <mergeCell ref="E17:E21"/>
    <mergeCell ref="B21:C21"/>
    <mergeCell ref="B34:C34"/>
    <mergeCell ref="B35:C35"/>
    <mergeCell ref="D1:E1"/>
    <mergeCell ref="D2:E2"/>
    <mergeCell ref="D3:E3"/>
    <mergeCell ref="B5:E5"/>
    <mergeCell ref="A7:E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40" zoomScaleNormal="100" zoomScaleSheetLayoutView="100" workbookViewId="0">
      <selection activeCell="G51" sqref="G51:H51"/>
    </sheetView>
  </sheetViews>
  <sheetFormatPr defaultColWidth="9.140625" defaultRowHeight="17.25" x14ac:dyDescent="0.3"/>
  <cols>
    <col min="1" max="1" width="7.85546875" style="85" customWidth="1"/>
    <col min="2" max="2" width="7.5703125" style="85" customWidth="1"/>
    <col min="3" max="3" width="8" style="85" customWidth="1"/>
    <col min="4" max="4" width="10.42578125" style="85" customWidth="1"/>
    <col min="5" max="5" width="13.28515625" style="85" customWidth="1"/>
    <col min="6" max="6" width="62.140625" style="85" customWidth="1"/>
    <col min="7" max="8" width="21.140625" style="85" customWidth="1"/>
    <col min="9" max="9" width="9.140625" style="85"/>
    <col min="10" max="10" width="49.85546875" style="85" customWidth="1"/>
    <col min="11" max="11" width="14.42578125" style="85" customWidth="1"/>
    <col min="12" max="16384" width="9.140625" style="85"/>
  </cols>
  <sheetData>
    <row r="1" spans="1:8" ht="18" customHeight="1" x14ac:dyDescent="0.3">
      <c r="G1" s="296" t="s">
        <v>125</v>
      </c>
      <c r="H1" s="296"/>
    </row>
    <row r="2" spans="1:8" ht="15.75" customHeight="1" x14ac:dyDescent="0.3">
      <c r="G2" s="296" t="s">
        <v>74</v>
      </c>
      <c r="H2" s="296"/>
    </row>
    <row r="3" spans="1:8" ht="17.25" customHeight="1" x14ac:dyDescent="0.3">
      <c r="G3" s="296" t="s">
        <v>9</v>
      </c>
      <c r="H3" s="296"/>
    </row>
    <row r="6" spans="1:8" ht="52.5" customHeight="1" x14ac:dyDescent="0.3">
      <c r="A6" s="297" t="s">
        <v>123</v>
      </c>
      <c r="B6" s="297"/>
      <c r="C6" s="297"/>
      <c r="D6" s="297"/>
      <c r="E6" s="297"/>
      <c r="F6" s="297"/>
      <c r="G6" s="297"/>
      <c r="H6" s="297"/>
    </row>
    <row r="8" spans="1:8" x14ac:dyDescent="0.3">
      <c r="H8" s="85" t="s">
        <v>29</v>
      </c>
    </row>
    <row r="9" spans="1:8" s="86" customFormat="1" ht="67.7" customHeight="1" x14ac:dyDescent="0.25">
      <c r="A9" s="298" t="s">
        <v>30</v>
      </c>
      <c r="B9" s="298"/>
      <c r="C9" s="298"/>
      <c r="D9" s="298" t="s">
        <v>14</v>
      </c>
      <c r="E9" s="298"/>
      <c r="F9" s="298" t="s">
        <v>20</v>
      </c>
      <c r="G9" s="299" t="s">
        <v>86</v>
      </c>
      <c r="H9" s="300"/>
    </row>
    <row r="10" spans="1:8" s="88" customFormat="1" ht="36.200000000000003" customHeight="1" x14ac:dyDescent="0.25">
      <c r="A10" s="87" t="s">
        <v>88</v>
      </c>
      <c r="B10" s="87" t="s">
        <v>89</v>
      </c>
      <c r="C10" s="87" t="s">
        <v>31</v>
      </c>
      <c r="D10" s="87" t="s">
        <v>18</v>
      </c>
      <c r="E10" s="87" t="s">
        <v>56</v>
      </c>
      <c r="F10" s="298"/>
      <c r="G10" s="87" t="s">
        <v>16</v>
      </c>
      <c r="H10" s="87" t="s">
        <v>17</v>
      </c>
    </row>
    <row r="11" spans="1:8" s="86" customFormat="1" ht="22.5" customHeight="1" x14ac:dyDescent="0.25">
      <c r="A11" s="89"/>
      <c r="B11" s="89"/>
      <c r="C11" s="89"/>
      <c r="D11" s="87"/>
      <c r="E11" s="87"/>
      <c r="F11" s="90" t="s">
        <v>28</v>
      </c>
      <c r="G11" s="111">
        <f>+G13+G32</f>
        <v>0</v>
      </c>
      <c r="H11" s="111">
        <f t="shared" ref="H11" si="0">+H13+H32</f>
        <v>0</v>
      </c>
    </row>
    <row r="12" spans="1:8" s="86" customFormat="1" ht="22.5" customHeight="1" x14ac:dyDescent="0.25">
      <c r="A12" s="89"/>
      <c r="B12" s="89"/>
      <c r="C12" s="89"/>
      <c r="D12" s="87"/>
      <c r="E12" s="87"/>
      <c r="F12" s="91" t="s">
        <v>124</v>
      </c>
      <c r="G12" s="111"/>
      <c r="H12" s="111"/>
    </row>
    <row r="13" spans="1:8" s="88" customFormat="1" ht="27" customHeight="1" x14ac:dyDescent="0.25">
      <c r="A13" s="92"/>
      <c r="B13" s="92"/>
      <c r="C13" s="92"/>
      <c r="D13" s="87"/>
      <c r="E13" s="87"/>
      <c r="F13" s="93" t="s">
        <v>48</v>
      </c>
      <c r="G13" s="111">
        <f t="shared" ref="G13:H13" si="1">+G14</f>
        <v>-14897.5</v>
      </c>
      <c r="H13" s="111">
        <f t="shared" si="1"/>
        <v>-14897.5</v>
      </c>
    </row>
    <row r="14" spans="1:8" ht="34.5" x14ac:dyDescent="0.3">
      <c r="A14" s="293" t="s">
        <v>63</v>
      </c>
      <c r="B14" s="293"/>
      <c r="C14" s="293"/>
      <c r="D14" s="293"/>
      <c r="E14" s="293"/>
      <c r="F14" s="93" t="s">
        <v>32</v>
      </c>
      <c r="G14" s="112">
        <f t="shared" ref="G14:H14" si="2">+G16</f>
        <v>-14897.5</v>
      </c>
      <c r="H14" s="112">
        <f t="shared" si="2"/>
        <v>-14897.5</v>
      </c>
    </row>
    <row r="15" spans="1:8" x14ac:dyDescent="0.3">
      <c r="A15" s="293"/>
      <c r="B15" s="293"/>
      <c r="C15" s="293"/>
      <c r="D15" s="293"/>
      <c r="E15" s="293"/>
      <c r="F15" s="91" t="s">
        <v>22</v>
      </c>
      <c r="G15" s="113"/>
      <c r="H15" s="113"/>
    </row>
    <row r="16" spans="1:8" ht="34.5" x14ac:dyDescent="0.3">
      <c r="A16" s="293"/>
      <c r="B16" s="293" t="s">
        <v>33</v>
      </c>
      <c r="C16" s="293"/>
      <c r="D16" s="293"/>
      <c r="E16" s="293"/>
      <c r="F16" s="93" t="s">
        <v>34</v>
      </c>
      <c r="G16" s="94">
        <f t="shared" ref="G16:H16" si="3">+G18</f>
        <v>-14897.5</v>
      </c>
      <c r="H16" s="94">
        <f t="shared" si="3"/>
        <v>-14897.5</v>
      </c>
    </row>
    <row r="17" spans="1:8" x14ac:dyDescent="0.3">
      <c r="A17" s="293"/>
      <c r="B17" s="293"/>
      <c r="C17" s="293"/>
      <c r="D17" s="293"/>
      <c r="E17" s="293"/>
      <c r="F17" s="91" t="s">
        <v>22</v>
      </c>
      <c r="G17" s="94"/>
      <c r="H17" s="94"/>
    </row>
    <row r="18" spans="1:8" x14ac:dyDescent="0.3">
      <c r="A18" s="293"/>
      <c r="B18" s="293"/>
      <c r="C18" s="293" t="s">
        <v>33</v>
      </c>
      <c r="D18" s="293"/>
      <c r="E18" s="293"/>
      <c r="F18" s="90" t="s">
        <v>21</v>
      </c>
      <c r="G18" s="94">
        <f t="shared" ref="G18:H18" si="4">+G20</f>
        <v>-14897.5</v>
      </c>
      <c r="H18" s="94">
        <f t="shared" si="4"/>
        <v>-14897.5</v>
      </c>
    </row>
    <row r="19" spans="1:8" ht="14.25" customHeight="1" x14ac:dyDescent="0.3">
      <c r="A19" s="293"/>
      <c r="B19" s="293"/>
      <c r="C19" s="293"/>
      <c r="D19" s="293"/>
      <c r="E19" s="293"/>
      <c r="F19" s="91" t="s">
        <v>22</v>
      </c>
      <c r="G19" s="114"/>
      <c r="H19" s="114"/>
    </row>
    <row r="20" spans="1:8" x14ac:dyDescent="0.3">
      <c r="A20" s="293"/>
      <c r="B20" s="293"/>
      <c r="C20" s="293"/>
      <c r="D20" s="293"/>
      <c r="E20" s="293"/>
      <c r="F20" s="91" t="s">
        <v>23</v>
      </c>
      <c r="G20" s="94">
        <f t="shared" ref="G20:H20" si="5">+G22</f>
        <v>-14897.5</v>
      </c>
      <c r="H20" s="94">
        <f t="shared" si="5"/>
        <v>-14897.5</v>
      </c>
    </row>
    <row r="21" spans="1:8" x14ac:dyDescent="0.3">
      <c r="A21" s="293"/>
      <c r="B21" s="293"/>
      <c r="C21" s="293"/>
      <c r="D21" s="293"/>
      <c r="E21" s="293"/>
      <c r="F21" s="91" t="s">
        <v>22</v>
      </c>
      <c r="G21" s="115"/>
      <c r="H21" s="115"/>
    </row>
    <row r="22" spans="1:8" s="95" customFormat="1" ht="22.5" customHeight="1" x14ac:dyDescent="0.25">
      <c r="A22" s="293"/>
      <c r="B22" s="293"/>
      <c r="C22" s="293"/>
      <c r="D22" s="293" t="s">
        <v>59</v>
      </c>
      <c r="E22" s="294" t="s">
        <v>65</v>
      </c>
      <c r="F22" s="294" t="s">
        <v>21</v>
      </c>
      <c r="G22" s="112">
        <f t="shared" ref="G22:H22" si="6">+G24</f>
        <v>-14897.5</v>
      </c>
      <c r="H22" s="112">
        <f t="shared" si="6"/>
        <v>-14897.5</v>
      </c>
    </row>
    <row r="23" spans="1:8" ht="15" customHeight="1" x14ac:dyDescent="0.3">
      <c r="A23" s="293"/>
      <c r="B23" s="293"/>
      <c r="C23" s="293"/>
      <c r="D23" s="293"/>
      <c r="E23" s="96"/>
      <c r="F23" s="97" t="s">
        <v>22</v>
      </c>
      <c r="G23" s="116"/>
      <c r="H23" s="116"/>
    </row>
    <row r="24" spans="1:8" ht="22.15" customHeight="1" x14ac:dyDescent="0.3">
      <c r="A24" s="293"/>
      <c r="B24" s="293"/>
      <c r="C24" s="293"/>
      <c r="D24" s="293"/>
      <c r="E24" s="98" t="s">
        <v>61</v>
      </c>
      <c r="F24" s="90" t="s">
        <v>21</v>
      </c>
      <c r="G24" s="99">
        <f t="shared" ref="G24:H24" si="7">+G26</f>
        <v>-14897.5</v>
      </c>
      <c r="H24" s="99">
        <f t="shared" si="7"/>
        <v>-14897.5</v>
      </c>
    </row>
    <row r="25" spans="1:8" x14ac:dyDescent="0.3">
      <c r="A25" s="293"/>
      <c r="B25" s="293"/>
      <c r="C25" s="293"/>
      <c r="D25" s="293"/>
      <c r="E25" s="295"/>
      <c r="F25" s="89" t="s">
        <v>57</v>
      </c>
      <c r="G25" s="100"/>
      <c r="H25" s="100"/>
    </row>
    <row r="26" spans="1:8" x14ac:dyDescent="0.3">
      <c r="A26" s="293"/>
      <c r="B26" s="293"/>
      <c r="C26" s="293"/>
      <c r="D26" s="293"/>
      <c r="E26" s="295"/>
      <c r="F26" s="101" t="s">
        <v>23</v>
      </c>
      <c r="G26" s="102">
        <f t="shared" ref="G26:H26" si="8">+G28</f>
        <v>-14897.5</v>
      </c>
      <c r="H26" s="102">
        <f t="shared" si="8"/>
        <v>-14897.5</v>
      </c>
    </row>
    <row r="27" spans="1:8" ht="37.5" customHeight="1" x14ac:dyDescent="0.3">
      <c r="A27" s="293"/>
      <c r="B27" s="293"/>
      <c r="C27" s="293"/>
      <c r="D27" s="293"/>
      <c r="E27" s="295"/>
      <c r="F27" s="89" t="s">
        <v>24</v>
      </c>
      <c r="G27" s="100"/>
      <c r="H27" s="100"/>
    </row>
    <row r="28" spans="1:8" x14ac:dyDescent="0.3">
      <c r="A28" s="293"/>
      <c r="B28" s="293"/>
      <c r="C28" s="293"/>
      <c r="D28" s="293"/>
      <c r="E28" s="295"/>
      <c r="F28" s="103" t="s">
        <v>25</v>
      </c>
      <c r="G28" s="100">
        <f t="shared" ref="G28:H30" si="9">+G29</f>
        <v>-14897.5</v>
      </c>
      <c r="H28" s="100">
        <f t="shared" si="9"/>
        <v>-14897.5</v>
      </c>
    </row>
    <row r="29" spans="1:8" x14ac:dyDescent="0.3">
      <c r="A29" s="293"/>
      <c r="B29" s="293"/>
      <c r="C29" s="293"/>
      <c r="D29" s="293"/>
      <c r="E29" s="295"/>
      <c r="F29" s="104" t="s">
        <v>26</v>
      </c>
      <c r="G29" s="100">
        <f t="shared" si="9"/>
        <v>-14897.5</v>
      </c>
      <c r="H29" s="100">
        <f t="shared" si="9"/>
        <v>-14897.5</v>
      </c>
    </row>
    <row r="30" spans="1:8" x14ac:dyDescent="0.3">
      <c r="A30" s="293"/>
      <c r="B30" s="293"/>
      <c r="C30" s="293"/>
      <c r="D30" s="293"/>
      <c r="E30" s="295"/>
      <c r="F30" s="104" t="s">
        <v>46</v>
      </c>
      <c r="G30" s="100">
        <f t="shared" si="9"/>
        <v>-14897.5</v>
      </c>
      <c r="H30" s="100">
        <f t="shared" si="9"/>
        <v>-14897.5</v>
      </c>
    </row>
    <row r="31" spans="1:8" x14ac:dyDescent="0.3">
      <c r="A31" s="293"/>
      <c r="B31" s="293"/>
      <c r="C31" s="293"/>
      <c r="D31" s="293"/>
      <c r="E31" s="295"/>
      <c r="F31" s="91" t="s">
        <v>27</v>
      </c>
      <c r="G31" s="100">
        <f>'Havelvats 1'!D40</f>
        <v>-14897.5</v>
      </c>
      <c r="H31" s="100">
        <f>'Havelvats 1'!E40</f>
        <v>-14897.5</v>
      </c>
    </row>
    <row r="32" spans="1:8" s="107" customFormat="1" ht="36.200000000000003" customHeight="1" x14ac:dyDescent="0.3">
      <c r="A32" s="105"/>
      <c r="B32" s="105"/>
      <c r="C32" s="105"/>
      <c r="D32" s="105"/>
      <c r="E32" s="105"/>
      <c r="F32" s="106" t="s">
        <v>45</v>
      </c>
      <c r="G32" s="111">
        <f t="shared" ref="G32:H32" si="10">+G33</f>
        <v>14897.5</v>
      </c>
      <c r="H32" s="111">
        <f t="shared" si="10"/>
        <v>14897.5</v>
      </c>
    </row>
    <row r="33" spans="1:8" s="108" customFormat="1" x14ac:dyDescent="0.25">
      <c r="A33" s="277" t="s">
        <v>80</v>
      </c>
      <c r="B33" s="278"/>
      <c r="C33" s="280"/>
      <c r="D33" s="283"/>
      <c r="E33" s="283"/>
      <c r="F33" s="58" t="s">
        <v>113</v>
      </c>
      <c r="G33" s="117">
        <f t="shared" ref="G33:H33" si="11">+G35</f>
        <v>14897.5</v>
      </c>
      <c r="H33" s="117">
        <f t="shared" si="11"/>
        <v>14897.5</v>
      </c>
    </row>
    <row r="34" spans="1:8" s="108" customFormat="1" x14ac:dyDescent="0.25">
      <c r="A34" s="277"/>
      <c r="B34" s="279"/>
      <c r="C34" s="281"/>
      <c r="D34" s="284"/>
      <c r="E34" s="284"/>
      <c r="F34" s="60" t="s">
        <v>22</v>
      </c>
      <c r="G34" s="118"/>
      <c r="H34" s="118"/>
    </row>
    <row r="35" spans="1:8" s="108" customFormat="1" x14ac:dyDescent="0.25">
      <c r="A35" s="277"/>
      <c r="B35" s="277" t="s">
        <v>73</v>
      </c>
      <c r="C35" s="281"/>
      <c r="D35" s="284"/>
      <c r="E35" s="284"/>
      <c r="F35" s="58" t="s">
        <v>114</v>
      </c>
      <c r="G35" s="117">
        <f t="shared" ref="G35:H35" si="12">+G37</f>
        <v>14897.5</v>
      </c>
      <c r="H35" s="117">
        <f t="shared" si="12"/>
        <v>14897.5</v>
      </c>
    </row>
    <row r="36" spans="1:8" s="108" customFormat="1" x14ac:dyDescent="0.3">
      <c r="A36" s="277"/>
      <c r="B36" s="277"/>
      <c r="C36" s="282"/>
      <c r="D36" s="284"/>
      <c r="E36" s="284"/>
      <c r="F36" s="60" t="s">
        <v>22</v>
      </c>
      <c r="G36" s="119"/>
      <c r="H36" s="119"/>
    </row>
    <row r="37" spans="1:8" s="109" customFormat="1" x14ac:dyDescent="0.25">
      <c r="A37" s="277"/>
      <c r="B37" s="277"/>
      <c r="C37" s="277" t="s">
        <v>73</v>
      </c>
      <c r="D37" s="284"/>
      <c r="E37" s="284"/>
      <c r="F37" s="58" t="s">
        <v>114</v>
      </c>
      <c r="G37" s="117">
        <f t="shared" ref="G37:H37" si="13">+G39</f>
        <v>14897.5</v>
      </c>
      <c r="H37" s="117">
        <f t="shared" si="13"/>
        <v>14897.5</v>
      </c>
    </row>
    <row r="38" spans="1:8" s="108" customFormat="1" ht="16.899999999999999" customHeight="1" x14ac:dyDescent="0.3">
      <c r="A38" s="277"/>
      <c r="B38" s="277"/>
      <c r="C38" s="277"/>
      <c r="D38" s="284"/>
      <c r="E38" s="284"/>
      <c r="F38" s="60" t="s">
        <v>22</v>
      </c>
      <c r="G38" s="120"/>
      <c r="H38" s="120"/>
    </row>
    <row r="39" spans="1:8" s="108" customFormat="1" ht="16.899999999999999" customHeight="1" x14ac:dyDescent="0.25">
      <c r="A39" s="277"/>
      <c r="B39" s="277"/>
      <c r="C39" s="277"/>
      <c r="D39" s="284"/>
      <c r="E39" s="284"/>
      <c r="F39" s="59" t="s">
        <v>45</v>
      </c>
      <c r="G39" s="121">
        <f>+G41</f>
        <v>14897.5</v>
      </c>
      <c r="H39" s="121">
        <f>+H41</f>
        <v>14897.5</v>
      </c>
    </row>
    <row r="40" spans="1:8" s="108" customFormat="1" ht="16.899999999999999" customHeight="1" x14ac:dyDescent="0.3">
      <c r="A40" s="277"/>
      <c r="B40" s="277"/>
      <c r="C40" s="277"/>
      <c r="D40" s="285"/>
      <c r="E40" s="285"/>
      <c r="F40" s="76" t="s">
        <v>22</v>
      </c>
      <c r="G40" s="120"/>
      <c r="H40" s="120"/>
    </row>
    <row r="41" spans="1:8" s="108" customFormat="1" x14ac:dyDescent="0.3">
      <c r="A41" s="277"/>
      <c r="B41" s="277"/>
      <c r="C41" s="277"/>
      <c r="D41" s="286">
        <v>1163</v>
      </c>
      <c r="E41" s="289" t="s">
        <v>119</v>
      </c>
      <c r="F41" s="290"/>
      <c r="G41" s="117">
        <f t="shared" ref="G41:H41" si="14">+G43</f>
        <v>14897.5</v>
      </c>
      <c r="H41" s="117">
        <f t="shared" si="14"/>
        <v>14897.5</v>
      </c>
    </row>
    <row r="42" spans="1:8" s="108" customFormat="1" ht="16.899999999999999" customHeight="1" x14ac:dyDescent="0.3">
      <c r="A42" s="277"/>
      <c r="B42" s="277"/>
      <c r="C42" s="277"/>
      <c r="D42" s="287"/>
      <c r="E42" s="291">
        <v>11018</v>
      </c>
      <c r="F42" s="110" t="s">
        <v>22</v>
      </c>
      <c r="G42" s="120"/>
      <c r="H42" s="120"/>
    </row>
    <row r="43" spans="1:8" s="108" customFormat="1" ht="51.75" x14ac:dyDescent="0.25">
      <c r="A43" s="277"/>
      <c r="B43" s="277"/>
      <c r="C43" s="277"/>
      <c r="D43" s="287"/>
      <c r="E43" s="292"/>
      <c r="F43" s="126" t="s">
        <v>127</v>
      </c>
      <c r="G43" s="117">
        <f t="shared" ref="G43:H43" si="15">+G45</f>
        <v>14897.5</v>
      </c>
      <c r="H43" s="117">
        <f t="shared" si="15"/>
        <v>14897.5</v>
      </c>
    </row>
    <row r="44" spans="1:8" s="108" customFormat="1" ht="16.899999999999999" customHeight="1" x14ac:dyDescent="0.3">
      <c r="A44" s="277"/>
      <c r="B44" s="277"/>
      <c r="C44" s="277"/>
      <c r="D44" s="287"/>
      <c r="E44" s="276"/>
      <c r="F44" s="11" t="s">
        <v>57</v>
      </c>
      <c r="G44" s="120"/>
      <c r="H44" s="120"/>
    </row>
    <row r="45" spans="1:8" s="108" customFormat="1" ht="34.5" x14ac:dyDescent="0.25">
      <c r="A45" s="277"/>
      <c r="B45" s="277"/>
      <c r="C45" s="277"/>
      <c r="D45" s="287"/>
      <c r="E45" s="276"/>
      <c r="F45" s="22" t="s">
        <v>45</v>
      </c>
      <c r="G45" s="122">
        <f t="shared" ref="G45:H45" si="16">+G47</f>
        <v>14897.5</v>
      </c>
      <c r="H45" s="122">
        <f t="shared" si="16"/>
        <v>14897.5</v>
      </c>
    </row>
    <row r="46" spans="1:8" s="108" customFormat="1" ht="37.5" customHeight="1" x14ac:dyDescent="0.3">
      <c r="A46" s="277"/>
      <c r="B46" s="277"/>
      <c r="C46" s="277"/>
      <c r="D46" s="287"/>
      <c r="E46" s="276"/>
      <c r="F46" s="11" t="s">
        <v>50</v>
      </c>
      <c r="G46" s="120"/>
      <c r="H46" s="120"/>
    </row>
    <row r="47" spans="1:8" s="108" customFormat="1" ht="15" customHeight="1" x14ac:dyDescent="0.25">
      <c r="A47" s="277"/>
      <c r="B47" s="277"/>
      <c r="C47" s="277"/>
      <c r="D47" s="287"/>
      <c r="E47" s="276"/>
      <c r="F47" s="16" t="s">
        <v>25</v>
      </c>
      <c r="G47" s="123">
        <f t="shared" ref="G47:H48" si="17">+G48</f>
        <v>14897.5</v>
      </c>
      <c r="H47" s="123">
        <f t="shared" si="17"/>
        <v>14897.5</v>
      </c>
    </row>
    <row r="48" spans="1:8" s="108" customFormat="1" ht="15" customHeight="1" x14ac:dyDescent="0.3">
      <c r="A48" s="277"/>
      <c r="B48" s="277"/>
      <c r="C48" s="277"/>
      <c r="D48" s="287"/>
      <c r="E48" s="276"/>
      <c r="F48" s="11" t="s">
        <v>26</v>
      </c>
      <c r="G48" s="124">
        <f t="shared" si="17"/>
        <v>14897.5</v>
      </c>
      <c r="H48" s="124">
        <f t="shared" si="17"/>
        <v>14897.5</v>
      </c>
    </row>
    <row r="49" spans="1:8" s="108" customFormat="1" ht="15" customHeight="1" x14ac:dyDescent="0.3">
      <c r="A49" s="277"/>
      <c r="B49" s="277"/>
      <c r="C49" s="277"/>
      <c r="D49" s="287"/>
      <c r="E49" s="276"/>
      <c r="F49" s="57" t="s">
        <v>116</v>
      </c>
      <c r="G49" s="124">
        <f>+G50</f>
        <v>14897.5</v>
      </c>
      <c r="H49" s="124">
        <f>+H50</f>
        <v>14897.5</v>
      </c>
    </row>
    <row r="50" spans="1:8" s="108" customFormat="1" ht="15" customHeight="1" x14ac:dyDescent="0.3">
      <c r="A50" s="277"/>
      <c r="B50" s="277"/>
      <c r="C50" s="277"/>
      <c r="D50" s="287"/>
      <c r="E50" s="276"/>
      <c r="F50" s="57" t="s">
        <v>117</v>
      </c>
      <c r="G50" s="124">
        <f>+G51</f>
        <v>14897.5</v>
      </c>
      <c r="H50" s="124">
        <f>+H51</f>
        <v>14897.5</v>
      </c>
    </row>
    <row r="51" spans="1:8" s="108" customFormat="1" ht="23.25" customHeight="1" x14ac:dyDescent="0.3">
      <c r="A51" s="277"/>
      <c r="B51" s="277"/>
      <c r="C51" s="277"/>
      <c r="D51" s="288"/>
      <c r="E51" s="276"/>
      <c r="F51" s="57" t="s">
        <v>118</v>
      </c>
      <c r="G51" s="124">
        <f>-'Havelvats 1'!D40</f>
        <v>14897.5</v>
      </c>
      <c r="H51" s="124">
        <f>-'Havelvats 1'!E40</f>
        <v>14897.5</v>
      </c>
    </row>
  </sheetData>
  <mergeCells count="29">
    <mergeCell ref="G1:H1"/>
    <mergeCell ref="G2:H2"/>
    <mergeCell ref="G3:H3"/>
    <mergeCell ref="A6:H6"/>
    <mergeCell ref="A9:C9"/>
    <mergeCell ref="D9:E9"/>
    <mergeCell ref="F9:F10"/>
    <mergeCell ref="G9:H9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E44:E51"/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  <mergeCell ref="E42:E43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Havelvats 1</vt:lpstr>
      <vt:lpstr>Havelvats 2 </vt:lpstr>
      <vt:lpstr>Havelvats 3</vt:lpstr>
      <vt:lpstr>Havelvats 4</vt:lpstr>
      <vt:lpstr>Havelvats 5</vt:lpstr>
      <vt:lpstr>Havelvats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https://mul2.gov.am/tasks/483266/oneclick/havelvacner.xlsx?token=96b8fc8ca7bf79676945571a545d4d55</cp:keywords>
  <cp:lastModifiedBy>Ani Tadevosyan</cp:lastModifiedBy>
  <cp:lastPrinted>2021-03-22T15:51:36Z</cp:lastPrinted>
  <dcterms:created xsi:type="dcterms:W3CDTF">2021-08-23T10:50:47Z</dcterms:created>
  <dcterms:modified xsi:type="dcterms:W3CDTF">2021-08-23T10:50:47Z</dcterms:modified>
</cp:coreProperties>
</file>